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Claire Trevisan\Dropbox (Energy Innovation)\Documents\GitHub\eps-eu\InputData\io-model\TLIM\"/>
    </mc:Choice>
  </mc:AlternateContent>
  <xr:revisionPtr revIDLastSave="0" documentId="13_ncr:1_{A35B587F-A7AB-48D9-BBB4-490116D69EFE}" xr6:coauthVersionLast="47" xr6:coauthVersionMax="47" xr10:uidLastSave="{00000000-0000-0000-0000-000000000000}"/>
  <bookViews>
    <workbookView xWindow="-110" yWindow="-110" windowWidth="19420" windowHeight="11500" activeTab="9" xr2:uid="{00000000-000D-0000-FFFF-FFFF00000000}"/>
  </bookViews>
  <sheets>
    <sheet name="About" sheetId="1" r:id="rId1"/>
    <sheet name="EUROSTAT data 2015 EU27" sheetId="42" r:id="rId2"/>
    <sheet name="EUROSTAT data 2015" sheetId="37" r:id="rId3"/>
    <sheet name="Correspondance tables" sheetId="38" r:id="rId4"/>
    <sheet name="TLIM calcs" sheetId="34" r:id="rId5"/>
    <sheet name="ISIC Code Meanings" sheetId="35" r:id="rId6"/>
    <sheet name="Documentation of split approach" sheetId="36" r:id="rId7"/>
    <sheet name="Pre ISIC Consolidation Output" sheetId="41" r:id="rId8"/>
    <sheet name="Post ISIC Consolidation DLIM" sheetId="40" r:id="rId9"/>
    <sheet name="TLIM" sheetId="2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xlnm._FilterDatabase" localSheetId="1" hidden="1">'EUROSTAT data 2015 EU27'!$A$12:$CY$262</definedName>
    <definedName name="a">[1]ISICrev3.1!$E:$F</definedName>
    <definedName name="Calculated_Relationship_HS12___HS07">'[2]Correlation HS2012-HS2007'!#REF!</definedName>
    <definedName name="CAP_CT" localSheetId="5">#REF!</definedName>
    <definedName name="CAP_CT">#REF!</definedName>
    <definedName name="CAP_GFCF" localSheetId="5">#REF!</definedName>
    <definedName name="CAP_GFCF">#REF!</definedName>
    <definedName name="CAP_IT" localSheetId="5">#REF!</definedName>
    <definedName name="CAP_IT">#REF!</definedName>
    <definedName name="CAP_OCon" localSheetId="5">#REF!</definedName>
    <definedName name="CAP_OCon">#REF!</definedName>
    <definedName name="CAP_OMach" localSheetId="5">#REF!</definedName>
    <definedName name="CAP_OMach">#REF!</definedName>
    <definedName name="CAP_Other" localSheetId="5">#REF!</definedName>
    <definedName name="CAP_Other">#REF!</definedName>
    <definedName name="CAP_QI" localSheetId="5">#REF!</definedName>
    <definedName name="CAP_QI">#REF!</definedName>
    <definedName name="CAP_RStruc" localSheetId="5">#REF!</definedName>
    <definedName name="CAP_RStruc">#REF!</definedName>
    <definedName name="CAP_Soft" localSheetId="5">#REF!</definedName>
    <definedName name="CAP_Soft">#REF!</definedName>
    <definedName name="CAP_TraEq" localSheetId="5">#REF!</definedName>
    <definedName name="CAP_TraEq">#REF!</definedName>
    <definedName name="CAPIT" localSheetId="5">#REF!</definedName>
    <definedName name="CAPIT">#REF!</definedName>
    <definedName name="CAPIT_QI" localSheetId="5">#REF!</definedName>
    <definedName name="CAPIT_QI">#REF!</definedName>
    <definedName name="capit_qph" localSheetId="5">#REF!</definedName>
    <definedName name="capit_qph">#REF!</definedName>
    <definedName name="CAPNIT" localSheetId="5">#REF!</definedName>
    <definedName name="CAPNIT">#REF!</definedName>
    <definedName name="CAPNIT_QI" localSheetId="5">#REF!</definedName>
    <definedName name="CAPNIT_QI">#REF!</definedName>
    <definedName name="capnit_qph" localSheetId="5">#REF!</definedName>
    <definedName name="capnit_qph">#REF!</definedName>
    <definedName name="FLAPPIE" localSheetId="5">#REF!</definedName>
    <definedName name="FLAPPIE">#REF!</definedName>
    <definedName name="go_level_top1">OFFSET('[3]35-sector'!$E$36,MATCH(#REF!,'[3]35-sector'!$E$37:$E$71,0),2,1,8)</definedName>
    <definedName name="HS">'[4]HS02_CPC1.1_SITC3_ISIC3.1 (2)'!#REF!</definedName>
    <definedName name="ISIC05">#REF!</definedName>
    <definedName name="ISIC06">#REF!</definedName>
    <definedName name="ISIC20">#REF!</definedName>
    <definedName name="ISIC21">#REF!</definedName>
    <definedName name="ISIC231">#REF!</definedName>
    <definedName name="ISIC239">#REF!</definedName>
    <definedName name="ISIC241">#REF!</definedName>
    <definedName name="ISIC242">#REF!</definedName>
    <definedName name="ISIC351">#REF!</definedName>
    <definedName name="ISIC352T353">#REF!</definedName>
    <definedName name="ISIC36T39">'[5]EXIOBASE EMP COMP Split'!$K$7</definedName>
    <definedName name="M1_stone">'[3]2000'!$E$1382:$BV$1451</definedName>
    <definedName name="M2_stone">'[3]2000'!$E$1524:$BV$1593</definedName>
    <definedName name="M3_stone">'[3]2000'!$E$1737:$BV$1806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5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150" i="40" l="1"/>
  <c r="AL149" i="40"/>
  <c r="AM149" i="40"/>
  <c r="AN149" i="40"/>
  <c r="AO149" i="40"/>
  <c r="AP149" i="40"/>
  <c r="AQ149" i="40"/>
  <c r="AL104" i="40"/>
  <c r="AM104" i="40"/>
  <c r="AN104" i="40"/>
  <c r="AO104" i="40"/>
  <c r="AP104" i="40"/>
  <c r="AL105" i="40"/>
  <c r="AM105" i="40"/>
  <c r="AN105" i="40"/>
  <c r="AO105" i="40"/>
  <c r="AP105" i="40"/>
  <c r="AL106" i="40"/>
  <c r="AM106" i="40"/>
  <c r="AN106" i="40"/>
  <c r="AO106" i="40"/>
  <c r="AP106" i="40"/>
  <c r="AL107" i="40"/>
  <c r="AM107" i="40"/>
  <c r="AN107" i="40"/>
  <c r="AO107" i="40"/>
  <c r="AP107" i="40"/>
  <c r="AL108" i="40"/>
  <c r="AM108" i="40"/>
  <c r="AN108" i="40"/>
  <c r="AO108" i="40"/>
  <c r="AP108" i="40"/>
  <c r="AL109" i="40"/>
  <c r="AM109" i="40"/>
  <c r="AN109" i="40"/>
  <c r="AO109" i="40"/>
  <c r="AP109" i="40"/>
  <c r="AL110" i="40"/>
  <c r="AM110" i="40"/>
  <c r="AN110" i="40"/>
  <c r="AO110" i="40"/>
  <c r="AP110" i="40"/>
  <c r="AL111" i="40"/>
  <c r="AM111" i="40"/>
  <c r="AN111" i="40"/>
  <c r="AO111" i="40"/>
  <c r="AP111" i="40"/>
  <c r="AL112" i="40"/>
  <c r="AM112" i="40"/>
  <c r="AN112" i="40"/>
  <c r="AO112" i="40"/>
  <c r="AP112" i="40"/>
  <c r="AL113" i="40"/>
  <c r="AM113" i="40"/>
  <c r="AN113" i="40"/>
  <c r="AO113" i="40"/>
  <c r="AP113" i="40"/>
  <c r="AL114" i="40"/>
  <c r="AM114" i="40"/>
  <c r="AN114" i="40"/>
  <c r="AO114" i="40"/>
  <c r="AP114" i="40"/>
  <c r="AL115" i="40"/>
  <c r="AM115" i="40"/>
  <c r="AN115" i="40"/>
  <c r="AO115" i="40"/>
  <c r="AP115" i="40"/>
  <c r="AL116" i="40"/>
  <c r="AM116" i="40"/>
  <c r="AN116" i="40"/>
  <c r="AO116" i="40"/>
  <c r="AP116" i="40"/>
  <c r="AL117" i="40"/>
  <c r="AM117" i="40"/>
  <c r="AN117" i="40"/>
  <c r="AO117" i="40"/>
  <c r="AP117" i="40"/>
  <c r="AL118" i="40"/>
  <c r="AM118" i="40"/>
  <c r="AN118" i="40"/>
  <c r="AO118" i="40"/>
  <c r="AP118" i="40"/>
  <c r="AL119" i="40"/>
  <c r="AM119" i="40"/>
  <c r="AN119" i="40"/>
  <c r="AO119" i="40"/>
  <c r="AP119" i="40"/>
  <c r="AL120" i="40"/>
  <c r="AM120" i="40"/>
  <c r="AN120" i="40"/>
  <c r="AO120" i="40"/>
  <c r="AP120" i="40"/>
  <c r="AL121" i="40"/>
  <c r="AM121" i="40"/>
  <c r="AN121" i="40"/>
  <c r="AO121" i="40"/>
  <c r="AP121" i="40"/>
  <c r="AL122" i="40"/>
  <c r="AM122" i="40"/>
  <c r="AN122" i="40"/>
  <c r="AO122" i="40"/>
  <c r="AP122" i="40"/>
  <c r="AL123" i="40"/>
  <c r="AM123" i="40"/>
  <c r="AN123" i="40"/>
  <c r="AO123" i="40"/>
  <c r="AP123" i="40"/>
  <c r="AL124" i="40"/>
  <c r="AM124" i="40"/>
  <c r="AN124" i="40"/>
  <c r="AO124" i="40"/>
  <c r="AP124" i="40"/>
  <c r="AL125" i="40"/>
  <c r="AM125" i="40"/>
  <c r="AN125" i="40"/>
  <c r="AO125" i="40"/>
  <c r="AP125" i="40"/>
  <c r="AL126" i="40"/>
  <c r="AM126" i="40"/>
  <c r="AN126" i="40"/>
  <c r="AO126" i="40"/>
  <c r="AP126" i="40"/>
  <c r="AL127" i="40"/>
  <c r="AM127" i="40"/>
  <c r="AN127" i="40"/>
  <c r="AO127" i="40"/>
  <c r="AP127" i="40"/>
  <c r="AL128" i="40"/>
  <c r="AM128" i="40"/>
  <c r="AN128" i="40"/>
  <c r="AO128" i="40"/>
  <c r="AP128" i="40"/>
  <c r="AL129" i="40"/>
  <c r="AM129" i="40"/>
  <c r="AN129" i="40"/>
  <c r="AO129" i="40"/>
  <c r="AP129" i="40"/>
  <c r="AL130" i="40"/>
  <c r="AM130" i="40"/>
  <c r="AN130" i="40"/>
  <c r="AO130" i="40"/>
  <c r="AP130" i="40"/>
  <c r="AL131" i="40"/>
  <c r="AM131" i="40"/>
  <c r="AN131" i="40"/>
  <c r="AO131" i="40"/>
  <c r="AP131" i="40"/>
  <c r="AL132" i="40"/>
  <c r="AM132" i="40"/>
  <c r="AN132" i="40"/>
  <c r="AO132" i="40"/>
  <c r="AP132" i="40"/>
  <c r="AL133" i="40"/>
  <c r="AM133" i="40"/>
  <c r="AN133" i="40"/>
  <c r="AO133" i="40"/>
  <c r="AP133" i="40"/>
  <c r="AL134" i="40"/>
  <c r="AM134" i="40"/>
  <c r="AN134" i="40"/>
  <c r="AO134" i="40"/>
  <c r="AP134" i="40"/>
  <c r="AL135" i="40"/>
  <c r="AM135" i="40"/>
  <c r="AN135" i="40"/>
  <c r="AO135" i="40"/>
  <c r="AP135" i="40"/>
  <c r="AL136" i="40"/>
  <c r="AM136" i="40"/>
  <c r="AN136" i="40"/>
  <c r="AO136" i="40"/>
  <c r="AP136" i="40"/>
  <c r="AL137" i="40"/>
  <c r="AM137" i="40"/>
  <c r="AN137" i="40"/>
  <c r="AO137" i="40"/>
  <c r="AP137" i="40"/>
  <c r="AL138" i="40"/>
  <c r="AM138" i="40"/>
  <c r="AN138" i="40"/>
  <c r="AO138" i="40"/>
  <c r="AP138" i="40"/>
  <c r="AL139" i="40"/>
  <c r="AM139" i="40"/>
  <c r="AN139" i="40"/>
  <c r="AO139" i="40"/>
  <c r="AP139" i="40"/>
  <c r="AL140" i="40"/>
  <c r="AM140" i="40"/>
  <c r="AN140" i="40"/>
  <c r="AO140" i="40"/>
  <c r="AP140" i="40"/>
  <c r="AL141" i="40"/>
  <c r="AM141" i="40"/>
  <c r="AN141" i="40"/>
  <c r="AO141" i="40"/>
  <c r="AP141" i="40"/>
  <c r="AL142" i="40"/>
  <c r="AM142" i="40"/>
  <c r="AN142" i="40"/>
  <c r="AO142" i="40"/>
  <c r="AP142" i="40"/>
  <c r="AL143" i="40"/>
  <c r="AM143" i="40"/>
  <c r="AN143" i="40"/>
  <c r="AO143" i="40"/>
  <c r="AP143" i="40"/>
  <c r="AL144" i="40"/>
  <c r="AM144" i="40"/>
  <c r="AN144" i="40"/>
  <c r="AO144" i="40"/>
  <c r="AP144" i="40"/>
  <c r="AL145" i="40"/>
  <c r="AM145" i="40"/>
  <c r="AN145" i="40"/>
  <c r="AO145" i="40"/>
  <c r="AP145" i="40"/>
  <c r="AN55" i="40"/>
  <c r="AO55" i="40"/>
  <c r="AP55" i="40"/>
  <c r="AQ55" i="40"/>
  <c r="AR55" i="40"/>
  <c r="AS55" i="40"/>
  <c r="E54" i="40" a="1"/>
  <c r="E54" i="40" s="1"/>
  <c r="D58" i="40" s="1"/>
  <c r="B103" i="40" s="1"/>
  <c r="B149" i="40" s="1"/>
  <c r="AF49" i="40"/>
  <c r="G353" i="34" a="1"/>
  <c r="G353" i="34" s="1"/>
  <c r="BQ347" i="34"/>
  <c r="BP347" i="34"/>
  <c r="BO347" i="34"/>
  <c r="BN347" i="34"/>
  <c r="BM347" i="34"/>
  <c r="BL347" i="34"/>
  <c r="BK347" i="34"/>
  <c r="BJ347" i="34"/>
  <c r="BI347" i="34"/>
  <c r="BH347" i="34"/>
  <c r="BG347" i="34"/>
  <c r="BF347" i="34"/>
  <c r="BE347" i="34"/>
  <c r="BD347" i="34"/>
  <c r="BC347" i="34"/>
  <c r="BB347" i="34"/>
  <c r="BA347" i="34"/>
  <c r="AZ347" i="34"/>
  <c r="AY347" i="34"/>
  <c r="AX347" i="34"/>
  <c r="AW347" i="34"/>
  <c r="AV347" i="34"/>
  <c r="AU347" i="34"/>
  <c r="AT347" i="34"/>
  <c r="AS347" i="34"/>
  <c r="AR347" i="34"/>
  <c r="AQ347" i="34"/>
  <c r="AP347" i="34"/>
  <c r="AO347" i="34"/>
  <c r="AN347" i="34"/>
  <c r="AM347" i="34"/>
  <c r="AL347" i="34"/>
  <c r="AK347" i="34"/>
  <c r="AJ347" i="34"/>
  <c r="AI347" i="34"/>
  <c r="AH347" i="34"/>
  <c r="AG347" i="34"/>
  <c r="AF347" i="34"/>
  <c r="AE347" i="34"/>
  <c r="AD347" i="34"/>
  <c r="AC347" i="34"/>
  <c r="AB347" i="34"/>
  <c r="AA347" i="34"/>
  <c r="Z347" i="34"/>
  <c r="Y347" i="34"/>
  <c r="X347" i="34"/>
  <c r="W347" i="34"/>
  <c r="V347" i="34"/>
  <c r="U347" i="34"/>
  <c r="T347" i="34"/>
  <c r="S347" i="34"/>
  <c r="R347" i="34"/>
  <c r="Q347" i="34"/>
  <c r="P347" i="34"/>
  <c r="O347" i="34"/>
  <c r="N347" i="34"/>
  <c r="M347" i="34"/>
  <c r="L347" i="34"/>
  <c r="K347" i="34"/>
  <c r="J347" i="34"/>
  <c r="I347" i="34"/>
  <c r="H347" i="34"/>
  <c r="G347" i="34"/>
  <c r="F347" i="34"/>
  <c r="BQ69" i="34"/>
  <c r="BP69" i="34"/>
  <c r="BO69" i="34"/>
  <c r="BN69" i="34"/>
  <c r="BM69" i="34"/>
  <c r="BL69" i="34"/>
  <c r="BK69" i="34"/>
  <c r="BJ69" i="34"/>
  <c r="BI69" i="34"/>
  <c r="BH69" i="34"/>
  <c r="BG69" i="34"/>
  <c r="BF69" i="34"/>
  <c r="BE69" i="34"/>
  <c r="BD69" i="34"/>
  <c r="BC69" i="34"/>
  <c r="BB69" i="34"/>
  <c r="BA69" i="34"/>
  <c r="AZ69" i="34"/>
  <c r="AY69" i="34"/>
  <c r="AX69" i="34"/>
  <c r="AW69" i="34"/>
  <c r="AV69" i="34"/>
  <c r="AU69" i="34"/>
  <c r="AT69" i="34"/>
  <c r="AS69" i="34"/>
  <c r="AR69" i="34"/>
  <c r="AQ69" i="34"/>
  <c r="AP69" i="34"/>
  <c r="AO69" i="34"/>
  <c r="AN69" i="34"/>
  <c r="AM69" i="34"/>
  <c r="AL69" i="34"/>
  <c r="AK69" i="34"/>
  <c r="AJ69" i="34"/>
  <c r="AI69" i="34"/>
  <c r="AH69" i="34"/>
  <c r="AG69" i="34"/>
  <c r="AF69" i="34"/>
  <c r="AE69" i="34"/>
  <c r="AD69" i="34"/>
  <c r="AC69" i="34"/>
  <c r="AB69" i="34"/>
  <c r="AA69" i="34"/>
  <c r="Z69" i="34"/>
  <c r="Y69" i="34"/>
  <c r="X69" i="34"/>
  <c r="W69" i="34"/>
  <c r="V69" i="34"/>
  <c r="U69" i="34"/>
  <c r="T69" i="34"/>
  <c r="S69" i="34"/>
  <c r="R69" i="34"/>
  <c r="Q69" i="34"/>
  <c r="P69" i="34"/>
  <c r="O69" i="34"/>
  <c r="N69" i="34"/>
  <c r="M69" i="34"/>
  <c r="L69" i="34"/>
  <c r="K69" i="34"/>
  <c r="J69" i="34"/>
  <c r="I69" i="34"/>
  <c r="H69" i="34"/>
  <c r="G69" i="34"/>
  <c r="F69" i="34"/>
  <c r="BQ66" i="34"/>
  <c r="BP66" i="34"/>
  <c r="BO66" i="34"/>
  <c r="BN66" i="34"/>
  <c r="BM66" i="34"/>
  <c r="BL66" i="34"/>
  <c r="BK66" i="34"/>
  <c r="BJ66" i="34"/>
  <c r="BI66" i="34"/>
  <c r="BH66" i="34"/>
  <c r="BG66" i="34"/>
  <c r="BF66" i="34"/>
  <c r="BE66" i="34"/>
  <c r="BD66" i="34"/>
  <c r="BC66" i="34"/>
  <c r="BB66" i="34"/>
  <c r="BA66" i="34"/>
  <c r="AZ66" i="34"/>
  <c r="AY66" i="34"/>
  <c r="AX66" i="34"/>
  <c r="AW66" i="34"/>
  <c r="AV66" i="34"/>
  <c r="AU66" i="34"/>
  <c r="AT66" i="34"/>
  <c r="AS66" i="34"/>
  <c r="AR66" i="34"/>
  <c r="AQ66" i="34"/>
  <c r="AP66" i="34"/>
  <c r="AO66" i="34"/>
  <c r="AN66" i="34"/>
  <c r="AM66" i="34"/>
  <c r="AL66" i="34"/>
  <c r="AK66" i="34"/>
  <c r="AJ66" i="34"/>
  <c r="AI66" i="34"/>
  <c r="AH66" i="34"/>
  <c r="AG66" i="34"/>
  <c r="AF66" i="34"/>
  <c r="AE66" i="34"/>
  <c r="AD66" i="34"/>
  <c r="AC66" i="34"/>
  <c r="AB66" i="34"/>
  <c r="AA66" i="34"/>
  <c r="Z66" i="34"/>
  <c r="Y66" i="34"/>
  <c r="X66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BQ65" i="34"/>
  <c r="BP65" i="34"/>
  <c r="BO65" i="34"/>
  <c r="BN65" i="34"/>
  <c r="BM65" i="34"/>
  <c r="BL65" i="34"/>
  <c r="BK65" i="34"/>
  <c r="BJ65" i="34"/>
  <c r="BI65" i="34"/>
  <c r="BH65" i="34"/>
  <c r="BG65" i="34"/>
  <c r="BF65" i="34"/>
  <c r="BE65" i="34"/>
  <c r="BD65" i="34"/>
  <c r="BC65" i="34"/>
  <c r="BB65" i="34"/>
  <c r="BA65" i="34"/>
  <c r="AZ65" i="34"/>
  <c r="AY65" i="34"/>
  <c r="AX65" i="34"/>
  <c r="AW65" i="34"/>
  <c r="AV65" i="34"/>
  <c r="AU65" i="34"/>
  <c r="AT65" i="34"/>
  <c r="AS65" i="34"/>
  <c r="AR65" i="34"/>
  <c r="AQ65" i="34"/>
  <c r="AP65" i="34"/>
  <c r="AO65" i="34"/>
  <c r="AN65" i="34"/>
  <c r="AM65" i="34"/>
  <c r="AL65" i="34"/>
  <c r="AK65" i="34"/>
  <c r="AJ65" i="34"/>
  <c r="AI65" i="34"/>
  <c r="AH65" i="34"/>
  <c r="AG65" i="34"/>
  <c r="AF65" i="34"/>
  <c r="AE65" i="34"/>
  <c r="AD65" i="34"/>
  <c r="AC65" i="34"/>
  <c r="AB65" i="34"/>
  <c r="AA65" i="34"/>
  <c r="Z65" i="34"/>
  <c r="Y65" i="34"/>
  <c r="X65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BQ64" i="34"/>
  <c r="BP64" i="34"/>
  <c r="BO64" i="34"/>
  <c r="BN64" i="34"/>
  <c r="BM64" i="34"/>
  <c r="BL64" i="34"/>
  <c r="BK64" i="34"/>
  <c r="BJ64" i="34"/>
  <c r="BI64" i="34"/>
  <c r="BH64" i="34"/>
  <c r="BG64" i="34"/>
  <c r="BF64" i="34"/>
  <c r="BE64" i="34"/>
  <c r="BD64" i="34"/>
  <c r="BC64" i="34"/>
  <c r="BB64" i="34"/>
  <c r="BA64" i="34"/>
  <c r="AZ64" i="34"/>
  <c r="AY64" i="34"/>
  <c r="AX64" i="34"/>
  <c r="AW64" i="34"/>
  <c r="AV64" i="34"/>
  <c r="AU64" i="34"/>
  <c r="AT64" i="34"/>
  <c r="AS64" i="34"/>
  <c r="AR64" i="34"/>
  <c r="AQ64" i="34"/>
  <c r="AP64" i="34"/>
  <c r="AO64" i="34"/>
  <c r="AN64" i="34"/>
  <c r="AM64" i="34"/>
  <c r="AL64" i="34"/>
  <c r="AK64" i="34"/>
  <c r="AJ64" i="34"/>
  <c r="AI64" i="34"/>
  <c r="AH64" i="34"/>
  <c r="AG64" i="34"/>
  <c r="AF64" i="34"/>
  <c r="AE64" i="34"/>
  <c r="AD64" i="34"/>
  <c r="AC64" i="34"/>
  <c r="AB64" i="34"/>
  <c r="AA64" i="34"/>
  <c r="Z64" i="34"/>
  <c r="Y64" i="34"/>
  <c r="X64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BQ63" i="34"/>
  <c r="BP63" i="34"/>
  <c r="BO63" i="34"/>
  <c r="BN63" i="34"/>
  <c r="BM63" i="34"/>
  <c r="BL63" i="34"/>
  <c r="BK63" i="34"/>
  <c r="BJ63" i="34"/>
  <c r="BI63" i="34"/>
  <c r="BH63" i="34"/>
  <c r="BG63" i="34"/>
  <c r="BF63" i="34"/>
  <c r="BE63" i="34"/>
  <c r="BD63" i="34"/>
  <c r="BC63" i="34"/>
  <c r="BB63" i="34"/>
  <c r="BA63" i="34"/>
  <c r="AZ63" i="34"/>
  <c r="AY63" i="34"/>
  <c r="AX63" i="34"/>
  <c r="AW63" i="34"/>
  <c r="AV63" i="34"/>
  <c r="AU63" i="34"/>
  <c r="AT63" i="34"/>
  <c r="AS63" i="34"/>
  <c r="AR63" i="34"/>
  <c r="AQ63" i="34"/>
  <c r="AP63" i="34"/>
  <c r="AO63" i="34"/>
  <c r="AN63" i="34"/>
  <c r="AM63" i="34"/>
  <c r="AL63" i="34"/>
  <c r="AK63" i="34"/>
  <c r="AJ63" i="34"/>
  <c r="AI63" i="34"/>
  <c r="AH63" i="34"/>
  <c r="AG63" i="34"/>
  <c r="AF63" i="34"/>
  <c r="AE63" i="34"/>
  <c r="AD63" i="34"/>
  <c r="AC63" i="34"/>
  <c r="AB63" i="34"/>
  <c r="AA63" i="34"/>
  <c r="Z63" i="34"/>
  <c r="Y63" i="34"/>
  <c r="X63" i="34"/>
  <c r="W63" i="34"/>
  <c r="V63" i="34"/>
  <c r="U63" i="34"/>
  <c r="T63" i="34"/>
  <c r="S63" i="34"/>
  <c r="R63" i="34"/>
  <c r="Q63" i="34"/>
  <c r="P63" i="34"/>
  <c r="O63" i="34"/>
  <c r="N63" i="34"/>
  <c r="M63" i="34"/>
  <c r="L63" i="34"/>
  <c r="K63" i="34"/>
  <c r="J63" i="34"/>
  <c r="I63" i="34"/>
  <c r="H63" i="34"/>
  <c r="G63" i="34"/>
  <c r="F63" i="34"/>
  <c r="E63" i="34"/>
  <c r="BQ62" i="34"/>
  <c r="BP62" i="34"/>
  <c r="BO62" i="34"/>
  <c r="BN62" i="34"/>
  <c r="BM62" i="34"/>
  <c r="BL62" i="34"/>
  <c r="BK62" i="34"/>
  <c r="BJ62" i="34"/>
  <c r="BI62" i="34"/>
  <c r="BH62" i="34"/>
  <c r="BG62" i="34"/>
  <c r="BF62" i="34"/>
  <c r="BE62" i="34"/>
  <c r="BD62" i="34"/>
  <c r="BC62" i="34"/>
  <c r="BB62" i="34"/>
  <c r="BA62" i="34"/>
  <c r="AZ62" i="34"/>
  <c r="AY62" i="34"/>
  <c r="AX62" i="34"/>
  <c r="AW62" i="34"/>
  <c r="AV62" i="34"/>
  <c r="AU62" i="34"/>
  <c r="AT62" i="34"/>
  <c r="AS62" i="34"/>
  <c r="AR62" i="34"/>
  <c r="AQ62" i="34"/>
  <c r="AP62" i="34"/>
  <c r="AO62" i="34"/>
  <c r="AN62" i="34"/>
  <c r="AM62" i="34"/>
  <c r="AL62" i="34"/>
  <c r="AK62" i="34"/>
  <c r="AJ62" i="34"/>
  <c r="AI62" i="34"/>
  <c r="AH62" i="34"/>
  <c r="AG62" i="34"/>
  <c r="AF62" i="34"/>
  <c r="AE62" i="34"/>
  <c r="AD62" i="34"/>
  <c r="AC62" i="34"/>
  <c r="AB62" i="34"/>
  <c r="AA62" i="34"/>
  <c r="Z62" i="34"/>
  <c r="Y62" i="34"/>
  <c r="X62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BQ61" i="34"/>
  <c r="BP61" i="34"/>
  <c r="BO61" i="34"/>
  <c r="BN61" i="34"/>
  <c r="BM61" i="34"/>
  <c r="BL61" i="34"/>
  <c r="BK61" i="34"/>
  <c r="BJ61" i="34"/>
  <c r="BI61" i="34"/>
  <c r="BH61" i="34"/>
  <c r="BG61" i="34"/>
  <c r="BF61" i="34"/>
  <c r="BE61" i="34"/>
  <c r="BD61" i="34"/>
  <c r="BC61" i="34"/>
  <c r="BB61" i="34"/>
  <c r="BA61" i="34"/>
  <c r="AZ61" i="34"/>
  <c r="AY61" i="34"/>
  <c r="AX61" i="34"/>
  <c r="AW61" i="34"/>
  <c r="AV61" i="34"/>
  <c r="AU61" i="34"/>
  <c r="AT61" i="34"/>
  <c r="AS61" i="34"/>
  <c r="AR61" i="34"/>
  <c r="AQ61" i="34"/>
  <c r="AP61" i="34"/>
  <c r="AO61" i="34"/>
  <c r="AN61" i="34"/>
  <c r="AM61" i="34"/>
  <c r="AL61" i="34"/>
  <c r="AK61" i="34"/>
  <c r="AJ61" i="34"/>
  <c r="AI61" i="34"/>
  <c r="AH61" i="34"/>
  <c r="AG61" i="34"/>
  <c r="AF61" i="34"/>
  <c r="AE61" i="34"/>
  <c r="AD61" i="34"/>
  <c r="AC61" i="34"/>
  <c r="AB61" i="34"/>
  <c r="AA61" i="34"/>
  <c r="Z61" i="34"/>
  <c r="Y61" i="34"/>
  <c r="X61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BQ60" i="34"/>
  <c r="BP60" i="34"/>
  <c r="BO60" i="34"/>
  <c r="BN60" i="34"/>
  <c r="BM60" i="34"/>
  <c r="BL60" i="34"/>
  <c r="BK60" i="34"/>
  <c r="BJ60" i="34"/>
  <c r="BI60" i="34"/>
  <c r="BH60" i="34"/>
  <c r="BG60" i="34"/>
  <c r="BF60" i="34"/>
  <c r="BE60" i="34"/>
  <c r="BD60" i="34"/>
  <c r="BC60" i="34"/>
  <c r="BB60" i="34"/>
  <c r="BA60" i="34"/>
  <c r="AZ60" i="34"/>
  <c r="AY60" i="34"/>
  <c r="AX60" i="34"/>
  <c r="AW60" i="34"/>
  <c r="AV60" i="34"/>
  <c r="AU60" i="34"/>
  <c r="AT60" i="34"/>
  <c r="AS60" i="34"/>
  <c r="AR60" i="34"/>
  <c r="AQ60" i="34"/>
  <c r="AP60" i="34"/>
  <c r="AO60" i="34"/>
  <c r="AN60" i="34"/>
  <c r="AM60" i="34"/>
  <c r="AL60" i="34"/>
  <c r="AK60" i="34"/>
  <c r="AJ60" i="34"/>
  <c r="AI60" i="34"/>
  <c r="AH60" i="34"/>
  <c r="AG60" i="34"/>
  <c r="AF60" i="34"/>
  <c r="AE60" i="34"/>
  <c r="AD60" i="34"/>
  <c r="AC60" i="34"/>
  <c r="AB60" i="34"/>
  <c r="AA60" i="34"/>
  <c r="Z60" i="34"/>
  <c r="Y60" i="34"/>
  <c r="X60" i="34"/>
  <c r="W60" i="34"/>
  <c r="V60" i="34"/>
  <c r="U60" i="34"/>
  <c r="T60" i="34"/>
  <c r="S60" i="34"/>
  <c r="R60" i="34"/>
  <c r="Q60" i="34"/>
  <c r="P60" i="34"/>
  <c r="O60" i="34"/>
  <c r="N60" i="34"/>
  <c r="M60" i="34"/>
  <c r="L60" i="34"/>
  <c r="K60" i="34"/>
  <c r="J60" i="34"/>
  <c r="I60" i="34"/>
  <c r="H60" i="34"/>
  <c r="G60" i="34"/>
  <c r="F60" i="34"/>
  <c r="E60" i="34"/>
  <c r="BQ59" i="34"/>
  <c r="BP59" i="34"/>
  <c r="BO59" i="34"/>
  <c r="BN59" i="34"/>
  <c r="BM59" i="34"/>
  <c r="BL59" i="34"/>
  <c r="BK59" i="34"/>
  <c r="BJ59" i="34"/>
  <c r="BI59" i="34"/>
  <c r="BH59" i="34"/>
  <c r="BG59" i="34"/>
  <c r="BF59" i="34"/>
  <c r="BE59" i="34"/>
  <c r="BD59" i="34"/>
  <c r="BC59" i="34"/>
  <c r="BB59" i="34"/>
  <c r="BA59" i="34"/>
  <c r="AZ59" i="34"/>
  <c r="AY59" i="34"/>
  <c r="AX59" i="34"/>
  <c r="AW59" i="34"/>
  <c r="AV59" i="34"/>
  <c r="AU59" i="34"/>
  <c r="AT59" i="34"/>
  <c r="AS59" i="34"/>
  <c r="AR59" i="34"/>
  <c r="AQ59" i="34"/>
  <c r="AP59" i="34"/>
  <c r="AO59" i="34"/>
  <c r="AN59" i="34"/>
  <c r="AM59" i="34"/>
  <c r="AL59" i="34"/>
  <c r="AK59" i="34"/>
  <c r="AJ59" i="34"/>
  <c r="AI59" i="34"/>
  <c r="AH59" i="34"/>
  <c r="AG59" i="34"/>
  <c r="AF59" i="34"/>
  <c r="AE59" i="34"/>
  <c r="AD59" i="34"/>
  <c r="AC59" i="34"/>
  <c r="AB59" i="34"/>
  <c r="AA59" i="34"/>
  <c r="Z59" i="34"/>
  <c r="Y59" i="34"/>
  <c r="X59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BQ58" i="34"/>
  <c r="BP58" i="34"/>
  <c r="BO58" i="34"/>
  <c r="BN58" i="34"/>
  <c r="BM58" i="34"/>
  <c r="BL58" i="34"/>
  <c r="BK58" i="34"/>
  <c r="BJ58" i="34"/>
  <c r="BI58" i="34"/>
  <c r="BH58" i="34"/>
  <c r="BG58" i="34"/>
  <c r="BF58" i="34"/>
  <c r="BE58" i="34"/>
  <c r="BD58" i="34"/>
  <c r="BC58" i="34"/>
  <c r="BB58" i="34"/>
  <c r="BA58" i="34"/>
  <c r="AZ58" i="34"/>
  <c r="AY58" i="34"/>
  <c r="AX58" i="34"/>
  <c r="AW58" i="34"/>
  <c r="AV58" i="34"/>
  <c r="AU58" i="34"/>
  <c r="AT58" i="34"/>
  <c r="AS58" i="34"/>
  <c r="AR58" i="34"/>
  <c r="AQ58" i="34"/>
  <c r="AP58" i="34"/>
  <c r="AO58" i="34"/>
  <c r="AN58" i="34"/>
  <c r="AM58" i="34"/>
  <c r="AL58" i="34"/>
  <c r="AK58" i="34"/>
  <c r="AJ58" i="34"/>
  <c r="AI58" i="34"/>
  <c r="AH58" i="34"/>
  <c r="AG58" i="34"/>
  <c r="AF58" i="34"/>
  <c r="AE58" i="34"/>
  <c r="AD58" i="34"/>
  <c r="AC58" i="34"/>
  <c r="AB58" i="34"/>
  <c r="AA58" i="34"/>
  <c r="Z58" i="34"/>
  <c r="Y58" i="34"/>
  <c r="X58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BQ57" i="34"/>
  <c r="BP57" i="34"/>
  <c r="BO57" i="34"/>
  <c r="BN57" i="34"/>
  <c r="BM57" i="34"/>
  <c r="BL57" i="34"/>
  <c r="BK57" i="34"/>
  <c r="BJ57" i="34"/>
  <c r="BI57" i="34"/>
  <c r="BH57" i="34"/>
  <c r="BG57" i="34"/>
  <c r="BF57" i="34"/>
  <c r="BE57" i="34"/>
  <c r="BD57" i="34"/>
  <c r="BC57" i="34"/>
  <c r="BB57" i="34"/>
  <c r="BA57" i="34"/>
  <c r="AZ57" i="34"/>
  <c r="AY57" i="34"/>
  <c r="AX57" i="34"/>
  <c r="AW57" i="34"/>
  <c r="AV57" i="34"/>
  <c r="AU57" i="34"/>
  <c r="AT57" i="34"/>
  <c r="AS57" i="34"/>
  <c r="AR57" i="34"/>
  <c r="AQ57" i="34"/>
  <c r="AP57" i="34"/>
  <c r="AO57" i="34"/>
  <c r="AN57" i="34"/>
  <c r="AM57" i="34"/>
  <c r="AL57" i="34"/>
  <c r="AK57" i="34"/>
  <c r="AJ57" i="34"/>
  <c r="AI57" i="34"/>
  <c r="AH57" i="34"/>
  <c r="AG57" i="34"/>
  <c r="AF57" i="34"/>
  <c r="AE57" i="34"/>
  <c r="AD57" i="34"/>
  <c r="AC57" i="34"/>
  <c r="AB57" i="34"/>
  <c r="AA57" i="34"/>
  <c r="Z57" i="34"/>
  <c r="Y57" i="34"/>
  <c r="X57" i="34"/>
  <c r="W57" i="34"/>
  <c r="V57" i="34"/>
  <c r="U57" i="34"/>
  <c r="T57" i="34"/>
  <c r="S57" i="34"/>
  <c r="R57" i="34"/>
  <c r="Q57" i="34"/>
  <c r="P57" i="34"/>
  <c r="O57" i="34"/>
  <c r="N57" i="34"/>
  <c r="M57" i="34"/>
  <c r="L57" i="34"/>
  <c r="K57" i="34"/>
  <c r="J57" i="34"/>
  <c r="I57" i="34"/>
  <c r="H57" i="34"/>
  <c r="G57" i="34"/>
  <c r="F57" i="34"/>
  <c r="E57" i="34"/>
  <c r="BQ56" i="34"/>
  <c r="BP56" i="34"/>
  <c r="BO56" i="34"/>
  <c r="BN56" i="34"/>
  <c r="BM56" i="34"/>
  <c r="BL56" i="34"/>
  <c r="BK56" i="34"/>
  <c r="BJ56" i="34"/>
  <c r="BI56" i="34"/>
  <c r="BH56" i="34"/>
  <c r="BG56" i="34"/>
  <c r="BF56" i="34"/>
  <c r="BE56" i="34"/>
  <c r="BD56" i="34"/>
  <c r="BC56" i="34"/>
  <c r="BB56" i="34"/>
  <c r="BA56" i="34"/>
  <c r="AZ56" i="34"/>
  <c r="AY56" i="34"/>
  <c r="AX56" i="34"/>
  <c r="AW56" i="34"/>
  <c r="AV56" i="34"/>
  <c r="AU56" i="34"/>
  <c r="AT56" i="34"/>
  <c r="AS56" i="34"/>
  <c r="AR56" i="34"/>
  <c r="AQ56" i="34"/>
  <c r="AP56" i="34"/>
  <c r="AO56" i="34"/>
  <c r="AN56" i="34"/>
  <c r="AM56" i="34"/>
  <c r="AL56" i="34"/>
  <c r="AK56" i="34"/>
  <c r="AJ56" i="34"/>
  <c r="AI56" i="34"/>
  <c r="AH56" i="34"/>
  <c r="AG56" i="34"/>
  <c r="AF56" i="34"/>
  <c r="AE56" i="34"/>
  <c r="AD56" i="34"/>
  <c r="AC56" i="34"/>
  <c r="AB56" i="34"/>
  <c r="AA56" i="34"/>
  <c r="Z56" i="34"/>
  <c r="Y56" i="34"/>
  <c r="X56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BQ55" i="34"/>
  <c r="BP55" i="34"/>
  <c r="BO55" i="34"/>
  <c r="BN55" i="34"/>
  <c r="BM55" i="34"/>
  <c r="BL55" i="34"/>
  <c r="BK55" i="34"/>
  <c r="BJ55" i="34"/>
  <c r="BI55" i="34"/>
  <c r="BH55" i="34"/>
  <c r="BG55" i="34"/>
  <c r="BF55" i="34"/>
  <c r="BE55" i="34"/>
  <c r="BD55" i="34"/>
  <c r="BC55" i="34"/>
  <c r="BB55" i="34"/>
  <c r="BA55" i="34"/>
  <c r="AZ55" i="34"/>
  <c r="AY55" i="34"/>
  <c r="AX55" i="34"/>
  <c r="AW55" i="34"/>
  <c r="AV55" i="34"/>
  <c r="AU55" i="34"/>
  <c r="AT55" i="34"/>
  <c r="AS55" i="34"/>
  <c r="AR55" i="34"/>
  <c r="AQ55" i="34"/>
  <c r="AP55" i="34"/>
  <c r="AO55" i="34"/>
  <c r="AN55" i="34"/>
  <c r="AM55" i="34"/>
  <c r="AL55" i="34"/>
  <c r="AK55" i="34"/>
  <c r="AJ55" i="34"/>
  <c r="AI55" i="34"/>
  <c r="AH55" i="34"/>
  <c r="AG55" i="34"/>
  <c r="AF55" i="34"/>
  <c r="AE55" i="34"/>
  <c r="AD55" i="34"/>
  <c r="AC55" i="34"/>
  <c r="AB55" i="34"/>
  <c r="AA55" i="34"/>
  <c r="Z55" i="34"/>
  <c r="Y55" i="34"/>
  <c r="X55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BQ54" i="34"/>
  <c r="BP54" i="34"/>
  <c r="BO54" i="34"/>
  <c r="BN54" i="34"/>
  <c r="BM54" i="34"/>
  <c r="BL54" i="34"/>
  <c r="BK54" i="34"/>
  <c r="BJ54" i="34"/>
  <c r="BI54" i="34"/>
  <c r="BH54" i="34"/>
  <c r="BG54" i="34"/>
  <c r="BF54" i="34"/>
  <c r="BE54" i="34"/>
  <c r="BD54" i="34"/>
  <c r="BC54" i="34"/>
  <c r="BB54" i="34"/>
  <c r="BA54" i="34"/>
  <c r="AZ54" i="34"/>
  <c r="AY54" i="34"/>
  <c r="AX54" i="34"/>
  <c r="AW54" i="34"/>
  <c r="AV54" i="34"/>
  <c r="AU54" i="34"/>
  <c r="AT54" i="34"/>
  <c r="AS54" i="34"/>
  <c r="AR54" i="34"/>
  <c r="AQ54" i="34"/>
  <c r="AP54" i="34"/>
  <c r="AO54" i="34"/>
  <c r="AN54" i="34"/>
  <c r="AM54" i="34"/>
  <c r="AL54" i="34"/>
  <c r="AK54" i="34"/>
  <c r="AJ54" i="34"/>
  <c r="AI54" i="34"/>
  <c r="AH54" i="34"/>
  <c r="AG54" i="34"/>
  <c r="AF54" i="34"/>
  <c r="AE54" i="34"/>
  <c r="AD54" i="34"/>
  <c r="AC54" i="34"/>
  <c r="AB54" i="34"/>
  <c r="AA54" i="34"/>
  <c r="Z54" i="34"/>
  <c r="Y54" i="34"/>
  <c r="X54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BQ53" i="34"/>
  <c r="BP53" i="34"/>
  <c r="BO53" i="34"/>
  <c r="BN53" i="34"/>
  <c r="BM53" i="34"/>
  <c r="BL53" i="34"/>
  <c r="BK53" i="34"/>
  <c r="BJ53" i="34"/>
  <c r="BI53" i="34"/>
  <c r="BH53" i="34"/>
  <c r="BG53" i="34"/>
  <c r="BF53" i="34"/>
  <c r="BE53" i="34"/>
  <c r="BD53" i="34"/>
  <c r="BC53" i="34"/>
  <c r="BB53" i="34"/>
  <c r="BA53" i="34"/>
  <c r="AZ53" i="34"/>
  <c r="AY53" i="34"/>
  <c r="AX53" i="34"/>
  <c r="AW53" i="34"/>
  <c r="AV53" i="34"/>
  <c r="AU53" i="34"/>
  <c r="AT53" i="34"/>
  <c r="AS53" i="34"/>
  <c r="AR53" i="34"/>
  <c r="AQ53" i="34"/>
  <c r="AP53" i="34"/>
  <c r="AO53" i="34"/>
  <c r="AN53" i="34"/>
  <c r="AM53" i="34"/>
  <c r="AL53" i="34"/>
  <c r="AK53" i="34"/>
  <c r="AJ53" i="34"/>
  <c r="AI53" i="34"/>
  <c r="AH53" i="34"/>
  <c r="AG53" i="34"/>
  <c r="AF53" i="34"/>
  <c r="AE53" i="34"/>
  <c r="AD53" i="34"/>
  <c r="AC53" i="34"/>
  <c r="AB53" i="34"/>
  <c r="AA53" i="34"/>
  <c r="Z53" i="34"/>
  <c r="Y53" i="34"/>
  <c r="X53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BQ52" i="34"/>
  <c r="BP52" i="34"/>
  <c r="BO52" i="34"/>
  <c r="BN52" i="34"/>
  <c r="BM52" i="34"/>
  <c r="BL52" i="34"/>
  <c r="BK52" i="34"/>
  <c r="BJ52" i="34"/>
  <c r="BI52" i="34"/>
  <c r="BH52" i="34"/>
  <c r="BG52" i="34"/>
  <c r="BF52" i="34"/>
  <c r="BE52" i="34"/>
  <c r="BD52" i="34"/>
  <c r="BC52" i="34"/>
  <c r="BB52" i="34"/>
  <c r="BA52" i="34"/>
  <c r="AZ52" i="34"/>
  <c r="AY52" i="34"/>
  <c r="AX52" i="34"/>
  <c r="AW52" i="34"/>
  <c r="AV52" i="34"/>
  <c r="AU52" i="34"/>
  <c r="AT52" i="34"/>
  <c r="AS52" i="34"/>
  <c r="AR52" i="34"/>
  <c r="AQ52" i="34"/>
  <c r="AP52" i="34"/>
  <c r="AO52" i="34"/>
  <c r="AN52" i="34"/>
  <c r="AM52" i="34"/>
  <c r="AL52" i="34"/>
  <c r="AK52" i="34"/>
  <c r="AJ52" i="34"/>
  <c r="AI52" i="34"/>
  <c r="AH52" i="34"/>
  <c r="AG52" i="34"/>
  <c r="AF52" i="34"/>
  <c r="AE52" i="34"/>
  <c r="AD52" i="34"/>
  <c r="AC52" i="34"/>
  <c r="AB52" i="34"/>
  <c r="AA52" i="34"/>
  <c r="Z52" i="34"/>
  <c r="Y52" i="34"/>
  <c r="X52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BQ51" i="34"/>
  <c r="BP51" i="34"/>
  <c r="BO51" i="34"/>
  <c r="BN51" i="34"/>
  <c r="BM51" i="34"/>
  <c r="BL51" i="34"/>
  <c r="BK51" i="34"/>
  <c r="BJ51" i="34"/>
  <c r="BI51" i="34"/>
  <c r="BH51" i="34"/>
  <c r="BG51" i="34"/>
  <c r="BF51" i="34"/>
  <c r="BE51" i="34"/>
  <c r="BD51" i="34"/>
  <c r="BC51" i="34"/>
  <c r="BB51" i="34"/>
  <c r="BA51" i="34"/>
  <c r="AZ51" i="34"/>
  <c r="AY51" i="34"/>
  <c r="AX51" i="34"/>
  <c r="AW51" i="34"/>
  <c r="AV51" i="34"/>
  <c r="AU51" i="34"/>
  <c r="AT51" i="34"/>
  <c r="AS51" i="34"/>
  <c r="AR51" i="34"/>
  <c r="AQ51" i="34"/>
  <c r="AP51" i="34"/>
  <c r="AO51" i="34"/>
  <c r="AN51" i="34"/>
  <c r="AM51" i="34"/>
  <c r="AL51" i="34"/>
  <c r="AK51" i="34"/>
  <c r="AJ51" i="34"/>
  <c r="AI51" i="34"/>
  <c r="AH51" i="34"/>
  <c r="AG51" i="34"/>
  <c r="AF51" i="34"/>
  <c r="AE51" i="34"/>
  <c r="AD51" i="34"/>
  <c r="AC51" i="34"/>
  <c r="AB51" i="34"/>
  <c r="AA51" i="34"/>
  <c r="Z51" i="34"/>
  <c r="Y51" i="34"/>
  <c r="X51" i="34"/>
  <c r="W51" i="34"/>
  <c r="V51" i="34"/>
  <c r="U51" i="34"/>
  <c r="T51" i="34"/>
  <c r="S51" i="34"/>
  <c r="R51" i="34"/>
  <c r="Q51" i="34"/>
  <c r="P51" i="34"/>
  <c r="O51" i="34"/>
  <c r="N51" i="34"/>
  <c r="M51" i="34"/>
  <c r="L51" i="34"/>
  <c r="K51" i="34"/>
  <c r="J51" i="34"/>
  <c r="I51" i="34"/>
  <c r="H51" i="34"/>
  <c r="G51" i="34"/>
  <c r="F51" i="34"/>
  <c r="E51" i="34"/>
  <c r="BQ50" i="34"/>
  <c r="BP50" i="34"/>
  <c r="BO50" i="34"/>
  <c r="BN50" i="34"/>
  <c r="BM50" i="34"/>
  <c r="BL50" i="34"/>
  <c r="BK50" i="34"/>
  <c r="BJ50" i="34"/>
  <c r="BI50" i="34"/>
  <c r="BH50" i="34"/>
  <c r="BG50" i="34"/>
  <c r="BF50" i="34"/>
  <c r="BE50" i="34"/>
  <c r="BD50" i="34"/>
  <c r="BC50" i="34"/>
  <c r="BB50" i="34"/>
  <c r="BA50" i="34"/>
  <c r="AZ50" i="34"/>
  <c r="AY50" i="34"/>
  <c r="AX50" i="34"/>
  <c r="AW50" i="34"/>
  <c r="AV50" i="34"/>
  <c r="AU50" i="34"/>
  <c r="AT50" i="34"/>
  <c r="AS50" i="34"/>
  <c r="AR50" i="34"/>
  <c r="AQ50" i="34"/>
  <c r="AP50" i="34"/>
  <c r="AO50" i="34"/>
  <c r="AN50" i="34"/>
  <c r="AM50" i="34"/>
  <c r="AL50" i="34"/>
  <c r="AK50" i="34"/>
  <c r="AJ50" i="34"/>
  <c r="AI50" i="34"/>
  <c r="AH50" i="34"/>
  <c r="AG50" i="34"/>
  <c r="AF50" i="34"/>
  <c r="AE50" i="34"/>
  <c r="AD50" i="34"/>
  <c r="AC50" i="34"/>
  <c r="AB50" i="34"/>
  <c r="AA50" i="34"/>
  <c r="Z50" i="34"/>
  <c r="Y50" i="34"/>
  <c r="X50" i="34"/>
  <c r="W50" i="34"/>
  <c r="V50" i="34"/>
  <c r="U50" i="34"/>
  <c r="T50" i="34"/>
  <c r="S50" i="34"/>
  <c r="R50" i="34"/>
  <c r="Q50" i="34"/>
  <c r="P50" i="34"/>
  <c r="O50" i="34"/>
  <c r="N50" i="34"/>
  <c r="M50" i="34"/>
  <c r="L50" i="34"/>
  <c r="K50" i="34"/>
  <c r="J50" i="34"/>
  <c r="I50" i="34"/>
  <c r="H50" i="34"/>
  <c r="G50" i="34"/>
  <c r="F50" i="34"/>
  <c r="E50" i="34"/>
  <c r="BQ49" i="34"/>
  <c r="BP49" i="34"/>
  <c r="BO49" i="34"/>
  <c r="BN49" i="34"/>
  <c r="BM49" i="34"/>
  <c r="BL49" i="34"/>
  <c r="BK49" i="34"/>
  <c r="BJ49" i="34"/>
  <c r="BI49" i="34"/>
  <c r="BH49" i="34"/>
  <c r="BG49" i="34"/>
  <c r="BF49" i="34"/>
  <c r="BE49" i="34"/>
  <c r="BD49" i="34"/>
  <c r="BC49" i="34"/>
  <c r="BB49" i="34"/>
  <c r="BA49" i="34"/>
  <c r="AZ49" i="34"/>
  <c r="AY49" i="34"/>
  <c r="AX49" i="34"/>
  <c r="AW49" i="34"/>
  <c r="AV49" i="34"/>
  <c r="AU49" i="34"/>
  <c r="AT49" i="34"/>
  <c r="AS49" i="34"/>
  <c r="AR49" i="34"/>
  <c r="AQ49" i="34"/>
  <c r="AP49" i="34"/>
  <c r="AO49" i="34"/>
  <c r="AN49" i="34"/>
  <c r="AM49" i="34"/>
  <c r="AL49" i="34"/>
  <c r="AK49" i="34"/>
  <c r="AJ49" i="34"/>
  <c r="AI49" i="34"/>
  <c r="AH49" i="34"/>
  <c r="AG49" i="34"/>
  <c r="AF49" i="34"/>
  <c r="AE49" i="34"/>
  <c r="AD49" i="34"/>
  <c r="AC49" i="34"/>
  <c r="AB49" i="34"/>
  <c r="AA49" i="34"/>
  <c r="Z49" i="34"/>
  <c r="Y49" i="34"/>
  <c r="X49" i="34"/>
  <c r="W49" i="34"/>
  <c r="V49" i="34"/>
  <c r="U49" i="34"/>
  <c r="T49" i="34"/>
  <c r="S49" i="34"/>
  <c r="R49" i="34"/>
  <c r="Q49" i="34"/>
  <c r="P49" i="34"/>
  <c r="O49" i="34"/>
  <c r="N49" i="34"/>
  <c r="M49" i="34"/>
  <c r="L49" i="34"/>
  <c r="K49" i="34"/>
  <c r="J49" i="34"/>
  <c r="I49" i="34"/>
  <c r="H49" i="34"/>
  <c r="G49" i="34"/>
  <c r="F49" i="34"/>
  <c r="E49" i="34"/>
  <c r="BQ48" i="34"/>
  <c r="BP48" i="34"/>
  <c r="BO48" i="34"/>
  <c r="BN48" i="34"/>
  <c r="BM48" i="34"/>
  <c r="BL48" i="34"/>
  <c r="BK48" i="34"/>
  <c r="BJ48" i="34"/>
  <c r="BI48" i="34"/>
  <c r="BH48" i="34"/>
  <c r="BG48" i="34"/>
  <c r="BF48" i="34"/>
  <c r="BE48" i="34"/>
  <c r="BD48" i="34"/>
  <c r="BC48" i="34"/>
  <c r="BB48" i="34"/>
  <c r="BA48" i="34"/>
  <c r="AZ48" i="34"/>
  <c r="AY48" i="34"/>
  <c r="AX48" i="34"/>
  <c r="AW48" i="34"/>
  <c r="AV48" i="34"/>
  <c r="AU48" i="34"/>
  <c r="AT48" i="34"/>
  <c r="AS48" i="34"/>
  <c r="AR48" i="34"/>
  <c r="AQ48" i="34"/>
  <c r="AP48" i="34"/>
  <c r="AO48" i="34"/>
  <c r="AN48" i="34"/>
  <c r="AM48" i="34"/>
  <c r="AL48" i="34"/>
  <c r="AK48" i="34"/>
  <c r="AJ48" i="34"/>
  <c r="AI48" i="34"/>
  <c r="AH48" i="34"/>
  <c r="AG48" i="34"/>
  <c r="AF48" i="34"/>
  <c r="AE48" i="34"/>
  <c r="AD48" i="34"/>
  <c r="AC48" i="34"/>
  <c r="AB48" i="34"/>
  <c r="AA48" i="34"/>
  <c r="Z48" i="34"/>
  <c r="Y48" i="34"/>
  <c r="X48" i="34"/>
  <c r="W48" i="34"/>
  <c r="V48" i="34"/>
  <c r="U48" i="34"/>
  <c r="T48" i="34"/>
  <c r="S48" i="34"/>
  <c r="R48" i="34"/>
  <c r="Q48" i="34"/>
  <c r="P48" i="34"/>
  <c r="O48" i="34"/>
  <c r="N48" i="34"/>
  <c r="M48" i="34"/>
  <c r="L48" i="34"/>
  <c r="K48" i="34"/>
  <c r="J48" i="34"/>
  <c r="I48" i="34"/>
  <c r="H48" i="34"/>
  <c r="G48" i="34"/>
  <c r="F48" i="34"/>
  <c r="E48" i="34"/>
  <c r="BQ47" i="34"/>
  <c r="BP47" i="34"/>
  <c r="BO47" i="34"/>
  <c r="BN47" i="34"/>
  <c r="BM47" i="34"/>
  <c r="BL47" i="34"/>
  <c r="BK47" i="34"/>
  <c r="BJ47" i="34"/>
  <c r="BI47" i="34"/>
  <c r="BH47" i="34"/>
  <c r="BG47" i="34"/>
  <c r="BF47" i="34"/>
  <c r="BE47" i="34"/>
  <c r="BD47" i="34"/>
  <c r="BC47" i="34"/>
  <c r="BB47" i="34"/>
  <c r="BA47" i="34"/>
  <c r="AZ47" i="34"/>
  <c r="AY47" i="34"/>
  <c r="AX47" i="34"/>
  <c r="AW47" i="34"/>
  <c r="AV47" i="34"/>
  <c r="AU47" i="34"/>
  <c r="AT47" i="34"/>
  <c r="AS47" i="34"/>
  <c r="AR47" i="34"/>
  <c r="AQ47" i="34"/>
  <c r="AP47" i="34"/>
  <c r="AO47" i="34"/>
  <c r="AN47" i="34"/>
  <c r="AM47" i="34"/>
  <c r="AL47" i="34"/>
  <c r="AK47" i="34"/>
  <c r="AJ47" i="34"/>
  <c r="AI47" i="34"/>
  <c r="AH47" i="34"/>
  <c r="AG47" i="34"/>
  <c r="AF47" i="34"/>
  <c r="AE47" i="34"/>
  <c r="AD47" i="34"/>
  <c r="AC47" i="34"/>
  <c r="AB47" i="34"/>
  <c r="AA47" i="34"/>
  <c r="Z47" i="34"/>
  <c r="Y47" i="34"/>
  <c r="X47" i="34"/>
  <c r="W47" i="34"/>
  <c r="V47" i="34"/>
  <c r="U47" i="34"/>
  <c r="T47" i="34"/>
  <c r="S47" i="34"/>
  <c r="R47" i="34"/>
  <c r="Q47" i="34"/>
  <c r="P47" i="34"/>
  <c r="O47" i="34"/>
  <c r="N47" i="34"/>
  <c r="M47" i="34"/>
  <c r="L47" i="34"/>
  <c r="K47" i="34"/>
  <c r="J47" i="34"/>
  <c r="I47" i="34"/>
  <c r="H47" i="34"/>
  <c r="G47" i="34"/>
  <c r="F47" i="34"/>
  <c r="E47" i="34"/>
  <c r="BQ46" i="34"/>
  <c r="BP46" i="34"/>
  <c r="BO46" i="34"/>
  <c r="BN46" i="34"/>
  <c r="BM46" i="34"/>
  <c r="BL46" i="34"/>
  <c r="BK46" i="34"/>
  <c r="BJ46" i="34"/>
  <c r="BI46" i="34"/>
  <c r="BH46" i="34"/>
  <c r="BG46" i="34"/>
  <c r="BF46" i="34"/>
  <c r="BE46" i="34"/>
  <c r="BD46" i="34"/>
  <c r="BC46" i="34"/>
  <c r="BB46" i="34"/>
  <c r="BA46" i="34"/>
  <c r="AZ46" i="34"/>
  <c r="AY46" i="34"/>
  <c r="AX46" i="34"/>
  <c r="AW46" i="34"/>
  <c r="AV46" i="34"/>
  <c r="AU46" i="34"/>
  <c r="AT46" i="34"/>
  <c r="AS46" i="34"/>
  <c r="AR46" i="34"/>
  <c r="AQ46" i="34"/>
  <c r="AP46" i="34"/>
  <c r="AO46" i="34"/>
  <c r="AN46" i="34"/>
  <c r="AM46" i="34"/>
  <c r="AL46" i="34"/>
  <c r="AK46" i="34"/>
  <c r="AJ46" i="34"/>
  <c r="AI46" i="34"/>
  <c r="AH46" i="34"/>
  <c r="AG46" i="34"/>
  <c r="AF46" i="34"/>
  <c r="AE46" i="34"/>
  <c r="AD46" i="34"/>
  <c r="AC46" i="34"/>
  <c r="AB46" i="34"/>
  <c r="AA46" i="34"/>
  <c r="Z46" i="34"/>
  <c r="Y46" i="34"/>
  <c r="X46" i="34"/>
  <c r="W46" i="34"/>
  <c r="V46" i="34"/>
  <c r="U46" i="34"/>
  <c r="T46" i="34"/>
  <c r="S46" i="34"/>
  <c r="R46" i="34"/>
  <c r="Q46" i="34"/>
  <c r="P46" i="34"/>
  <c r="O46" i="34"/>
  <c r="N46" i="34"/>
  <c r="M46" i="34"/>
  <c r="L46" i="34"/>
  <c r="K46" i="34"/>
  <c r="J46" i="34"/>
  <c r="I46" i="34"/>
  <c r="H46" i="34"/>
  <c r="G46" i="34"/>
  <c r="F46" i="34"/>
  <c r="E46" i="34"/>
  <c r="BQ45" i="34"/>
  <c r="BP45" i="34"/>
  <c r="BO45" i="34"/>
  <c r="BN45" i="34"/>
  <c r="BM45" i="34"/>
  <c r="BL45" i="34"/>
  <c r="BK45" i="34"/>
  <c r="BJ45" i="34"/>
  <c r="BI45" i="34"/>
  <c r="BH45" i="34"/>
  <c r="BG45" i="34"/>
  <c r="BF45" i="34"/>
  <c r="BE45" i="34"/>
  <c r="BD45" i="34"/>
  <c r="BC45" i="34"/>
  <c r="BB45" i="34"/>
  <c r="BA45" i="34"/>
  <c r="AZ45" i="34"/>
  <c r="AY45" i="34"/>
  <c r="AX45" i="34"/>
  <c r="AW45" i="34"/>
  <c r="AV45" i="34"/>
  <c r="AU45" i="34"/>
  <c r="AT45" i="34"/>
  <c r="AS45" i="34"/>
  <c r="AR45" i="34"/>
  <c r="AQ45" i="34"/>
  <c r="AP45" i="34"/>
  <c r="AO45" i="34"/>
  <c r="AN45" i="34"/>
  <c r="AM45" i="34"/>
  <c r="AL45" i="34"/>
  <c r="AK45" i="34"/>
  <c r="AJ45" i="34"/>
  <c r="AI45" i="34"/>
  <c r="AH45" i="34"/>
  <c r="AG45" i="34"/>
  <c r="AF45" i="34"/>
  <c r="AE45" i="34"/>
  <c r="AD45" i="34"/>
  <c r="AC45" i="34"/>
  <c r="AB45" i="34"/>
  <c r="AA45" i="34"/>
  <c r="Z45" i="34"/>
  <c r="Y45" i="34"/>
  <c r="X45" i="34"/>
  <c r="W45" i="34"/>
  <c r="V45" i="34"/>
  <c r="U45" i="34"/>
  <c r="T45" i="34"/>
  <c r="S45" i="34"/>
  <c r="R45" i="34"/>
  <c r="Q45" i="34"/>
  <c r="P45" i="34"/>
  <c r="O45" i="34"/>
  <c r="N45" i="34"/>
  <c r="M45" i="34"/>
  <c r="L45" i="34"/>
  <c r="K45" i="34"/>
  <c r="J45" i="34"/>
  <c r="I45" i="34"/>
  <c r="H45" i="34"/>
  <c r="G45" i="34"/>
  <c r="F45" i="34"/>
  <c r="E45" i="34"/>
  <c r="BQ44" i="34"/>
  <c r="BP44" i="34"/>
  <c r="BO44" i="34"/>
  <c r="BN44" i="34"/>
  <c r="BM44" i="34"/>
  <c r="BL44" i="34"/>
  <c r="BK44" i="34"/>
  <c r="BJ44" i="34"/>
  <c r="BI44" i="34"/>
  <c r="BH44" i="34"/>
  <c r="BG44" i="34"/>
  <c r="BF44" i="34"/>
  <c r="BE44" i="34"/>
  <c r="BD44" i="34"/>
  <c r="BC44" i="34"/>
  <c r="BB44" i="34"/>
  <c r="BA44" i="34"/>
  <c r="AZ44" i="34"/>
  <c r="AY44" i="34"/>
  <c r="AX44" i="34"/>
  <c r="AW44" i="34"/>
  <c r="AV44" i="34"/>
  <c r="AU44" i="34"/>
  <c r="AT44" i="34"/>
  <c r="AS44" i="34"/>
  <c r="AR44" i="34"/>
  <c r="AQ44" i="34"/>
  <c r="AP44" i="34"/>
  <c r="AO44" i="34"/>
  <c r="AN44" i="34"/>
  <c r="AM44" i="34"/>
  <c r="AL44" i="34"/>
  <c r="AK44" i="34"/>
  <c r="AJ44" i="34"/>
  <c r="AI44" i="34"/>
  <c r="AH44" i="34"/>
  <c r="AG44" i="34"/>
  <c r="AF44" i="34"/>
  <c r="AE44" i="34"/>
  <c r="AD44" i="34"/>
  <c r="AC44" i="34"/>
  <c r="AB44" i="34"/>
  <c r="AA44" i="34"/>
  <c r="Z44" i="34"/>
  <c r="Y44" i="34"/>
  <c r="X44" i="34"/>
  <c r="W44" i="34"/>
  <c r="V44" i="34"/>
  <c r="U44" i="34"/>
  <c r="T44" i="34"/>
  <c r="S44" i="34"/>
  <c r="R44" i="34"/>
  <c r="Q44" i="34"/>
  <c r="P44" i="34"/>
  <c r="O44" i="34"/>
  <c r="N44" i="34"/>
  <c r="M44" i="34"/>
  <c r="L44" i="34"/>
  <c r="K44" i="34"/>
  <c r="J44" i="34"/>
  <c r="I44" i="34"/>
  <c r="H44" i="34"/>
  <c r="G44" i="34"/>
  <c r="F44" i="34"/>
  <c r="E44" i="34"/>
  <c r="BQ43" i="34"/>
  <c r="BP43" i="34"/>
  <c r="BO43" i="34"/>
  <c r="BN43" i="34"/>
  <c r="BM43" i="34"/>
  <c r="BL43" i="34"/>
  <c r="BK43" i="34"/>
  <c r="BJ43" i="34"/>
  <c r="BI43" i="34"/>
  <c r="BH43" i="34"/>
  <c r="BG43" i="34"/>
  <c r="BF43" i="34"/>
  <c r="BE43" i="34"/>
  <c r="BD43" i="34"/>
  <c r="BC43" i="34"/>
  <c r="BB43" i="34"/>
  <c r="BA43" i="34"/>
  <c r="AZ43" i="34"/>
  <c r="AY43" i="34"/>
  <c r="AX43" i="34"/>
  <c r="AW43" i="34"/>
  <c r="AV43" i="34"/>
  <c r="AU43" i="34"/>
  <c r="AT43" i="34"/>
  <c r="AS43" i="34"/>
  <c r="AR43" i="34"/>
  <c r="AQ43" i="34"/>
  <c r="AP43" i="34"/>
  <c r="AO43" i="34"/>
  <c r="AN43" i="34"/>
  <c r="AM43" i="34"/>
  <c r="AL43" i="34"/>
  <c r="AK43" i="34"/>
  <c r="AJ43" i="34"/>
  <c r="AI43" i="34"/>
  <c r="AH43" i="34"/>
  <c r="AG43" i="34"/>
  <c r="AF43" i="34"/>
  <c r="AE43" i="34"/>
  <c r="AD43" i="34"/>
  <c r="AC43" i="34"/>
  <c r="AB43" i="34"/>
  <c r="AA43" i="34"/>
  <c r="Z43" i="34"/>
  <c r="Y43" i="34"/>
  <c r="X43" i="34"/>
  <c r="W43" i="34"/>
  <c r="V43" i="34"/>
  <c r="U43" i="34"/>
  <c r="T43" i="34"/>
  <c r="S43" i="34"/>
  <c r="R43" i="34"/>
  <c r="Q43" i="34"/>
  <c r="P43" i="34"/>
  <c r="O43" i="34"/>
  <c r="N43" i="34"/>
  <c r="M43" i="34"/>
  <c r="L43" i="34"/>
  <c r="K43" i="34"/>
  <c r="J43" i="34"/>
  <c r="I43" i="34"/>
  <c r="H43" i="34"/>
  <c r="G43" i="34"/>
  <c r="F43" i="34"/>
  <c r="E43" i="34"/>
  <c r="BQ42" i="34"/>
  <c r="BP42" i="34"/>
  <c r="BO42" i="34"/>
  <c r="BN42" i="34"/>
  <c r="BM42" i="34"/>
  <c r="BL42" i="34"/>
  <c r="BK42" i="34"/>
  <c r="BJ42" i="34"/>
  <c r="BI42" i="34"/>
  <c r="BH42" i="34"/>
  <c r="BG42" i="34"/>
  <c r="BF42" i="34"/>
  <c r="BE42" i="34"/>
  <c r="BD42" i="34"/>
  <c r="BC42" i="34"/>
  <c r="BB42" i="34"/>
  <c r="BA42" i="34"/>
  <c r="AZ42" i="34"/>
  <c r="AY42" i="34"/>
  <c r="AX42" i="34"/>
  <c r="AW42" i="34"/>
  <c r="AV42" i="34"/>
  <c r="AU42" i="34"/>
  <c r="AT42" i="34"/>
  <c r="AS42" i="34"/>
  <c r="AR42" i="34"/>
  <c r="AQ42" i="34"/>
  <c r="AP42" i="34"/>
  <c r="AO42" i="34"/>
  <c r="AN42" i="34"/>
  <c r="AM42" i="34"/>
  <c r="AL42" i="34"/>
  <c r="AK42" i="34"/>
  <c r="AJ42" i="34"/>
  <c r="AI42" i="34"/>
  <c r="AH42" i="34"/>
  <c r="AG42" i="34"/>
  <c r="AF42" i="34"/>
  <c r="AE42" i="34"/>
  <c r="AD42" i="34"/>
  <c r="AC42" i="34"/>
  <c r="AB42" i="34"/>
  <c r="AA42" i="34"/>
  <c r="Z42" i="34"/>
  <c r="Y42" i="34"/>
  <c r="X42" i="34"/>
  <c r="W42" i="34"/>
  <c r="V42" i="34"/>
  <c r="U42" i="34"/>
  <c r="T42" i="34"/>
  <c r="S42" i="34"/>
  <c r="R42" i="34"/>
  <c r="Q42" i="34"/>
  <c r="P42" i="34"/>
  <c r="O42" i="34"/>
  <c r="N42" i="34"/>
  <c r="M42" i="34"/>
  <c r="L42" i="34"/>
  <c r="K42" i="34"/>
  <c r="J42" i="34"/>
  <c r="I42" i="34"/>
  <c r="H42" i="34"/>
  <c r="G42" i="34"/>
  <c r="F42" i="34"/>
  <c r="E42" i="34"/>
  <c r="BQ41" i="34"/>
  <c r="BP41" i="34"/>
  <c r="BO41" i="34"/>
  <c r="BN41" i="34"/>
  <c r="BM41" i="34"/>
  <c r="BL41" i="34"/>
  <c r="BK41" i="34"/>
  <c r="BJ41" i="34"/>
  <c r="BI41" i="34"/>
  <c r="BH41" i="34"/>
  <c r="BG41" i="34"/>
  <c r="BF41" i="34"/>
  <c r="BE41" i="34"/>
  <c r="BD41" i="34"/>
  <c r="BC41" i="34"/>
  <c r="BB41" i="34"/>
  <c r="BA41" i="34"/>
  <c r="AZ41" i="34"/>
  <c r="AY41" i="34"/>
  <c r="AX41" i="34"/>
  <c r="AW41" i="34"/>
  <c r="AV41" i="34"/>
  <c r="AU41" i="34"/>
  <c r="AT41" i="34"/>
  <c r="AS41" i="34"/>
  <c r="AR41" i="34"/>
  <c r="AQ41" i="34"/>
  <c r="AP41" i="34"/>
  <c r="AO41" i="34"/>
  <c r="AN41" i="34"/>
  <c r="AM41" i="34"/>
  <c r="AL41" i="34"/>
  <c r="AK41" i="34"/>
  <c r="AJ41" i="34"/>
  <c r="AI41" i="34"/>
  <c r="AH41" i="34"/>
  <c r="AG41" i="34"/>
  <c r="AF41" i="34"/>
  <c r="AE41" i="34"/>
  <c r="AD41" i="34"/>
  <c r="AC41" i="34"/>
  <c r="AB41" i="34"/>
  <c r="AA41" i="34"/>
  <c r="Z41" i="34"/>
  <c r="Y41" i="34"/>
  <c r="X41" i="34"/>
  <c r="W41" i="34"/>
  <c r="V41" i="34"/>
  <c r="U41" i="34"/>
  <c r="T41" i="34"/>
  <c r="S41" i="34"/>
  <c r="R41" i="34"/>
  <c r="Q41" i="34"/>
  <c r="P41" i="34"/>
  <c r="O41" i="34"/>
  <c r="N41" i="34"/>
  <c r="M41" i="34"/>
  <c r="L41" i="34"/>
  <c r="K41" i="34"/>
  <c r="J41" i="34"/>
  <c r="I41" i="34"/>
  <c r="H41" i="34"/>
  <c r="G41" i="34"/>
  <c r="F41" i="34"/>
  <c r="E41" i="34"/>
  <c r="BQ40" i="34"/>
  <c r="BP40" i="34"/>
  <c r="BO40" i="34"/>
  <c r="BN40" i="34"/>
  <c r="BM40" i="34"/>
  <c r="BL40" i="34"/>
  <c r="BK40" i="34"/>
  <c r="BJ40" i="34"/>
  <c r="BI40" i="34"/>
  <c r="BH40" i="34"/>
  <c r="BG40" i="34"/>
  <c r="BF40" i="34"/>
  <c r="BE40" i="34"/>
  <c r="BD40" i="34"/>
  <c r="BC40" i="34"/>
  <c r="BB40" i="34"/>
  <c r="BA40" i="34"/>
  <c r="AZ40" i="34"/>
  <c r="AY40" i="34"/>
  <c r="AX40" i="34"/>
  <c r="AW40" i="34"/>
  <c r="AV40" i="34"/>
  <c r="AU40" i="34"/>
  <c r="AT40" i="34"/>
  <c r="AS40" i="34"/>
  <c r="AR40" i="34"/>
  <c r="AQ40" i="34"/>
  <c r="AP40" i="34"/>
  <c r="AO40" i="34"/>
  <c r="AN40" i="34"/>
  <c r="AM40" i="34"/>
  <c r="AL40" i="34"/>
  <c r="AK40" i="34"/>
  <c r="AJ40" i="34"/>
  <c r="AI40" i="34"/>
  <c r="AH40" i="34"/>
  <c r="AG40" i="34"/>
  <c r="AF40" i="34"/>
  <c r="AE40" i="34"/>
  <c r="AD40" i="34"/>
  <c r="AC40" i="34"/>
  <c r="AB40" i="34"/>
  <c r="AA40" i="34"/>
  <c r="Z40" i="34"/>
  <c r="Y40" i="34"/>
  <c r="X40" i="34"/>
  <c r="W40" i="34"/>
  <c r="V40" i="34"/>
  <c r="U40" i="34"/>
  <c r="T40" i="34"/>
  <c r="S40" i="34"/>
  <c r="R40" i="34"/>
  <c r="Q40" i="34"/>
  <c r="P40" i="34"/>
  <c r="O40" i="34"/>
  <c r="N40" i="34"/>
  <c r="M40" i="34"/>
  <c r="L40" i="34"/>
  <c r="K40" i="34"/>
  <c r="J40" i="34"/>
  <c r="I40" i="34"/>
  <c r="H40" i="34"/>
  <c r="G40" i="34"/>
  <c r="F40" i="34"/>
  <c r="E40" i="34"/>
  <c r="BQ39" i="34"/>
  <c r="BP39" i="34"/>
  <c r="BO39" i="34"/>
  <c r="BN39" i="34"/>
  <c r="BM39" i="34"/>
  <c r="BL39" i="34"/>
  <c r="BK39" i="34"/>
  <c r="BJ39" i="34"/>
  <c r="BI39" i="34"/>
  <c r="BH39" i="34"/>
  <c r="BG39" i="34"/>
  <c r="BF39" i="34"/>
  <c r="BE39" i="34"/>
  <c r="BD39" i="34"/>
  <c r="BC39" i="34"/>
  <c r="BB39" i="34"/>
  <c r="BA39" i="34"/>
  <c r="AZ39" i="34"/>
  <c r="AY39" i="34"/>
  <c r="AX39" i="34"/>
  <c r="AW39" i="34"/>
  <c r="AV39" i="34"/>
  <c r="AU39" i="34"/>
  <c r="AT39" i="34"/>
  <c r="AS39" i="34"/>
  <c r="AR39" i="34"/>
  <c r="AQ39" i="34"/>
  <c r="AP39" i="34"/>
  <c r="AO39" i="34"/>
  <c r="AN39" i="34"/>
  <c r="AM39" i="34"/>
  <c r="AL39" i="34"/>
  <c r="AK39" i="34"/>
  <c r="AJ39" i="34"/>
  <c r="AI39" i="34"/>
  <c r="AH39" i="34"/>
  <c r="AG39" i="34"/>
  <c r="AF39" i="34"/>
  <c r="AE39" i="34"/>
  <c r="AD39" i="34"/>
  <c r="AC39" i="34"/>
  <c r="AB39" i="34"/>
  <c r="AA39" i="34"/>
  <c r="Z39" i="34"/>
  <c r="Y39" i="34"/>
  <c r="X39" i="34"/>
  <c r="W39" i="34"/>
  <c r="V39" i="34"/>
  <c r="U39" i="34"/>
  <c r="T39" i="34"/>
  <c r="S39" i="34"/>
  <c r="R39" i="34"/>
  <c r="Q39" i="34"/>
  <c r="P39" i="34"/>
  <c r="O39" i="34"/>
  <c r="N39" i="34"/>
  <c r="M39" i="34"/>
  <c r="L39" i="34"/>
  <c r="K39" i="34"/>
  <c r="J39" i="34"/>
  <c r="I39" i="34"/>
  <c r="H39" i="34"/>
  <c r="G39" i="34"/>
  <c r="F39" i="34"/>
  <c r="E39" i="34"/>
  <c r="BQ38" i="34"/>
  <c r="BP38" i="34"/>
  <c r="BO38" i="34"/>
  <c r="BN38" i="34"/>
  <c r="BM38" i="34"/>
  <c r="BL38" i="34"/>
  <c r="BK38" i="34"/>
  <c r="BJ38" i="34"/>
  <c r="BI38" i="34"/>
  <c r="BH38" i="34"/>
  <c r="BG38" i="34"/>
  <c r="BF38" i="34"/>
  <c r="BE38" i="34"/>
  <c r="BD38" i="34"/>
  <c r="BC38" i="34"/>
  <c r="BB38" i="34"/>
  <c r="BA38" i="34"/>
  <c r="AZ38" i="34"/>
  <c r="AY38" i="34"/>
  <c r="AX38" i="34"/>
  <c r="AW38" i="34"/>
  <c r="AV38" i="34"/>
  <c r="AU38" i="34"/>
  <c r="AT38" i="34"/>
  <c r="AS38" i="34"/>
  <c r="AR38" i="34"/>
  <c r="AQ38" i="34"/>
  <c r="AP38" i="34"/>
  <c r="AO38" i="34"/>
  <c r="AN38" i="34"/>
  <c r="AM38" i="34"/>
  <c r="AL38" i="34"/>
  <c r="AK38" i="34"/>
  <c r="AJ38" i="34"/>
  <c r="AI38" i="34"/>
  <c r="AH38" i="34"/>
  <c r="AG38" i="34"/>
  <c r="AF38" i="34"/>
  <c r="AE38" i="34"/>
  <c r="AD38" i="34"/>
  <c r="AC38" i="34"/>
  <c r="AB38" i="34"/>
  <c r="AA38" i="34"/>
  <c r="Z38" i="34"/>
  <c r="Y38" i="34"/>
  <c r="X38" i="34"/>
  <c r="W38" i="34"/>
  <c r="V38" i="34"/>
  <c r="U38" i="34"/>
  <c r="T38" i="34"/>
  <c r="S38" i="34"/>
  <c r="R38" i="34"/>
  <c r="Q38" i="34"/>
  <c r="P38" i="34"/>
  <c r="O38" i="34"/>
  <c r="N38" i="34"/>
  <c r="M38" i="34"/>
  <c r="L38" i="34"/>
  <c r="K38" i="34"/>
  <c r="J38" i="34"/>
  <c r="I38" i="34"/>
  <c r="H38" i="34"/>
  <c r="G38" i="34"/>
  <c r="F38" i="34"/>
  <c r="E38" i="34"/>
  <c r="BQ37" i="34"/>
  <c r="BP37" i="34"/>
  <c r="BO37" i="34"/>
  <c r="BN37" i="34"/>
  <c r="BM37" i="34"/>
  <c r="BL37" i="34"/>
  <c r="BK37" i="34"/>
  <c r="BJ37" i="34"/>
  <c r="BI37" i="34"/>
  <c r="BH37" i="34"/>
  <c r="BG37" i="34"/>
  <c r="BF37" i="34"/>
  <c r="BE37" i="34"/>
  <c r="BD37" i="34"/>
  <c r="BC37" i="34"/>
  <c r="BB37" i="34"/>
  <c r="BA37" i="34"/>
  <c r="AZ37" i="34"/>
  <c r="AY37" i="34"/>
  <c r="AX37" i="34"/>
  <c r="AW37" i="34"/>
  <c r="AV37" i="34"/>
  <c r="AU37" i="34"/>
  <c r="AT37" i="34"/>
  <c r="AS37" i="34"/>
  <c r="AR37" i="34"/>
  <c r="AQ37" i="34"/>
  <c r="AP37" i="34"/>
  <c r="AO37" i="34"/>
  <c r="AN37" i="34"/>
  <c r="AM37" i="34"/>
  <c r="AL37" i="34"/>
  <c r="AK37" i="34"/>
  <c r="AJ37" i="34"/>
  <c r="AI37" i="34"/>
  <c r="AH37" i="34"/>
  <c r="AG37" i="34"/>
  <c r="AF37" i="34"/>
  <c r="AE37" i="34"/>
  <c r="AD37" i="34"/>
  <c r="AC37" i="34"/>
  <c r="AB37" i="34"/>
  <c r="AA37" i="34"/>
  <c r="Z37" i="34"/>
  <c r="Y37" i="34"/>
  <c r="X37" i="34"/>
  <c r="W37" i="34"/>
  <c r="V37" i="34"/>
  <c r="U37" i="34"/>
  <c r="T37" i="34"/>
  <c r="S37" i="34"/>
  <c r="R37" i="34"/>
  <c r="Q37" i="34"/>
  <c r="P37" i="34"/>
  <c r="O37" i="34"/>
  <c r="N37" i="34"/>
  <c r="M37" i="34"/>
  <c r="L37" i="34"/>
  <c r="K37" i="34"/>
  <c r="J37" i="34"/>
  <c r="I37" i="34"/>
  <c r="H37" i="34"/>
  <c r="G37" i="34"/>
  <c r="F37" i="34"/>
  <c r="E37" i="34"/>
  <c r="BQ36" i="34"/>
  <c r="BP36" i="34"/>
  <c r="BO36" i="34"/>
  <c r="BN36" i="34"/>
  <c r="BM36" i="34"/>
  <c r="BL36" i="34"/>
  <c r="BK36" i="34"/>
  <c r="BJ36" i="34"/>
  <c r="BI36" i="34"/>
  <c r="BH36" i="34"/>
  <c r="BG36" i="34"/>
  <c r="BF36" i="34"/>
  <c r="BE36" i="34"/>
  <c r="BD36" i="34"/>
  <c r="BC36" i="34"/>
  <c r="BB36" i="34"/>
  <c r="BA36" i="34"/>
  <c r="AZ36" i="34"/>
  <c r="AY36" i="34"/>
  <c r="AX36" i="34"/>
  <c r="AW36" i="34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I36" i="34"/>
  <c r="AH36" i="34"/>
  <c r="AG36" i="34"/>
  <c r="AF36" i="34"/>
  <c r="AE36" i="34"/>
  <c r="AD36" i="34"/>
  <c r="AC36" i="34"/>
  <c r="AB36" i="34"/>
  <c r="AA36" i="34"/>
  <c r="Z36" i="34"/>
  <c r="Y36" i="34"/>
  <c r="X36" i="34"/>
  <c r="W36" i="34"/>
  <c r="V36" i="34"/>
  <c r="U36" i="34"/>
  <c r="T36" i="34"/>
  <c r="S36" i="34"/>
  <c r="R36" i="34"/>
  <c r="Q36" i="34"/>
  <c r="P36" i="34"/>
  <c r="O36" i="34"/>
  <c r="N36" i="34"/>
  <c r="M36" i="34"/>
  <c r="L36" i="34"/>
  <c r="K36" i="34"/>
  <c r="J36" i="34"/>
  <c r="I36" i="34"/>
  <c r="H36" i="34"/>
  <c r="G36" i="34"/>
  <c r="F36" i="34"/>
  <c r="E36" i="34"/>
  <c r="BQ35" i="34"/>
  <c r="BP35" i="34"/>
  <c r="BO35" i="34"/>
  <c r="BN35" i="34"/>
  <c r="BM35" i="34"/>
  <c r="BL35" i="34"/>
  <c r="BK35" i="34"/>
  <c r="BJ35" i="34"/>
  <c r="BI35" i="34"/>
  <c r="BH35" i="34"/>
  <c r="BG35" i="34"/>
  <c r="BF35" i="34"/>
  <c r="BE35" i="34"/>
  <c r="BD35" i="34"/>
  <c r="BC35" i="34"/>
  <c r="BB35" i="34"/>
  <c r="BA35" i="34"/>
  <c r="AZ35" i="34"/>
  <c r="AY35" i="34"/>
  <c r="AX35" i="34"/>
  <c r="AW35" i="34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G35" i="34"/>
  <c r="AF35" i="34"/>
  <c r="AE35" i="34"/>
  <c r="AD35" i="34"/>
  <c r="AC35" i="34"/>
  <c r="AB35" i="34"/>
  <c r="AA35" i="34"/>
  <c r="Z35" i="34"/>
  <c r="Y35" i="34"/>
  <c r="X35" i="34"/>
  <c r="W35" i="34"/>
  <c r="V35" i="34"/>
  <c r="U35" i="34"/>
  <c r="T35" i="34"/>
  <c r="S35" i="34"/>
  <c r="R35" i="34"/>
  <c r="Q35" i="34"/>
  <c r="P35" i="34"/>
  <c r="O35" i="34"/>
  <c r="N35" i="34"/>
  <c r="M35" i="34"/>
  <c r="L35" i="34"/>
  <c r="K35" i="34"/>
  <c r="J35" i="34"/>
  <c r="I35" i="34"/>
  <c r="H35" i="34"/>
  <c r="G35" i="34"/>
  <c r="F35" i="34"/>
  <c r="E35" i="34"/>
  <c r="BQ34" i="34"/>
  <c r="BP34" i="34"/>
  <c r="BO34" i="34"/>
  <c r="BN34" i="34"/>
  <c r="BM34" i="34"/>
  <c r="BL34" i="34"/>
  <c r="BK34" i="34"/>
  <c r="BJ34" i="34"/>
  <c r="BI34" i="34"/>
  <c r="BH34" i="34"/>
  <c r="BG34" i="34"/>
  <c r="BF34" i="34"/>
  <c r="BE34" i="34"/>
  <c r="BD34" i="34"/>
  <c r="BC34" i="34"/>
  <c r="BB34" i="34"/>
  <c r="BA34" i="34"/>
  <c r="AZ34" i="34"/>
  <c r="AY34" i="34"/>
  <c r="AX34" i="34"/>
  <c r="AW34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H34" i="34"/>
  <c r="AG34" i="34"/>
  <c r="AF34" i="34"/>
  <c r="AE34" i="34"/>
  <c r="AD34" i="34"/>
  <c r="AC34" i="34"/>
  <c r="AB34" i="34"/>
  <c r="AA34" i="34"/>
  <c r="Z34" i="34"/>
  <c r="Y34" i="34"/>
  <c r="X34" i="34"/>
  <c r="W34" i="34"/>
  <c r="V34" i="34"/>
  <c r="U34" i="34"/>
  <c r="T34" i="34"/>
  <c r="S34" i="34"/>
  <c r="R34" i="34"/>
  <c r="Q34" i="34"/>
  <c r="P34" i="34"/>
  <c r="O34" i="34"/>
  <c r="N34" i="34"/>
  <c r="M34" i="34"/>
  <c r="L34" i="34"/>
  <c r="K34" i="34"/>
  <c r="J34" i="34"/>
  <c r="I34" i="34"/>
  <c r="H34" i="34"/>
  <c r="G34" i="34"/>
  <c r="F34" i="34"/>
  <c r="E34" i="34"/>
  <c r="BQ33" i="34"/>
  <c r="BP33" i="34"/>
  <c r="BO33" i="34"/>
  <c r="BN33" i="34"/>
  <c r="BM33" i="34"/>
  <c r="BL33" i="34"/>
  <c r="BK33" i="34"/>
  <c r="BJ33" i="34"/>
  <c r="BI33" i="34"/>
  <c r="BH33" i="34"/>
  <c r="BG33" i="34"/>
  <c r="BF33" i="34"/>
  <c r="BE33" i="34"/>
  <c r="BD33" i="34"/>
  <c r="BC33" i="34"/>
  <c r="BB33" i="34"/>
  <c r="BA33" i="34"/>
  <c r="AZ33" i="34"/>
  <c r="AY33" i="34"/>
  <c r="AX33" i="34"/>
  <c r="AW33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G33" i="34"/>
  <c r="AF33" i="34"/>
  <c r="AE33" i="34"/>
  <c r="AD33" i="34"/>
  <c r="AC33" i="34"/>
  <c r="AB33" i="34"/>
  <c r="AA33" i="34"/>
  <c r="Z33" i="34"/>
  <c r="Y33" i="34"/>
  <c r="X33" i="34"/>
  <c r="W33" i="34"/>
  <c r="V33" i="34"/>
  <c r="U33" i="34"/>
  <c r="T33" i="34"/>
  <c r="S33" i="34"/>
  <c r="R33" i="34"/>
  <c r="Q33" i="34"/>
  <c r="P33" i="34"/>
  <c r="O33" i="34"/>
  <c r="N33" i="34"/>
  <c r="M33" i="34"/>
  <c r="L33" i="34"/>
  <c r="K33" i="34"/>
  <c r="J33" i="34"/>
  <c r="I33" i="34"/>
  <c r="H33" i="34"/>
  <c r="G33" i="34"/>
  <c r="F33" i="34"/>
  <c r="E33" i="34"/>
  <c r="BQ32" i="34"/>
  <c r="BP32" i="34"/>
  <c r="BO32" i="34"/>
  <c r="BN32" i="34"/>
  <c r="BM32" i="34"/>
  <c r="BL32" i="34"/>
  <c r="BK32" i="34"/>
  <c r="BJ32" i="34"/>
  <c r="BI32" i="34"/>
  <c r="BH32" i="34"/>
  <c r="BG32" i="34"/>
  <c r="BF32" i="34"/>
  <c r="BE32" i="34"/>
  <c r="BD32" i="34"/>
  <c r="BC32" i="34"/>
  <c r="BB32" i="34"/>
  <c r="BA32" i="34"/>
  <c r="AZ32" i="34"/>
  <c r="AY32" i="34"/>
  <c r="AX32" i="34"/>
  <c r="AW32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H32" i="34"/>
  <c r="AG32" i="34"/>
  <c r="AF32" i="34"/>
  <c r="AE32" i="34"/>
  <c r="AD32" i="34"/>
  <c r="AC32" i="34"/>
  <c r="AB32" i="34"/>
  <c r="AA32" i="34"/>
  <c r="Z32" i="34"/>
  <c r="Y32" i="34"/>
  <c r="X32" i="34"/>
  <c r="W32" i="34"/>
  <c r="V32" i="34"/>
  <c r="U32" i="34"/>
  <c r="T32" i="34"/>
  <c r="S32" i="34"/>
  <c r="R32" i="34"/>
  <c r="Q32" i="34"/>
  <c r="P32" i="34"/>
  <c r="O32" i="34"/>
  <c r="N32" i="34"/>
  <c r="M32" i="34"/>
  <c r="L32" i="34"/>
  <c r="K32" i="34"/>
  <c r="J32" i="34"/>
  <c r="I32" i="34"/>
  <c r="H32" i="34"/>
  <c r="G32" i="34"/>
  <c r="F32" i="34"/>
  <c r="E32" i="34"/>
  <c r="BQ31" i="34"/>
  <c r="BP31" i="34"/>
  <c r="BO31" i="34"/>
  <c r="BN31" i="34"/>
  <c r="BM31" i="34"/>
  <c r="BL31" i="34"/>
  <c r="BK31" i="34"/>
  <c r="BJ31" i="34"/>
  <c r="BI31" i="34"/>
  <c r="BH31" i="34"/>
  <c r="BG31" i="34"/>
  <c r="BF31" i="34"/>
  <c r="BE31" i="34"/>
  <c r="BD31" i="34"/>
  <c r="BC31" i="34"/>
  <c r="BB31" i="34"/>
  <c r="BA31" i="34"/>
  <c r="AZ31" i="34"/>
  <c r="AY31" i="34"/>
  <c r="AX31" i="34"/>
  <c r="AW31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G31" i="34"/>
  <c r="AF31" i="34"/>
  <c r="AE31" i="34"/>
  <c r="AD31" i="34"/>
  <c r="AC31" i="34"/>
  <c r="AB31" i="34"/>
  <c r="AA31" i="34"/>
  <c r="Z31" i="34"/>
  <c r="Y31" i="34"/>
  <c r="X31" i="34"/>
  <c r="W31" i="34"/>
  <c r="V31" i="34"/>
  <c r="U31" i="34"/>
  <c r="T31" i="34"/>
  <c r="S31" i="34"/>
  <c r="R31" i="34"/>
  <c r="Q31" i="34"/>
  <c r="P31" i="34"/>
  <c r="O31" i="34"/>
  <c r="N31" i="34"/>
  <c r="M31" i="34"/>
  <c r="L31" i="34"/>
  <c r="K31" i="34"/>
  <c r="J31" i="34"/>
  <c r="I31" i="34"/>
  <c r="H31" i="34"/>
  <c r="G31" i="34"/>
  <c r="F31" i="34"/>
  <c r="E31" i="34"/>
  <c r="BQ30" i="34"/>
  <c r="BP30" i="34"/>
  <c r="BO30" i="34"/>
  <c r="BN30" i="34"/>
  <c r="BM30" i="34"/>
  <c r="BL30" i="34"/>
  <c r="BK30" i="34"/>
  <c r="BJ30" i="34"/>
  <c r="BI30" i="34"/>
  <c r="BH30" i="34"/>
  <c r="BG30" i="34"/>
  <c r="BF30" i="34"/>
  <c r="BE30" i="34"/>
  <c r="BD30" i="34"/>
  <c r="BC30" i="34"/>
  <c r="BB30" i="34"/>
  <c r="BA30" i="34"/>
  <c r="AZ30" i="34"/>
  <c r="AY30" i="34"/>
  <c r="AX30" i="34"/>
  <c r="AW30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H30" i="34"/>
  <c r="AG30" i="34"/>
  <c r="AF30" i="34"/>
  <c r="AE30" i="34"/>
  <c r="AD30" i="34"/>
  <c r="AC30" i="34"/>
  <c r="AB30" i="34"/>
  <c r="AA30" i="34"/>
  <c r="Z30" i="34"/>
  <c r="Y30" i="34"/>
  <c r="X30" i="34"/>
  <c r="W30" i="34"/>
  <c r="V30" i="34"/>
  <c r="U30" i="34"/>
  <c r="T30" i="34"/>
  <c r="S30" i="34"/>
  <c r="R30" i="34"/>
  <c r="Q30" i="34"/>
  <c r="P30" i="34"/>
  <c r="O30" i="34"/>
  <c r="N30" i="34"/>
  <c r="M30" i="34"/>
  <c r="L30" i="34"/>
  <c r="K30" i="34"/>
  <c r="J30" i="34"/>
  <c r="I30" i="34"/>
  <c r="H30" i="34"/>
  <c r="G30" i="34"/>
  <c r="F30" i="34"/>
  <c r="E30" i="34"/>
  <c r="BQ29" i="34"/>
  <c r="BP29" i="34"/>
  <c r="BO29" i="34"/>
  <c r="BN29" i="34"/>
  <c r="BM29" i="34"/>
  <c r="BL29" i="34"/>
  <c r="BK29" i="34"/>
  <c r="BJ29" i="34"/>
  <c r="BI29" i="34"/>
  <c r="BH29" i="34"/>
  <c r="BG29" i="34"/>
  <c r="BF29" i="34"/>
  <c r="BE29" i="34"/>
  <c r="BD29" i="34"/>
  <c r="BC29" i="34"/>
  <c r="BB29" i="34"/>
  <c r="BA29" i="34"/>
  <c r="AZ29" i="34"/>
  <c r="AY29" i="34"/>
  <c r="AX29" i="34"/>
  <c r="AW29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G29" i="34"/>
  <c r="AF29" i="34"/>
  <c r="AE29" i="34"/>
  <c r="AD29" i="34"/>
  <c r="AC29" i="34"/>
  <c r="AB29" i="34"/>
  <c r="AA29" i="34"/>
  <c r="Z29" i="34"/>
  <c r="Y29" i="34"/>
  <c r="X29" i="34"/>
  <c r="W29" i="34"/>
  <c r="V29" i="34"/>
  <c r="U29" i="34"/>
  <c r="T29" i="34"/>
  <c r="S29" i="34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BQ28" i="34"/>
  <c r="BP28" i="34"/>
  <c r="BO28" i="34"/>
  <c r="BN28" i="34"/>
  <c r="BM28" i="34"/>
  <c r="BL28" i="34"/>
  <c r="BK28" i="34"/>
  <c r="BJ28" i="34"/>
  <c r="BI28" i="34"/>
  <c r="BH28" i="34"/>
  <c r="BG28" i="34"/>
  <c r="BF28" i="34"/>
  <c r="BE28" i="34"/>
  <c r="BD28" i="34"/>
  <c r="BC28" i="34"/>
  <c r="BB28" i="34"/>
  <c r="BA28" i="34"/>
  <c r="AZ28" i="34"/>
  <c r="AY28" i="34"/>
  <c r="AX28" i="34"/>
  <c r="AW28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H28" i="34"/>
  <c r="AG28" i="34"/>
  <c r="AF28" i="34"/>
  <c r="AE28" i="34"/>
  <c r="AD28" i="34"/>
  <c r="AC28" i="34"/>
  <c r="AB28" i="34"/>
  <c r="AA28" i="34"/>
  <c r="Z28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BQ27" i="34"/>
  <c r="BP27" i="34"/>
  <c r="BO27" i="34"/>
  <c r="BN27" i="34"/>
  <c r="BM27" i="34"/>
  <c r="BL27" i="34"/>
  <c r="BK27" i="34"/>
  <c r="BJ27" i="34"/>
  <c r="BI27" i="34"/>
  <c r="BH27" i="34"/>
  <c r="BG27" i="34"/>
  <c r="BF27" i="34"/>
  <c r="BE27" i="34"/>
  <c r="BD27" i="34"/>
  <c r="BC27" i="34"/>
  <c r="BB27" i="34"/>
  <c r="BA27" i="34"/>
  <c r="AZ27" i="34"/>
  <c r="AY27" i="34"/>
  <c r="AX27" i="34"/>
  <c r="AW27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F27" i="34"/>
  <c r="AE27" i="34"/>
  <c r="AD27" i="34"/>
  <c r="AC27" i="34"/>
  <c r="AB27" i="34"/>
  <c r="AA27" i="34"/>
  <c r="Z27" i="34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K27" i="34"/>
  <c r="J27" i="34"/>
  <c r="I27" i="34"/>
  <c r="H27" i="34"/>
  <c r="G27" i="34"/>
  <c r="F27" i="34"/>
  <c r="E27" i="34"/>
  <c r="BQ26" i="34"/>
  <c r="BP26" i="34"/>
  <c r="BO26" i="34"/>
  <c r="BN26" i="34"/>
  <c r="BM26" i="34"/>
  <c r="BL26" i="34"/>
  <c r="BK26" i="34"/>
  <c r="BJ26" i="34"/>
  <c r="BI26" i="34"/>
  <c r="BH26" i="34"/>
  <c r="BG26" i="34"/>
  <c r="BF26" i="34"/>
  <c r="BE26" i="34"/>
  <c r="BD26" i="34"/>
  <c r="BC26" i="34"/>
  <c r="BB26" i="34"/>
  <c r="BA26" i="34"/>
  <c r="AZ26" i="34"/>
  <c r="AY26" i="34"/>
  <c r="AX26" i="34"/>
  <c r="AW26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G26" i="34"/>
  <c r="AF26" i="34"/>
  <c r="AE26" i="34"/>
  <c r="AD26" i="34"/>
  <c r="AC26" i="34"/>
  <c r="AB26" i="34"/>
  <c r="AA26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K26" i="34"/>
  <c r="J26" i="34"/>
  <c r="I26" i="34"/>
  <c r="H26" i="34"/>
  <c r="G26" i="34"/>
  <c r="F26" i="34"/>
  <c r="E26" i="34"/>
  <c r="BQ25" i="34"/>
  <c r="BP25" i="34"/>
  <c r="BO25" i="34"/>
  <c r="BN25" i="34"/>
  <c r="BM25" i="34"/>
  <c r="BL25" i="34"/>
  <c r="BK25" i="34"/>
  <c r="BJ25" i="34"/>
  <c r="BI25" i="34"/>
  <c r="BH25" i="34"/>
  <c r="BG25" i="34"/>
  <c r="BF25" i="34"/>
  <c r="BE25" i="34"/>
  <c r="BD25" i="34"/>
  <c r="BC25" i="34"/>
  <c r="BB25" i="34"/>
  <c r="BA25" i="34"/>
  <c r="AZ25" i="34"/>
  <c r="AY25" i="34"/>
  <c r="AX25" i="34"/>
  <c r="AW25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F25" i="34"/>
  <c r="AE25" i="34"/>
  <c r="AD25" i="34"/>
  <c r="AC25" i="34"/>
  <c r="AB25" i="34"/>
  <c r="AA25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K25" i="34"/>
  <c r="J25" i="34"/>
  <c r="I25" i="34"/>
  <c r="H25" i="34"/>
  <c r="G25" i="34"/>
  <c r="F25" i="34"/>
  <c r="E25" i="34"/>
  <c r="BQ24" i="34"/>
  <c r="BP24" i="34"/>
  <c r="BO24" i="34"/>
  <c r="BN24" i="34"/>
  <c r="BM24" i="34"/>
  <c r="BL24" i="34"/>
  <c r="BK24" i="34"/>
  <c r="BJ24" i="34"/>
  <c r="BI24" i="34"/>
  <c r="BH24" i="34"/>
  <c r="BG24" i="34"/>
  <c r="BF24" i="34"/>
  <c r="BE24" i="34"/>
  <c r="BD24" i="34"/>
  <c r="BC24" i="34"/>
  <c r="BB24" i="34"/>
  <c r="BA24" i="34"/>
  <c r="AZ24" i="34"/>
  <c r="AY24" i="34"/>
  <c r="AX24" i="34"/>
  <c r="AW24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H24" i="34"/>
  <c r="AG24" i="34"/>
  <c r="AF24" i="34"/>
  <c r="AE24" i="34"/>
  <c r="AD24" i="34"/>
  <c r="AC24" i="34"/>
  <c r="AB24" i="34"/>
  <c r="AA24" i="34"/>
  <c r="Z24" i="34"/>
  <c r="Y24" i="34"/>
  <c r="X24" i="34"/>
  <c r="W24" i="34"/>
  <c r="V24" i="34"/>
  <c r="U24" i="34"/>
  <c r="T24" i="34"/>
  <c r="S24" i="34"/>
  <c r="R24" i="34"/>
  <c r="Q24" i="34"/>
  <c r="P24" i="34"/>
  <c r="O24" i="34"/>
  <c r="N24" i="34"/>
  <c r="M24" i="34"/>
  <c r="L24" i="34"/>
  <c r="K24" i="34"/>
  <c r="J24" i="34"/>
  <c r="I24" i="34"/>
  <c r="H24" i="34"/>
  <c r="G24" i="34"/>
  <c r="F24" i="34"/>
  <c r="E24" i="34"/>
  <c r="BQ23" i="34"/>
  <c r="BP23" i="34"/>
  <c r="BO23" i="34"/>
  <c r="BN23" i="34"/>
  <c r="BM23" i="34"/>
  <c r="BL23" i="34"/>
  <c r="BK23" i="34"/>
  <c r="BJ23" i="34"/>
  <c r="BI23" i="34"/>
  <c r="BH23" i="34"/>
  <c r="BG23" i="34"/>
  <c r="BF23" i="34"/>
  <c r="BE23" i="34"/>
  <c r="BD23" i="34"/>
  <c r="BC23" i="34"/>
  <c r="BB23" i="34"/>
  <c r="BA23" i="34"/>
  <c r="AZ23" i="34"/>
  <c r="AY23" i="34"/>
  <c r="AX23" i="34"/>
  <c r="AW23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G23" i="34"/>
  <c r="AF23" i="34"/>
  <c r="AE23" i="34"/>
  <c r="AD23" i="34"/>
  <c r="AC23" i="34"/>
  <c r="AB23" i="34"/>
  <c r="AA23" i="34"/>
  <c r="Z23" i="34"/>
  <c r="Y23" i="34"/>
  <c r="X23" i="34"/>
  <c r="W23" i="34"/>
  <c r="V23" i="34"/>
  <c r="U23" i="34"/>
  <c r="T23" i="34"/>
  <c r="S23" i="34"/>
  <c r="R23" i="34"/>
  <c r="Q23" i="34"/>
  <c r="P23" i="34"/>
  <c r="O23" i="34"/>
  <c r="N23" i="34"/>
  <c r="M23" i="34"/>
  <c r="L23" i="34"/>
  <c r="K23" i="34"/>
  <c r="J23" i="34"/>
  <c r="I23" i="34"/>
  <c r="H23" i="34"/>
  <c r="G23" i="34"/>
  <c r="F23" i="34"/>
  <c r="E23" i="34"/>
  <c r="BQ22" i="34"/>
  <c r="BP22" i="34"/>
  <c r="BO22" i="34"/>
  <c r="BN22" i="34"/>
  <c r="BM22" i="34"/>
  <c r="BL22" i="34"/>
  <c r="BK22" i="34"/>
  <c r="BJ22" i="34"/>
  <c r="BI22" i="34"/>
  <c r="BH22" i="34"/>
  <c r="BG22" i="34"/>
  <c r="BF22" i="34"/>
  <c r="BE22" i="34"/>
  <c r="BD22" i="34"/>
  <c r="BC22" i="34"/>
  <c r="BB22" i="34"/>
  <c r="BA22" i="34"/>
  <c r="AZ22" i="34"/>
  <c r="AY22" i="34"/>
  <c r="AX22" i="34"/>
  <c r="AW22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G22" i="34"/>
  <c r="AF22" i="34"/>
  <c r="AE22" i="34"/>
  <c r="AD22" i="34"/>
  <c r="AC22" i="34"/>
  <c r="AB22" i="34"/>
  <c r="AA22" i="34"/>
  <c r="Z22" i="34"/>
  <c r="Y22" i="34"/>
  <c r="X22" i="34"/>
  <c r="W22" i="34"/>
  <c r="V22" i="34"/>
  <c r="U22" i="34"/>
  <c r="T22" i="34"/>
  <c r="S22" i="34"/>
  <c r="R22" i="34"/>
  <c r="Q22" i="34"/>
  <c r="P22" i="34"/>
  <c r="O22" i="34"/>
  <c r="N22" i="34"/>
  <c r="M22" i="34"/>
  <c r="L22" i="34"/>
  <c r="K22" i="34"/>
  <c r="J22" i="34"/>
  <c r="I22" i="34"/>
  <c r="H22" i="34"/>
  <c r="G22" i="34"/>
  <c r="F22" i="34"/>
  <c r="E22" i="34"/>
  <c r="BQ21" i="34"/>
  <c r="BP21" i="34"/>
  <c r="BO21" i="34"/>
  <c r="BN21" i="34"/>
  <c r="BM21" i="34"/>
  <c r="BL21" i="34"/>
  <c r="BK21" i="34"/>
  <c r="BJ21" i="34"/>
  <c r="BI21" i="34"/>
  <c r="BH21" i="34"/>
  <c r="BG21" i="34"/>
  <c r="BF21" i="34"/>
  <c r="BE21" i="34"/>
  <c r="BD21" i="34"/>
  <c r="BC21" i="34"/>
  <c r="BB21" i="34"/>
  <c r="BA21" i="34"/>
  <c r="AZ21" i="34"/>
  <c r="AY21" i="34"/>
  <c r="AX21" i="34"/>
  <c r="AW21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I21" i="34"/>
  <c r="AH21" i="34"/>
  <c r="AG21" i="34"/>
  <c r="AF21" i="34"/>
  <c r="AE21" i="34"/>
  <c r="AD21" i="34"/>
  <c r="AC21" i="34"/>
  <c r="AB21" i="34"/>
  <c r="AA21" i="34"/>
  <c r="Z21" i="34"/>
  <c r="Y21" i="34"/>
  <c r="X21" i="34"/>
  <c r="W21" i="34"/>
  <c r="V21" i="34"/>
  <c r="U21" i="34"/>
  <c r="T21" i="34"/>
  <c r="S21" i="34"/>
  <c r="R21" i="34"/>
  <c r="Q21" i="34"/>
  <c r="P21" i="34"/>
  <c r="O21" i="34"/>
  <c r="N21" i="34"/>
  <c r="M21" i="34"/>
  <c r="L21" i="34"/>
  <c r="K21" i="34"/>
  <c r="J21" i="34"/>
  <c r="I21" i="34"/>
  <c r="H21" i="34"/>
  <c r="G21" i="34"/>
  <c r="F21" i="34"/>
  <c r="E21" i="34"/>
  <c r="BQ20" i="34"/>
  <c r="BP20" i="34"/>
  <c r="BO20" i="34"/>
  <c r="BN20" i="34"/>
  <c r="BM20" i="34"/>
  <c r="BL20" i="34"/>
  <c r="BK20" i="34"/>
  <c r="BJ20" i="34"/>
  <c r="BI20" i="34"/>
  <c r="BH20" i="34"/>
  <c r="BG20" i="34"/>
  <c r="BF20" i="34"/>
  <c r="BE20" i="34"/>
  <c r="BD20" i="34"/>
  <c r="BC20" i="34"/>
  <c r="BB20" i="34"/>
  <c r="BA20" i="34"/>
  <c r="AZ20" i="34"/>
  <c r="AY20" i="34"/>
  <c r="AX20" i="34"/>
  <c r="AW20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G20" i="34"/>
  <c r="AF20" i="34"/>
  <c r="AE20" i="34"/>
  <c r="AD20" i="34"/>
  <c r="AC20" i="34"/>
  <c r="AB20" i="34"/>
  <c r="AA20" i="34"/>
  <c r="Z20" i="34"/>
  <c r="Y20" i="34"/>
  <c r="X20" i="34"/>
  <c r="W20" i="34"/>
  <c r="V20" i="34"/>
  <c r="U20" i="34"/>
  <c r="T20" i="34"/>
  <c r="S20" i="34"/>
  <c r="R20" i="34"/>
  <c r="Q20" i="34"/>
  <c r="P20" i="34"/>
  <c r="O20" i="34"/>
  <c r="N20" i="34"/>
  <c r="M20" i="34"/>
  <c r="L20" i="34"/>
  <c r="K20" i="34"/>
  <c r="J20" i="34"/>
  <c r="I20" i="34"/>
  <c r="H20" i="34"/>
  <c r="G20" i="34"/>
  <c r="F20" i="34"/>
  <c r="E20" i="34"/>
  <c r="BQ19" i="34"/>
  <c r="BP19" i="34"/>
  <c r="BO19" i="34"/>
  <c r="BN19" i="34"/>
  <c r="BM19" i="34"/>
  <c r="BL19" i="34"/>
  <c r="BK19" i="34"/>
  <c r="BJ19" i="34"/>
  <c r="BI19" i="34"/>
  <c r="BH19" i="34"/>
  <c r="BG19" i="34"/>
  <c r="BF19" i="34"/>
  <c r="BE19" i="34"/>
  <c r="BD19" i="34"/>
  <c r="BC19" i="34"/>
  <c r="BB19" i="34"/>
  <c r="BA19" i="34"/>
  <c r="AZ19" i="34"/>
  <c r="AY19" i="34"/>
  <c r="AX19" i="34"/>
  <c r="AW19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I19" i="34"/>
  <c r="AH19" i="34"/>
  <c r="AG19" i="34"/>
  <c r="AF19" i="34"/>
  <c r="AE19" i="34"/>
  <c r="AD19" i="34"/>
  <c r="AC19" i="34"/>
  <c r="AB19" i="34"/>
  <c r="AA19" i="34"/>
  <c r="Z19" i="34"/>
  <c r="Y19" i="34"/>
  <c r="X19" i="34"/>
  <c r="W19" i="34"/>
  <c r="V19" i="34"/>
  <c r="U19" i="34"/>
  <c r="T19" i="34"/>
  <c r="S19" i="34"/>
  <c r="R19" i="34"/>
  <c r="Q19" i="34"/>
  <c r="P19" i="34"/>
  <c r="O19" i="34"/>
  <c r="N19" i="34"/>
  <c r="M19" i="34"/>
  <c r="L19" i="34"/>
  <c r="K19" i="34"/>
  <c r="J19" i="34"/>
  <c r="I19" i="34"/>
  <c r="H19" i="34"/>
  <c r="G19" i="34"/>
  <c r="F19" i="34"/>
  <c r="E19" i="34"/>
  <c r="BQ18" i="34"/>
  <c r="BP18" i="34"/>
  <c r="BO18" i="34"/>
  <c r="BN18" i="34"/>
  <c r="BM18" i="34"/>
  <c r="BL18" i="34"/>
  <c r="BK18" i="34"/>
  <c r="BJ18" i="34"/>
  <c r="BI18" i="34"/>
  <c r="BH18" i="34"/>
  <c r="BG18" i="34"/>
  <c r="BF18" i="34"/>
  <c r="BE18" i="34"/>
  <c r="BD18" i="34"/>
  <c r="BC18" i="34"/>
  <c r="BB18" i="34"/>
  <c r="BA18" i="34"/>
  <c r="AZ18" i="34"/>
  <c r="AY18" i="34"/>
  <c r="AX18" i="34"/>
  <c r="AW18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G18" i="34"/>
  <c r="AF18" i="34"/>
  <c r="AE18" i="34"/>
  <c r="AD18" i="34"/>
  <c r="AC18" i="34"/>
  <c r="AB18" i="34"/>
  <c r="AA18" i="34"/>
  <c r="Z18" i="34"/>
  <c r="Y18" i="34"/>
  <c r="X18" i="34"/>
  <c r="W18" i="34"/>
  <c r="V18" i="34"/>
  <c r="U18" i="34"/>
  <c r="T18" i="34"/>
  <c r="S18" i="34"/>
  <c r="R18" i="34"/>
  <c r="Q18" i="34"/>
  <c r="P18" i="34"/>
  <c r="O18" i="34"/>
  <c r="N18" i="34"/>
  <c r="M18" i="34"/>
  <c r="L18" i="34"/>
  <c r="K18" i="34"/>
  <c r="J18" i="34"/>
  <c r="I18" i="34"/>
  <c r="H18" i="34"/>
  <c r="G18" i="34"/>
  <c r="F18" i="34"/>
  <c r="E18" i="34"/>
  <c r="BQ17" i="34"/>
  <c r="BP17" i="34"/>
  <c r="BO17" i="34"/>
  <c r="BN17" i="34"/>
  <c r="BM17" i="34"/>
  <c r="BL17" i="34"/>
  <c r="BK17" i="34"/>
  <c r="BJ17" i="34"/>
  <c r="BI17" i="34"/>
  <c r="BH17" i="34"/>
  <c r="BG17" i="34"/>
  <c r="BF17" i="34"/>
  <c r="BE17" i="34"/>
  <c r="BD17" i="34"/>
  <c r="BC17" i="34"/>
  <c r="BB17" i="34"/>
  <c r="BA17" i="34"/>
  <c r="AZ17" i="34"/>
  <c r="AY17" i="34"/>
  <c r="AX17" i="34"/>
  <c r="AW17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AG17" i="34"/>
  <c r="AF17" i="34"/>
  <c r="AE17" i="34"/>
  <c r="AD17" i="34"/>
  <c r="AC17" i="34"/>
  <c r="AB17" i="34"/>
  <c r="AA17" i="34"/>
  <c r="Z17" i="34"/>
  <c r="Y17" i="34"/>
  <c r="X17" i="34"/>
  <c r="W17" i="34"/>
  <c r="V17" i="34"/>
  <c r="U17" i="34"/>
  <c r="T17" i="34"/>
  <c r="S17" i="34"/>
  <c r="R17" i="34"/>
  <c r="Q17" i="34"/>
  <c r="P17" i="34"/>
  <c r="O17" i="34"/>
  <c r="N17" i="34"/>
  <c r="M17" i="34"/>
  <c r="L17" i="34"/>
  <c r="K17" i="34"/>
  <c r="J17" i="34"/>
  <c r="I17" i="34"/>
  <c r="H17" i="34"/>
  <c r="G17" i="34"/>
  <c r="F17" i="34"/>
  <c r="E17" i="34"/>
  <c r="BQ16" i="34"/>
  <c r="BP16" i="34"/>
  <c r="BO16" i="34"/>
  <c r="BN16" i="34"/>
  <c r="BM16" i="34"/>
  <c r="BL16" i="34"/>
  <c r="BK16" i="34"/>
  <c r="BJ16" i="34"/>
  <c r="BI16" i="34"/>
  <c r="BH16" i="34"/>
  <c r="BG16" i="34"/>
  <c r="BF16" i="34"/>
  <c r="BE16" i="34"/>
  <c r="BD16" i="34"/>
  <c r="BC16" i="34"/>
  <c r="BB16" i="34"/>
  <c r="BA16" i="34"/>
  <c r="AZ16" i="34"/>
  <c r="AY16" i="34"/>
  <c r="AX16" i="34"/>
  <c r="AW16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F16" i="34"/>
  <c r="AE16" i="34"/>
  <c r="AD16" i="34"/>
  <c r="AC16" i="34"/>
  <c r="AB16" i="34"/>
  <c r="AA16" i="34"/>
  <c r="Z16" i="34"/>
  <c r="Y16" i="34"/>
  <c r="X16" i="34"/>
  <c r="W16" i="34"/>
  <c r="V16" i="34"/>
  <c r="U16" i="34"/>
  <c r="T16" i="34"/>
  <c r="S16" i="34"/>
  <c r="R16" i="34"/>
  <c r="Q16" i="34"/>
  <c r="P16" i="34"/>
  <c r="O16" i="34"/>
  <c r="N16" i="34"/>
  <c r="M16" i="34"/>
  <c r="L16" i="34"/>
  <c r="K16" i="34"/>
  <c r="J16" i="34"/>
  <c r="I16" i="34"/>
  <c r="H16" i="34"/>
  <c r="G16" i="34"/>
  <c r="F16" i="34"/>
  <c r="E16" i="34"/>
  <c r="BQ15" i="34"/>
  <c r="BP15" i="34"/>
  <c r="BO15" i="34"/>
  <c r="BN15" i="34"/>
  <c r="BM15" i="34"/>
  <c r="BL15" i="34"/>
  <c r="BK15" i="34"/>
  <c r="BJ15" i="34"/>
  <c r="BI15" i="34"/>
  <c r="BH15" i="34"/>
  <c r="BG15" i="34"/>
  <c r="BF15" i="34"/>
  <c r="BE15" i="34"/>
  <c r="BD15" i="34"/>
  <c r="BC15" i="34"/>
  <c r="BB15" i="34"/>
  <c r="BA15" i="34"/>
  <c r="AZ15" i="34"/>
  <c r="AY15" i="34"/>
  <c r="AX15" i="34"/>
  <c r="AW15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G15" i="34"/>
  <c r="AF15" i="34"/>
  <c r="AE15" i="34"/>
  <c r="AD15" i="34"/>
  <c r="AC15" i="34"/>
  <c r="AB15" i="34"/>
  <c r="AA15" i="34"/>
  <c r="Z15" i="34"/>
  <c r="Y15" i="34"/>
  <c r="X15" i="34"/>
  <c r="W15" i="34"/>
  <c r="V15" i="34"/>
  <c r="U15" i="34"/>
  <c r="T15" i="34"/>
  <c r="S15" i="34"/>
  <c r="R15" i="34"/>
  <c r="Q15" i="34"/>
  <c r="P15" i="34"/>
  <c r="O15" i="34"/>
  <c r="N15" i="34"/>
  <c r="M15" i="34"/>
  <c r="L15" i="34"/>
  <c r="K15" i="34"/>
  <c r="J15" i="34"/>
  <c r="I15" i="34"/>
  <c r="H15" i="34"/>
  <c r="G15" i="34"/>
  <c r="F15" i="34"/>
  <c r="E15" i="34"/>
  <c r="BQ14" i="34"/>
  <c r="BP14" i="34"/>
  <c r="BO14" i="34"/>
  <c r="BN14" i="34"/>
  <c r="BM14" i="34"/>
  <c r="BL14" i="34"/>
  <c r="BK14" i="34"/>
  <c r="BJ14" i="34"/>
  <c r="BI14" i="34"/>
  <c r="BH14" i="34"/>
  <c r="BG14" i="34"/>
  <c r="BF14" i="34"/>
  <c r="BE14" i="34"/>
  <c r="BD14" i="34"/>
  <c r="BC14" i="34"/>
  <c r="BB14" i="34"/>
  <c r="BA14" i="34"/>
  <c r="AZ14" i="34"/>
  <c r="AY14" i="34"/>
  <c r="AX14" i="34"/>
  <c r="AW14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G14" i="34"/>
  <c r="AF14" i="34"/>
  <c r="AE14" i="34"/>
  <c r="AD14" i="34"/>
  <c r="AC14" i="34"/>
  <c r="AB14" i="34"/>
  <c r="AA14" i="34"/>
  <c r="Z14" i="34"/>
  <c r="Y14" i="34"/>
  <c r="X14" i="34"/>
  <c r="W14" i="34"/>
  <c r="V14" i="34"/>
  <c r="U14" i="34"/>
  <c r="T14" i="34"/>
  <c r="S14" i="34"/>
  <c r="R14" i="34"/>
  <c r="Q14" i="34"/>
  <c r="P14" i="34"/>
  <c r="O14" i="34"/>
  <c r="N14" i="34"/>
  <c r="M14" i="34"/>
  <c r="L14" i="34"/>
  <c r="K14" i="34"/>
  <c r="J14" i="34"/>
  <c r="I14" i="34"/>
  <c r="H14" i="34"/>
  <c r="G14" i="34"/>
  <c r="F14" i="34"/>
  <c r="E14" i="34"/>
  <c r="BQ13" i="34"/>
  <c r="BP13" i="34"/>
  <c r="BO13" i="34"/>
  <c r="BN13" i="34"/>
  <c r="BM13" i="34"/>
  <c r="BL13" i="34"/>
  <c r="BK13" i="34"/>
  <c r="BJ13" i="34"/>
  <c r="BI13" i="34"/>
  <c r="BH13" i="34"/>
  <c r="BG13" i="34"/>
  <c r="BF13" i="34"/>
  <c r="BE13" i="34"/>
  <c r="BD13" i="34"/>
  <c r="BC13" i="34"/>
  <c r="BB13" i="34"/>
  <c r="BA13" i="34"/>
  <c r="AZ13" i="34"/>
  <c r="AY13" i="34"/>
  <c r="AX13" i="34"/>
  <c r="AW13" i="34"/>
  <c r="AV13" i="34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G13" i="34"/>
  <c r="AF13" i="34"/>
  <c r="AE13" i="34"/>
  <c r="AD13" i="34"/>
  <c r="AC13" i="34"/>
  <c r="AB13" i="34"/>
  <c r="AA13" i="34"/>
  <c r="Z13" i="34"/>
  <c r="Y13" i="34"/>
  <c r="X13" i="34"/>
  <c r="W13" i="34"/>
  <c r="V13" i="34"/>
  <c r="U13" i="34"/>
  <c r="T13" i="34"/>
  <c r="S13" i="34"/>
  <c r="R13" i="34"/>
  <c r="Q13" i="34"/>
  <c r="P13" i="34"/>
  <c r="O13" i="34"/>
  <c r="N13" i="34"/>
  <c r="M13" i="34"/>
  <c r="L13" i="34"/>
  <c r="K13" i="34"/>
  <c r="J13" i="34"/>
  <c r="I13" i="34"/>
  <c r="H13" i="34"/>
  <c r="G13" i="34"/>
  <c r="F13" i="34"/>
  <c r="E13" i="34"/>
  <c r="BQ12" i="34"/>
  <c r="BP12" i="34"/>
  <c r="BO12" i="34"/>
  <c r="BN12" i="34"/>
  <c r="BM12" i="34"/>
  <c r="BL12" i="34"/>
  <c r="BK12" i="34"/>
  <c r="BJ12" i="34"/>
  <c r="BI12" i="34"/>
  <c r="BH12" i="34"/>
  <c r="BG12" i="34"/>
  <c r="BF12" i="34"/>
  <c r="BE12" i="34"/>
  <c r="BD12" i="34"/>
  <c r="BC12" i="34"/>
  <c r="BB12" i="34"/>
  <c r="BA12" i="34"/>
  <c r="AZ12" i="34"/>
  <c r="AY12" i="34"/>
  <c r="AX12" i="34"/>
  <c r="AW12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G12" i="34"/>
  <c r="AF12" i="34"/>
  <c r="AE12" i="34"/>
  <c r="AD12" i="34"/>
  <c r="AC12" i="34"/>
  <c r="AB12" i="34"/>
  <c r="AA12" i="34"/>
  <c r="Z12" i="34"/>
  <c r="Y12" i="34"/>
  <c r="X12" i="34"/>
  <c r="W12" i="34"/>
  <c r="V12" i="34"/>
  <c r="U12" i="34"/>
  <c r="T12" i="34"/>
  <c r="S12" i="34"/>
  <c r="R12" i="34"/>
  <c r="Q12" i="34"/>
  <c r="P12" i="34"/>
  <c r="O12" i="34"/>
  <c r="N12" i="34"/>
  <c r="M12" i="34"/>
  <c r="L12" i="34"/>
  <c r="K12" i="34"/>
  <c r="J12" i="34"/>
  <c r="I12" i="34"/>
  <c r="H12" i="34"/>
  <c r="G12" i="34"/>
  <c r="F12" i="34"/>
  <c r="E12" i="34"/>
  <c r="BQ11" i="34"/>
  <c r="BP11" i="34"/>
  <c r="BO11" i="34"/>
  <c r="BN11" i="34"/>
  <c r="BM11" i="34"/>
  <c r="BL11" i="34"/>
  <c r="BK11" i="34"/>
  <c r="BJ11" i="34"/>
  <c r="BI11" i="34"/>
  <c r="BH11" i="34"/>
  <c r="BG11" i="34"/>
  <c r="BF11" i="34"/>
  <c r="BE11" i="34"/>
  <c r="BD11" i="34"/>
  <c r="BC11" i="34"/>
  <c r="BB11" i="34"/>
  <c r="BA11" i="34"/>
  <c r="AZ11" i="34"/>
  <c r="AY11" i="34"/>
  <c r="AX11" i="34"/>
  <c r="AW11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F11" i="34"/>
  <c r="AE11" i="34"/>
  <c r="AD11" i="34"/>
  <c r="AC11" i="34"/>
  <c r="AB11" i="34"/>
  <c r="AA11" i="34"/>
  <c r="Z11" i="34"/>
  <c r="Y11" i="34"/>
  <c r="X11" i="34"/>
  <c r="W11" i="34"/>
  <c r="V11" i="34"/>
  <c r="U11" i="34"/>
  <c r="T11" i="34"/>
  <c r="S11" i="34"/>
  <c r="R11" i="34"/>
  <c r="Q11" i="34"/>
  <c r="P11" i="34"/>
  <c r="O11" i="34"/>
  <c r="N11" i="34"/>
  <c r="M11" i="34"/>
  <c r="L11" i="34"/>
  <c r="K11" i="34"/>
  <c r="J11" i="34"/>
  <c r="I11" i="34"/>
  <c r="H11" i="34"/>
  <c r="G11" i="34"/>
  <c r="F11" i="34"/>
  <c r="E11" i="34"/>
  <c r="BQ10" i="34"/>
  <c r="BP10" i="34"/>
  <c r="BO10" i="34"/>
  <c r="BN10" i="34"/>
  <c r="BM10" i="34"/>
  <c r="BL10" i="34"/>
  <c r="BK10" i="34"/>
  <c r="BJ10" i="34"/>
  <c r="BI10" i="34"/>
  <c r="BH10" i="34"/>
  <c r="BG10" i="34"/>
  <c r="BF10" i="34"/>
  <c r="BE10" i="34"/>
  <c r="BD10" i="34"/>
  <c r="BC10" i="34"/>
  <c r="BB10" i="34"/>
  <c r="BA10" i="34"/>
  <c r="AZ10" i="34"/>
  <c r="AY10" i="34"/>
  <c r="AX10" i="34"/>
  <c r="AW10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F10" i="34"/>
  <c r="AE10" i="34"/>
  <c r="AD10" i="34"/>
  <c r="AC10" i="34"/>
  <c r="AB10" i="34"/>
  <c r="AA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BQ9" i="34"/>
  <c r="BP9" i="34"/>
  <c r="BO9" i="34"/>
  <c r="BN9" i="34"/>
  <c r="BM9" i="34"/>
  <c r="BL9" i="34"/>
  <c r="BK9" i="34"/>
  <c r="BJ9" i="34"/>
  <c r="BI9" i="34"/>
  <c r="BH9" i="34"/>
  <c r="BG9" i="34"/>
  <c r="BF9" i="34"/>
  <c r="BE9" i="34"/>
  <c r="BD9" i="34"/>
  <c r="BC9" i="34"/>
  <c r="BB9" i="34"/>
  <c r="BA9" i="34"/>
  <c r="AZ9" i="34"/>
  <c r="AY9" i="34"/>
  <c r="AX9" i="34"/>
  <c r="AW9" i="34"/>
  <c r="AV9" i="34"/>
  <c r="AU9" i="34"/>
  <c r="AT9" i="34"/>
  <c r="AS9" i="34"/>
  <c r="AR9" i="34"/>
  <c r="AQ9" i="34"/>
  <c r="AP9" i="34"/>
  <c r="AO9" i="34"/>
  <c r="AN9" i="34"/>
  <c r="AM9" i="34"/>
  <c r="AL9" i="34"/>
  <c r="AK9" i="34"/>
  <c r="AJ9" i="34"/>
  <c r="AI9" i="34"/>
  <c r="AH9" i="34"/>
  <c r="AG9" i="34"/>
  <c r="AF9" i="34"/>
  <c r="AE9" i="34"/>
  <c r="AD9" i="34"/>
  <c r="AC9" i="34"/>
  <c r="AB9" i="34"/>
  <c r="AA9" i="34"/>
  <c r="Z9" i="34"/>
  <c r="Y9" i="34"/>
  <c r="X9" i="34"/>
  <c r="W9" i="34"/>
  <c r="V9" i="34"/>
  <c r="U9" i="34"/>
  <c r="T9" i="34"/>
  <c r="S9" i="34"/>
  <c r="R9" i="34"/>
  <c r="Q9" i="34"/>
  <c r="P9" i="34"/>
  <c r="O9" i="34"/>
  <c r="N9" i="34"/>
  <c r="M9" i="34"/>
  <c r="L9" i="34"/>
  <c r="K9" i="34"/>
  <c r="J9" i="34"/>
  <c r="I9" i="34"/>
  <c r="H9" i="34"/>
  <c r="G9" i="34"/>
  <c r="F9" i="34"/>
  <c r="E9" i="34"/>
  <c r="BQ8" i="34"/>
  <c r="BP8" i="34"/>
  <c r="BO8" i="34"/>
  <c r="BN8" i="34"/>
  <c r="BM8" i="34"/>
  <c r="BL8" i="34"/>
  <c r="BK8" i="34"/>
  <c r="BJ8" i="34"/>
  <c r="BI8" i="34"/>
  <c r="BH8" i="34"/>
  <c r="BG8" i="34"/>
  <c r="BF8" i="34"/>
  <c r="BE8" i="34"/>
  <c r="BD8" i="34"/>
  <c r="BC8" i="34"/>
  <c r="BB8" i="34"/>
  <c r="BA8" i="34"/>
  <c r="AZ8" i="34"/>
  <c r="AY8" i="34"/>
  <c r="AX8" i="34"/>
  <c r="AW8" i="34"/>
  <c r="AV8" i="34"/>
  <c r="AU8" i="34"/>
  <c r="AT8" i="34"/>
  <c r="AS8" i="34"/>
  <c r="AR8" i="34"/>
  <c r="AQ8" i="34"/>
  <c r="AP8" i="34"/>
  <c r="AO8" i="34"/>
  <c r="AN8" i="34"/>
  <c r="AM8" i="34"/>
  <c r="AL8" i="34"/>
  <c r="AK8" i="34"/>
  <c r="AJ8" i="34"/>
  <c r="AI8" i="34"/>
  <c r="AH8" i="34"/>
  <c r="AG8" i="34"/>
  <c r="AF8" i="34"/>
  <c r="AE8" i="34"/>
  <c r="AD8" i="34"/>
  <c r="AC8" i="34"/>
  <c r="AB8" i="34"/>
  <c r="AA8" i="34"/>
  <c r="Z8" i="34"/>
  <c r="Y8" i="34"/>
  <c r="X8" i="34"/>
  <c r="W8" i="34"/>
  <c r="V8" i="34"/>
  <c r="U8" i="34"/>
  <c r="T8" i="34"/>
  <c r="S8" i="34"/>
  <c r="R8" i="34"/>
  <c r="Q8" i="34"/>
  <c r="P8" i="34"/>
  <c r="O8" i="34"/>
  <c r="N8" i="34"/>
  <c r="M8" i="34"/>
  <c r="L8" i="34"/>
  <c r="K8" i="34"/>
  <c r="J8" i="34"/>
  <c r="I8" i="34"/>
  <c r="H8" i="34"/>
  <c r="G8" i="34"/>
  <c r="F8" i="34"/>
  <c r="E8" i="34"/>
  <c r="BQ7" i="34"/>
  <c r="BP7" i="34"/>
  <c r="BO7" i="34"/>
  <c r="BN7" i="34"/>
  <c r="BM7" i="34"/>
  <c r="BL7" i="34"/>
  <c r="BK7" i="34"/>
  <c r="BJ7" i="34"/>
  <c r="BI7" i="34"/>
  <c r="BH7" i="34"/>
  <c r="BG7" i="34"/>
  <c r="BF7" i="34"/>
  <c r="BE7" i="34"/>
  <c r="BD7" i="34"/>
  <c r="BC7" i="34"/>
  <c r="BB7" i="34"/>
  <c r="BA7" i="34"/>
  <c r="AZ7" i="34"/>
  <c r="AY7" i="34"/>
  <c r="AX7" i="34"/>
  <c r="AW7" i="34"/>
  <c r="AV7" i="34"/>
  <c r="AU7" i="34"/>
  <c r="AT7" i="34"/>
  <c r="AS7" i="34"/>
  <c r="AR7" i="34"/>
  <c r="AQ7" i="34"/>
  <c r="AP7" i="34"/>
  <c r="AO7" i="34"/>
  <c r="AN7" i="34"/>
  <c r="AM7" i="34"/>
  <c r="AL7" i="34"/>
  <c r="AK7" i="34"/>
  <c r="AJ7" i="34"/>
  <c r="AI7" i="34"/>
  <c r="AH7" i="34"/>
  <c r="AG7" i="34"/>
  <c r="AF7" i="34"/>
  <c r="AE7" i="34"/>
  <c r="AD7" i="34"/>
  <c r="AC7" i="34"/>
  <c r="AB7" i="34"/>
  <c r="AA7" i="34"/>
  <c r="Z7" i="34"/>
  <c r="Y7" i="34"/>
  <c r="X7" i="34"/>
  <c r="W7" i="34"/>
  <c r="V7" i="34"/>
  <c r="U7" i="34"/>
  <c r="T7" i="34"/>
  <c r="S7" i="34"/>
  <c r="R7" i="34"/>
  <c r="Q7" i="34"/>
  <c r="P7" i="34"/>
  <c r="O7" i="34"/>
  <c r="N7" i="34"/>
  <c r="M7" i="34"/>
  <c r="L7" i="34"/>
  <c r="K7" i="34"/>
  <c r="J7" i="34"/>
  <c r="I7" i="34"/>
  <c r="H7" i="34"/>
  <c r="G7" i="34"/>
  <c r="F7" i="34"/>
  <c r="E7" i="34"/>
  <c r="BQ6" i="34"/>
  <c r="BP6" i="34"/>
  <c r="BO6" i="34"/>
  <c r="BN6" i="34"/>
  <c r="BM6" i="34"/>
  <c r="BL6" i="34"/>
  <c r="BK6" i="34"/>
  <c r="BJ6" i="34"/>
  <c r="BI6" i="34"/>
  <c r="BH6" i="34"/>
  <c r="BG6" i="34"/>
  <c r="BF6" i="34"/>
  <c r="BE6" i="34"/>
  <c r="BD6" i="34"/>
  <c r="BC6" i="34"/>
  <c r="BB6" i="34"/>
  <c r="BA6" i="34"/>
  <c r="AZ6" i="34"/>
  <c r="AY6" i="34"/>
  <c r="AX6" i="34"/>
  <c r="AW6" i="34"/>
  <c r="AV6" i="34"/>
  <c r="AU6" i="34"/>
  <c r="AT6" i="34"/>
  <c r="AS6" i="34"/>
  <c r="AR6" i="34"/>
  <c r="AQ6" i="34"/>
  <c r="AP6" i="34"/>
  <c r="AO6" i="34"/>
  <c r="AN6" i="34"/>
  <c r="AM6" i="34"/>
  <c r="AL6" i="34"/>
  <c r="AK6" i="34"/>
  <c r="AJ6" i="34"/>
  <c r="AI6" i="34"/>
  <c r="AH6" i="34"/>
  <c r="AG6" i="34"/>
  <c r="AF6" i="34"/>
  <c r="AE6" i="34"/>
  <c r="AD6" i="34"/>
  <c r="AC6" i="34"/>
  <c r="AB6" i="34"/>
  <c r="AA6" i="34"/>
  <c r="Z6" i="34"/>
  <c r="Y6" i="34"/>
  <c r="X6" i="34"/>
  <c r="W6" i="34"/>
  <c r="V6" i="34"/>
  <c r="U6" i="34"/>
  <c r="T6" i="34"/>
  <c r="S6" i="34"/>
  <c r="R6" i="34"/>
  <c r="Q6" i="34"/>
  <c r="P6" i="34"/>
  <c r="O6" i="34"/>
  <c r="N6" i="34"/>
  <c r="M6" i="34"/>
  <c r="L6" i="34"/>
  <c r="K6" i="34"/>
  <c r="J6" i="34"/>
  <c r="I6" i="34"/>
  <c r="H6" i="34"/>
  <c r="G6" i="34"/>
  <c r="F6" i="34"/>
  <c r="E6" i="34"/>
  <c r="BQ5" i="34"/>
  <c r="BP5" i="34"/>
  <c r="BO5" i="34"/>
  <c r="BN5" i="34"/>
  <c r="BM5" i="34"/>
  <c r="BL5" i="34"/>
  <c r="BK5" i="34"/>
  <c r="BJ5" i="34"/>
  <c r="BI5" i="34"/>
  <c r="BH5" i="34"/>
  <c r="BG5" i="34"/>
  <c r="BF5" i="34"/>
  <c r="BE5" i="34"/>
  <c r="BD5" i="34"/>
  <c r="BC5" i="34"/>
  <c r="BB5" i="34"/>
  <c r="BA5" i="34"/>
  <c r="AZ5" i="34"/>
  <c r="AY5" i="34"/>
  <c r="AX5" i="34"/>
  <c r="AW5" i="34"/>
  <c r="AV5" i="34"/>
  <c r="AU5" i="34"/>
  <c r="AT5" i="34"/>
  <c r="AS5" i="34"/>
  <c r="AR5" i="34"/>
  <c r="AQ5" i="34"/>
  <c r="AP5" i="34"/>
  <c r="AO5" i="34"/>
  <c r="AN5" i="34"/>
  <c r="AM5" i="34"/>
  <c r="AL5" i="34"/>
  <c r="AK5" i="34"/>
  <c r="AJ5" i="34"/>
  <c r="AI5" i="34"/>
  <c r="AH5" i="34"/>
  <c r="AG5" i="34"/>
  <c r="AF5" i="34"/>
  <c r="AE5" i="34"/>
  <c r="AD5" i="34"/>
  <c r="AC5" i="34"/>
  <c r="AB5" i="34"/>
  <c r="AA5" i="34"/>
  <c r="Z5" i="34"/>
  <c r="Y5" i="34"/>
  <c r="X5" i="34"/>
  <c r="W5" i="34"/>
  <c r="V5" i="34"/>
  <c r="U5" i="34"/>
  <c r="T5" i="34"/>
  <c r="S5" i="34"/>
  <c r="R5" i="34"/>
  <c r="Q5" i="34"/>
  <c r="P5" i="34"/>
  <c r="O5" i="34"/>
  <c r="N5" i="34"/>
  <c r="M5" i="34"/>
  <c r="L5" i="34"/>
  <c r="K5" i="34"/>
  <c r="J5" i="34"/>
  <c r="I5" i="34"/>
  <c r="H5" i="34"/>
  <c r="G5" i="34"/>
  <c r="F5" i="34"/>
  <c r="E5" i="34"/>
  <c r="BQ4" i="34"/>
  <c r="BP4" i="34"/>
  <c r="BO4" i="34"/>
  <c r="BN4" i="34"/>
  <c r="BM4" i="34"/>
  <c r="BL4" i="34"/>
  <c r="BK4" i="34"/>
  <c r="BJ4" i="34"/>
  <c r="BI4" i="34"/>
  <c r="BH4" i="34"/>
  <c r="BG4" i="34"/>
  <c r="BF4" i="34"/>
  <c r="BE4" i="34"/>
  <c r="BD4" i="34"/>
  <c r="BC4" i="34"/>
  <c r="BB4" i="34"/>
  <c r="BA4" i="34"/>
  <c r="AZ4" i="34"/>
  <c r="AY4" i="34"/>
  <c r="AX4" i="34"/>
  <c r="AW4" i="34"/>
  <c r="AV4" i="34"/>
  <c r="AU4" i="34"/>
  <c r="AT4" i="34"/>
  <c r="AS4" i="34"/>
  <c r="AR4" i="34"/>
  <c r="AQ4" i="34"/>
  <c r="AP4" i="34"/>
  <c r="AO4" i="34"/>
  <c r="AN4" i="34"/>
  <c r="AM4" i="34"/>
  <c r="AL4" i="34"/>
  <c r="AK4" i="34"/>
  <c r="AJ4" i="34"/>
  <c r="AI4" i="34"/>
  <c r="AH4" i="34"/>
  <c r="AG4" i="34"/>
  <c r="AF4" i="34"/>
  <c r="AE4" i="34"/>
  <c r="AD4" i="34"/>
  <c r="AC4" i="34"/>
  <c r="AB4" i="34"/>
  <c r="AA4" i="34"/>
  <c r="Z4" i="34"/>
  <c r="Y4" i="34"/>
  <c r="X4" i="34"/>
  <c r="W4" i="34"/>
  <c r="V4" i="34"/>
  <c r="U4" i="34"/>
  <c r="T4" i="34"/>
  <c r="S4" i="34"/>
  <c r="R4" i="34"/>
  <c r="Q4" i="34"/>
  <c r="P4" i="34"/>
  <c r="O4" i="34"/>
  <c r="N4" i="34"/>
  <c r="M4" i="34"/>
  <c r="L4" i="34"/>
  <c r="K4" i="34"/>
  <c r="J4" i="34"/>
  <c r="I4" i="34"/>
  <c r="H4" i="34"/>
  <c r="G4" i="34"/>
  <c r="F4" i="34"/>
  <c r="E4" i="34"/>
  <c r="BQ3" i="34"/>
  <c r="BP3" i="34"/>
  <c r="BO3" i="34"/>
  <c r="BN3" i="34"/>
  <c r="BM3" i="34"/>
  <c r="BL3" i="34"/>
  <c r="BK3" i="34"/>
  <c r="BJ3" i="34"/>
  <c r="BI3" i="34"/>
  <c r="BH3" i="34"/>
  <c r="BG3" i="34"/>
  <c r="BF3" i="34"/>
  <c r="BE3" i="34"/>
  <c r="BD3" i="34"/>
  <c r="BC3" i="34"/>
  <c r="BB3" i="34"/>
  <c r="BA3" i="34"/>
  <c r="AZ3" i="34"/>
  <c r="AY3" i="34"/>
  <c r="AX3" i="34"/>
  <c r="AW3" i="34"/>
  <c r="AV3" i="34"/>
  <c r="AU3" i="34"/>
  <c r="AT3" i="34"/>
  <c r="AS3" i="34"/>
  <c r="AR3" i="34"/>
  <c r="AQ3" i="34"/>
  <c r="AP3" i="34"/>
  <c r="AO3" i="34"/>
  <c r="AN3" i="34"/>
  <c r="AM3" i="34"/>
  <c r="AL3" i="34"/>
  <c r="AK3" i="34"/>
  <c r="AJ3" i="34"/>
  <c r="AI3" i="34"/>
  <c r="AH3" i="34"/>
  <c r="AG3" i="34"/>
  <c r="AF3" i="34"/>
  <c r="AE3" i="34"/>
  <c r="AD3" i="34"/>
  <c r="AC3" i="34"/>
  <c r="AB3" i="34"/>
  <c r="AA3" i="34"/>
  <c r="Z3" i="34"/>
  <c r="Y3" i="34"/>
  <c r="X3" i="34"/>
  <c r="W3" i="34"/>
  <c r="V3" i="34"/>
  <c r="U3" i="34"/>
  <c r="T3" i="34"/>
  <c r="S3" i="34"/>
  <c r="R3" i="34"/>
  <c r="Q3" i="34"/>
  <c r="P3" i="34"/>
  <c r="O3" i="34"/>
  <c r="N3" i="34"/>
  <c r="M3" i="34"/>
  <c r="L3" i="34"/>
  <c r="K3" i="34"/>
  <c r="J3" i="34"/>
  <c r="I3" i="34"/>
  <c r="H3" i="34"/>
  <c r="G3" i="34"/>
  <c r="F3" i="34"/>
  <c r="E3" i="34"/>
  <c r="F270" i="42"/>
  <c r="C15" i="42"/>
  <c r="C243" i="42"/>
  <c r="D243" i="42" s="1"/>
  <c r="C242" i="42"/>
  <c r="D242" i="42" s="1"/>
  <c r="C241" i="42"/>
  <c r="D241" i="42" s="1"/>
  <c r="C240" i="42"/>
  <c r="D240" i="42" s="1"/>
  <c r="C239" i="42"/>
  <c r="D239" i="42" s="1"/>
  <c r="C238" i="42"/>
  <c r="D238" i="42" s="1"/>
  <c r="C237" i="42"/>
  <c r="D237" i="42" s="1"/>
  <c r="C236" i="42"/>
  <c r="D236" i="42" s="1"/>
  <c r="C235" i="42"/>
  <c r="D235" i="42" s="1"/>
  <c r="C234" i="42"/>
  <c r="D234" i="42" s="1"/>
  <c r="C233" i="42"/>
  <c r="D233" i="42" s="1"/>
  <c r="C232" i="42"/>
  <c r="D232" i="42" s="1"/>
  <c r="C231" i="42"/>
  <c r="D231" i="42" s="1"/>
  <c r="C230" i="42"/>
  <c r="D230" i="42" s="1"/>
  <c r="C229" i="42"/>
  <c r="D229" i="42" s="1"/>
  <c r="C228" i="42"/>
  <c r="D228" i="42" s="1"/>
  <c r="C227" i="42"/>
  <c r="D227" i="42" s="1"/>
  <c r="C226" i="42"/>
  <c r="D226" i="42" s="1"/>
  <c r="C225" i="42"/>
  <c r="D225" i="42" s="1"/>
  <c r="C224" i="42"/>
  <c r="D224" i="42" s="1"/>
  <c r="D223" i="42"/>
  <c r="C223" i="42"/>
  <c r="C222" i="42"/>
  <c r="D222" i="42" s="1"/>
  <c r="C221" i="42"/>
  <c r="D221" i="42" s="1"/>
  <c r="C220" i="42"/>
  <c r="D220" i="42" s="1"/>
  <c r="C219" i="42"/>
  <c r="D219" i="42" s="1"/>
  <c r="C218" i="42"/>
  <c r="D218" i="42" s="1"/>
  <c r="C217" i="42"/>
  <c r="D217" i="42" s="1"/>
  <c r="C216" i="42"/>
  <c r="D216" i="42" s="1"/>
  <c r="C215" i="42"/>
  <c r="D215" i="42" s="1"/>
  <c r="C214" i="42"/>
  <c r="D214" i="42" s="1"/>
  <c r="C213" i="42"/>
  <c r="D213" i="42" s="1"/>
  <c r="C212" i="42"/>
  <c r="D212" i="42" s="1"/>
  <c r="D211" i="42"/>
  <c r="C211" i="42"/>
  <c r="C210" i="42"/>
  <c r="D210" i="42" s="1"/>
  <c r="C209" i="42"/>
  <c r="D209" i="42" s="1"/>
  <c r="C208" i="42"/>
  <c r="D208" i="42" s="1"/>
  <c r="C207" i="42"/>
  <c r="D207" i="42" s="1"/>
  <c r="C206" i="42"/>
  <c r="D206" i="42" s="1"/>
  <c r="C205" i="42"/>
  <c r="D205" i="42" s="1"/>
  <c r="C204" i="42"/>
  <c r="D204" i="42" s="1"/>
  <c r="C203" i="42"/>
  <c r="D203" i="42" s="1"/>
  <c r="C202" i="42"/>
  <c r="D202" i="42" s="1"/>
  <c r="C201" i="42"/>
  <c r="D201" i="42" s="1"/>
  <c r="C200" i="42"/>
  <c r="D200" i="42" s="1"/>
  <c r="C199" i="42"/>
  <c r="D199" i="42" s="1"/>
  <c r="C198" i="42"/>
  <c r="D198" i="42" s="1"/>
  <c r="C197" i="42"/>
  <c r="D197" i="42" s="1"/>
  <c r="C196" i="42"/>
  <c r="D196" i="42" s="1"/>
  <c r="C195" i="42"/>
  <c r="D195" i="42" s="1"/>
  <c r="C194" i="42"/>
  <c r="D194" i="42" s="1"/>
  <c r="C193" i="42"/>
  <c r="D193" i="42" s="1"/>
  <c r="C192" i="42"/>
  <c r="D192" i="42" s="1"/>
  <c r="C191" i="42"/>
  <c r="D191" i="42" s="1"/>
  <c r="C190" i="42"/>
  <c r="D190" i="42" s="1"/>
  <c r="C189" i="42"/>
  <c r="D189" i="42" s="1"/>
  <c r="C188" i="42"/>
  <c r="D188" i="42" s="1"/>
  <c r="C187" i="42"/>
  <c r="D187" i="42" s="1"/>
  <c r="C186" i="42"/>
  <c r="D186" i="42" s="1"/>
  <c r="C185" i="42"/>
  <c r="D185" i="42" s="1"/>
  <c r="C184" i="42"/>
  <c r="D184" i="42" s="1"/>
  <c r="C183" i="42"/>
  <c r="D183" i="42" s="1"/>
  <c r="C182" i="42"/>
  <c r="D182" i="42" s="1"/>
  <c r="C181" i="42"/>
  <c r="D181" i="42" s="1"/>
  <c r="C180" i="42"/>
  <c r="D180" i="42" s="1"/>
  <c r="C160" i="42"/>
  <c r="D160" i="42" s="1"/>
  <c r="C159" i="42"/>
  <c r="D159" i="42" s="1"/>
  <c r="C158" i="42"/>
  <c r="D158" i="42" s="1"/>
  <c r="C157" i="42"/>
  <c r="D157" i="42" s="1"/>
  <c r="C156" i="42"/>
  <c r="D156" i="42" s="1"/>
  <c r="C155" i="42"/>
  <c r="D155" i="42" s="1"/>
  <c r="C154" i="42"/>
  <c r="D154" i="42" s="1"/>
  <c r="C153" i="42"/>
  <c r="D153" i="42" s="1"/>
  <c r="C152" i="42"/>
  <c r="D152" i="42" s="1"/>
  <c r="C151" i="42"/>
  <c r="D151" i="42" s="1"/>
  <c r="C150" i="42"/>
  <c r="D150" i="42" s="1"/>
  <c r="C149" i="42"/>
  <c r="D149" i="42" s="1"/>
  <c r="C148" i="42"/>
  <c r="D148" i="42" s="1"/>
  <c r="C147" i="42"/>
  <c r="D147" i="42" s="1"/>
  <c r="C146" i="42"/>
  <c r="D146" i="42" s="1"/>
  <c r="C145" i="42"/>
  <c r="D145" i="42" s="1"/>
  <c r="C144" i="42"/>
  <c r="D144" i="42" s="1"/>
  <c r="C143" i="42"/>
  <c r="D143" i="42" s="1"/>
  <c r="C142" i="42"/>
  <c r="D142" i="42" s="1"/>
  <c r="C141" i="42"/>
  <c r="D141" i="42" s="1"/>
  <c r="D140" i="42"/>
  <c r="C140" i="42"/>
  <c r="C139" i="42"/>
  <c r="D139" i="42" s="1"/>
  <c r="C138" i="42"/>
  <c r="D138" i="42" s="1"/>
  <c r="C137" i="42"/>
  <c r="D137" i="42" s="1"/>
  <c r="C136" i="42"/>
  <c r="D136" i="42" s="1"/>
  <c r="C135" i="42"/>
  <c r="D135" i="42" s="1"/>
  <c r="C134" i="42"/>
  <c r="D134" i="42" s="1"/>
  <c r="C133" i="42"/>
  <c r="D133" i="42" s="1"/>
  <c r="C132" i="42"/>
  <c r="D132" i="42" s="1"/>
  <c r="C131" i="42"/>
  <c r="D131" i="42" s="1"/>
  <c r="C130" i="42"/>
  <c r="D130" i="42" s="1"/>
  <c r="C129" i="42"/>
  <c r="D129" i="42" s="1"/>
  <c r="D128" i="42"/>
  <c r="C128" i="42"/>
  <c r="C127" i="42"/>
  <c r="D127" i="42" s="1"/>
  <c r="C126" i="42"/>
  <c r="D126" i="42" s="1"/>
  <c r="C125" i="42"/>
  <c r="D125" i="42" s="1"/>
  <c r="C124" i="42"/>
  <c r="D124" i="42" s="1"/>
  <c r="C123" i="42"/>
  <c r="D123" i="42" s="1"/>
  <c r="C122" i="42"/>
  <c r="D122" i="42" s="1"/>
  <c r="C121" i="42"/>
  <c r="D121" i="42" s="1"/>
  <c r="C120" i="42"/>
  <c r="D120" i="42" s="1"/>
  <c r="C119" i="42"/>
  <c r="D119" i="42" s="1"/>
  <c r="C118" i="42"/>
  <c r="D118" i="42" s="1"/>
  <c r="C117" i="42"/>
  <c r="D117" i="42" s="1"/>
  <c r="C116" i="42"/>
  <c r="D116" i="42" s="1"/>
  <c r="C115" i="42"/>
  <c r="D115" i="42" s="1"/>
  <c r="C114" i="42"/>
  <c r="D114" i="42" s="1"/>
  <c r="C113" i="42"/>
  <c r="D113" i="42" s="1"/>
  <c r="C112" i="42"/>
  <c r="D112" i="42" s="1"/>
  <c r="C111" i="42"/>
  <c r="D111" i="42" s="1"/>
  <c r="C110" i="42"/>
  <c r="D110" i="42" s="1"/>
  <c r="C109" i="42"/>
  <c r="D109" i="42" s="1"/>
  <c r="C108" i="42"/>
  <c r="D108" i="42" s="1"/>
  <c r="C107" i="42"/>
  <c r="D107" i="42" s="1"/>
  <c r="C106" i="42"/>
  <c r="D106" i="42" s="1"/>
  <c r="C105" i="42"/>
  <c r="D105" i="42" s="1"/>
  <c r="C104" i="42"/>
  <c r="D104" i="42" s="1"/>
  <c r="C103" i="42"/>
  <c r="D103" i="42" s="1"/>
  <c r="C102" i="42"/>
  <c r="D102" i="42" s="1"/>
  <c r="C101" i="42"/>
  <c r="D101" i="42" s="1"/>
  <c r="C100" i="42"/>
  <c r="D100" i="42" s="1"/>
  <c r="C99" i="42"/>
  <c r="D99" i="42" s="1"/>
  <c r="C98" i="42"/>
  <c r="D98" i="42" s="1"/>
  <c r="C97" i="42"/>
  <c r="D97" i="42" s="1"/>
  <c r="C78" i="42"/>
  <c r="D78" i="42" s="1"/>
  <c r="C77" i="42"/>
  <c r="D77" i="42" s="1"/>
  <c r="C76" i="42"/>
  <c r="D76" i="42" s="1"/>
  <c r="C75" i="42"/>
  <c r="D75" i="42" s="1"/>
  <c r="C74" i="42"/>
  <c r="D74" i="42" s="1"/>
  <c r="C73" i="42"/>
  <c r="D73" i="42" s="1"/>
  <c r="C72" i="42"/>
  <c r="D72" i="42" s="1"/>
  <c r="C71" i="42"/>
  <c r="D71" i="42" s="1"/>
  <c r="C70" i="42"/>
  <c r="D70" i="42" s="1"/>
  <c r="C69" i="42"/>
  <c r="D69" i="42" s="1"/>
  <c r="C68" i="42"/>
  <c r="D68" i="42" s="1"/>
  <c r="C67" i="42"/>
  <c r="D67" i="42" s="1"/>
  <c r="C66" i="42"/>
  <c r="D66" i="42" s="1"/>
  <c r="C65" i="42"/>
  <c r="D65" i="42" s="1"/>
  <c r="C64" i="42"/>
  <c r="D64" i="42" s="1"/>
  <c r="C63" i="42"/>
  <c r="D63" i="42" s="1"/>
  <c r="C62" i="42"/>
  <c r="D62" i="42" s="1"/>
  <c r="C61" i="42"/>
  <c r="D61" i="42" s="1"/>
  <c r="C60" i="42"/>
  <c r="D60" i="42" s="1"/>
  <c r="C59" i="42"/>
  <c r="D59" i="42" s="1"/>
  <c r="D58" i="42"/>
  <c r="C58" i="42"/>
  <c r="C57" i="42"/>
  <c r="D57" i="42" s="1"/>
  <c r="C56" i="42"/>
  <c r="D56" i="42" s="1"/>
  <c r="C55" i="42"/>
  <c r="D55" i="42" s="1"/>
  <c r="C54" i="42"/>
  <c r="D54" i="42" s="1"/>
  <c r="C53" i="42"/>
  <c r="D53" i="42" s="1"/>
  <c r="C52" i="42"/>
  <c r="D52" i="42" s="1"/>
  <c r="C51" i="42"/>
  <c r="D51" i="42" s="1"/>
  <c r="C50" i="42"/>
  <c r="D50" i="42" s="1"/>
  <c r="C49" i="42"/>
  <c r="D49" i="42" s="1"/>
  <c r="C48" i="42"/>
  <c r="D48" i="42" s="1"/>
  <c r="C47" i="42"/>
  <c r="D47" i="42" s="1"/>
  <c r="D46" i="42"/>
  <c r="C46" i="42"/>
  <c r="C45" i="42"/>
  <c r="D45" i="42" s="1"/>
  <c r="C44" i="42"/>
  <c r="D44" i="42" s="1"/>
  <c r="C43" i="42"/>
  <c r="D43" i="42" s="1"/>
  <c r="C42" i="42"/>
  <c r="D42" i="42" s="1"/>
  <c r="C41" i="42"/>
  <c r="D41" i="42" s="1"/>
  <c r="C40" i="42"/>
  <c r="D40" i="42" s="1"/>
  <c r="C39" i="42"/>
  <c r="D39" i="42" s="1"/>
  <c r="C38" i="42"/>
  <c r="D38" i="42" s="1"/>
  <c r="C37" i="42"/>
  <c r="D37" i="42" s="1"/>
  <c r="C36" i="42"/>
  <c r="D36" i="42" s="1"/>
  <c r="C35" i="42"/>
  <c r="D35" i="42" s="1"/>
  <c r="C34" i="42"/>
  <c r="D34" i="42" s="1"/>
  <c r="C33" i="42"/>
  <c r="D33" i="42" s="1"/>
  <c r="C32" i="42"/>
  <c r="D32" i="42" s="1"/>
  <c r="C31" i="42"/>
  <c r="D31" i="42" s="1"/>
  <c r="C30" i="42"/>
  <c r="D30" i="42" s="1"/>
  <c r="C29" i="42"/>
  <c r="D29" i="42" s="1"/>
  <c r="C28" i="42"/>
  <c r="D28" i="42" s="1"/>
  <c r="C27" i="42"/>
  <c r="D27" i="42" s="1"/>
  <c r="C26" i="42"/>
  <c r="D26" i="42" s="1"/>
  <c r="C25" i="42"/>
  <c r="D25" i="42" s="1"/>
  <c r="C24" i="42"/>
  <c r="D24" i="42" s="1"/>
  <c r="C23" i="42"/>
  <c r="D23" i="42" s="1"/>
  <c r="C22" i="42"/>
  <c r="D22" i="42" s="1"/>
  <c r="C21" i="42"/>
  <c r="D21" i="42" s="1"/>
  <c r="C20" i="42"/>
  <c r="D20" i="42" s="1"/>
  <c r="C19" i="42"/>
  <c r="D19" i="42" s="1"/>
  <c r="C18" i="42"/>
  <c r="D18" i="42" s="1"/>
  <c r="C17" i="42"/>
  <c r="D17" i="42" s="1"/>
  <c r="C16" i="42"/>
  <c r="D16" i="42" s="1"/>
  <c r="D15" i="42"/>
  <c r="F506" i="34"/>
  <c r="E58" i="40"/>
  <c r="C103" i="40" s="1"/>
  <c r="C149" i="40" s="1"/>
  <c r="F58" i="40"/>
  <c r="D103" i="40" s="1"/>
  <c r="D149" i="40" s="1"/>
  <c r="G58" i="40"/>
  <c r="E103" i="40" s="1"/>
  <c r="E149" i="40" s="1"/>
  <c r="H58" i="40"/>
  <c r="F103" i="40" s="1"/>
  <c r="F149" i="40" s="1"/>
  <c r="I58" i="40"/>
  <c r="G103" i="40" s="1"/>
  <c r="G149" i="40" s="1"/>
  <c r="J58" i="40"/>
  <c r="H103" i="40" s="1"/>
  <c r="H149" i="40" s="1"/>
  <c r="K58" i="40"/>
  <c r="I103" i="40" s="1"/>
  <c r="I149" i="40" s="1"/>
  <c r="L58" i="40"/>
  <c r="J103" i="40" s="1"/>
  <c r="J149" i="40" s="1"/>
  <c r="M58" i="40"/>
  <c r="K103" i="40" s="1"/>
  <c r="K149" i="40" s="1"/>
  <c r="N58" i="40"/>
  <c r="L103" i="40" s="1"/>
  <c r="L149" i="40" s="1"/>
  <c r="O58" i="40"/>
  <c r="M103" i="40" s="1"/>
  <c r="M149" i="40" s="1"/>
  <c r="P58" i="40"/>
  <c r="N103" i="40" s="1"/>
  <c r="N149" i="40" s="1"/>
  <c r="Q58" i="40"/>
  <c r="O103" i="40" s="1"/>
  <c r="O149" i="40" s="1"/>
  <c r="R58" i="40"/>
  <c r="P103" i="40" s="1"/>
  <c r="P149" i="40" s="1"/>
  <c r="S58" i="40"/>
  <c r="Q103" i="40" s="1"/>
  <c r="Q149" i="40" s="1"/>
  <c r="T58" i="40"/>
  <c r="R103" i="40" s="1"/>
  <c r="R149" i="40" s="1"/>
  <c r="U58" i="40"/>
  <c r="S103" i="40" s="1"/>
  <c r="S149" i="40" s="1"/>
  <c r="V58" i="40"/>
  <c r="T103" i="40" s="1"/>
  <c r="T149" i="40" s="1"/>
  <c r="W58" i="40"/>
  <c r="U103" i="40" s="1"/>
  <c r="U149" i="40" s="1"/>
  <c r="X58" i="40"/>
  <c r="V103" i="40" s="1"/>
  <c r="V149" i="40" s="1"/>
  <c r="Y58" i="40"/>
  <c r="W103" i="40" s="1"/>
  <c r="W149" i="40" s="1"/>
  <c r="Z58" i="40"/>
  <c r="X103" i="40" s="1"/>
  <c r="X149" i="40" s="1"/>
  <c r="AA58" i="40"/>
  <c r="Y103" i="40" s="1"/>
  <c r="Y149" i="40" s="1"/>
  <c r="AB58" i="40"/>
  <c r="Z103" i="40" s="1"/>
  <c r="Z149" i="40" s="1"/>
  <c r="AC58" i="40"/>
  <c r="AA103" i="40" s="1"/>
  <c r="AA149" i="40" s="1"/>
  <c r="AD58" i="40"/>
  <c r="AB103" i="40" s="1"/>
  <c r="AB149" i="40" s="1"/>
  <c r="AE58" i="40"/>
  <c r="AC103" i="40" s="1"/>
  <c r="AC149" i="40" s="1"/>
  <c r="AF58" i="40"/>
  <c r="AD103" i="40" s="1"/>
  <c r="AD149" i="40" s="1"/>
  <c r="AG58" i="40"/>
  <c r="AE103" i="40" s="1"/>
  <c r="AE149" i="40" s="1"/>
  <c r="AH58" i="40"/>
  <c r="AF103" i="40" s="1"/>
  <c r="AF149" i="40" s="1"/>
  <c r="AI58" i="40"/>
  <c r="AG103" i="40" s="1"/>
  <c r="AG149" i="40" s="1"/>
  <c r="AJ58" i="40"/>
  <c r="AH103" i="40" s="1"/>
  <c r="AH149" i="40" s="1"/>
  <c r="AK58" i="40"/>
  <c r="AI103" i="40" s="1"/>
  <c r="AI149" i="40" s="1"/>
  <c r="AL58" i="40"/>
  <c r="AJ103" i="40" s="1"/>
  <c r="AJ149" i="40" s="1"/>
  <c r="AM58" i="40"/>
  <c r="AK103" i="40" s="1"/>
  <c r="AK149" i="40" s="1"/>
  <c r="AN58" i="40"/>
  <c r="AL103" i="40" s="1"/>
  <c r="AO58" i="40"/>
  <c r="AM103" i="40" s="1"/>
  <c r="AP58" i="40"/>
  <c r="AN103" i="40" s="1"/>
  <c r="AQ58" i="40"/>
  <c r="AO103" i="40" s="1"/>
  <c r="AR58" i="40"/>
  <c r="AP103" i="40" s="1"/>
  <c r="AS58" i="40"/>
  <c r="AQ103" i="40" s="1"/>
  <c r="F268" i="42" l="1"/>
  <c r="F280" i="42"/>
  <c r="F269" i="42"/>
  <c r="F272" i="42" s="1"/>
  <c r="E270" i="42"/>
  <c r="E268" i="42"/>
  <c r="E13" i="42" a="1"/>
  <c r="E13" i="42" s="1"/>
  <c r="E12" i="42" a="1"/>
  <c r="E12" i="42" s="1"/>
  <c r="A104" i="40" a="1"/>
  <c r="A134" i="40" s="1"/>
  <c r="A180" i="40" s="1"/>
  <c r="B4" i="40" a="1"/>
  <c r="B5" i="40" s="1"/>
  <c r="C60" i="40" s="1"/>
  <c r="F49" i="40"/>
  <c r="G49" i="40"/>
  <c r="H49" i="40"/>
  <c r="I49" i="40"/>
  <c r="J49" i="40"/>
  <c r="K49" i="40"/>
  <c r="L49" i="40"/>
  <c r="M49" i="40"/>
  <c r="N49" i="40"/>
  <c r="O49" i="40"/>
  <c r="P49" i="40"/>
  <c r="Q49" i="40"/>
  <c r="R49" i="40"/>
  <c r="S49" i="40"/>
  <c r="T49" i="40"/>
  <c r="U49" i="40"/>
  <c r="V49" i="40"/>
  <c r="W49" i="40"/>
  <c r="X49" i="40"/>
  <c r="Y49" i="40"/>
  <c r="Z49" i="40"/>
  <c r="AA49" i="40"/>
  <c r="AB49" i="40"/>
  <c r="AC49" i="40"/>
  <c r="AD49" i="40"/>
  <c r="AE49" i="40"/>
  <c r="AG49" i="40"/>
  <c r="AH49" i="40"/>
  <c r="AI49" i="40"/>
  <c r="AJ49" i="40"/>
  <c r="AK49" i="40"/>
  <c r="AL49" i="40"/>
  <c r="AM49" i="40"/>
  <c r="AN49" i="40"/>
  <c r="AO49" i="40"/>
  <c r="AP49" i="40"/>
  <c r="AQ49" i="40"/>
  <c r="AR49" i="40"/>
  <c r="AS49" i="40"/>
  <c r="AT49" i="40"/>
  <c r="E49" i="40"/>
  <c r="E269" i="42" l="1"/>
  <c r="G269" i="42" s="1"/>
  <c r="E280" i="42"/>
  <c r="G280" i="42" s="1"/>
  <c r="AM180" i="40"/>
  <c r="AQ180" i="40"/>
  <c r="AN180" i="40"/>
  <c r="AO180" i="40"/>
  <c r="AL180" i="40"/>
  <c r="AP180" i="40"/>
  <c r="A137" i="40"/>
  <c r="A183" i="40" s="1"/>
  <c r="A123" i="40"/>
  <c r="A169" i="40" s="1"/>
  <c r="A110" i="40"/>
  <c r="A156" i="40" s="1"/>
  <c r="A105" i="40"/>
  <c r="A151" i="40" s="1"/>
  <c r="A142" i="40"/>
  <c r="A188" i="40" s="1"/>
  <c r="A124" i="40"/>
  <c r="A170" i="40" s="1"/>
  <c r="A121" i="40"/>
  <c r="A167" i="40" s="1"/>
  <c r="A115" i="40"/>
  <c r="A161" i="40" s="1"/>
  <c r="A128" i="40"/>
  <c r="A174" i="40" s="1"/>
  <c r="A145" i="40"/>
  <c r="A191" i="40" s="1"/>
  <c r="A131" i="40"/>
  <c r="A177" i="40" s="1"/>
  <c r="A118" i="40"/>
  <c r="A164" i="40" s="1"/>
  <c r="A116" i="40"/>
  <c r="A162" i="40" s="1"/>
  <c r="A130" i="40"/>
  <c r="A176" i="40" s="1"/>
  <c r="A132" i="40"/>
  <c r="A178" i="40" s="1"/>
  <c r="A129" i="40"/>
  <c r="A175" i="40" s="1"/>
  <c r="A136" i="40"/>
  <c r="A182" i="40" s="1"/>
  <c r="A106" i="40"/>
  <c r="A152" i="40" s="1"/>
  <c r="A139" i="40"/>
  <c r="A185" i="40" s="1"/>
  <c r="A126" i="40"/>
  <c r="A172" i="40" s="1"/>
  <c r="A122" i="40"/>
  <c r="A168" i="40" s="1"/>
  <c r="A113" i="40"/>
  <c r="A159" i="40" s="1"/>
  <c r="A138" i="40"/>
  <c r="A184" i="40" s="1"/>
  <c r="A140" i="40"/>
  <c r="A186" i="40" s="1"/>
  <c r="A144" i="40"/>
  <c r="A190" i="40" s="1"/>
  <c r="A114" i="40"/>
  <c r="A160" i="40" s="1"/>
  <c r="A108" i="40"/>
  <c r="A154" i="40" s="1"/>
  <c r="A120" i="40"/>
  <c r="A166" i="40" s="1"/>
  <c r="A117" i="40"/>
  <c r="A163" i="40" s="1"/>
  <c r="A133" i="40"/>
  <c r="A179" i="40" s="1"/>
  <c r="A119" i="40"/>
  <c r="A165" i="40" s="1"/>
  <c r="A107" i="40"/>
  <c r="A153" i="40" s="1"/>
  <c r="A125" i="40"/>
  <c r="A171" i="40" s="1"/>
  <c r="A104" i="40"/>
  <c r="A150" i="40" s="1"/>
  <c r="A127" i="40"/>
  <c r="A173" i="40" s="1"/>
  <c r="A109" i="40"/>
  <c r="A155" i="40" s="1"/>
  <c r="A135" i="40"/>
  <c r="A181" i="40" s="1"/>
  <c r="A111" i="40"/>
  <c r="A157" i="40" s="1"/>
  <c r="A141" i="40"/>
  <c r="A187" i="40" s="1"/>
  <c r="A112" i="40"/>
  <c r="A158" i="40" s="1"/>
  <c r="A143" i="40"/>
  <c r="A189" i="40" s="1"/>
  <c r="B59" i="40" a="1"/>
  <c r="B34" i="40"/>
  <c r="C89" i="40" s="1"/>
  <c r="B18" i="40"/>
  <c r="C73" i="40" s="1"/>
  <c r="B9" i="40"/>
  <c r="C64" i="40" s="1"/>
  <c r="B36" i="40"/>
  <c r="C91" i="40" s="1"/>
  <c r="B28" i="40"/>
  <c r="C83" i="40" s="1"/>
  <c r="B12" i="40"/>
  <c r="C67" i="40" s="1"/>
  <c r="B4" i="40"/>
  <c r="C59" i="40" s="1"/>
  <c r="B43" i="40"/>
  <c r="C98" i="40" s="1"/>
  <c r="B35" i="40"/>
  <c r="C90" i="40" s="1"/>
  <c r="B27" i="40"/>
  <c r="C82" i="40" s="1"/>
  <c r="B19" i="40"/>
  <c r="C74" i="40" s="1"/>
  <c r="B11" i="40"/>
  <c r="C66" i="40" s="1"/>
  <c r="B42" i="40"/>
  <c r="C97" i="40" s="1"/>
  <c r="B26" i="40"/>
  <c r="C81" i="40" s="1"/>
  <c r="B10" i="40"/>
  <c r="C65" i="40" s="1"/>
  <c r="B41" i="40"/>
  <c r="C96" i="40" s="1"/>
  <c r="B33" i="40"/>
  <c r="C88" i="40" s="1"/>
  <c r="B25" i="40"/>
  <c r="C80" i="40" s="1"/>
  <c r="B17" i="40"/>
  <c r="C72" i="40" s="1"/>
  <c r="B40" i="40"/>
  <c r="C95" i="40" s="1"/>
  <c r="B32" i="40"/>
  <c r="C87" i="40" s="1"/>
  <c r="B24" i="40"/>
  <c r="C79" i="40" s="1"/>
  <c r="B16" i="40"/>
  <c r="C71" i="40" s="1"/>
  <c r="B8" i="40"/>
  <c r="C63" i="40" s="1"/>
  <c r="B44" i="40"/>
  <c r="C99" i="40" s="1"/>
  <c r="B20" i="40"/>
  <c r="C75" i="40" s="1"/>
  <c r="B39" i="40"/>
  <c r="C94" i="40" s="1"/>
  <c r="B31" i="40"/>
  <c r="C86" i="40" s="1"/>
  <c r="B23" i="40"/>
  <c r="C78" i="40" s="1"/>
  <c r="B15" i="40"/>
  <c r="C70" i="40" s="1"/>
  <c r="B7" i="40"/>
  <c r="C62" i="40" s="1"/>
  <c r="B38" i="40"/>
  <c r="C93" i="40" s="1"/>
  <c r="B30" i="40"/>
  <c r="C85" i="40" s="1"/>
  <c r="B22" i="40"/>
  <c r="C77" i="40" s="1"/>
  <c r="B14" i="40"/>
  <c r="C69" i="40" s="1"/>
  <c r="B6" i="40"/>
  <c r="C61" i="40" s="1"/>
  <c r="B45" i="40"/>
  <c r="C100" i="40" s="1"/>
  <c r="B37" i="40"/>
  <c r="C92" i="40" s="1"/>
  <c r="B29" i="40"/>
  <c r="C84" i="40" s="1"/>
  <c r="B21" i="40"/>
  <c r="C76" i="40" s="1"/>
  <c r="B13" i="40"/>
  <c r="C68" i="40" s="1"/>
  <c r="AN160" i="40" l="1"/>
  <c r="AO160" i="40"/>
  <c r="AQ160" i="40"/>
  <c r="AL160" i="40"/>
  <c r="AP160" i="40"/>
  <c r="AM160" i="40"/>
  <c r="AN152" i="40"/>
  <c r="AO152" i="40"/>
  <c r="AQ152" i="40"/>
  <c r="AL152" i="40"/>
  <c r="AP152" i="40"/>
  <c r="AM152" i="40"/>
  <c r="AL191" i="40"/>
  <c r="AM191" i="40"/>
  <c r="AP191" i="40"/>
  <c r="AN191" i="40"/>
  <c r="AO191" i="40"/>
  <c r="AQ191" i="40"/>
  <c r="AL189" i="40"/>
  <c r="AM189" i="40"/>
  <c r="AN189" i="40"/>
  <c r="AQ189" i="40"/>
  <c r="AO189" i="40"/>
  <c r="AP189" i="40"/>
  <c r="AL171" i="40"/>
  <c r="AM171" i="40"/>
  <c r="AO171" i="40"/>
  <c r="AN171" i="40"/>
  <c r="AP171" i="40"/>
  <c r="AQ171" i="40"/>
  <c r="AO190" i="40"/>
  <c r="AL190" i="40"/>
  <c r="AM190" i="40"/>
  <c r="AN190" i="40"/>
  <c r="AP190" i="40"/>
  <c r="AQ190" i="40"/>
  <c r="AQ182" i="40"/>
  <c r="AM182" i="40"/>
  <c r="AL182" i="40"/>
  <c r="AP182" i="40"/>
  <c r="AN182" i="40"/>
  <c r="AO182" i="40"/>
  <c r="AQ174" i="40"/>
  <c r="AM174" i="40"/>
  <c r="AP174" i="40"/>
  <c r="AL174" i="40"/>
  <c r="AN174" i="40"/>
  <c r="AO174" i="40"/>
  <c r="AL183" i="40"/>
  <c r="AM183" i="40"/>
  <c r="AO183" i="40"/>
  <c r="AN183" i="40"/>
  <c r="AP183" i="40"/>
  <c r="AQ183" i="40"/>
  <c r="AC14" i="2"/>
  <c r="AN19" i="2"/>
  <c r="S29" i="2"/>
  <c r="T29" i="2"/>
  <c r="AO5" i="2"/>
  <c r="E29" i="2"/>
  <c r="AO14" i="2"/>
  <c r="AQ24" i="2"/>
  <c r="N29" i="2"/>
  <c r="AC5" i="2"/>
  <c r="AM19" i="2"/>
  <c r="AC21" i="2"/>
  <c r="AP150" i="40"/>
  <c r="U29" i="2"/>
  <c r="AL150" i="40"/>
  <c r="AN150" i="40"/>
  <c r="X29" i="2"/>
  <c r="AO150" i="40"/>
  <c r="AQ150" i="40"/>
  <c r="AC19" i="2"/>
  <c r="AC24" i="2"/>
  <c r="AC20" i="2"/>
  <c r="AP169" i="40"/>
  <c r="AQ21" i="2" s="1"/>
  <c r="AQ169" i="40"/>
  <c r="AN169" i="40"/>
  <c r="AO21" i="2" s="1"/>
  <c r="AL169" i="40"/>
  <c r="AM21" i="2" s="1"/>
  <c r="AM169" i="40"/>
  <c r="AN21" i="2" s="1"/>
  <c r="AO169" i="40"/>
  <c r="AP21" i="2" s="1"/>
  <c r="AM158" i="40"/>
  <c r="AP158" i="40"/>
  <c r="AL158" i="40"/>
  <c r="AN158" i="40"/>
  <c r="AO158" i="40"/>
  <c r="AQ158" i="40"/>
  <c r="AP153" i="40"/>
  <c r="AQ5" i="2" s="1"/>
  <c r="AQ153" i="40"/>
  <c r="AN153" i="40"/>
  <c r="AL153" i="40"/>
  <c r="AM5" i="2" s="1"/>
  <c r="AM153" i="40"/>
  <c r="AN5" i="2" s="1"/>
  <c r="AO153" i="40"/>
  <c r="AP5" i="2" s="1"/>
  <c r="AO186" i="40"/>
  <c r="AP186" i="40"/>
  <c r="AN186" i="40"/>
  <c r="AQ186" i="40"/>
  <c r="AL186" i="40"/>
  <c r="AM186" i="40"/>
  <c r="AL175" i="40"/>
  <c r="AM175" i="40"/>
  <c r="AO175" i="40"/>
  <c r="AN175" i="40"/>
  <c r="AP175" i="40"/>
  <c r="AQ175" i="40"/>
  <c r="AP161" i="40"/>
  <c r="AQ161" i="40"/>
  <c r="AN161" i="40"/>
  <c r="AL161" i="40"/>
  <c r="AM161" i="40"/>
  <c r="AO161" i="40"/>
  <c r="AP165" i="40"/>
  <c r="AQ165" i="40"/>
  <c r="AN165" i="40"/>
  <c r="AL165" i="40"/>
  <c r="AM165" i="40"/>
  <c r="AO165" i="40"/>
  <c r="AQ178" i="40"/>
  <c r="AM178" i="40"/>
  <c r="AP178" i="40"/>
  <c r="AL178" i="40"/>
  <c r="AN178" i="40"/>
  <c r="AO178" i="40"/>
  <c r="AL179" i="40"/>
  <c r="AM179" i="40"/>
  <c r="AN179" i="40"/>
  <c r="AO179" i="40"/>
  <c r="AP179" i="40"/>
  <c r="AQ179" i="40"/>
  <c r="AM176" i="40"/>
  <c r="AN176" i="40"/>
  <c r="AO176" i="40"/>
  <c r="AP176" i="40"/>
  <c r="AQ176" i="40"/>
  <c r="AL176" i="40"/>
  <c r="AO181" i="40"/>
  <c r="AN181" i="40"/>
  <c r="AP181" i="40"/>
  <c r="AQ181" i="40"/>
  <c r="AL181" i="40"/>
  <c r="AM181" i="40"/>
  <c r="AL163" i="40"/>
  <c r="AM163" i="40"/>
  <c r="AO163" i="40"/>
  <c r="AN163" i="40"/>
  <c r="AP163" i="40"/>
  <c r="AQ163" i="40"/>
  <c r="AN168" i="40"/>
  <c r="AO20" i="2" s="1"/>
  <c r="AO168" i="40"/>
  <c r="AP20" i="2" s="1"/>
  <c r="AQ168" i="40"/>
  <c r="AL168" i="40"/>
  <c r="AM20" i="2" s="1"/>
  <c r="AP168" i="40"/>
  <c r="AQ20" i="2" s="1"/>
  <c r="AM168" i="40"/>
  <c r="AN20" i="2" s="1"/>
  <c r="AM162" i="40"/>
  <c r="AN14" i="2" s="1"/>
  <c r="AP162" i="40"/>
  <c r="AQ14" i="2" s="1"/>
  <c r="AQ162" i="40"/>
  <c r="AL162" i="40"/>
  <c r="AM14" i="2" s="1"/>
  <c r="AN162" i="40"/>
  <c r="AO162" i="40"/>
  <c r="AP14" i="2" s="1"/>
  <c r="AQ188" i="40"/>
  <c r="AP188" i="40"/>
  <c r="AM188" i="40"/>
  <c r="AL188" i="40"/>
  <c r="AN188" i="40"/>
  <c r="AO188" i="40"/>
  <c r="AP187" i="40"/>
  <c r="AQ187" i="40"/>
  <c r="AL187" i="40"/>
  <c r="AO187" i="40"/>
  <c r="AM187" i="40"/>
  <c r="AN187" i="40"/>
  <c r="AM184" i="40"/>
  <c r="AN184" i="40"/>
  <c r="AO184" i="40"/>
  <c r="AP184" i="40"/>
  <c r="AQ184" i="40"/>
  <c r="AL184" i="40"/>
  <c r="AP157" i="40"/>
  <c r="AQ157" i="40"/>
  <c r="AN157" i="40"/>
  <c r="AO157" i="40"/>
  <c r="AL157" i="40"/>
  <c r="AM157" i="40"/>
  <c r="AL155" i="40"/>
  <c r="AM155" i="40"/>
  <c r="AO155" i="40"/>
  <c r="AN155" i="40"/>
  <c r="AP155" i="40"/>
  <c r="AQ155" i="40"/>
  <c r="AM166" i="40"/>
  <c r="AP166" i="40"/>
  <c r="AL166" i="40"/>
  <c r="AN166" i="40"/>
  <c r="AO166" i="40"/>
  <c r="AQ166" i="40"/>
  <c r="AN172" i="40"/>
  <c r="AO24" i="2" s="1"/>
  <c r="AO172" i="40"/>
  <c r="AP24" i="2" s="1"/>
  <c r="AQ172" i="40"/>
  <c r="AL172" i="40"/>
  <c r="AM24" i="2" s="1"/>
  <c r="AM172" i="40"/>
  <c r="AN24" i="2" s="1"/>
  <c r="AP172" i="40"/>
  <c r="AN164" i="40"/>
  <c r="AO164" i="40"/>
  <c r="AQ164" i="40"/>
  <c r="AL164" i="40"/>
  <c r="AP164" i="40"/>
  <c r="AM164" i="40"/>
  <c r="AL151" i="40"/>
  <c r="AM151" i="40"/>
  <c r="AO151" i="40"/>
  <c r="AN151" i="40"/>
  <c r="AP151" i="40"/>
  <c r="AQ151" i="40"/>
  <c r="AL167" i="40"/>
  <c r="AM167" i="40"/>
  <c r="AO167" i="40"/>
  <c r="AP19" i="2" s="1"/>
  <c r="AN167" i="40"/>
  <c r="AO19" i="2" s="1"/>
  <c r="AP167" i="40"/>
  <c r="AQ19" i="2" s="1"/>
  <c r="AQ167" i="40"/>
  <c r="AL159" i="40"/>
  <c r="AM159" i="40"/>
  <c r="AO159" i="40"/>
  <c r="AN159" i="40"/>
  <c r="AP159" i="40"/>
  <c r="AQ159" i="40"/>
  <c r="AM170" i="40"/>
  <c r="AP170" i="40"/>
  <c r="AL170" i="40"/>
  <c r="AQ170" i="40"/>
  <c r="AN170" i="40"/>
  <c r="AO170" i="40"/>
  <c r="AO173" i="40"/>
  <c r="AP173" i="40"/>
  <c r="AQ173" i="40"/>
  <c r="AN173" i="40"/>
  <c r="AL173" i="40"/>
  <c r="AM173" i="40"/>
  <c r="AM154" i="40"/>
  <c r="AP154" i="40"/>
  <c r="AL154" i="40"/>
  <c r="AN154" i="40"/>
  <c r="AQ154" i="40"/>
  <c r="AO154" i="40"/>
  <c r="AN185" i="40"/>
  <c r="AO185" i="40"/>
  <c r="AP185" i="40"/>
  <c r="AQ185" i="40"/>
  <c r="AL185" i="40"/>
  <c r="AM185" i="40"/>
  <c r="AO177" i="40"/>
  <c r="AP177" i="40"/>
  <c r="AQ177" i="40"/>
  <c r="AL177" i="40"/>
  <c r="AM177" i="40"/>
  <c r="AN177" i="40"/>
  <c r="AN156" i="40"/>
  <c r="AO156" i="40"/>
  <c r="AQ156" i="40"/>
  <c r="AL156" i="40"/>
  <c r="AP156" i="40"/>
  <c r="AM156" i="40"/>
  <c r="B60" i="40"/>
  <c r="B95" i="40"/>
  <c r="B81" i="40"/>
  <c r="B94" i="40"/>
  <c r="B90" i="40"/>
  <c r="B85" i="40"/>
  <c r="B68" i="40"/>
  <c r="B91" i="40"/>
  <c r="B65" i="40"/>
  <c r="B86" i="40"/>
  <c r="B74" i="40"/>
  <c r="B77" i="40"/>
  <c r="B63" i="40"/>
  <c r="B76" i="40"/>
  <c r="B75" i="40"/>
  <c r="B96" i="40"/>
  <c r="B78" i="40"/>
  <c r="B89" i="40"/>
  <c r="B69" i="40"/>
  <c r="B59" i="40"/>
  <c r="B80" i="40"/>
  <c r="B70" i="40"/>
  <c r="B73" i="40"/>
  <c r="B61" i="40"/>
  <c r="B82" i="40"/>
  <c r="B87" i="40"/>
  <c r="B99" i="40"/>
  <c r="B72" i="40"/>
  <c r="B92" i="40"/>
  <c r="B71" i="40"/>
  <c r="B83" i="40"/>
  <c r="B79" i="40"/>
  <c r="B84" i="40"/>
  <c r="B97" i="40"/>
  <c r="B67" i="40"/>
  <c r="B93" i="40"/>
  <c r="B98" i="40"/>
  <c r="B64" i="40"/>
  <c r="B62" i="40"/>
  <c r="B88" i="40"/>
  <c r="B100" i="40"/>
  <c r="B66" i="40"/>
  <c r="C3" i="40" l="1"/>
  <c r="D3" i="40"/>
  <c r="E3" i="40"/>
  <c r="F3" i="40"/>
  <c r="G3" i="40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AF3" i="40"/>
  <c r="AG3" i="40"/>
  <c r="AH3" i="40"/>
  <c r="AI3" i="40"/>
  <c r="AJ3" i="40"/>
  <c r="AK3" i="40"/>
  <c r="AL3" i="40"/>
  <c r="AM3" i="40"/>
  <c r="AN3" i="40"/>
  <c r="AO3" i="40"/>
  <c r="AP3" i="40"/>
  <c r="AQ3" i="40"/>
  <c r="AR3" i="40"/>
  <c r="E5" i="40"/>
  <c r="Q17" i="40"/>
  <c r="P18" i="40"/>
  <c r="S19" i="40"/>
  <c r="R20" i="40"/>
  <c r="AB28" i="40"/>
  <c r="AA29" i="40"/>
  <c r="A4" i="40"/>
  <c r="A5" i="40"/>
  <c r="A6" i="40"/>
  <c r="A7" i="40"/>
  <c r="A8" i="40"/>
  <c r="A9" i="40"/>
  <c r="A10" i="40"/>
  <c r="A11" i="40"/>
  <c r="A12" i="40"/>
  <c r="A13" i="40"/>
  <c r="A14" i="40"/>
  <c r="A15" i="40"/>
  <c r="A16" i="40"/>
  <c r="A17" i="40"/>
  <c r="A18" i="40"/>
  <c r="A19" i="40"/>
  <c r="A20" i="40"/>
  <c r="A21" i="40"/>
  <c r="A22" i="40"/>
  <c r="A23" i="40"/>
  <c r="A24" i="40"/>
  <c r="A25" i="40"/>
  <c r="A26" i="40"/>
  <c r="A27" i="40"/>
  <c r="A28" i="40"/>
  <c r="A29" i="40"/>
  <c r="A30" i="40"/>
  <c r="A31" i="40"/>
  <c r="A32" i="40"/>
  <c r="A33" i="40"/>
  <c r="A34" i="40"/>
  <c r="A35" i="40"/>
  <c r="A36" i="40"/>
  <c r="A37" i="40"/>
  <c r="A38" i="40"/>
  <c r="A39" i="40"/>
  <c r="A40" i="40"/>
  <c r="A41" i="40"/>
  <c r="A42" i="40"/>
  <c r="A43" i="40"/>
  <c r="A44" i="40"/>
  <c r="A45" i="40"/>
  <c r="G74" i="34" l="1"/>
  <c r="H74" i="34"/>
  <c r="I74" i="34"/>
  <c r="J74" i="34"/>
  <c r="K74" i="34"/>
  <c r="L74" i="34"/>
  <c r="M74" i="34"/>
  <c r="N74" i="34"/>
  <c r="O74" i="34"/>
  <c r="P74" i="34"/>
  <c r="Q74" i="34"/>
  <c r="R74" i="34"/>
  <c r="S74" i="34"/>
  <c r="T74" i="34"/>
  <c r="U74" i="34"/>
  <c r="V74" i="34"/>
  <c r="W74" i="34"/>
  <c r="X74" i="34"/>
  <c r="Y74" i="34"/>
  <c r="Z74" i="34"/>
  <c r="AA74" i="34"/>
  <c r="AB74" i="34"/>
  <c r="AC74" i="34"/>
  <c r="AD74" i="34"/>
  <c r="AE74" i="34"/>
  <c r="AF74" i="34"/>
  <c r="AG74" i="34"/>
  <c r="AH74" i="34"/>
  <c r="AI74" i="34"/>
  <c r="AJ74" i="34"/>
  <c r="AK74" i="34"/>
  <c r="AL74" i="34"/>
  <c r="AM74" i="34"/>
  <c r="AN74" i="34"/>
  <c r="AO74" i="34"/>
  <c r="AP74" i="34"/>
  <c r="AQ74" i="34"/>
  <c r="AR74" i="34"/>
  <c r="AS74" i="34"/>
  <c r="AT74" i="34"/>
  <c r="AU74" i="34"/>
  <c r="AV74" i="34"/>
  <c r="AW74" i="34"/>
  <c r="AX74" i="34"/>
  <c r="AY74" i="34"/>
  <c r="AZ74" i="34"/>
  <c r="BA74" i="34"/>
  <c r="BB74" i="34"/>
  <c r="BC74" i="34"/>
  <c r="BD74" i="34"/>
  <c r="BE74" i="34"/>
  <c r="BF74" i="34"/>
  <c r="BG74" i="34"/>
  <c r="BH74" i="34"/>
  <c r="BI74" i="34"/>
  <c r="BJ74" i="34"/>
  <c r="BK74" i="34"/>
  <c r="BL74" i="34"/>
  <c r="BM74" i="34"/>
  <c r="BN74" i="34"/>
  <c r="BO74" i="34"/>
  <c r="BP74" i="34"/>
  <c r="BQ74" i="34"/>
  <c r="G75" i="34"/>
  <c r="H75" i="34"/>
  <c r="I75" i="34"/>
  <c r="J75" i="34"/>
  <c r="K75" i="34"/>
  <c r="L75" i="34"/>
  <c r="M75" i="34"/>
  <c r="N75" i="34"/>
  <c r="O75" i="34"/>
  <c r="P75" i="34"/>
  <c r="Q75" i="34"/>
  <c r="R75" i="34"/>
  <c r="S75" i="34"/>
  <c r="T75" i="34"/>
  <c r="U75" i="34"/>
  <c r="V75" i="34"/>
  <c r="W75" i="34"/>
  <c r="X75" i="34"/>
  <c r="Y75" i="34"/>
  <c r="Z75" i="34"/>
  <c r="AA75" i="34"/>
  <c r="AB75" i="34"/>
  <c r="AC75" i="34"/>
  <c r="AD75" i="34"/>
  <c r="AE75" i="34"/>
  <c r="AF75" i="34"/>
  <c r="AG75" i="34"/>
  <c r="AH75" i="34"/>
  <c r="AI75" i="34"/>
  <c r="AJ75" i="34"/>
  <c r="AK75" i="34"/>
  <c r="AL75" i="34"/>
  <c r="AM75" i="34"/>
  <c r="AN75" i="34"/>
  <c r="AO75" i="34"/>
  <c r="AP75" i="34"/>
  <c r="AQ75" i="34"/>
  <c r="AR75" i="34"/>
  <c r="AS75" i="34"/>
  <c r="AT75" i="34"/>
  <c r="AU75" i="34"/>
  <c r="AV75" i="34"/>
  <c r="AW75" i="34"/>
  <c r="AX75" i="34"/>
  <c r="AY75" i="34"/>
  <c r="AZ75" i="34"/>
  <c r="BA75" i="34"/>
  <c r="BB75" i="34"/>
  <c r="BC75" i="34"/>
  <c r="BD75" i="34"/>
  <c r="BE75" i="34"/>
  <c r="BF75" i="34"/>
  <c r="BG75" i="34"/>
  <c r="BH75" i="34"/>
  <c r="BI75" i="34"/>
  <c r="BJ75" i="34"/>
  <c r="BK75" i="34"/>
  <c r="BL75" i="34"/>
  <c r="BM75" i="34"/>
  <c r="BN75" i="34"/>
  <c r="BO75" i="34"/>
  <c r="BP75" i="34"/>
  <c r="BQ75" i="34"/>
  <c r="G76" i="34"/>
  <c r="H76" i="34"/>
  <c r="I76" i="34"/>
  <c r="J76" i="34"/>
  <c r="K76" i="34"/>
  <c r="L76" i="34"/>
  <c r="M76" i="34"/>
  <c r="N76" i="34"/>
  <c r="O76" i="34"/>
  <c r="P76" i="34"/>
  <c r="Q76" i="34"/>
  <c r="R76" i="34"/>
  <c r="S76" i="34"/>
  <c r="T76" i="34"/>
  <c r="U76" i="34"/>
  <c r="V76" i="34"/>
  <c r="W76" i="34"/>
  <c r="X76" i="34"/>
  <c r="Y76" i="34"/>
  <c r="Z76" i="34"/>
  <c r="AA76" i="34"/>
  <c r="AB76" i="34"/>
  <c r="AC76" i="34"/>
  <c r="AD76" i="34"/>
  <c r="AE76" i="34"/>
  <c r="AF76" i="34"/>
  <c r="AG76" i="34"/>
  <c r="AH76" i="34"/>
  <c r="AI76" i="34"/>
  <c r="AJ76" i="34"/>
  <c r="AK76" i="34"/>
  <c r="AL76" i="34"/>
  <c r="AM76" i="34"/>
  <c r="AN76" i="34"/>
  <c r="AO76" i="34"/>
  <c r="AP76" i="34"/>
  <c r="AQ76" i="34"/>
  <c r="AR76" i="34"/>
  <c r="AS76" i="34"/>
  <c r="AT76" i="34"/>
  <c r="AU76" i="34"/>
  <c r="AV76" i="34"/>
  <c r="AW76" i="34"/>
  <c r="AX76" i="34"/>
  <c r="AY76" i="34"/>
  <c r="AZ76" i="34"/>
  <c r="BA76" i="34"/>
  <c r="BB76" i="34"/>
  <c r="BC76" i="34"/>
  <c r="BD76" i="34"/>
  <c r="BE76" i="34"/>
  <c r="BF76" i="34"/>
  <c r="BG76" i="34"/>
  <c r="BH76" i="34"/>
  <c r="BI76" i="34"/>
  <c r="BJ76" i="34"/>
  <c r="BK76" i="34"/>
  <c r="BL76" i="34"/>
  <c r="BM76" i="34"/>
  <c r="BN76" i="34"/>
  <c r="BO76" i="34"/>
  <c r="BP76" i="34"/>
  <c r="BQ76" i="34"/>
  <c r="G77" i="34"/>
  <c r="H77" i="34"/>
  <c r="I77" i="34"/>
  <c r="J77" i="34"/>
  <c r="K77" i="34"/>
  <c r="L77" i="34"/>
  <c r="M77" i="34"/>
  <c r="N77" i="34"/>
  <c r="O77" i="34"/>
  <c r="P77" i="34"/>
  <c r="Q77" i="34"/>
  <c r="R77" i="34"/>
  <c r="S77" i="34"/>
  <c r="T77" i="34"/>
  <c r="U77" i="34"/>
  <c r="V77" i="34"/>
  <c r="W77" i="34"/>
  <c r="X77" i="34"/>
  <c r="Y77" i="34"/>
  <c r="Z77" i="34"/>
  <c r="AA77" i="34"/>
  <c r="AB77" i="34"/>
  <c r="AC77" i="34"/>
  <c r="AD77" i="34"/>
  <c r="AE77" i="34"/>
  <c r="AF77" i="34"/>
  <c r="AG77" i="34"/>
  <c r="AH77" i="34"/>
  <c r="AI77" i="34"/>
  <c r="AJ77" i="34"/>
  <c r="AK77" i="34"/>
  <c r="AL77" i="34"/>
  <c r="AM77" i="34"/>
  <c r="AN77" i="34"/>
  <c r="AO77" i="34"/>
  <c r="AP77" i="34"/>
  <c r="AQ77" i="34"/>
  <c r="AR77" i="34"/>
  <c r="AS77" i="34"/>
  <c r="AT77" i="34"/>
  <c r="AU77" i="34"/>
  <c r="AV77" i="34"/>
  <c r="AW77" i="34"/>
  <c r="AX77" i="34"/>
  <c r="AY77" i="34"/>
  <c r="AZ77" i="34"/>
  <c r="BA77" i="34"/>
  <c r="BB77" i="34"/>
  <c r="BC77" i="34"/>
  <c r="BD77" i="34"/>
  <c r="BE77" i="34"/>
  <c r="BF77" i="34"/>
  <c r="BG77" i="34"/>
  <c r="BH77" i="34"/>
  <c r="BI77" i="34"/>
  <c r="BJ77" i="34"/>
  <c r="BK77" i="34"/>
  <c r="BL77" i="34"/>
  <c r="BM77" i="34"/>
  <c r="BN77" i="34"/>
  <c r="BO77" i="34"/>
  <c r="BP77" i="34"/>
  <c r="BQ77" i="34"/>
  <c r="G78" i="34"/>
  <c r="H78" i="34"/>
  <c r="I78" i="34"/>
  <c r="J78" i="34"/>
  <c r="K78" i="34"/>
  <c r="L78" i="34"/>
  <c r="M78" i="34"/>
  <c r="N78" i="34"/>
  <c r="O78" i="34"/>
  <c r="P78" i="34"/>
  <c r="Q78" i="34"/>
  <c r="R78" i="34"/>
  <c r="S78" i="34"/>
  <c r="T78" i="34"/>
  <c r="U78" i="34"/>
  <c r="V78" i="34"/>
  <c r="W78" i="34"/>
  <c r="X78" i="34"/>
  <c r="Y78" i="34"/>
  <c r="Z78" i="34"/>
  <c r="AA78" i="34"/>
  <c r="AB78" i="34"/>
  <c r="AC78" i="34"/>
  <c r="AD78" i="34"/>
  <c r="AE78" i="34"/>
  <c r="AF78" i="34"/>
  <c r="AG78" i="34"/>
  <c r="AH78" i="34"/>
  <c r="AI78" i="34"/>
  <c r="AJ78" i="34"/>
  <c r="AK78" i="34"/>
  <c r="AL78" i="34"/>
  <c r="AM78" i="34"/>
  <c r="AN78" i="34"/>
  <c r="AO78" i="34"/>
  <c r="AP78" i="34"/>
  <c r="AQ78" i="34"/>
  <c r="AR78" i="34"/>
  <c r="AS78" i="34"/>
  <c r="AT78" i="34"/>
  <c r="AU78" i="34"/>
  <c r="AV78" i="34"/>
  <c r="AW78" i="34"/>
  <c r="AX78" i="34"/>
  <c r="AY78" i="34"/>
  <c r="AZ78" i="34"/>
  <c r="BA78" i="34"/>
  <c r="BB78" i="34"/>
  <c r="BC78" i="34"/>
  <c r="BD78" i="34"/>
  <c r="BE78" i="34"/>
  <c r="BF78" i="34"/>
  <c r="BG78" i="34"/>
  <c r="BH78" i="34"/>
  <c r="BI78" i="34"/>
  <c r="BJ78" i="34"/>
  <c r="BK78" i="34"/>
  <c r="BL78" i="34"/>
  <c r="BM78" i="34"/>
  <c r="BN78" i="34"/>
  <c r="BO78" i="34"/>
  <c r="BP78" i="34"/>
  <c r="BQ78" i="34"/>
  <c r="G79" i="34"/>
  <c r="H79" i="34"/>
  <c r="I79" i="34"/>
  <c r="J79" i="34"/>
  <c r="K79" i="34"/>
  <c r="L79" i="34"/>
  <c r="M79" i="34"/>
  <c r="N79" i="34"/>
  <c r="O79" i="34"/>
  <c r="P79" i="34"/>
  <c r="Q79" i="34"/>
  <c r="R79" i="34"/>
  <c r="S79" i="34"/>
  <c r="T79" i="34"/>
  <c r="U79" i="34"/>
  <c r="V79" i="34"/>
  <c r="W79" i="34"/>
  <c r="X79" i="34"/>
  <c r="Y79" i="34"/>
  <c r="Z79" i="34"/>
  <c r="AA79" i="34"/>
  <c r="AB79" i="34"/>
  <c r="AC79" i="34"/>
  <c r="AD79" i="34"/>
  <c r="AE79" i="34"/>
  <c r="AF79" i="34"/>
  <c r="AG79" i="34"/>
  <c r="AH79" i="34"/>
  <c r="AI79" i="34"/>
  <c r="AJ79" i="34"/>
  <c r="AK79" i="34"/>
  <c r="AL79" i="34"/>
  <c r="AM79" i="34"/>
  <c r="AN79" i="34"/>
  <c r="AO79" i="34"/>
  <c r="AP79" i="34"/>
  <c r="AQ79" i="34"/>
  <c r="AR79" i="34"/>
  <c r="AS79" i="34"/>
  <c r="AT79" i="34"/>
  <c r="AU79" i="34"/>
  <c r="AV79" i="34"/>
  <c r="AW79" i="34"/>
  <c r="AX79" i="34"/>
  <c r="AY79" i="34"/>
  <c r="AZ79" i="34"/>
  <c r="BA79" i="34"/>
  <c r="BB79" i="34"/>
  <c r="BC79" i="34"/>
  <c r="BD79" i="34"/>
  <c r="BE79" i="34"/>
  <c r="BF79" i="34"/>
  <c r="BG79" i="34"/>
  <c r="BH79" i="34"/>
  <c r="BI79" i="34"/>
  <c r="BJ79" i="34"/>
  <c r="BK79" i="34"/>
  <c r="BL79" i="34"/>
  <c r="BM79" i="34"/>
  <c r="BN79" i="34"/>
  <c r="BO79" i="34"/>
  <c r="BP79" i="34"/>
  <c r="BQ79" i="34"/>
  <c r="G80" i="34"/>
  <c r="H80" i="34"/>
  <c r="I80" i="34"/>
  <c r="J80" i="34"/>
  <c r="K80" i="34"/>
  <c r="L80" i="34"/>
  <c r="M80" i="34"/>
  <c r="N80" i="34"/>
  <c r="O80" i="34"/>
  <c r="P80" i="34"/>
  <c r="Q80" i="34"/>
  <c r="R80" i="34"/>
  <c r="S80" i="34"/>
  <c r="T80" i="34"/>
  <c r="U80" i="34"/>
  <c r="V80" i="34"/>
  <c r="W80" i="34"/>
  <c r="X80" i="34"/>
  <c r="Y80" i="34"/>
  <c r="Z80" i="34"/>
  <c r="AA80" i="34"/>
  <c r="AB80" i="34"/>
  <c r="AC80" i="34"/>
  <c r="AD80" i="34"/>
  <c r="AE80" i="34"/>
  <c r="AF80" i="34"/>
  <c r="AG80" i="34"/>
  <c r="AH80" i="34"/>
  <c r="AI80" i="34"/>
  <c r="AJ80" i="34"/>
  <c r="AK80" i="34"/>
  <c r="AL80" i="34"/>
  <c r="AM80" i="34"/>
  <c r="AN80" i="34"/>
  <c r="AO80" i="34"/>
  <c r="AP80" i="34"/>
  <c r="AQ80" i="34"/>
  <c r="AR80" i="34"/>
  <c r="AS80" i="34"/>
  <c r="AT80" i="34"/>
  <c r="AU80" i="34"/>
  <c r="AV80" i="34"/>
  <c r="AW80" i="34"/>
  <c r="AX80" i="34"/>
  <c r="AY80" i="34"/>
  <c r="AZ80" i="34"/>
  <c r="BA80" i="34"/>
  <c r="BB80" i="34"/>
  <c r="BC80" i="34"/>
  <c r="BD80" i="34"/>
  <c r="BE80" i="34"/>
  <c r="BF80" i="34"/>
  <c r="BG80" i="34"/>
  <c r="BH80" i="34"/>
  <c r="BI80" i="34"/>
  <c r="BJ80" i="34"/>
  <c r="BK80" i="34"/>
  <c r="BL80" i="34"/>
  <c r="BM80" i="34"/>
  <c r="BN80" i="34"/>
  <c r="BO80" i="34"/>
  <c r="BP80" i="34"/>
  <c r="BQ80" i="34"/>
  <c r="G81" i="34"/>
  <c r="H81" i="34"/>
  <c r="I81" i="34"/>
  <c r="J81" i="34"/>
  <c r="K81" i="34"/>
  <c r="L81" i="34"/>
  <c r="M81" i="34"/>
  <c r="N81" i="34"/>
  <c r="O81" i="34"/>
  <c r="P81" i="34"/>
  <c r="Q81" i="34"/>
  <c r="R81" i="34"/>
  <c r="S81" i="34"/>
  <c r="T81" i="34"/>
  <c r="U81" i="34"/>
  <c r="V81" i="34"/>
  <c r="W81" i="34"/>
  <c r="X81" i="34"/>
  <c r="Y81" i="34"/>
  <c r="Z81" i="34"/>
  <c r="AA81" i="34"/>
  <c r="AB81" i="34"/>
  <c r="AC81" i="34"/>
  <c r="AD81" i="34"/>
  <c r="AE81" i="34"/>
  <c r="AF81" i="34"/>
  <c r="AG81" i="34"/>
  <c r="AH81" i="34"/>
  <c r="AI81" i="34"/>
  <c r="AJ81" i="34"/>
  <c r="AK81" i="34"/>
  <c r="AL81" i="34"/>
  <c r="AM81" i="34"/>
  <c r="AN81" i="34"/>
  <c r="AO81" i="34"/>
  <c r="AP81" i="34"/>
  <c r="AQ81" i="34"/>
  <c r="AR81" i="34"/>
  <c r="AS81" i="34"/>
  <c r="AT81" i="34"/>
  <c r="AU81" i="34"/>
  <c r="AV81" i="34"/>
  <c r="AW81" i="34"/>
  <c r="AX81" i="34"/>
  <c r="AY81" i="34"/>
  <c r="AZ81" i="34"/>
  <c r="BA81" i="34"/>
  <c r="BB81" i="34"/>
  <c r="BC81" i="34"/>
  <c r="BD81" i="34"/>
  <c r="BE81" i="34"/>
  <c r="BF81" i="34"/>
  <c r="BG81" i="34"/>
  <c r="BH81" i="34"/>
  <c r="BI81" i="34"/>
  <c r="BJ81" i="34"/>
  <c r="BK81" i="34"/>
  <c r="BL81" i="34"/>
  <c r="BM81" i="34"/>
  <c r="BN81" i="34"/>
  <c r="BO81" i="34"/>
  <c r="BP81" i="34"/>
  <c r="BQ81" i="34"/>
  <c r="G82" i="34"/>
  <c r="H82" i="34"/>
  <c r="I82" i="34"/>
  <c r="J82" i="34"/>
  <c r="K82" i="34"/>
  <c r="L82" i="34"/>
  <c r="M82" i="34"/>
  <c r="N82" i="34"/>
  <c r="O82" i="34"/>
  <c r="P82" i="34"/>
  <c r="Q82" i="34"/>
  <c r="R82" i="34"/>
  <c r="S82" i="34"/>
  <c r="T82" i="34"/>
  <c r="U82" i="34"/>
  <c r="V82" i="34"/>
  <c r="W82" i="34"/>
  <c r="X82" i="34"/>
  <c r="Y82" i="34"/>
  <c r="Z82" i="34"/>
  <c r="AA82" i="34"/>
  <c r="AB82" i="34"/>
  <c r="AC82" i="34"/>
  <c r="AD82" i="34"/>
  <c r="AE82" i="34"/>
  <c r="AF82" i="34"/>
  <c r="AG82" i="34"/>
  <c r="AH82" i="34"/>
  <c r="AI82" i="34"/>
  <c r="AJ82" i="34"/>
  <c r="AK82" i="34"/>
  <c r="AL82" i="34"/>
  <c r="AM82" i="34"/>
  <c r="AN82" i="34"/>
  <c r="AO82" i="34"/>
  <c r="AP82" i="34"/>
  <c r="AQ82" i="34"/>
  <c r="AR82" i="34"/>
  <c r="AS82" i="34"/>
  <c r="AT82" i="34"/>
  <c r="AU82" i="34"/>
  <c r="AV82" i="34"/>
  <c r="AW82" i="34"/>
  <c r="AX82" i="34"/>
  <c r="AY82" i="34"/>
  <c r="AZ82" i="34"/>
  <c r="BA82" i="34"/>
  <c r="BB82" i="34"/>
  <c r="BC82" i="34"/>
  <c r="BD82" i="34"/>
  <c r="BE82" i="34"/>
  <c r="BF82" i="34"/>
  <c r="BG82" i="34"/>
  <c r="BH82" i="34"/>
  <c r="BI82" i="34"/>
  <c r="BJ82" i="34"/>
  <c r="BK82" i="34"/>
  <c r="BL82" i="34"/>
  <c r="BM82" i="34"/>
  <c r="BN82" i="34"/>
  <c r="BO82" i="34"/>
  <c r="BP82" i="34"/>
  <c r="BQ82" i="34"/>
  <c r="G83" i="34"/>
  <c r="H83" i="34"/>
  <c r="I83" i="34"/>
  <c r="J83" i="34"/>
  <c r="K83" i="34"/>
  <c r="L83" i="34"/>
  <c r="M83" i="34"/>
  <c r="N83" i="34"/>
  <c r="O83" i="34"/>
  <c r="P83" i="34"/>
  <c r="Q83" i="34"/>
  <c r="R83" i="34"/>
  <c r="S83" i="34"/>
  <c r="T83" i="34"/>
  <c r="U83" i="34"/>
  <c r="V83" i="34"/>
  <c r="W83" i="34"/>
  <c r="X83" i="34"/>
  <c r="Y83" i="34"/>
  <c r="Z83" i="34"/>
  <c r="AA83" i="34"/>
  <c r="AB83" i="34"/>
  <c r="AC83" i="34"/>
  <c r="AD83" i="34"/>
  <c r="AE83" i="34"/>
  <c r="AF83" i="34"/>
  <c r="AG83" i="34"/>
  <c r="AH83" i="34"/>
  <c r="AI83" i="34"/>
  <c r="AJ83" i="34"/>
  <c r="AK83" i="34"/>
  <c r="AL83" i="34"/>
  <c r="AM83" i="34"/>
  <c r="AN83" i="34"/>
  <c r="AO83" i="34"/>
  <c r="AP83" i="34"/>
  <c r="AQ83" i="34"/>
  <c r="AR83" i="34"/>
  <c r="AS83" i="34"/>
  <c r="AT83" i="34"/>
  <c r="AU83" i="34"/>
  <c r="AV83" i="34"/>
  <c r="AW83" i="34"/>
  <c r="AX83" i="34"/>
  <c r="AY83" i="34"/>
  <c r="AZ83" i="34"/>
  <c r="BA83" i="34"/>
  <c r="BB83" i="34"/>
  <c r="BC83" i="34"/>
  <c r="BD83" i="34"/>
  <c r="BE83" i="34"/>
  <c r="BF83" i="34"/>
  <c r="BG83" i="34"/>
  <c r="BH83" i="34"/>
  <c r="BI83" i="34"/>
  <c r="BJ83" i="34"/>
  <c r="BK83" i="34"/>
  <c r="BL83" i="34"/>
  <c r="BM83" i="34"/>
  <c r="BN83" i="34"/>
  <c r="BO83" i="34"/>
  <c r="BP83" i="34"/>
  <c r="BQ83" i="34"/>
  <c r="G84" i="34"/>
  <c r="H84" i="34"/>
  <c r="I84" i="34"/>
  <c r="J84" i="34"/>
  <c r="K84" i="34"/>
  <c r="L84" i="34"/>
  <c r="M84" i="34"/>
  <c r="N84" i="34"/>
  <c r="O84" i="34"/>
  <c r="P84" i="34"/>
  <c r="Q84" i="34"/>
  <c r="R84" i="34"/>
  <c r="S84" i="34"/>
  <c r="T84" i="34"/>
  <c r="U84" i="34"/>
  <c r="V84" i="34"/>
  <c r="W84" i="34"/>
  <c r="X84" i="34"/>
  <c r="Y84" i="34"/>
  <c r="Z84" i="34"/>
  <c r="AA84" i="34"/>
  <c r="AB84" i="34"/>
  <c r="AC84" i="34"/>
  <c r="AD84" i="34"/>
  <c r="AE84" i="34"/>
  <c r="AF84" i="34"/>
  <c r="AG84" i="34"/>
  <c r="AH84" i="34"/>
  <c r="AI84" i="34"/>
  <c r="AJ84" i="34"/>
  <c r="AK84" i="34"/>
  <c r="AL84" i="34"/>
  <c r="AM84" i="34"/>
  <c r="AN84" i="34"/>
  <c r="AO84" i="34"/>
  <c r="AP84" i="34"/>
  <c r="AQ84" i="34"/>
  <c r="AR84" i="34"/>
  <c r="AS84" i="34"/>
  <c r="AT84" i="34"/>
  <c r="AU84" i="34"/>
  <c r="AV84" i="34"/>
  <c r="AW84" i="34"/>
  <c r="AX84" i="34"/>
  <c r="AY84" i="34"/>
  <c r="AZ84" i="34"/>
  <c r="BA84" i="34"/>
  <c r="BB84" i="34"/>
  <c r="BC84" i="34"/>
  <c r="BD84" i="34"/>
  <c r="BE84" i="34"/>
  <c r="BF84" i="34"/>
  <c r="BG84" i="34"/>
  <c r="BH84" i="34"/>
  <c r="BI84" i="34"/>
  <c r="BJ84" i="34"/>
  <c r="BK84" i="34"/>
  <c r="BL84" i="34"/>
  <c r="BM84" i="34"/>
  <c r="BN84" i="34"/>
  <c r="BO84" i="34"/>
  <c r="BP84" i="34"/>
  <c r="BQ84" i="34"/>
  <c r="G85" i="34"/>
  <c r="H85" i="34"/>
  <c r="I85" i="34"/>
  <c r="J85" i="34"/>
  <c r="K85" i="34"/>
  <c r="L85" i="34"/>
  <c r="M85" i="34"/>
  <c r="N85" i="34"/>
  <c r="O85" i="34"/>
  <c r="P85" i="34"/>
  <c r="Q85" i="34"/>
  <c r="R85" i="34"/>
  <c r="S85" i="34"/>
  <c r="T85" i="34"/>
  <c r="U85" i="34"/>
  <c r="V85" i="34"/>
  <c r="W85" i="34"/>
  <c r="X85" i="34"/>
  <c r="Y85" i="34"/>
  <c r="Z85" i="34"/>
  <c r="AA85" i="34"/>
  <c r="AB85" i="34"/>
  <c r="AC85" i="34"/>
  <c r="AD85" i="34"/>
  <c r="AE85" i="34"/>
  <c r="AF85" i="34"/>
  <c r="AG85" i="34"/>
  <c r="AH85" i="34"/>
  <c r="AI85" i="34"/>
  <c r="AJ85" i="34"/>
  <c r="AK85" i="34"/>
  <c r="AL85" i="34"/>
  <c r="AM85" i="34"/>
  <c r="AN85" i="34"/>
  <c r="AO85" i="34"/>
  <c r="AP85" i="34"/>
  <c r="AQ85" i="34"/>
  <c r="AR85" i="34"/>
  <c r="AS85" i="34"/>
  <c r="AT85" i="34"/>
  <c r="AU85" i="34"/>
  <c r="AV85" i="34"/>
  <c r="AW85" i="34"/>
  <c r="AX85" i="34"/>
  <c r="AY85" i="34"/>
  <c r="AZ85" i="34"/>
  <c r="BA85" i="34"/>
  <c r="BB85" i="34"/>
  <c r="BC85" i="34"/>
  <c r="BD85" i="34"/>
  <c r="BE85" i="34"/>
  <c r="BF85" i="34"/>
  <c r="BG85" i="34"/>
  <c r="BH85" i="34"/>
  <c r="BI85" i="34"/>
  <c r="BJ85" i="34"/>
  <c r="BK85" i="34"/>
  <c r="BL85" i="34"/>
  <c r="BM85" i="34"/>
  <c r="BN85" i="34"/>
  <c r="BO85" i="34"/>
  <c r="BP85" i="34"/>
  <c r="BQ85" i="34"/>
  <c r="G86" i="34"/>
  <c r="H86" i="34"/>
  <c r="I86" i="34"/>
  <c r="J86" i="34"/>
  <c r="K86" i="34"/>
  <c r="L86" i="34"/>
  <c r="M86" i="34"/>
  <c r="N86" i="34"/>
  <c r="O86" i="34"/>
  <c r="P86" i="34"/>
  <c r="Q86" i="34"/>
  <c r="R86" i="34"/>
  <c r="S86" i="34"/>
  <c r="T86" i="34"/>
  <c r="U86" i="34"/>
  <c r="V86" i="34"/>
  <c r="W86" i="34"/>
  <c r="X86" i="34"/>
  <c r="Y86" i="34"/>
  <c r="Z86" i="34"/>
  <c r="AA86" i="34"/>
  <c r="AB86" i="34"/>
  <c r="AC86" i="34"/>
  <c r="AD86" i="34"/>
  <c r="AE86" i="34"/>
  <c r="AF86" i="34"/>
  <c r="AG86" i="34"/>
  <c r="AH86" i="34"/>
  <c r="AI86" i="34"/>
  <c r="AJ86" i="34"/>
  <c r="AK86" i="34"/>
  <c r="AL86" i="34"/>
  <c r="AM86" i="34"/>
  <c r="AN86" i="34"/>
  <c r="AO86" i="34"/>
  <c r="AP86" i="34"/>
  <c r="AQ86" i="34"/>
  <c r="AR86" i="34"/>
  <c r="AS86" i="34"/>
  <c r="AT86" i="34"/>
  <c r="AU86" i="34"/>
  <c r="AV86" i="34"/>
  <c r="AW86" i="34"/>
  <c r="AX86" i="34"/>
  <c r="AY86" i="34"/>
  <c r="AZ86" i="34"/>
  <c r="BA86" i="34"/>
  <c r="BB86" i="34"/>
  <c r="BC86" i="34"/>
  <c r="BD86" i="34"/>
  <c r="BE86" i="34"/>
  <c r="BF86" i="34"/>
  <c r="BG86" i="34"/>
  <c r="BH86" i="34"/>
  <c r="BI86" i="34"/>
  <c r="BJ86" i="34"/>
  <c r="BK86" i="34"/>
  <c r="BL86" i="34"/>
  <c r="BM86" i="34"/>
  <c r="BN86" i="34"/>
  <c r="BO86" i="34"/>
  <c r="BP86" i="34"/>
  <c r="BQ86" i="34"/>
  <c r="G87" i="34"/>
  <c r="H87" i="34"/>
  <c r="I87" i="34"/>
  <c r="J87" i="34"/>
  <c r="K87" i="34"/>
  <c r="L87" i="34"/>
  <c r="M87" i="34"/>
  <c r="N87" i="34"/>
  <c r="O87" i="34"/>
  <c r="P87" i="34"/>
  <c r="Q87" i="34"/>
  <c r="R87" i="34"/>
  <c r="S87" i="34"/>
  <c r="T87" i="34"/>
  <c r="U87" i="34"/>
  <c r="V87" i="34"/>
  <c r="W87" i="34"/>
  <c r="X87" i="34"/>
  <c r="Y87" i="34"/>
  <c r="Z87" i="34"/>
  <c r="AA87" i="34"/>
  <c r="AB87" i="34"/>
  <c r="AC87" i="34"/>
  <c r="AD87" i="34"/>
  <c r="AE87" i="34"/>
  <c r="AF87" i="34"/>
  <c r="AG87" i="34"/>
  <c r="AH87" i="34"/>
  <c r="AI87" i="34"/>
  <c r="AJ87" i="34"/>
  <c r="AK87" i="34"/>
  <c r="AL87" i="34"/>
  <c r="AM87" i="34"/>
  <c r="AN87" i="34"/>
  <c r="AO87" i="34"/>
  <c r="AP87" i="34"/>
  <c r="AQ87" i="34"/>
  <c r="AR87" i="34"/>
  <c r="AS87" i="34"/>
  <c r="AT87" i="34"/>
  <c r="AU87" i="34"/>
  <c r="AV87" i="34"/>
  <c r="AW87" i="34"/>
  <c r="AX87" i="34"/>
  <c r="AY87" i="34"/>
  <c r="AZ87" i="34"/>
  <c r="BA87" i="34"/>
  <c r="BB87" i="34"/>
  <c r="BC87" i="34"/>
  <c r="BD87" i="34"/>
  <c r="BE87" i="34"/>
  <c r="BF87" i="34"/>
  <c r="BG87" i="34"/>
  <c r="BH87" i="34"/>
  <c r="BI87" i="34"/>
  <c r="BJ87" i="34"/>
  <c r="BK87" i="34"/>
  <c r="BL87" i="34"/>
  <c r="BM87" i="34"/>
  <c r="BN87" i="34"/>
  <c r="BO87" i="34"/>
  <c r="BP87" i="34"/>
  <c r="BQ87" i="34"/>
  <c r="G88" i="34"/>
  <c r="H88" i="34"/>
  <c r="I88" i="34"/>
  <c r="J88" i="34"/>
  <c r="K88" i="34"/>
  <c r="L88" i="34"/>
  <c r="M88" i="34"/>
  <c r="N88" i="34"/>
  <c r="O88" i="34"/>
  <c r="P88" i="34"/>
  <c r="Q88" i="34"/>
  <c r="R88" i="34"/>
  <c r="S88" i="34"/>
  <c r="T88" i="34"/>
  <c r="U88" i="34"/>
  <c r="V88" i="34"/>
  <c r="W88" i="34"/>
  <c r="X88" i="34"/>
  <c r="Y88" i="34"/>
  <c r="Z88" i="34"/>
  <c r="AA88" i="34"/>
  <c r="AB88" i="34"/>
  <c r="AC88" i="34"/>
  <c r="AD88" i="34"/>
  <c r="AE88" i="34"/>
  <c r="AF88" i="34"/>
  <c r="AG88" i="34"/>
  <c r="AH88" i="34"/>
  <c r="AI88" i="34"/>
  <c r="AJ88" i="34"/>
  <c r="AK88" i="34"/>
  <c r="AL88" i="34"/>
  <c r="AM88" i="34"/>
  <c r="AN88" i="34"/>
  <c r="AO88" i="34"/>
  <c r="AP88" i="34"/>
  <c r="AQ88" i="34"/>
  <c r="AR88" i="34"/>
  <c r="AS88" i="34"/>
  <c r="AT88" i="34"/>
  <c r="AU88" i="34"/>
  <c r="AV88" i="34"/>
  <c r="AW88" i="34"/>
  <c r="AX88" i="34"/>
  <c r="AY88" i="34"/>
  <c r="AZ88" i="34"/>
  <c r="BA88" i="34"/>
  <c r="BB88" i="34"/>
  <c r="BC88" i="34"/>
  <c r="BD88" i="34"/>
  <c r="BE88" i="34"/>
  <c r="BF88" i="34"/>
  <c r="BG88" i="34"/>
  <c r="BH88" i="34"/>
  <c r="BI88" i="34"/>
  <c r="BJ88" i="34"/>
  <c r="BK88" i="34"/>
  <c r="BL88" i="34"/>
  <c r="BM88" i="34"/>
  <c r="BN88" i="34"/>
  <c r="BO88" i="34"/>
  <c r="BP88" i="34"/>
  <c r="BQ88" i="34"/>
  <c r="G89" i="34"/>
  <c r="H89" i="34"/>
  <c r="I89" i="34"/>
  <c r="J89" i="34"/>
  <c r="K89" i="34"/>
  <c r="L89" i="34"/>
  <c r="M89" i="34"/>
  <c r="N89" i="34"/>
  <c r="O89" i="34"/>
  <c r="P89" i="34"/>
  <c r="Q89" i="34"/>
  <c r="R89" i="34"/>
  <c r="S89" i="34"/>
  <c r="T89" i="34"/>
  <c r="U89" i="34"/>
  <c r="V89" i="34"/>
  <c r="W89" i="34"/>
  <c r="X89" i="34"/>
  <c r="Y89" i="34"/>
  <c r="Z89" i="34"/>
  <c r="AA89" i="34"/>
  <c r="AB89" i="34"/>
  <c r="AC89" i="34"/>
  <c r="AD89" i="34"/>
  <c r="AE89" i="34"/>
  <c r="AF89" i="34"/>
  <c r="AG89" i="34"/>
  <c r="AH89" i="34"/>
  <c r="AI89" i="34"/>
  <c r="AJ89" i="34"/>
  <c r="AK89" i="34"/>
  <c r="AL89" i="34"/>
  <c r="AM89" i="34"/>
  <c r="AN89" i="34"/>
  <c r="AO89" i="34"/>
  <c r="AP89" i="34"/>
  <c r="AQ89" i="34"/>
  <c r="AR89" i="34"/>
  <c r="AS89" i="34"/>
  <c r="AT89" i="34"/>
  <c r="AU89" i="34"/>
  <c r="AV89" i="34"/>
  <c r="AW89" i="34"/>
  <c r="AX89" i="34"/>
  <c r="AY89" i="34"/>
  <c r="AZ89" i="34"/>
  <c r="BA89" i="34"/>
  <c r="BB89" i="34"/>
  <c r="BC89" i="34"/>
  <c r="BD89" i="34"/>
  <c r="BE89" i="34"/>
  <c r="BF89" i="34"/>
  <c r="BG89" i="34"/>
  <c r="BH89" i="34"/>
  <c r="BI89" i="34"/>
  <c r="BJ89" i="34"/>
  <c r="BK89" i="34"/>
  <c r="BL89" i="34"/>
  <c r="BM89" i="34"/>
  <c r="BN89" i="34"/>
  <c r="BO89" i="34"/>
  <c r="BP89" i="34"/>
  <c r="BQ89" i="34"/>
  <c r="G90" i="34"/>
  <c r="H90" i="34"/>
  <c r="I90" i="34"/>
  <c r="J90" i="34"/>
  <c r="K90" i="34"/>
  <c r="L90" i="34"/>
  <c r="M90" i="34"/>
  <c r="N90" i="34"/>
  <c r="O90" i="34"/>
  <c r="P90" i="34"/>
  <c r="Q90" i="34"/>
  <c r="R90" i="34"/>
  <c r="S90" i="34"/>
  <c r="T90" i="34"/>
  <c r="U90" i="34"/>
  <c r="V90" i="34"/>
  <c r="W90" i="34"/>
  <c r="X90" i="34"/>
  <c r="Y90" i="34"/>
  <c r="Z90" i="34"/>
  <c r="AA90" i="34"/>
  <c r="AB90" i="34"/>
  <c r="AC90" i="34"/>
  <c r="AD90" i="34"/>
  <c r="AE90" i="34"/>
  <c r="AF90" i="34"/>
  <c r="AG90" i="34"/>
  <c r="AH90" i="34"/>
  <c r="AI90" i="34"/>
  <c r="AJ90" i="34"/>
  <c r="AK90" i="34"/>
  <c r="AL90" i="34"/>
  <c r="AM90" i="34"/>
  <c r="AN90" i="34"/>
  <c r="AO90" i="34"/>
  <c r="AP90" i="34"/>
  <c r="AQ90" i="34"/>
  <c r="AR90" i="34"/>
  <c r="AS90" i="34"/>
  <c r="AT90" i="34"/>
  <c r="AU90" i="34"/>
  <c r="AV90" i="34"/>
  <c r="AW90" i="34"/>
  <c r="AX90" i="34"/>
  <c r="AY90" i="34"/>
  <c r="AZ90" i="34"/>
  <c r="BA90" i="34"/>
  <c r="BB90" i="34"/>
  <c r="BC90" i="34"/>
  <c r="BD90" i="34"/>
  <c r="BE90" i="34"/>
  <c r="BF90" i="34"/>
  <c r="BG90" i="34"/>
  <c r="BH90" i="34"/>
  <c r="BI90" i="34"/>
  <c r="BJ90" i="34"/>
  <c r="BK90" i="34"/>
  <c r="BL90" i="34"/>
  <c r="BM90" i="34"/>
  <c r="BN90" i="34"/>
  <c r="BO90" i="34"/>
  <c r="BP90" i="34"/>
  <c r="BQ90" i="34"/>
  <c r="G91" i="34"/>
  <c r="H91" i="34"/>
  <c r="I91" i="34"/>
  <c r="J91" i="34"/>
  <c r="K91" i="34"/>
  <c r="L91" i="34"/>
  <c r="M91" i="34"/>
  <c r="N91" i="34"/>
  <c r="O91" i="34"/>
  <c r="P91" i="34"/>
  <c r="Q91" i="34"/>
  <c r="R91" i="34"/>
  <c r="S91" i="34"/>
  <c r="T91" i="34"/>
  <c r="U91" i="34"/>
  <c r="V91" i="34"/>
  <c r="W91" i="34"/>
  <c r="X91" i="34"/>
  <c r="Y91" i="34"/>
  <c r="Z91" i="34"/>
  <c r="AA91" i="34"/>
  <c r="AB91" i="34"/>
  <c r="AC91" i="34"/>
  <c r="AD91" i="34"/>
  <c r="AE91" i="34"/>
  <c r="AF91" i="34"/>
  <c r="AG91" i="34"/>
  <c r="AH91" i="34"/>
  <c r="AI91" i="34"/>
  <c r="AJ91" i="34"/>
  <c r="AK91" i="34"/>
  <c r="AL91" i="34"/>
  <c r="AM91" i="34"/>
  <c r="AN91" i="34"/>
  <c r="AO91" i="34"/>
  <c r="AP91" i="34"/>
  <c r="AQ91" i="34"/>
  <c r="AR91" i="34"/>
  <c r="AS91" i="34"/>
  <c r="AT91" i="34"/>
  <c r="AU91" i="34"/>
  <c r="AV91" i="34"/>
  <c r="AW91" i="34"/>
  <c r="AX91" i="34"/>
  <c r="AY91" i="34"/>
  <c r="AZ91" i="34"/>
  <c r="BA91" i="34"/>
  <c r="BB91" i="34"/>
  <c r="BC91" i="34"/>
  <c r="BD91" i="34"/>
  <c r="BE91" i="34"/>
  <c r="BF91" i="34"/>
  <c r="BG91" i="34"/>
  <c r="BH91" i="34"/>
  <c r="BI91" i="34"/>
  <c r="BJ91" i="34"/>
  <c r="BK91" i="34"/>
  <c r="BL91" i="34"/>
  <c r="BM91" i="34"/>
  <c r="BN91" i="34"/>
  <c r="BO91" i="34"/>
  <c r="BP91" i="34"/>
  <c r="BQ91" i="34"/>
  <c r="G92" i="34"/>
  <c r="H92" i="34"/>
  <c r="I92" i="34"/>
  <c r="J92" i="34"/>
  <c r="K92" i="34"/>
  <c r="L92" i="34"/>
  <c r="M92" i="34"/>
  <c r="N92" i="34"/>
  <c r="O92" i="34"/>
  <c r="P92" i="34"/>
  <c r="Q92" i="34"/>
  <c r="R92" i="34"/>
  <c r="S92" i="34"/>
  <c r="T92" i="34"/>
  <c r="U92" i="34"/>
  <c r="V92" i="34"/>
  <c r="W92" i="34"/>
  <c r="X92" i="34"/>
  <c r="Y92" i="34"/>
  <c r="Z92" i="34"/>
  <c r="AA92" i="34"/>
  <c r="AB92" i="34"/>
  <c r="AC92" i="34"/>
  <c r="AD92" i="34"/>
  <c r="AE92" i="34"/>
  <c r="AF92" i="34"/>
  <c r="AG92" i="34"/>
  <c r="AH92" i="34"/>
  <c r="AI92" i="34"/>
  <c r="AJ92" i="34"/>
  <c r="AK92" i="34"/>
  <c r="AL92" i="34"/>
  <c r="AM92" i="34"/>
  <c r="AN92" i="34"/>
  <c r="AO92" i="34"/>
  <c r="AP92" i="34"/>
  <c r="AQ92" i="34"/>
  <c r="AR92" i="34"/>
  <c r="AS92" i="34"/>
  <c r="AT92" i="34"/>
  <c r="AU92" i="34"/>
  <c r="AV92" i="34"/>
  <c r="AW92" i="34"/>
  <c r="AX92" i="34"/>
  <c r="AY92" i="34"/>
  <c r="AZ92" i="34"/>
  <c r="BA92" i="34"/>
  <c r="BB92" i="34"/>
  <c r="BC92" i="34"/>
  <c r="BD92" i="34"/>
  <c r="BE92" i="34"/>
  <c r="BF92" i="34"/>
  <c r="BG92" i="34"/>
  <c r="BH92" i="34"/>
  <c r="BI92" i="34"/>
  <c r="BJ92" i="34"/>
  <c r="BK92" i="34"/>
  <c r="BL92" i="34"/>
  <c r="BM92" i="34"/>
  <c r="BN92" i="34"/>
  <c r="BO92" i="34"/>
  <c r="BP92" i="34"/>
  <c r="BQ92" i="34"/>
  <c r="G93" i="34"/>
  <c r="H93" i="34"/>
  <c r="I93" i="34"/>
  <c r="J93" i="34"/>
  <c r="K93" i="34"/>
  <c r="L93" i="34"/>
  <c r="M93" i="34"/>
  <c r="N93" i="34"/>
  <c r="O93" i="34"/>
  <c r="P93" i="34"/>
  <c r="Q93" i="34"/>
  <c r="R93" i="34"/>
  <c r="S93" i="34"/>
  <c r="T93" i="34"/>
  <c r="U93" i="34"/>
  <c r="V93" i="34"/>
  <c r="W93" i="34"/>
  <c r="X93" i="34"/>
  <c r="Y93" i="34"/>
  <c r="Z93" i="34"/>
  <c r="AA93" i="34"/>
  <c r="AB93" i="34"/>
  <c r="AC93" i="34"/>
  <c r="AD93" i="34"/>
  <c r="AE93" i="34"/>
  <c r="AF93" i="34"/>
  <c r="AG93" i="34"/>
  <c r="AH93" i="34"/>
  <c r="AI93" i="34"/>
  <c r="AJ93" i="34"/>
  <c r="AK93" i="34"/>
  <c r="AL93" i="34"/>
  <c r="AM93" i="34"/>
  <c r="AN93" i="34"/>
  <c r="AO93" i="34"/>
  <c r="AP93" i="34"/>
  <c r="AQ93" i="34"/>
  <c r="AR93" i="34"/>
  <c r="AS93" i="34"/>
  <c r="AT93" i="34"/>
  <c r="AU93" i="34"/>
  <c r="AV93" i="34"/>
  <c r="AW93" i="34"/>
  <c r="AX93" i="34"/>
  <c r="AY93" i="34"/>
  <c r="AZ93" i="34"/>
  <c r="BA93" i="34"/>
  <c r="BB93" i="34"/>
  <c r="BC93" i="34"/>
  <c r="BD93" i="34"/>
  <c r="BE93" i="34"/>
  <c r="BF93" i="34"/>
  <c r="BG93" i="34"/>
  <c r="BH93" i="34"/>
  <c r="BI93" i="34"/>
  <c r="BJ93" i="34"/>
  <c r="BK93" i="34"/>
  <c r="BL93" i="34"/>
  <c r="BM93" i="34"/>
  <c r="BN93" i="34"/>
  <c r="BO93" i="34"/>
  <c r="BP93" i="34"/>
  <c r="BQ93" i="34"/>
  <c r="G94" i="34"/>
  <c r="H94" i="34"/>
  <c r="I94" i="34"/>
  <c r="J94" i="34"/>
  <c r="K94" i="34"/>
  <c r="L94" i="34"/>
  <c r="M94" i="34"/>
  <c r="N94" i="34"/>
  <c r="O94" i="34"/>
  <c r="P94" i="34"/>
  <c r="Q94" i="34"/>
  <c r="R94" i="34"/>
  <c r="S94" i="34"/>
  <c r="T94" i="34"/>
  <c r="U94" i="34"/>
  <c r="V94" i="34"/>
  <c r="W94" i="34"/>
  <c r="X94" i="34"/>
  <c r="Y94" i="34"/>
  <c r="Z94" i="34"/>
  <c r="AA94" i="34"/>
  <c r="AB94" i="34"/>
  <c r="AC94" i="34"/>
  <c r="AD94" i="34"/>
  <c r="AE94" i="34"/>
  <c r="AF94" i="34"/>
  <c r="AG94" i="34"/>
  <c r="AH94" i="34"/>
  <c r="AI94" i="34"/>
  <c r="AJ94" i="34"/>
  <c r="AK94" i="34"/>
  <c r="AL94" i="34"/>
  <c r="AM94" i="34"/>
  <c r="AN94" i="34"/>
  <c r="AO94" i="34"/>
  <c r="AP94" i="34"/>
  <c r="AQ94" i="34"/>
  <c r="AR94" i="34"/>
  <c r="AS94" i="34"/>
  <c r="AT94" i="34"/>
  <c r="AU94" i="34"/>
  <c r="AV94" i="34"/>
  <c r="AW94" i="34"/>
  <c r="AX94" i="34"/>
  <c r="AY94" i="34"/>
  <c r="AZ94" i="34"/>
  <c r="BA94" i="34"/>
  <c r="BB94" i="34"/>
  <c r="BC94" i="34"/>
  <c r="BD94" i="34"/>
  <c r="BE94" i="34"/>
  <c r="BF94" i="34"/>
  <c r="BG94" i="34"/>
  <c r="BH94" i="34"/>
  <c r="BI94" i="34"/>
  <c r="BJ94" i="34"/>
  <c r="BK94" i="34"/>
  <c r="BL94" i="34"/>
  <c r="BM94" i="34"/>
  <c r="BN94" i="34"/>
  <c r="BO94" i="34"/>
  <c r="BP94" i="34"/>
  <c r="BQ94" i="34"/>
  <c r="G95" i="34"/>
  <c r="H95" i="34"/>
  <c r="I95" i="34"/>
  <c r="J95" i="34"/>
  <c r="K95" i="34"/>
  <c r="L95" i="34"/>
  <c r="M95" i="34"/>
  <c r="N95" i="34"/>
  <c r="O95" i="34"/>
  <c r="P95" i="34"/>
  <c r="Q95" i="34"/>
  <c r="R95" i="34"/>
  <c r="S95" i="34"/>
  <c r="T95" i="34"/>
  <c r="U95" i="34"/>
  <c r="V95" i="34"/>
  <c r="W95" i="34"/>
  <c r="X95" i="34"/>
  <c r="Y95" i="34"/>
  <c r="Z95" i="34"/>
  <c r="AA95" i="34"/>
  <c r="AB95" i="34"/>
  <c r="AC95" i="34"/>
  <c r="AD95" i="34"/>
  <c r="AE95" i="34"/>
  <c r="AF95" i="34"/>
  <c r="AG95" i="34"/>
  <c r="AH95" i="34"/>
  <c r="AI95" i="34"/>
  <c r="AJ95" i="34"/>
  <c r="AK95" i="34"/>
  <c r="AL95" i="34"/>
  <c r="AM95" i="34"/>
  <c r="AN95" i="34"/>
  <c r="AO95" i="34"/>
  <c r="AP95" i="34"/>
  <c r="AQ95" i="34"/>
  <c r="AR95" i="34"/>
  <c r="AS95" i="34"/>
  <c r="AT95" i="34"/>
  <c r="AU95" i="34"/>
  <c r="AV95" i="34"/>
  <c r="AW95" i="34"/>
  <c r="AX95" i="34"/>
  <c r="AY95" i="34"/>
  <c r="AZ95" i="34"/>
  <c r="BA95" i="34"/>
  <c r="BB95" i="34"/>
  <c r="BC95" i="34"/>
  <c r="BD95" i="34"/>
  <c r="BE95" i="34"/>
  <c r="BF95" i="34"/>
  <c r="BG95" i="34"/>
  <c r="BH95" i="34"/>
  <c r="BI95" i="34"/>
  <c r="BJ95" i="34"/>
  <c r="BK95" i="34"/>
  <c r="BL95" i="34"/>
  <c r="BM95" i="34"/>
  <c r="BN95" i="34"/>
  <c r="BO95" i="34"/>
  <c r="BP95" i="34"/>
  <c r="BQ95" i="34"/>
  <c r="G96" i="34"/>
  <c r="H96" i="34"/>
  <c r="I96" i="34"/>
  <c r="J96" i="34"/>
  <c r="K96" i="34"/>
  <c r="L96" i="34"/>
  <c r="M96" i="34"/>
  <c r="N96" i="34"/>
  <c r="O96" i="34"/>
  <c r="P96" i="34"/>
  <c r="Q96" i="34"/>
  <c r="R96" i="34"/>
  <c r="S96" i="34"/>
  <c r="T96" i="34"/>
  <c r="U96" i="34"/>
  <c r="V96" i="34"/>
  <c r="W96" i="34"/>
  <c r="X96" i="34"/>
  <c r="Y96" i="34"/>
  <c r="Z96" i="34"/>
  <c r="AA96" i="34"/>
  <c r="AB96" i="34"/>
  <c r="AC96" i="34"/>
  <c r="AD96" i="34"/>
  <c r="AE96" i="34"/>
  <c r="AF96" i="34"/>
  <c r="AG96" i="34"/>
  <c r="AH96" i="34"/>
  <c r="AI96" i="34"/>
  <c r="AJ96" i="34"/>
  <c r="AK96" i="34"/>
  <c r="AL96" i="34"/>
  <c r="AM96" i="34"/>
  <c r="AN96" i="34"/>
  <c r="AO96" i="34"/>
  <c r="AP96" i="34"/>
  <c r="AQ96" i="34"/>
  <c r="AR96" i="34"/>
  <c r="AS96" i="34"/>
  <c r="AT96" i="34"/>
  <c r="AU96" i="34"/>
  <c r="AV96" i="34"/>
  <c r="AW96" i="34"/>
  <c r="AX96" i="34"/>
  <c r="AY96" i="34"/>
  <c r="AZ96" i="34"/>
  <c r="BA96" i="34"/>
  <c r="BB96" i="34"/>
  <c r="BC96" i="34"/>
  <c r="BD96" i="34"/>
  <c r="BE96" i="34"/>
  <c r="BF96" i="34"/>
  <c r="BG96" i="34"/>
  <c r="BH96" i="34"/>
  <c r="BI96" i="34"/>
  <c r="BJ96" i="34"/>
  <c r="BK96" i="34"/>
  <c r="BL96" i="34"/>
  <c r="BM96" i="34"/>
  <c r="BN96" i="34"/>
  <c r="BO96" i="34"/>
  <c r="BP96" i="34"/>
  <c r="BQ96" i="34"/>
  <c r="G97" i="34"/>
  <c r="H97" i="34"/>
  <c r="I97" i="34"/>
  <c r="J97" i="34"/>
  <c r="K97" i="34"/>
  <c r="L97" i="34"/>
  <c r="M97" i="34"/>
  <c r="N97" i="34"/>
  <c r="O97" i="34"/>
  <c r="P97" i="34"/>
  <c r="Q97" i="34"/>
  <c r="R97" i="34"/>
  <c r="S97" i="34"/>
  <c r="T97" i="34"/>
  <c r="U97" i="34"/>
  <c r="V97" i="34"/>
  <c r="W97" i="34"/>
  <c r="X97" i="34"/>
  <c r="Y97" i="34"/>
  <c r="Z97" i="34"/>
  <c r="AA97" i="34"/>
  <c r="AB97" i="34"/>
  <c r="AC97" i="34"/>
  <c r="AD97" i="34"/>
  <c r="AE97" i="34"/>
  <c r="AF97" i="34"/>
  <c r="AG97" i="34"/>
  <c r="AH97" i="34"/>
  <c r="AI97" i="34"/>
  <c r="AJ97" i="34"/>
  <c r="AK97" i="34"/>
  <c r="AL97" i="34"/>
  <c r="AM97" i="34"/>
  <c r="AN97" i="34"/>
  <c r="AO97" i="34"/>
  <c r="AP97" i="34"/>
  <c r="AQ97" i="34"/>
  <c r="AR97" i="34"/>
  <c r="AS97" i="34"/>
  <c r="AT97" i="34"/>
  <c r="AU97" i="34"/>
  <c r="AV97" i="34"/>
  <c r="AW97" i="34"/>
  <c r="AX97" i="34"/>
  <c r="AY97" i="34"/>
  <c r="AZ97" i="34"/>
  <c r="BA97" i="34"/>
  <c r="BB97" i="34"/>
  <c r="BC97" i="34"/>
  <c r="BD97" i="34"/>
  <c r="BE97" i="34"/>
  <c r="BF97" i="34"/>
  <c r="BG97" i="34"/>
  <c r="BH97" i="34"/>
  <c r="BI97" i="34"/>
  <c r="BJ97" i="34"/>
  <c r="BK97" i="34"/>
  <c r="BL97" i="34"/>
  <c r="BM97" i="34"/>
  <c r="BN97" i="34"/>
  <c r="BO97" i="34"/>
  <c r="BP97" i="34"/>
  <c r="BQ97" i="34"/>
  <c r="G98" i="34"/>
  <c r="H98" i="34"/>
  <c r="I98" i="34"/>
  <c r="J98" i="34"/>
  <c r="K98" i="34"/>
  <c r="L98" i="34"/>
  <c r="M98" i="34"/>
  <c r="N98" i="34"/>
  <c r="O98" i="34"/>
  <c r="P98" i="34"/>
  <c r="Q98" i="34"/>
  <c r="R98" i="34"/>
  <c r="S98" i="34"/>
  <c r="T98" i="34"/>
  <c r="U98" i="34"/>
  <c r="V98" i="34"/>
  <c r="W98" i="34"/>
  <c r="X98" i="34"/>
  <c r="Y98" i="34"/>
  <c r="Z98" i="34"/>
  <c r="AA98" i="34"/>
  <c r="AB98" i="34"/>
  <c r="AC98" i="34"/>
  <c r="AD98" i="34"/>
  <c r="AE98" i="34"/>
  <c r="AF98" i="34"/>
  <c r="AG98" i="34"/>
  <c r="AH98" i="34"/>
  <c r="AI98" i="34"/>
  <c r="AJ98" i="34"/>
  <c r="AK98" i="34"/>
  <c r="AL98" i="34"/>
  <c r="AM98" i="34"/>
  <c r="AN98" i="34"/>
  <c r="AO98" i="34"/>
  <c r="AP98" i="34"/>
  <c r="AQ98" i="34"/>
  <c r="AR98" i="34"/>
  <c r="AS98" i="34"/>
  <c r="AT98" i="34"/>
  <c r="AU98" i="34"/>
  <c r="AV98" i="34"/>
  <c r="AW98" i="34"/>
  <c r="AX98" i="34"/>
  <c r="AY98" i="34"/>
  <c r="AZ98" i="34"/>
  <c r="BA98" i="34"/>
  <c r="BB98" i="34"/>
  <c r="BC98" i="34"/>
  <c r="BD98" i="34"/>
  <c r="BE98" i="34"/>
  <c r="BF98" i="34"/>
  <c r="BG98" i="34"/>
  <c r="BH98" i="34"/>
  <c r="BI98" i="34"/>
  <c r="BJ98" i="34"/>
  <c r="BK98" i="34"/>
  <c r="BL98" i="34"/>
  <c r="BM98" i="34"/>
  <c r="BN98" i="34"/>
  <c r="BO98" i="34"/>
  <c r="BP98" i="34"/>
  <c r="BQ98" i="34"/>
  <c r="G99" i="34"/>
  <c r="H99" i="34"/>
  <c r="I99" i="34"/>
  <c r="J99" i="34"/>
  <c r="K99" i="34"/>
  <c r="L99" i="34"/>
  <c r="M99" i="34"/>
  <c r="N99" i="34"/>
  <c r="O99" i="34"/>
  <c r="P99" i="34"/>
  <c r="Q99" i="34"/>
  <c r="R99" i="34"/>
  <c r="S99" i="34"/>
  <c r="T99" i="34"/>
  <c r="U99" i="34"/>
  <c r="V99" i="34"/>
  <c r="W99" i="34"/>
  <c r="X99" i="34"/>
  <c r="Y99" i="34"/>
  <c r="Z99" i="34"/>
  <c r="AA99" i="34"/>
  <c r="AB99" i="34"/>
  <c r="AC99" i="34"/>
  <c r="AD99" i="34"/>
  <c r="AE99" i="34"/>
  <c r="AF99" i="34"/>
  <c r="AG99" i="34"/>
  <c r="AH99" i="34"/>
  <c r="AI99" i="34"/>
  <c r="AJ99" i="34"/>
  <c r="AK99" i="34"/>
  <c r="AL99" i="34"/>
  <c r="AM99" i="34"/>
  <c r="AN99" i="34"/>
  <c r="AO99" i="34"/>
  <c r="AP99" i="34"/>
  <c r="AQ99" i="34"/>
  <c r="AR99" i="34"/>
  <c r="AS99" i="34"/>
  <c r="AT99" i="34"/>
  <c r="AU99" i="34"/>
  <c r="AV99" i="34"/>
  <c r="AW99" i="34"/>
  <c r="AX99" i="34"/>
  <c r="AY99" i="34"/>
  <c r="AZ99" i="34"/>
  <c r="BA99" i="34"/>
  <c r="BB99" i="34"/>
  <c r="BC99" i="34"/>
  <c r="BD99" i="34"/>
  <c r="BE99" i="34"/>
  <c r="BF99" i="34"/>
  <c r="BG99" i="34"/>
  <c r="BH99" i="34"/>
  <c r="BI99" i="34"/>
  <c r="BJ99" i="34"/>
  <c r="BK99" i="34"/>
  <c r="BL99" i="34"/>
  <c r="BM99" i="34"/>
  <c r="BN99" i="34"/>
  <c r="BO99" i="34"/>
  <c r="BP99" i="34"/>
  <c r="BQ99" i="34"/>
  <c r="G100" i="34"/>
  <c r="H100" i="34"/>
  <c r="I100" i="34"/>
  <c r="J100" i="34"/>
  <c r="K100" i="34"/>
  <c r="L100" i="34"/>
  <c r="M100" i="34"/>
  <c r="N100" i="34"/>
  <c r="O100" i="34"/>
  <c r="P100" i="34"/>
  <c r="Q100" i="34"/>
  <c r="R100" i="34"/>
  <c r="S100" i="34"/>
  <c r="T100" i="34"/>
  <c r="U100" i="34"/>
  <c r="V100" i="34"/>
  <c r="W100" i="34"/>
  <c r="X100" i="34"/>
  <c r="Y100" i="34"/>
  <c r="Z100" i="34"/>
  <c r="AA100" i="34"/>
  <c r="AB100" i="34"/>
  <c r="AC100" i="34"/>
  <c r="AD100" i="34"/>
  <c r="AE100" i="34"/>
  <c r="AF100" i="34"/>
  <c r="AG100" i="34"/>
  <c r="AH100" i="34"/>
  <c r="AI100" i="34"/>
  <c r="AJ100" i="34"/>
  <c r="AK100" i="34"/>
  <c r="AL100" i="34"/>
  <c r="AM100" i="34"/>
  <c r="AN100" i="34"/>
  <c r="AO100" i="34"/>
  <c r="AP100" i="34"/>
  <c r="AQ100" i="34"/>
  <c r="AR100" i="34"/>
  <c r="AS100" i="34"/>
  <c r="AT100" i="34"/>
  <c r="AU100" i="34"/>
  <c r="AV100" i="34"/>
  <c r="AW100" i="34"/>
  <c r="AX100" i="34"/>
  <c r="AY100" i="34"/>
  <c r="AZ100" i="34"/>
  <c r="BA100" i="34"/>
  <c r="BB100" i="34"/>
  <c r="BC100" i="34"/>
  <c r="BD100" i="34"/>
  <c r="BE100" i="34"/>
  <c r="BF100" i="34"/>
  <c r="BG100" i="34"/>
  <c r="BH100" i="34"/>
  <c r="BI100" i="34"/>
  <c r="BJ100" i="34"/>
  <c r="BK100" i="34"/>
  <c r="BL100" i="34"/>
  <c r="BM100" i="34"/>
  <c r="BN100" i="34"/>
  <c r="BO100" i="34"/>
  <c r="BP100" i="34"/>
  <c r="BQ100" i="34"/>
  <c r="G101" i="34"/>
  <c r="H101" i="34"/>
  <c r="I101" i="34"/>
  <c r="J101" i="34"/>
  <c r="K101" i="34"/>
  <c r="L101" i="34"/>
  <c r="M101" i="34"/>
  <c r="N101" i="34"/>
  <c r="O101" i="34"/>
  <c r="P101" i="34"/>
  <c r="Q101" i="34"/>
  <c r="R101" i="34"/>
  <c r="S101" i="34"/>
  <c r="T101" i="34"/>
  <c r="U101" i="34"/>
  <c r="V101" i="34"/>
  <c r="W101" i="34"/>
  <c r="X101" i="34"/>
  <c r="Y101" i="34"/>
  <c r="Z101" i="34"/>
  <c r="AA101" i="34"/>
  <c r="AB101" i="34"/>
  <c r="AC101" i="34"/>
  <c r="AD101" i="34"/>
  <c r="AE101" i="34"/>
  <c r="AF101" i="34"/>
  <c r="AG101" i="34"/>
  <c r="AH101" i="34"/>
  <c r="AI101" i="34"/>
  <c r="AJ101" i="34"/>
  <c r="AK101" i="34"/>
  <c r="AL101" i="34"/>
  <c r="AM101" i="34"/>
  <c r="AN101" i="34"/>
  <c r="AO101" i="34"/>
  <c r="AP101" i="34"/>
  <c r="AQ101" i="34"/>
  <c r="AR101" i="34"/>
  <c r="AS101" i="34"/>
  <c r="AT101" i="34"/>
  <c r="AU101" i="34"/>
  <c r="AV101" i="34"/>
  <c r="AW101" i="34"/>
  <c r="AX101" i="34"/>
  <c r="AY101" i="34"/>
  <c r="AZ101" i="34"/>
  <c r="BA101" i="34"/>
  <c r="BB101" i="34"/>
  <c r="BC101" i="34"/>
  <c r="BD101" i="34"/>
  <c r="BE101" i="34"/>
  <c r="BF101" i="34"/>
  <c r="BG101" i="34"/>
  <c r="BH101" i="34"/>
  <c r="BI101" i="34"/>
  <c r="BJ101" i="34"/>
  <c r="BK101" i="34"/>
  <c r="BL101" i="34"/>
  <c r="BM101" i="34"/>
  <c r="BN101" i="34"/>
  <c r="BO101" i="34"/>
  <c r="BP101" i="34"/>
  <c r="BQ101" i="34"/>
  <c r="G102" i="34"/>
  <c r="H102" i="34"/>
  <c r="I102" i="34"/>
  <c r="J102" i="34"/>
  <c r="K102" i="34"/>
  <c r="L102" i="34"/>
  <c r="M102" i="34"/>
  <c r="N102" i="34"/>
  <c r="O102" i="34"/>
  <c r="P102" i="34"/>
  <c r="Q102" i="34"/>
  <c r="R102" i="34"/>
  <c r="S102" i="34"/>
  <c r="T102" i="34"/>
  <c r="U102" i="34"/>
  <c r="V102" i="34"/>
  <c r="W102" i="34"/>
  <c r="X102" i="34"/>
  <c r="Y102" i="34"/>
  <c r="Z102" i="34"/>
  <c r="AA102" i="34"/>
  <c r="AB102" i="34"/>
  <c r="AC102" i="34"/>
  <c r="AD102" i="34"/>
  <c r="AE102" i="34"/>
  <c r="AF102" i="34"/>
  <c r="AG102" i="34"/>
  <c r="AH102" i="34"/>
  <c r="AI102" i="34"/>
  <c r="AJ102" i="34"/>
  <c r="AK102" i="34"/>
  <c r="AL102" i="34"/>
  <c r="AM102" i="34"/>
  <c r="AN102" i="34"/>
  <c r="AO102" i="34"/>
  <c r="AP102" i="34"/>
  <c r="AQ102" i="34"/>
  <c r="AR102" i="34"/>
  <c r="AS102" i="34"/>
  <c r="AT102" i="34"/>
  <c r="AU102" i="34"/>
  <c r="AV102" i="34"/>
  <c r="AW102" i="34"/>
  <c r="AX102" i="34"/>
  <c r="AY102" i="34"/>
  <c r="AZ102" i="34"/>
  <c r="BA102" i="34"/>
  <c r="BB102" i="34"/>
  <c r="BC102" i="34"/>
  <c r="BD102" i="34"/>
  <c r="BE102" i="34"/>
  <c r="BF102" i="34"/>
  <c r="BG102" i="34"/>
  <c r="BH102" i="34"/>
  <c r="BI102" i="34"/>
  <c r="BJ102" i="34"/>
  <c r="BK102" i="34"/>
  <c r="BL102" i="34"/>
  <c r="BM102" i="34"/>
  <c r="BN102" i="34"/>
  <c r="BO102" i="34"/>
  <c r="BP102" i="34"/>
  <c r="BQ102" i="34"/>
  <c r="G103" i="34"/>
  <c r="H103" i="34"/>
  <c r="I103" i="34"/>
  <c r="J103" i="34"/>
  <c r="K103" i="34"/>
  <c r="L103" i="34"/>
  <c r="M103" i="34"/>
  <c r="N103" i="34"/>
  <c r="O103" i="34"/>
  <c r="P103" i="34"/>
  <c r="Q103" i="34"/>
  <c r="R103" i="34"/>
  <c r="S103" i="34"/>
  <c r="T103" i="34"/>
  <c r="U103" i="34"/>
  <c r="V103" i="34"/>
  <c r="W103" i="34"/>
  <c r="X103" i="34"/>
  <c r="Y103" i="34"/>
  <c r="Z103" i="34"/>
  <c r="AA103" i="34"/>
  <c r="AB103" i="34"/>
  <c r="AC103" i="34"/>
  <c r="AD103" i="34"/>
  <c r="AE103" i="34"/>
  <c r="AF103" i="34"/>
  <c r="AG103" i="34"/>
  <c r="AH103" i="34"/>
  <c r="AI103" i="34"/>
  <c r="AJ103" i="34"/>
  <c r="AK103" i="34"/>
  <c r="AL103" i="34"/>
  <c r="AM103" i="34"/>
  <c r="AN103" i="34"/>
  <c r="AO103" i="34"/>
  <c r="AP103" i="34"/>
  <c r="AQ103" i="34"/>
  <c r="AR103" i="34"/>
  <c r="AS103" i="34"/>
  <c r="AT103" i="34"/>
  <c r="AU103" i="34"/>
  <c r="AV103" i="34"/>
  <c r="AW103" i="34"/>
  <c r="AX103" i="34"/>
  <c r="AY103" i="34"/>
  <c r="AZ103" i="34"/>
  <c r="BA103" i="34"/>
  <c r="BB103" i="34"/>
  <c r="BC103" i="34"/>
  <c r="BD103" i="34"/>
  <c r="BE103" i="34"/>
  <c r="BF103" i="34"/>
  <c r="BG103" i="34"/>
  <c r="BH103" i="34"/>
  <c r="BI103" i="34"/>
  <c r="BJ103" i="34"/>
  <c r="BK103" i="34"/>
  <c r="BL103" i="34"/>
  <c r="BM103" i="34"/>
  <c r="BN103" i="34"/>
  <c r="BO103" i="34"/>
  <c r="BP103" i="34"/>
  <c r="BQ103" i="34"/>
  <c r="G104" i="34"/>
  <c r="H104" i="34"/>
  <c r="I104" i="34"/>
  <c r="J104" i="34"/>
  <c r="K104" i="34"/>
  <c r="L104" i="34"/>
  <c r="M104" i="34"/>
  <c r="N104" i="34"/>
  <c r="O104" i="34"/>
  <c r="P104" i="34"/>
  <c r="Q104" i="34"/>
  <c r="R104" i="34"/>
  <c r="S104" i="34"/>
  <c r="T104" i="34"/>
  <c r="U104" i="34"/>
  <c r="V104" i="34"/>
  <c r="W104" i="34"/>
  <c r="X104" i="34"/>
  <c r="Y104" i="34"/>
  <c r="Z104" i="34"/>
  <c r="AA104" i="34"/>
  <c r="AB104" i="34"/>
  <c r="AC104" i="34"/>
  <c r="AD104" i="34"/>
  <c r="AE104" i="34"/>
  <c r="AF104" i="34"/>
  <c r="AG104" i="34"/>
  <c r="AH104" i="34"/>
  <c r="AI104" i="34"/>
  <c r="AJ104" i="34"/>
  <c r="AK104" i="34"/>
  <c r="AL104" i="34"/>
  <c r="AM104" i="34"/>
  <c r="AN104" i="34"/>
  <c r="AO104" i="34"/>
  <c r="AP104" i="34"/>
  <c r="AQ104" i="34"/>
  <c r="AR104" i="34"/>
  <c r="AS104" i="34"/>
  <c r="AT104" i="34"/>
  <c r="AU104" i="34"/>
  <c r="AV104" i="34"/>
  <c r="AW104" i="34"/>
  <c r="AX104" i="34"/>
  <c r="AY104" i="34"/>
  <c r="AZ104" i="34"/>
  <c r="BA104" i="34"/>
  <c r="BB104" i="34"/>
  <c r="BC104" i="34"/>
  <c r="BD104" i="34"/>
  <c r="BE104" i="34"/>
  <c r="BF104" i="34"/>
  <c r="BG104" i="34"/>
  <c r="BH104" i="34"/>
  <c r="BI104" i="34"/>
  <c r="BJ104" i="34"/>
  <c r="BK104" i="34"/>
  <c r="BL104" i="34"/>
  <c r="BM104" i="34"/>
  <c r="BN104" i="34"/>
  <c r="BO104" i="34"/>
  <c r="BP104" i="34"/>
  <c r="BQ104" i="34"/>
  <c r="G105" i="34"/>
  <c r="H105" i="34"/>
  <c r="I105" i="34"/>
  <c r="J105" i="34"/>
  <c r="K105" i="34"/>
  <c r="L105" i="34"/>
  <c r="M105" i="34"/>
  <c r="N105" i="34"/>
  <c r="O105" i="34"/>
  <c r="P105" i="34"/>
  <c r="Q105" i="34"/>
  <c r="R105" i="34"/>
  <c r="S105" i="34"/>
  <c r="T105" i="34"/>
  <c r="U105" i="34"/>
  <c r="V105" i="34"/>
  <c r="W105" i="34"/>
  <c r="X105" i="34"/>
  <c r="Y105" i="34"/>
  <c r="Z105" i="34"/>
  <c r="AA105" i="34"/>
  <c r="AB105" i="34"/>
  <c r="AC105" i="34"/>
  <c r="AD105" i="34"/>
  <c r="AE105" i="34"/>
  <c r="AF105" i="34"/>
  <c r="AG105" i="34"/>
  <c r="AH105" i="34"/>
  <c r="AI105" i="34"/>
  <c r="AJ105" i="34"/>
  <c r="AK105" i="34"/>
  <c r="AL105" i="34"/>
  <c r="AM105" i="34"/>
  <c r="AN105" i="34"/>
  <c r="AO105" i="34"/>
  <c r="AP105" i="34"/>
  <c r="AQ105" i="34"/>
  <c r="AR105" i="34"/>
  <c r="AS105" i="34"/>
  <c r="AT105" i="34"/>
  <c r="AU105" i="34"/>
  <c r="AV105" i="34"/>
  <c r="AW105" i="34"/>
  <c r="AX105" i="34"/>
  <c r="AY105" i="34"/>
  <c r="AZ105" i="34"/>
  <c r="BA105" i="34"/>
  <c r="BB105" i="34"/>
  <c r="BC105" i="34"/>
  <c r="BD105" i="34"/>
  <c r="BE105" i="34"/>
  <c r="BF105" i="34"/>
  <c r="BG105" i="34"/>
  <c r="BH105" i="34"/>
  <c r="BI105" i="34"/>
  <c r="BJ105" i="34"/>
  <c r="BK105" i="34"/>
  <c r="BL105" i="34"/>
  <c r="BM105" i="34"/>
  <c r="BN105" i="34"/>
  <c r="BO105" i="34"/>
  <c r="BP105" i="34"/>
  <c r="BQ105" i="34"/>
  <c r="G106" i="34"/>
  <c r="H106" i="34"/>
  <c r="I106" i="34"/>
  <c r="J106" i="34"/>
  <c r="K106" i="34"/>
  <c r="L106" i="34"/>
  <c r="M106" i="34"/>
  <c r="N106" i="34"/>
  <c r="O106" i="34"/>
  <c r="P106" i="34"/>
  <c r="Q106" i="34"/>
  <c r="R106" i="34"/>
  <c r="S106" i="34"/>
  <c r="T106" i="34"/>
  <c r="U106" i="34"/>
  <c r="V106" i="34"/>
  <c r="W106" i="34"/>
  <c r="X106" i="34"/>
  <c r="Y106" i="34"/>
  <c r="Z106" i="34"/>
  <c r="AA106" i="34"/>
  <c r="AB106" i="34"/>
  <c r="AC106" i="34"/>
  <c r="AD106" i="34"/>
  <c r="AE106" i="34"/>
  <c r="AF106" i="34"/>
  <c r="AG106" i="34"/>
  <c r="AH106" i="34"/>
  <c r="AI106" i="34"/>
  <c r="AJ106" i="34"/>
  <c r="AK106" i="34"/>
  <c r="AL106" i="34"/>
  <c r="AM106" i="34"/>
  <c r="AN106" i="34"/>
  <c r="AO106" i="34"/>
  <c r="AP106" i="34"/>
  <c r="AQ106" i="34"/>
  <c r="AR106" i="34"/>
  <c r="AS106" i="34"/>
  <c r="AT106" i="34"/>
  <c r="AU106" i="34"/>
  <c r="AV106" i="34"/>
  <c r="AW106" i="34"/>
  <c r="AX106" i="34"/>
  <c r="AY106" i="34"/>
  <c r="AZ106" i="34"/>
  <c r="BA106" i="34"/>
  <c r="BB106" i="34"/>
  <c r="BC106" i="34"/>
  <c r="BD106" i="34"/>
  <c r="BE106" i="34"/>
  <c r="BF106" i="34"/>
  <c r="BG106" i="34"/>
  <c r="BH106" i="34"/>
  <c r="BI106" i="34"/>
  <c r="BJ106" i="34"/>
  <c r="BK106" i="34"/>
  <c r="BL106" i="34"/>
  <c r="BM106" i="34"/>
  <c r="BN106" i="34"/>
  <c r="BO106" i="34"/>
  <c r="BP106" i="34"/>
  <c r="BQ106" i="34"/>
  <c r="G107" i="34"/>
  <c r="H107" i="34"/>
  <c r="I107" i="34"/>
  <c r="J107" i="34"/>
  <c r="K107" i="34"/>
  <c r="L107" i="34"/>
  <c r="M107" i="34"/>
  <c r="N107" i="34"/>
  <c r="O107" i="34"/>
  <c r="P107" i="34"/>
  <c r="Q107" i="34"/>
  <c r="R107" i="34"/>
  <c r="S107" i="34"/>
  <c r="T107" i="34"/>
  <c r="U107" i="34"/>
  <c r="V107" i="34"/>
  <c r="W107" i="34"/>
  <c r="X107" i="34"/>
  <c r="Y107" i="34"/>
  <c r="Z107" i="34"/>
  <c r="AA107" i="34"/>
  <c r="AB107" i="34"/>
  <c r="AC107" i="34"/>
  <c r="AD107" i="34"/>
  <c r="AE107" i="34"/>
  <c r="AF107" i="34"/>
  <c r="AG107" i="34"/>
  <c r="AH107" i="34"/>
  <c r="AI107" i="34"/>
  <c r="AJ107" i="34"/>
  <c r="AK107" i="34"/>
  <c r="AL107" i="34"/>
  <c r="AM107" i="34"/>
  <c r="AN107" i="34"/>
  <c r="AO107" i="34"/>
  <c r="AP107" i="34"/>
  <c r="AQ107" i="34"/>
  <c r="AR107" i="34"/>
  <c r="AS107" i="34"/>
  <c r="AT107" i="34"/>
  <c r="AU107" i="34"/>
  <c r="AV107" i="34"/>
  <c r="AW107" i="34"/>
  <c r="AX107" i="34"/>
  <c r="AY107" i="34"/>
  <c r="AZ107" i="34"/>
  <c r="BA107" i="34"/>
  <c r="BB107" i="34"/>
  <c r="BC107" i="34"/>
  <c r="BD107" i="34"/>
  <c r="BE107" i="34"/>
  <c r="BF107" i="34"/>
  <c r="BG107" i="34"/>
  <c r="BH107" i="34"/>
  <c r="BI107" i="34"/>
  <c r="BJ107" i="34"/>
  <c r="BK107" i="34"/>
  <c r="BL107" i="34"/>
  <c r="BM107" i="34"/>
  <c r="BN107" i="34"/>
  <c r="BO107" i="34"/>
  <c r="BP107" i="34"/>
  <c r="BQ107" i="34"/>
  <c r="G108" i="34"/>
  <c r="H108" i="34"/>
  <c r="I108" i="34"/>
  <c r="J108" i="34"/>
  <c r="K108" i="34"/>
  <c r="L108" i="34"/>
  <c r="M108" i="34"/>
  <c r="N108" i="34"/>
  <c r="O108" i="34"/>
  <c r="P108" i="34"/>
  <c r="Q108" i="34"/>
  <c r="R108" i="34"/>
  <c r="S108" i="34"/>
  <c r="T108" i="34"/>
  <c r="U108" i="34"/>
  <c r="V108" i="34"/>
  <c r="W108" i="34"/>
  <c r="X108" i="34"/>
  <c r="Y108" i="34"/>
  <c r="Z108" i="34"/>
  <c r="AA108" i="34"/>
  <c r="AB108" i="34"/>
  <c r="AC108" i="34"/>
  <c r="AD108" i="34"/>
  <c r="AE108" i="34"/>
  <c r="AF108" i="34"/>
  <c r="AG108" i="34"/>
  <c r="AH108" i="34"/>
  <c r="AI108" i="34"/>
  <c r="AJ108" i="34"/>
  <c r="AK108" i="34"/>
  <c r="AL108" i="34"/>
  <c r="AM108" i="34"/>
  <c r="AN108" i="34"/>
  <c r="AO108" i="34"/>
  <c r="AP108" i="34"/>
  <c r="AQ108" i="34"/>
  <c r="AR108" i="34"/>
  <c r="AS108" i="34"/>
  <c r="AT108" i="34"/>
  <c r="AU108" i="34"/>
  <c r="AV108" i="34"/>
  <c r="AW108" i="34"/>
  <c r="AX108" i="34"/>
  <c r="AY108" i="34"/>
  <c r="AZ108" i="34"/>
  <c r="BA108" i="34"/>
  <c r="BB108" i="34"/>
  <c r="BC108" i="34"/>
  <c r="BD108" i="34"/>
  <c r="BE108" i="34"/>
  <c r="BF108" i="34"/>
  <c r="BG108" i="34"/>
  <c r="BH108" i="34"/>
  <c r="BI108" i="34"/>
  <c r="BJ108" i="34"/>
  <c r="BK108" i="34"/>
  <c r="BL108" i="34"/>
  <c r="BM108" i="34"/>
  <c r="BN108" i="34"/>
  <c r="BO108" i="34"/>
  <c r="BP108" i="34"/>
  <c r="BQ108" i="34"/>
  <c r="G109" i="34"/>
  <c r="H109" i="34"/>
  <c r="I109" i="34"/>
  <c r="J109" i="34"/>
  <c r="K109" i="34"/>
  <c r="L109" i="34"/>
  <c r="M109" i="34"/>
  <c r="N109" i="34"/>
  <c r="O109" i="34"/>
  <c r="P109" i="34"/>
  <c r="Q109" i="34"/>
  <c r="R109" i="34"/>
  <c r="S109" i="34"/>
  <c r="T109" i="34"/>
  <c r="U109" i="34"/>
  <c r="V109" i="34"/>
  <c r="W109" i="34"/>
  <c r="X109" i="34"/>
  <c r="Y109" i="34"/>
  <c r="Z109" i="34"/>
  <c r="AA109" i="34"/>
  <c r="AB109" i="34"/>
  <c r="AC109" i="34"/>
  <c r="AD109" i="34"/>
  <c r="AE109" i="34"/>
  <c r="AF109" i="34"/>
  <c r="AG109" i="34"/>
  <c r="AH109" i="34"/>
  <c r="AI109" i="34"/>
  <c r="AJ109" i="34"/>
  <c r="AK109" i="34"/>
  <c r="AL109" i="34"/>
  <c r="AM109" i="34"/>
  <c r="AN109" i="34"/>
  <c r="AO109" i="34"/>
  <c r="AP109" i="34"/>
  <c r="AQ109" i="34"/>
  <c r="AR109" i="34"/>
  <c r="AS109" i="34"/>
  <c r="AT109" i="34"/>
  <c r="AU109" i="34"/>
  <c r="AV109" i="34"/>
  <c r="AW109" i="34"/>
  <c r="AX109" i="34"/>
  <c r="AY109" i="34"/>
  <c r="AZ109" i="34"/>
  <c r="BA109" i="34"/>
  <c r="BB109" i="34"/>
  <c r="BC109" i="34"/>
  <c r="BD109" i="34"/>
  <c r="BE109" i="34"/>
  <c r="BF109" i="34"/>
  <c r="BG109" i="34"/>
  <c r="BH109" i="34"/>
  <c r="BI109" i="34"/>
  <c r="BJ109" i="34"/>
  <c r="BK109" i="34"/>
  <c r="BL109" i="34"/>
  <c r="BM109" i="34"/>
  <c r="BN109" i="34"/>
  <c r="BO109" i="34"/>
  <c r="BP109" i="34"/>
  <c r="BQ109" i="34"/>
  <c r="G110" i="34"/>
  <c r="H110" i="34"/>
  <c r="I110" i="34"/>
  <c r="J110" i="34"/>
  <c r="K110" i="34"/>
  <c r="L110" i="34"/>
  <c r="M110" i="34"/>
  <c r="N110" i="34"/>
  <c r="O110" i="34"/>
  <c r="P110" i="34"/>
  <c r="Q110" i="34"/>
  <c r="R110" i="34"/>
  <c r="S110" i="34"/>
  <c r="T110" i="34"/>
  <c r="U110" i="34"/>
  <c r="V110" i="34"/>
  <c r="W110" i="34"/>
  <c r="X110" i="34"/>
  <c r="Y110" i="34"/>
  <c r="Z110" i="34"/>
  <c r="AA110" i="34"/>
  <c r="AB110" i="34"/>
  <c r="AC110" i="34"/>
  <c r="AD110" i="34"/>
  <c r="AE110" i="34"/>
  <c r="AF110" i="34"/>
  <c r="AG110" i="34"/>
  <c r="AH110" i="34"/>
  <c r="AI110" i="34"/>
  <c r="AJ110" i="34"/>
  <c r="AK110" i="34"/>
  <c r="AL110" i="34"/>
  <c r="AM110" i="34"/>
  <c r="AN110" i="34"/>
  <c r="AO110" i="34"/>
  <c r="AP110" i="34"/>
  <c r="AQ110" i="34"/>
  <c r="AR110" i="34"/>
  <c r="AS110" i="34"/>
  <c r="AT110" i="34"/>
  <c r="AU110" i="34"/>
  <c r="AV110" i="34"/>
  <c r="AW110" i="34"/>
  <c r="AX110" i="34"/>
  <c r="AY110" i="34"/>
  <c r="AZ110" i="34"/>
  <c r="BA110" i="34"/>
  <c r="BB110" i="34"/>
  <c r="BC110" i="34"/>
  <c r="BD110" i="34"/>
  <c r="BE110" i="34"/>
  <c r="BF110" i="34"/>
  <c r="BG110" i="34"/>
  <c r="BH110" i="34"/>
  <c r="BI110" i="34"/>
  <c r="BJ110" i="34"/>
  <c r="BK110" i="34"/>
  <c r="BL110" i="34"/>
  <c r="BM110" i="34"/>
  <c r="BN110" i="34"/>
  <c r="BO110" i="34"/>
  <c r="BP110" i="34"/>
  <c r="BQ110" i="34"/>
  <c r="G111" i="34"/>
  <c r="H111" i="34"/>
  <c r="I111" i="34"/>
  <c r="J111" i="34"/>
  <c r="K111" i="34"/>
  <c r="L111" i="34"/>
  <c r="M111" i="34"/>
  <c r="N111" i="34"/>
  <c r="O111" i="34"/>
  <c r="P111" i="34"/>
  <c r="Q111" i="34"/>
  <c r="R111" i="34"/>
  <c r="S111" i="34"/>
  <c r="T111" i="34"/>
  <c r="U111" i="34"/>
  <c r="V111" i="34"/>
  <c r="W111" i="34"/>
  <c r="X111" i="34"/>
  <c r="Y111" i="34"/>
  <c r="Z111" i="34"/>
  <c r="AA111" i="34"/>
  <c r="AB111" i="34"/>
  <c r="AC111" i="34"/>
  <c r="AD111" i="34"/>
  <c r="AE111" i="34"/>
  <c r="AF111" i="34"/>
  <c r="AG111" i="34"/>
  <c r="AH111" i="34"/>
  <c r="AI111" i="34"/>
  <c r="AJ111" i="34"/>
  <c r="AK111" i="34"/>
  <c r="AL111" i="34"/>
  <c r="AM111" i="34"/>
  <c r="AN111" i="34"/>
  <c r="AO111" i="34"/>
  <c r="AP111" i="34"/>
  <c r="AQ111" i="34"/>
  <c r="AR111" i="34"/>
  <c r="AS111" i="34"/>
  <c r="AT111" i="34"/>
  <c r="AU111" i="34"/>
  <c r="AV111" i="34"/>
  <c r="AW111" i="34"/>
  <c r="AX111" i="34"/>
  <c r="AY111" i="34"/>
  <c r="AZ111" i="34"/>
  <c r="BA111" i="34"/>
  <c r="BB111" i="34"/>
  <c r="BC111" i="34"/>
  <c r="BD111" i="34"/>
  <c r="BE111" i="34"/>
  <c r="BF111" i="34"/>
  <c r="BG111" i="34"/>
  <c r="BH111" i="34"/>
  <c r="BI111" i="34"/>
  <c r="BJ111" i="34"/>
  <c r="BK111" i="34"/>
  <c r="BL111" i="34"/>
  <c r="BM111" i="34"/>
  <c r="BN111" i="34"/>
  <c r="BO111" i="34"/>
  <c r="BP111" i="34"/>
  <c r="BQ111" i="34"/>
  <c r="G112" i="34"/>
  <c r="H112" i="34"/>
  <c r="I112" i="34"/>
  <c r="J112" i="34"/>
  <c r="K112" i="34"/>
  <c r="L112" i="34"/>
  <c r="M112" i="34"/>
  <c r="N112" i="34"/>
  <c r="O112" i="34"/>
  <c r="P112" i="34"/>
  <c r="Q112" i="34"/>
  <c r="R112" i="34"/>
  <c r="S112" i="34"/>
  <c r="T112" i="34"/>
  <c r="U112" i="34"/>
  <c r="V112" i="34"/>
  <c r="W112" i="34"/>
  <c r="X112" i="34"/>
  <c r="Y112" i="34"/>
  <c r="Z112" i="34"/>
  <c r="AA112" i="34"/>
  <c r="AB112" i="34"/>
  <c r="AC112" i="34"/>
  <c r="AD112" i="34"/>
  <c r="AE112" i="34"/>
  <c r="AF112" i="34"/>
  <c r="AG112" i="34"/>
  <c r="AH112" i="34"/>
  <c r="AI112" i="34"/>
  <c r="AJ112" i="34"/>
  <c r="AK112" i="34"/>
  <c r="AL112" i="34"/>
  <c r="AM112" i="34"/>
  <c r="AN112" i="34"/>
  <c r="AO112" i="34"/>
  <c r="AP112" i="34"/>
  <c r="AQ112" i="34"/>
  <c r="AR112" i="34"/>
  <c r="AS112" i="34"/>
  <c r="AT112" i="34"/>
  <c r="AU112" i="34"/>
  <c r="AV112" i="34"/>
  <c r="AW112" i="34"/>
  <c r="AX112" i="34"/>
  <c r="AY112" i="34"/>
  <c r="AZ112" i="34"/>
  <c r="BA112" i="34"/>
  <c r="BB112" i="34"/>
  <c r="BC112" i="34"/>
  <c r="BD112" i="34"/>
  <c r="BE112" i="34"/>
  <c r="BF112" i="34"/>
  <c r="BG112" i="34"/>
  <c r="BH112" i="34"/>
  <c r="BI112" i="34"/>
  <c r="BJ112" i="34"/>
  <c r="BK112" i="34"/>
  <c r="BL112" i="34"/>
  <c r="BM112" i="34"/>
  <c r="BN112" i="34"/>
  <c r="BO112" i="34"/>
  <c r="BP112" i="34"/>
  <c r="BQ112" i="34"/>
  <c r="G113" i="34"/>
  <c r="H113" i="34"/>
  <c r="I113" i="34"/>
  <c r="J113" i="34"/>
  <c r="K113" i="34"/>
  <c r="L113" i="34"/>
  <c r="M113" i="34"/>
  <c r="N113" i="34"/>
  <c r="O113" i="34"/>
  <c r="P113" i="34"/>
  <c r="Q113" i="34"/>
  <c r="R113" i="34"/>
  <c r="S113" i="34"/>
  <c r="T113" i="34"/>
  <c r="U113" i="34"/>
  <c r="V113" i="34"/>
  <c r="W113" i="34"/>
  <c r="X113" i="34"/>
  <c r="Y113" i="34"/>
  <c r="Z113" i="34"/>
  <c r="AA113" i="34"/>
  <c r="AB113" i="34"/>
  <c r="AC113" i="34"/>
  <c r="AD113" i="34"/>
  <c r="AE113" i="34"/>
  <c r="AF113" i="34"/>
  <c r="AG113" i="34"/>
  <c r="AH113" i="34"/>
  <c r="AI113" i="34"/>
  <c r="AJ113" i="34"/>
  <c r="AK113" i="34"/>
  <c r="AL113" i="34"/>
  <c r="AM113" i="34"/>
  <c r="AN113" i="34"/>
  <c r="AO113" i="34"/>
  <c r="AP113" i="34"/>
  <c r="AQ113" i="34"/>
  <c r="AR113" i="34"/>
  <c r="AS113" i="34"/>
  <c r="AT113" i="34"/>
  <c r="AU113" i="34"/>
  <c r="AV113" i="34"/>
  <c r="AW113" i="34"/>
  <c r="AX113" i="34"/>
  <c r="AY113" i="34"/>
  <c r="AZ113" i="34"/>
  <c r="BA113" i="34"/>
  <c r="BB113" i="34"/>
  <c r="BC113" i="34"/>
  <c r="BD113" i="34"/>
  <c r="BE113" i="34"/>
  <c r="BF113" i="34"/>
  <c r="BG113" i="34"/>
  <c r="BH113" i="34"/>
  <c r="BI113" i="34"/>
  <c r="BJ113" i="34"/>
  <c r="BK113" i="34"/>
  <c r="BL113" i="34"/>
  <c r="BM113" i="34"/>
  <c r="BN113" i="34"/>
  <c r="BO113" i="34"/>
  <c r="BP113" i="34"/>
  <c r="BQ113" i="34"/>
  <c r="G114" i="34"/>
  <c r="H114" i="34"/>
  <c r="I114" i="34"/>
  <c r="J114" i="34"/>
  <c r="K114" i="34"/>
  <c r="L114" i="34"/>
  <c r="M114" i="34"/>
  <c r="N114" i="34"/>
  <c r="O114" i="34"/>
  <c r="P114" i="34"/>
  <c r="Q114" i="34"/>
  <c r="R114" i="34"/>
  <c r="S114" i="34"/>
  <c r="T114" i="34"/>
  <c r="U114" i="34"/>
  <c r="V114" i="34"/>
  <c r="W114" i="34"/>
  <c r="X114" i="34"/>
  <c r="Y114" i="34"/>
  <c r="Z114" i="34"/>
  <c r="AA114" i="34"/>
  <c r="AB114" i="34"/>
  <c r="AC114" i="34"/>
  <c r="AD114" i="34"/>
  <c r="AE114" i="34"/>
  <c r="AF114" i="34"/>
  <c r="AG114" i="34"/>
  <c r="AH114" i="34"/>
  <c r="AI114" i="34"/>
  <c r="AJ114" i="34"/>
  <c r="AK114" i="34"/>
  <c r="AL114" i="34"/>
  <c r="AM114" i="34"/>
  <c r="AN114" i="34"/>
  <c r="AO114" i="34"/>
  <c r="AP114" i="34"/>
  <c r="AQ114" i="34"/>
  <c r="AR114" i="34"/>
  <c r="AS114" i="34"/>
  <c r="AT114" i="34"/>
  <c r="AU114" i="34"/>
  <c r="AV114" i="34"/>
  <c r="AW114" i="34"/>
  <c r="AX114" i="34"/>
  <c r="AY114" i="34"/>
  <c r="AZ114" i="34"/>
  <c r="BA114" i="34"/>
  <c r="BB114" i="34"/>
  <c r="BC114" i="34"/>
  <c r="BD114" i="34"/>
  <c r="BE114" i="34"/>
  <c r="BF114" i="34"/>
  <c r="BG114" i="34"/>
  <c r="BH114" i="34"/>
  <c r="BI114" i="34"/>
  <c r="BJ114" i="34"/>
  <c r="BK114" i="34"/>
  <c r="BL114" i="34"/>
  <c r="BM114" i="34"/>
  <c r="BN114" i="34"/>
  <c r="BO114" i="34"/>
  <c r="BP114" i="34"/>
  <c r="BQ114" i="34"/>
  <c r="G115" i="34"/>
  <c r="H115" i="34"/>
  <c r="I115" i="34"/>
  <c r="J115" i="34"/>
  <c r="K115" i="34"/>
  <c r="L115" i="34"/>
  <c r="M115" i="34"/>
  <c r="N115" i="34"/>
  <c r="O115" i="34"/>
  <c r="P115" i="34"/>
  <c r="Q115" i="34"/>
  <c r="R115" i="34"/>
  <c r="S115" i="34"/>
  <c r="T115" i="34"/>
  <c r="U115" i="34"/>
  <c r="V115" i="34"/>
  <c r="W115" i="34"/>
  <c r="X115" i="34"/>
  <c r="Y115" i="34"/>
  <c r="Z115" i="34"/>
  <c r="AA115" i="34"/>
  <c r="AB115" i="34"/>
  <c r="AC115" i="34"/>
  <c r="AD115" i="34"/>
  <c r="AE115" i="34"/>
  <c r="AF115" i="34"/>
  <c r="AG115" i="34"/>
  <c r="AH115" i="34"/>
  <c r="AI115" i="34"/>
  <c r="AJ115" i="34"/>
  <c r="AK115" i="34"/>
  <c r="AL115" i="34"/>
  <c r="AM115" i="34"/>
  <c r="AN115" i="34"/>
  <c r="AO115" i="34"/>
  <c r="AP115" i="34"/>
  <c r="AQ115" i="34"/>
  <c r="AR115" i="34"/>
  <c r="AS115" i="34"/>
  <c r="AT115" i="34"/>
  <c r="AU115" i="34"/>
  <c r="AV115" i="34"/>
  <c r="AW115" i="34"/>
  <c r="AX115" i="34"/>
  <c r="AY115" i="34"/>
  <c r="AZ115" i="34"/>
  <c r="BA115" i="34"/>
  <c r="BB115" i="34"/>
  <c r="BC115" i="34"/>
  <c r="BD115" i="34"/>
  <c r="BE115" i="34"/>
  <c r="BF115" i="34"/>
  <c r="BG115" i="34"/>
  <c r="BH115" i="34"/>
  <c r="BI115" i="34"/>
  <c r="BJ115" i="34"/>
  <c r="BK115" i="34"/>
  <c r="BL115" i="34"/>
  <c r="BM115" i="34"/>
  <c r="BN115" i="34"/>
  <c r="BO115" i="34"/>
  <c r="BP115" i="34"/>
  <c r="BQ115" i="34"/>
  <c r="G116" i="34"/>
  <c r="H116" i="34"/>
  <c r="I116" i="34"/>
  <c r="J116" i="34"/>
  <c r="K116" i="34"/>
  <c r="L116" i="34"/>
  <c r="M116" i="34"/>
  <c r="N116" i="34"/>
  <c r="O116" i="34"/>
  <c r="P116" i="34"/>
  <c r="Q116" i="34"/>
  <c r="R116" i="34"/>
  <c r="S116" i="34"/>
  <c r="T116" i="34"/>
  <c r="U116" i="34"/>
  <c r="V116" i="34"/>
  <c r="W116" i="34"/>
  <c r="X116" i="34"/>
  <c r="Y116" i="34"/>
  <c r="Z116" i="34"/>
  <c r="AA116" i="34"/>
  <c r="AB116" i="34"/>
  <c r="AC116" i="34"/>
  <c r="AD116" i="34"/>
  <c r="AE116" i="34"/>
  <c r="AF116" i="34"/>
  <c r="AG116" i="34"/>
  <c r="AH116" i="34"/>
  <c r="AI116" i="34"/>
  <c r="AJ116" i="34"/>
  <c r="AK116" i="34"/>
  <c r="AL116" i="34"/>
  <c r="AM116" i="34"/>
  <c r="AN116" i="34"/>
  <c r="AO116" i="34"/>
  <c r="AP116" i="34"/>
  <c r="AQ116" i="34"/>
  <c r="AR116" i="34"/>
  <c r="AS116" i="34"/>
  <c r="AT116" i="34"/>
  <c r="AU116" i="34"/>
  <c r="AV116" i="34"/>
  <c r="AW116" i="34"/>
  <c r="AX116" i="34"/>
  <c r="AY116" i="34"/>
  <c r="AZ116" i="34"/>
  <c r="BA116" i="34"/>
  <c r="BB116" i="34"/>
  <c r="BC116" i="34"/>
  <c r="BD116" i="34"/>
  <c r="BE116" i="34"/>
  <c r="BF116" i="34"/>
  <c r="BG116" i="34"/>
  <c r="BH116" i="34"/>
  <c r="BI116" i="34"/>
  <c r="BJ116" i="34"/>
  <c r="BK116" i="34"/>
  <c r="BL116" i="34"/>
  <c r="BM116" i="34"/>
  <c r="BN116" i="34"/>
  <c r="BO116" i="34"/>
  <c r="BP116" i="34"/>
  <c r="BQ116" i="34"/>
  <c r="G117" i="34"/>
  <c r="H117" i="34"/>
  <c r="I117" i="34"/>
  <c r="J117" i="34"/>
  <c r="K117" i="34"/>
  <c r="L117" i="34"/>
  <c r="M117" i="34"/>
  <c r="N117" i="34"/>
  <c r="O117" i="34"/>
  <c r="P117" i="34"/>
  <c r="Q117" i="34"/>
  <c r="R117" i="34"/>
  <c r="S117" i="34"/>
  <c r="T117" i="34"/>
  <c r="U117" i="34"/>
  <c r="V117" i="34"/>
  <c r="W117" i="34"/>
  <c r="X117" i="34"/>
  <c r="Y117" i="34"/>
  <c r="Z117" i="34"/>
  <c r="AA117" i="34"/>
  <c r="AB117" i="34"/>
  <c r="AC117" i="34"/>
  <c r="AD117" i="34"/>
  <c r="AE117" i="34"/>
  <c r="AF117" i="34"/>
  <c r="AG117" i="34"/>
  <c r="AH117" i="34"/>
  <c r="AI117" i="34"/>
  <c r="AJ117" i="34"/>
  <c r="AK117" i="34"/>
  <c r="AL117" i="34"/>
  <c r="AM117" i="34"/>
  <c r="AN117" i="34"/>
  <c r="AO117" i="34"/>
  <c r="AP117" i="34"/>
  <c r="AQ117" i="34"/>
  <c r="AR117" i="34"/>
  <c r="AS117" i="34"/>
  <c r="AT117" i="34"/>
  <c r="AU117" i="34"/>
  <c r="AV117" i="34"/>
  <c r="AW117" i="34"/>
  <c r="AX117" i="34"/>
  <c r="AY117" i="34"/>
  <c r="AZ117" i="34"/>
  <c r="BA117" i="34"/>
  <c r="BB117" i="34"/>
  <c r="BC117" i="34"/>
  <c r="BD117" i="34"/>
  <c r="BE117" i="34"/>
  <c r="BF117" i="34"/>
  <c r="BG117" i="34"/>
  <c r="BH117" i="34"/>
  <c r="BI117" i="34"/>
  <c r="BJ117" i="34"/>
  <c r="BK117" i="34"/>
  <c r="BL117" i="34"/>
  <c r="BM117" i="34"/>
  <c r="BN117" i="34"/>
  <c r="BO117" i="34"/>
  <c r="BP117" i="34"/>
  <c r="BQ117" i="34"/>
  <c r="G118" i="34"/>
  <c r="H118" i="34"/>
  <c r="I118" i="34"/>
  <c r="J118" i="34"/>
  <c r="K118" i="34"/>
  <c r="L118" i="34"/>
  <c r="M118" i="34"/>
  <c r="N118" i="34"/>
  <c r="O118" i="34"/>
  <c r="P118" i="34"/>
  <c r="Q118" i="34"/>
  <c r="R118" i="34"/>
  <c r="S118" i="34"/>
  <c r="T118" i="34"/>
  <c r="U118" i="34"/>
  <c r="V118" i="34"/>
  <c r="W118" i="34"/>
  <c r="X118" i="34"/>
  <c r="Y118" i="34"/>
  <c r="Z118" i="34"/>
  <c r="AA118" i="34"/>
  <c r="AB118" i="34"/>
  <c r="AC118" i="34"/>
  <c r="AD118" i="34"/>
  <c r="AE118" i="34"/>
  <c r="AF118" i="34"/>
  <c r="AG118" i="34"/>
  <c r="AH118" i="34"/>
  <c r="AI118" i="34"/>
  <c r="AJ118" i="34"/>
  <c r="AK118" i="34"/>
  <c r="AL118" i="34"/>
  <c r="AM118" i="34"/>
  <c r="AN118" i="34"/>
  <c r="AO118" i="34"/>
  <c r="AP118" i="34"/>
  <c r="AQ118" i="34"/>
  <c r="AR118" i="34"/>
  <c r="AS118" i="34"/>
  <c r="AT118" i="34"/>
  <c r="AU118" i="34"/>
  <c r="AV118" i="34"/>
  <c r="AW118" i="34"/>
  <c r="AX118" i="34"/>
  <c r="AY118" i="34"/>
  <c r="AZ118" i="34"/>
  <c r="BA118" i="34"/>
  <c r="BB118" i="34"/>
  <c r="BC118" i="34"/>
  <c r="BD118" i="34"/>
  <c r="BE118" i="34"/>
  <c r="BF118" i="34"/>
  <c r="BG118" i="34"/>
  <c r="BH118" i="34"/>
  <c r="BI118" i="34"/>
  <c r="BJ118" i="34"/>
  <c r="BK118" i="34"/>
  <c r="BL118" i="34"/>
  <c r="BM118" i="34"/>
  <c r="BN118" i="34"/>
  <c r="BO118" i="34"/>
  <c r="BP118" i="34"/>
  <c r="BQ118" i="34"/>
  <c r="G119" i="34"/>
  <c r="H119" i="34"/>
  <c r="I119" i="34"/>
  <c r="J119" i="34"/>
  <c r="K119" i="34"/>
  <c r="L119" i="34"/>
  <c r="M119" i="34"/>
  <c r="N119" i="34"/>
  <c r="O119" i="34"/>
  <c r="P119" i="34"/>
  <c r="Q119" i="34"/>
  <c r="R119" i="34"/>
  <c r="S119" i="34"/>
  <c r="T119" i="34"/>
  <c r="U119" i="34"/>
  <c r="V119" i="34"/>
  <c r="W119" i="34"/>
  <c r="X119" i="34"/>
  <c r="Y119" i="34"/>
  <c r="Z119" i="34"/>
  <c r="AA119" i="34"/>
  <c r="AB119" i="34"/>
  <c r="AC119" i="34"/>
  <c r="AD119" i="34"/>
  <c r="AE119" i="34"/>
  <c r="AF119" i="34"/>
  <c r="AG119" i="34"/>
  <c r="AH119" i="34"/>
  <c r="AI119" i="34"/>
  <c r="AJ119" i="34"/>
  <c r="AK119" i="34"/>
  <c r="AL119" i="34"/>
  <c r="AM119" i="34"/>
  <c r="AN119" i="34"/>
  <c r="AO119" i="34"/>
  <c r="AP119" i="34"/>
  <c r="AQ119" i="34"/>
  <c r="AR119" i="34"/>
  <c r="AS119" i="34"/>
  <c r="AT119" i="34"/>
  <c r="AU119" i="34"/>
  <c r="AV119" i="34"/>
  <c r="AW119" i="34"/>
  <c r="AX119" i="34"/>
  <c r="AY119" i="34"/>
  <c r="AZ119" i="34"/>
  <c r="BA119" i="34"/>
  <c r="BB119" i="34"/>
  <c r="BC119" i="34"/>
  <c r="BD119" i="34"/>
  <c r="BE119" i="34"/>
  <c r="BF119" i="34"/>
  <c r="BG119" i="34"/>
  <c r="BH119" i="34"/>
  <c r="BI119" i="34"/>
  <c r="BJ119" i="34"/>
  <c r="BK119" i="34"/>
  <c r="BL119" i="34"/>
  <c r="BM119" i="34"/>
  <c r="BN119" i="34"/>
  <c r="BO119" i="34"/>
  <c r="BP119" i="34"/>
  <c r="BQ119" i="34"/>
  <c r="G120" i="34"/>
  <c r="H120" i="34"/>
  <c r="I120" i="34"/>
  <c r="J120" i="34"/>
  <c r="K120" i="34"/>
  <c r="L120" i="34"/>
  <c r="M120" i="34"/>
  <c r="N120" i="34"/>
  <c r="O120" i="34"/>
  <c r="P120" i="34"/>
  <c r="Q120" i="34"/>
  <c r="R120" i="34"/>
  <c r="S120" i="34"/>
  <c r="T120" i="34"/>
  <c r="U120" i="34"/>
  <c r="V120" i="34"/>
  <c r="W120" i="34"/>
  <c r="X120" i="34"/>
  <c r="Y120" i="34"/>
  <c r="Z120" i="34"/>
  <c r="AA120" i="34"/>
  <c r="AB120" i="34"/>
  <c r="AC120" i="34"/>
  <c r="AD120" i="34"/>
  <c r="AE120" i="34"/>
  <c r="AF120" i="34"/>
  <c r="AG120" i="34"/>
  <c r="AH120" i="34"/>
  <c r="AI120" i="34"/>
  <c r="AJ120" i="34"/>
  <c r="AK120" i="34"/>
  <c r="AL120" i="34"/>
  <c r="AM120" i="34"/>
  <c r="AN120" i="34"/>
  <c r="AO120" i="34"/>
  <c r="AP120" i="34"/>
  <c r="AQ120" i="34"/>
  <c r="AR120" i="34"/>
  <c r="AS120" i="34"/>
  <c r="AT120" i="34"/>
  <c r="AU120" i="34"/>
  <c r="AV120" i="34"/>
  <c r="AW120" i="34"/>
  <c r="AX120" i="34"/>
  <c r="AY120" i="34"/>
  <c r="AZ120" i="34"/>
  <c r="BA120" i="34"/>
  <c r="BB120" i="34"/>
  <c r="BC120" i="34"/>
  <c r="BD120" i="34"/>
  <c r="BE120" i="34"/>
  <c r="BF120" i="34"/>
  <c r="BG120" i="34"/>
  <c r="BH120" i="34"/>
  <c r="BI120" i="34"/>
  <c r="BJ120" i="34"/>
  <c r="BK120" i="34"/>
  <c r="BL120" i="34"/>
  <c r="BM120" i="34"/>
  <c r="BN120" i="34"/>
  <c r="BO120" i="34"/>
  <c r="BP120" i="34"/>
  <c r="BQ120" i="34"/>
  <c r="G121" i="34"/>
  <c r="H121" i="34"/>
  <c r="I121" i="34"/>
  <c r="J121" i="34"/>
  <c r="K121" i="34"/>
  <c r="L121" i="34"/>
  <c r="M121" i="34"/>
  <c r="N121" i="34"/>
  <c r="O121" i="34"/>
  <c r="P121" i="34"/>
  <c r="Q121" i="34"/>
  <c r="R121" i="34"/>
  <c r="S121" i="34"/>
  <c r="T121" i="34"/>
  <c r="U121" i="34"/>
  <c r="V121" i="34"/>
  <c r="W121" i="34"/>
  <c r="X121" i="34"/>
  <c r="Y121" i="34"/>
  <c r="Z121" i="34"/>
  <c r="AA121" i="34"/>
  <c r="AB121" i="34"/>
  <c r="AC121" i="34"/>
  <c r="AD121" i="34"/>
  <c r="AE121" i="34"/>
  <c r="AF121" i="34"/>
  <c r="AG121" i="34"/>
  <c r="AH121" i="34"/>
  <c r="AI121" i="34"/>
  <c r="AJ121" i="34"/>
  <c r="AK121" i="34"/>
  <c r="AL121" i="34"/>
  <c r="AM121" i="34"/>
  <c r="AN121" i="34"/>
  <c r="AO121" i="34"/>
  <c r="AP121" i="34"/>
  <c r="AQ121" i="34"/>
  <c r="AR121" i="34"/>
  <c r="AS121" i="34"/>
  <c r="AT121" i="34"/>
  <c r="AU121" i="34"/>
  <c r="AV121" i="34"/>
  <c r="AW121" i="34"/>
  <c r="AX121" i="34"/>
  <c r="AY121" i="34"/>
  <c r="AZ121" i="34"/>
  <c r="BA121" i="34"/>
  <c r="BB121" i="34"/>
  <c r="BC121" i="34"/>
  <c r="BD121" i="34"/>
  <c r="BE121" i="34"/>
  <c r="BF121" i="34"/>
  <c r="BG121" i="34"/>
  <c r="BH121" i="34"/>
  <c r="BI121" i="34"/>
  <c r="BJ121" i="34"/>
  <c r="BK121" i="34"/>
  <c r="BL121" i="34"/>
  <c r="BM121" i="34"/>
  <c r="BN121" i="34"/>
  <c r="BO121" i="34"/>
  <c r="BP121" i="34"/>
  <c r="BQ121" i="34"/>
  <c r="G122" i="34"/>
  <c r="H122" i="34"/>
  <c r="I122" i="34"/>
  <c r="J122" i="34"/>
  <c r="K122" i="34"/>
  <c r="L122" i="34"/>
  <c r="M122" i="34"/>
  <c r="N122" i="34"/>
  <c r="O122" i="34"/>
  <c r="P122" i="34"/>
  <c r="Q122" i="34"/>
  <c r="R122" i="34"/>
  <c r="S122" i="34"/>
  <c r="T122" i="34"/>
  <c r="U122" i="34"/>
  <c r="V122" i="34"/>
  <c r="W122" i="34"/>
  <c r="X122" i="34"/>
  <c r="Y122" i="34"/>
  <c r="Z122" i="34"/>
  <c r="AA122" i="34"/>
  <c r="AB122" i="34"/>
  <c r="AC122" i="34"/>
  <c r="AD122" i="34"/>
  <c r="AE122" i="34"/>
  <c r="AF122" i="34"/>
  <c r="AG122" i="34"/>
  <c r="AH122" i="34"/>
  <c r="AI122" i="34"/>
  <c r="AJ122" i="34"/>
  <c r="AK122" i="34"/>
  <c r="AL122" i="34"/>
  <c r="AM122" i="34"/>
  <c r="AN122" i="34"/>
  <c r="AO122" i="34"/>
  <c r="AP122" i="34"/>
  <c r="AQ122" i="34"/>
  <c r="AR122" i="34"/>
  <c r="AS122" i="34"/>
  <c r="AT122" i="34"/>
  <c r="AU122" i="34"/>
  <c r="AV122" i="34"/>
  <c r="AW122" i="34"/>
  <c r="AX122" i="34"/>
  <c r="AY122" i="34"/>
  <c r="AZ122" i="34"/>
  <c r="BA122" i="34"/>
  <c r="BB122" i="34"/>
  <c r="BC122" i="34"/>
  <c r="BD122" i="34"/>
  <c r="BE122" i="34"/>
  <c r="BF122" i="34"/>
  <c r="BG122" i="34"/>
  <c r="BH122" i="34"/>
  <c r="BI122" i="34"/>
  <c r="BJ122" i="34"/>
  <c r="BK122" i="34"/>
  <c r="BL122" i="34"/>
  <c r="BM122" i="34"/>
  <c r="BN122" i="34"/>
  <c r="BO122" i="34"/>
  <c r="BP122" i="34"/>
  <c r="BQ122" i="34"/>
  <c r="G123" i="34"/>
  <c r="H123" i="34"/>
  <c r="I123" i="34"/>
  <c r="J123" i="34"/>
  <c r="K123" i="34"/>
  <c r="L123" i="34"/>
  <c r="M123" i="34"/>
  <c r="N123" i="34"/>
  <c r="O123" i="34"/>
  <c r="P123" i="34"/>
  <c r="Q123" i="34"/>
  <c r="R123" i="34"/>
  <c r="S123" i="34"/>
  <c r="T123" i="34"/>
  <c r="U123" i="34"/>
  <c r="V123" i="34"/>
  <c r="W123" i="34"/>
  <c r="X123" i="34"/>
  <c r="Y123" i="34"/>
  <c r="Z123" i="34"/>
  <c r="AA123" i="34"/>
  <c r="AB123" i="34"/>
  <c r="AC123" i="34"/>
  <c r="AD123" i="34"/>
  <c r="AE123" i="34"/>
  <c r="AF123" i="34"/>
  <c r="AG123" i="34"/>
  <c r="AH123" i="34"/>
  <c r="AI123" i="34"/>
  <c r="AJ123" i="34"/>
  <c r="AK123" i="34"/>
  <c r="AL123" i="34"/>
  <c r="AM123" i="34"/>
  <c r="AN123" i="34"/>
  <c r="AO123" i="34"/>
  <c r="AP123" i="34"/>
  <c r="AQ123" i="34"/>
  <c r="AR123" i="34"/>
  <c r="AS123" i="34"/>
  <c r="AT123" i="34"/>
  <c r="AU123" i="34"/>
  <c r="AV123" i="34"/>
  <c r="AW123" i="34"/>
  <c r="AX123" i="34"/>
  <c r="AY123" i="34"/>
  <c r="AZ123" i="34"/>
  <c r="BA123" i="34"/>
  <c r="BB123" i="34"/>
  <c r="BC123" i="34"/>
  <c r="BD123" i="34"/>
  <c r="BE123" i="34"/>
  <c r="BF123" i="34"/>
  <c r="BG123" i="34"/>
  <c r="BH123" i="34"/>
  <c r="BI123" i="34"/>
  <c r="BJ123" i="34"/>
  <c r="BK123" i="34"/>
  <c r="BL123" i="34"/>
  <c r="BM123" i="34"/>
  <c r="BN123" i="34"/>
  <c r="BO123" i="34"/>
  <c r="BP123" i="34"/>
  <c r="BQ123" i="34"/>
  <c r="G124" i="34"/>
  <c r="H124" i="34"/>
  <c r="I124" i="34"/>
  <c r="J124" i="34"/>
  <c r="K124" i="34"/>
  <c r="L124" i="34"/>
  <c r="M124" i="34"/>
  <c r="N124" i="34"/>
  <c r="O124" i="34"/>
  <c r="P124" i="34"/>
  <c r="Q124" i="34"/>
  <c r="R124" i="34"/>
  <c r="S124" i="34"/>
  <c r="T124" i="34"/>
  <c r="U124" i="34"/>
  <c r="V124" i="34"/>
  <c r="W124" i="34"/>
  <c r="X124" i="34"/>
  <c r="Y124" i="34"/>
  <c r="Z124" i="34"/>
  <c r="AA124" i="34"/>
  <c r="AB124" i="34"/>
  <c r="AC124" i="34"/>
  <c r="AD124" i="34"/>
  <c r="AE124" i="34"/>
  <c r="AF124" i="34"/>
  <c r="AG124" i="34"/>
  <c r="AH124" i="34"/>
  <c r="AI124" i="34"/>
  <c r="AJ124" i="34"/>
  <c r="AK124" i="34"/>
  <c r="AL124" i="34"/>
  <c r="AM124" i="34"/>
  <c r="AN124" i="34"/>
  <c r="AO124" i="34"/>
  <c r="AP124" i="34"/>
  <c r="AQ124" i="34"/>
  <c r="AR124" i="34"/>
  <c r="AS124" i="34"/>
  <c r="AT124" i="34"/>
  <c r="AU124" i="34"/>
  <c r="AV124" i="34"/>
  <c r="AW124" i="34"/>
  <c r="AX124" i="34"/>
  <c r="AY124" i="34"/>
  <c r="AZ124" i="34"/>
  <c r="BA124" i="34"/>
  <c r="BB124" i="34"/>
  <c r="BC124" i="34"/>
  <c r="BD124" i="34"/>
  <c r="BE124" i="34"/>
  <c r="BF124" i="34"/>
  <c r="BG124" i="34"/>
  <c r="BH124" i="34"/>
  <c r="BI124" i="34"/>
  <c r="BJ124" i="34"/>
  <c r="BK124" i="34"/>
  <c r="BL124" i="34"/>
  <c r="BM124" i="34"/>
  <c r="BN124" i="34"/>
  <c r="BO124" i="34"/>
  <c r="BP124" i="34"/>
  <c r="BQ124" i="34"/>
  <c r="G125" i="34"/>
  <c r="H125" i="34"/>
  <c r="I125" i="34"/>
  <c r="J125" i="34"/>
  <c r="K125" i="34"/>
  <c r="L125" i="34"/>
  <c r="M125" i="34"/>
  <c r="N125" i="34"/>
  <c r="O125" i="34"/>
  <c r="P125" i="34"/>
  <c r="Q125" i="34"/>
  <c r="R125" i="34"/>
  <c r="S125" i="34"/>
  <c r="T125" i="34"/>
  <c r="U125" i="34"/>
  <c r="V125" i="34"/>
  <c r="W125" i="34"/>
  <c r="X125" i="34"/>
  <c r="Y125" i="34"/>
  <c r="Z125" i="34"/>
  <c r="AA125" i="34"/>
  <c r="AB125" i="34"/>
  <c r="AC125" i="34"/>
  <c r="AD125" i="34"/>
  <c r="AE125" i="34"/>
  <c r="AF125" i="34"/>
  <c r="AG125" i="34"/>
  <c r="AH125" i="34"/>
  <c r="AI125" i="34"/>
  <c r="AJ125" i="34"/>
  <c r="AK125" i="34"/>
  <c r="AL125" i="34"/>
  <c r="AM125" i="34"/>
  <c r="AN125" i="34"/>
  <c r="AO125" i="34"/>
  <c r="AP125" i="34"/>
  <c r="AQ125" i="34"/>
  <c r="AR125" i="34"/>
  <c r="AS125" i="34"/>
  <c r="AT125" i="34"/>
  <c r="AU125" i="34"/>
  <c r="AV125" i="34"/>
  <c r="AW125" i="34"/>
  <c r="AX125" i="34"/>
  <c r="AY125" i="34"/>
  <c r="AZ125" i="34"/>
  <c r="BA125" i="34"/>
  <c r="BB125" i="34"/>
  <c r="BC125" i="34"/>
  <c r="BD125" i="34"/>
  <c r="BE125" i="34"/>
  <c r="BF125" i="34"/>
  <c r="BG125" i="34"/>
  <c r="BH125" i="34"/>
  <c r="BI125" i="34"/>
  <c r="BJ125" i="34"/>
  <c r="BK125" i="34"/>
  <c r="BL125" i="34"/>
  <c r="BM125" i="34"/>
  <c r="BN125" i="34"/>
  <c r="BO125" i="34"/>
  <c r="BP125" i="34"/>
  <c r="BQ125" i="34"/>
  <c r="G126" i="34"/>
  <c r="H126" i="34"/>
  <c r="I126" i="34"/>
  <c r="J126" i="34"/>
  <c r="K126" i="34"/>
  <c r="L126" i="34"/>
  <c r="M126" i="34"/>
  <c r="N126" i="34"/>
  <c r="O126" i="34"/>
  <c r="P126" i="34"/>
  <c r="Q126" i="34"/>
  <c r="R126" i="34"/>
  <c r="S126" i="34"/>
  <c r="T126" i="34"/>
  <c r="U126" i="34"/>
  <c r="V126" i="34"/>
  <c r="W126" i="34"/>
  <c r="X126" i="34"/>
  <c r="Y126" i="34"/>
  <c r="Z126" i="34"/>
  <c r="AA126" i="34"/>
  <c r="AB126" i="34"/>
  <c r="AC126" i="34"/>
  <c r="AD126" i="34"/>
  <c r="AE126" i="34"/>
  <c r="AF126" i="34"/>
  <c r="AG126" i="34"/>
  <c r="AH126" i="34"/>
  <c r="AI126" i="34"/>
  <c r="AJ126" i="34"/>
  <c r="AK126" i="34"/>
  <c r="AL126" i="34"/>
  <c r="AM126" i="34"/>
  <c r="AN126" i="34"/>
  <c r="AO126" i="34"/>
  <c r="AP126" i="34"/>
  <c r="AQ126" i="34"/>
  <c r="AR126" i="34"/>
  <c r="AS126" i="34"/>
  <c r="AT126" i="34"/>
  <c r="AU126" i="34"/>
  <c r="AV126" i="34"/>
  <c r="AW126" i="34"/>
  <c r="AX126" i="34"/>
  <c r="AY126" i="34"/>
  <c r="AZ126" i="34"/>
  <c r="BA126" i="34"/>
  <c r="BB126" i="34"/>
  <c r="BC126" i="34"/>
  <c r="BD126" i="34"/>
  <c r="BE126" i="34"/>
  <c r="BF126" i="34"/>
  <c r="BG126" i="34"/>
  <c r="BH126" i="34"/>
  <c r="BI126" i="34"/>
  <c r="BJ126" i="34"/>
  <c r="BK126" i="34"/>
  <c r="BL126" i="34"/>
  <c r="BM126" i="34"/>
  <c r="BN126" i="34"/>
  <c r="BO126" i="34"/>
  <c r="BP126" i="34"/>
  <c r="BQ126" i="34"/>
  <c r="G127" i="34"/>
  <c r="H127" i="34"/>
  <c r="I127" i="34"/>
  <c r="J127" i="34"/>
  <c r="K127" i="34"/>
  <c r="L127" i="34"/>
  <c r="M127" i="34"/>
  <c r="N127" i="34"/>
  <c r="O127" i="34"/>
  <c r="P127" i="34"/>
  <c r="Q127" i="34"/>
  <c r="R127" i="34"/>
  <c r="S127" i="34"/>
  <c r="T127" i="34"/>
  <c r="U127" i="34"/>
  <c r="V127" i="34"/>
  <c r="W127" i="34"/>
  <c r="X127" i="34"/>
  <c r="Y127" i="34"/>
  <c r="Z127" i="34"/>
  <c r="AA127" i="34"/>
  <c r="AB127" i="34"/>
  <c r="AC127" i="34"/>
  <c r="AD127" i="34"/>
  <c r="AE127" i="34"/>
  <c r="AF127" i="34"/>
  <c r="AG127" i="34"/>
  <c r="AH127" i="34"/>
  <c r="AI127" i="34"/>
  <c r="AJ127" i="34"/>
  <c r="AK127" i="34"/>
  <c r="AL127" i="34"/>
  <c r="AM127" i="34"/>
  <c r="AN127" i="34"/>
  <c r="AO127" i="34"/>
  <c r="AP127" i="34"/>
  <c r="AQ127" i="34"/>
  <c r="AR127" i="34"/>
  <c r="AS127" i="34"/>
  <c r="AT127" i="34"/>
  <c r="AU127" i="34"/>
  <c r="AV127" i="34"/>
  <c r="AW127" i="34"/>
  <c r="AX127" i="34"/>
  <c r="AY127" i="34"/>
  <c r="AZ127" i="34"/>
  <c r="BA127" i="34"/>
  <c r="BB127" i="34"/>
  <c r="BC127" i="34"/>
  <c r="BD127" i="34"/>
  <c r="BE127" i="34"/>
  <c r="BF127" i="34"/>
  <c r="BG127" i="34"/>
  <c r="BH127" i="34"/>
  <c r="BI127" i="34"/>
  <c r="BJ127" i="34"/>
  <c r="BK127" i="34"/>
  <c r="BL127" i="34"/>
  <c r="BM127" i="34"/>
  <c r="BN127" i="34"/>
  <c r="BO127" i="34"/>
  <c r="BP127" i="34"/>
  <c r="BQ127" i="34"/>
  <c r="G128" i="34"/>
  <c r="H128" i="34"/>
  <c r="I128" i="34"/>
  <c r="J128" i="34"/>
  <c r="K128" i="34"/>
  <c r="L128" i="34"/>
  <c r="M128" i="34"/>
  <c r="N128" i="34"/>
  <c r="O128" i="34"/>
  <c r="P128" i="34"/>
  <c r="Q128" i="34"/>
  <c r="R128" i="34"/>
  <c r="S128" i="34"/>
  <c r="T128" i="34"/>
  <c r="U128" i="34"/>
  <c r="V128" i="34"/>
  <c r="W128" i="34"/>
  <c r="X128" i="34"/>
  <c r="Y128" i="34"/>
  <c r="Z128" i="34"/>
  <c r="AA128" i="34"/>
  <c r="AB128" i="34"/>
  <c r="AC128" i="34"/>
  <c r="AD128" i="34"/>
  <c r="AE128" i="34"/>
  <c r="AF128" i="34"/>
  <c r="AG128" i="34"/>
  <c r="AH128" i="34"/>
  <c r="AI128" i="34"/>
  <c r="AJ128" i="34"/>
  <c r="AK128" i="34"/>
  <c r="AL128" i="34"/>
  <c r="AM128" i="34"/>
  <c r="AN128" i="34"/>
  <c r="AO128" i="34"/>
  <c r="AP128" i="34"/>
  <c r="AQ128" i="34"/>
  <c r="AR128" i="34"/>
  <c r="AS128" i="34"/>
  <c r="AT128" i="34"/>
  <c r="AU128" i="34"/>
  <c r="AV128" i="34"/>
  <c r="AW128" i="34"/>
  <c r="AX128" i="34"/>
  <c r="AY128" i="34"/>
  <c r="AZ128" i="34"/>
  <c r="BA128" i="34"/>
  <c r="BB128" i="34"/>
  <c r="BC128" i="34"/>
  <c r="BD128" i="34"/>
  <c r="BE128" i="34"/>
  <c r="BF128" i="34"/>
  <c r="BG128" i="34"/>
  <c r="BH128" i="34"/>
  <c r="BI128" i="34"/>
  <c r="BJ128" i="34"/>
  <c r="BK128" i="34"/>
  <c r="BL128" i="34"/>
  <c r="BM128" i="34"/>
  <c r="BN128" i="34"/>
  <c r="BO128" i="34"/>
  <c r="BP128" i="34"/>
  <c r="BQ128" i="34"/>
  <c r="G129" i="34"/>
  <c r="H129" i="34"/>
  <c r="I129" i="34"/>
  <c r="J129" i="34"/>
  <c r="K129" i="34"/>
  <c r="L129" i="34"/>
  <c r="M129" i="34"/>
  <c r="N129" i="34"/>
  <c r="O129" i="34"/>
  <c r="P129" i="34"/>
  <c r="Q129" i="34"/>
  <c r="R129" i="34"/>
  <c r="S129" i="34"/>
  <c r="T129" i="34"/>
  <c r="U129" i="34"/>
  <c r="V129" i="34"/>
  <c r="W129" i="34"/>
  <c r="X129" i="34"/>
  <c r="Y129" i="34"/>
  <c r="Z129" i="34"/>
  <c r="AA129" i="34"/>
  <c r="AB129" i="34"/>
  <c r="AC129" i="34"/>
  <c r="AD129" i="34"/>
  <c r="AE129" i="34"/>
  <c r="AF129" i="34"/>
  <c r="AG129" i="34"/>
  <c r="AH129" i="34"/>
  <c r="AI129" i="34"/>
  <c r="AJ129" i="34"/>
  <c r="AK129" i="34"/>
  <c r="AL129" i="34"/>
  <c r="AM129" i="34"/>
  <c r="AN129" i="34"/>
  <c r="AO129" i="34"/>
  <c r="AP129" i="34"/>
  <c r="AQ129" i="34"/>
  <c r="AR129" i="34"/>
  <c r="AS129" i="34"/>
  <c r="AT129" i="34"/>
  <c r="AU129" i="34"/>
  <c r="AV129" i="34"/>
  <c r="AW129" i="34"/>
  <c r="AX129" i="34"/>
  <c r="AY129" i="34"/>
  <c r="AZ129" i="34"/>
  <c r="BA129" i="34"/>
  <c r="BB129" i="34"/>
  <c r="BC129" i="34"/>
  <c r="BD129" i="34"/>
  <c r="BE129" i="34"/>
  <c r="BF129" i="34"/>
  <c r="BG129" i="34"/>
  <c r="BH129" i="34"/>
  <c r="BI129" i="34"/>
  <c r="BJ129" i="34"/>
  <c r="BK129" i="34"/>
  <c r="BL129" i="34"/>
  <c r="BM129" i="34"/>
  <c r="BN129" i="34"/>
  <c r="BO129" i="34"/>
  <c r="BP129" i="34"/>
  <c r="BQ129" i="34"/>
  <c r="G130" i="34"/>
  <c r="H130" i="34"/>
  <c r="I130" i="34"/>
  <c r="J130" i="34"/>
  <c r="K130" i="34"/>
  <c r="L130" i="34"/>
  <c r="M130" i="34"/>
  <c r="N130" i="34"/>
  <c r="O130" i="34"/>
  <c r="P130" i="34"/>
  <c r="Q130" i="34"/>
  <c r="R130" i="34"/>
  <c r="S130" i="34"/>
  <c r="T130" i="34"/>
  <c r="U130" i="34"/>
  <c r="V130" i="34"/>
  <c r="W130" i="34"/>
  <c r="X130" i="34"/>
  <c r="Y130" i="34"/>
  <c r="Z130" i="34"/>
  <c r="AA130" i="34"/>
  <c r="AB130" i="34"/>
  <c r="AC130" i="34"/>
  <c r="AD130" i="34"/>
  <c r="AE130" i="34"/>
  <c r="AF130" i="34"/>
  <c r="AG130" i="34"/>
  <c r="AH130" i="34"/>
  <c r="AI130" i="34"/>
  <c r="AJ130" i="34"/>
  <c r="AK130" i="34"/>
  <c r="AL130" i="34"/>
  <c r="AM130" i="34"/>
  <c r="AN130" i="34"/>
  <c r="AO130" i="34"/>
  <c r="AP130" i="34"/>
  <c r="AQ130" i="34"/>
  <c r="AR130" i="34"/>
  <c r="AS130" i="34"/>
  <c r="AT130" i="34"/>
  <c r="AU130" i="34"/>
  <c r="AV130" i="34"/>
  <c r="AW130" i="34"/>
  <c r="AX130" i="34"/>
  <c r="AY130" i="34"/>
  <c r="AZ130" i="34"/>
  <c r="BA130" i="34"/>
  <c r="BB130" i="34"/>
  <c r="BC130" i="34"/>
  <c r="BD130" i="34"/>
  <c r="BE130" i="34"/>
  <c r="BF130" i="34"/>
  <c r="BG130" i="34"/>
  <c r="BH130" i="34"/>
  <c r="BI130" i="34"/>
  <c r="BJ130" i="34"/>
  <c r="BK130" i="34"/>
  <c r="BL130" i="34"/>
  <c r="BM130" i="34"/>
  <c r="BN130" i="34"/>
  <c r="BO130" i="34"/>
  <c r="BP130" i="34"/>
  <c r="BQ130" i="34"/>
  <c r="G131" i="34"/>
  <c r="H131" i="34"/>
  <c r="I131" i="34"/>
  <c r="J131" i="34"/>
  <c r="K131" i="34"/>
  <c r="L131" i="34"/>
  <c r="M131" i="34"/>
  <c r="N131" i="34"/>
  <c r="O131" i="34"/>
  <c r="P131" i="34"/>
  <c r="Q131" i="34"/>
  <c r="R131" i="34"/>
  <c r="S131" i="34"/>
  <c r="T131" i="34"/>
  <c r="U131" i="34"/>
  <c r="V131" i="34"/>
  <c r="W131" i="34"/>
  <c r="X131" i="34"/>
  <c r="Y131" i="34"/>
  <c r="Z131" i="34"/>
  <c r="AA131" i="34"/>
  <c r="AB131" i="34"/>
  <c r="AC131" i="34"/>
  <c r="AD131" i="34"/>
  <c r="AE131" i="34"/>
  <c r="AF131" i="34"/>
  <c r="AG131" i="34"/>
  <c r="AH131" i="34"/>
  <c r="AI131" i="34"/>
  <c r="AJ131" i="34"/>
  <c r="AK131" i="34"/>
  <c r="AL131" i="34"/>
  <c r="AM131" i="34"/>
  <c r="AN131" i="34"/>
  <c r="AO131" i="34"/>
  <c r="AP131" i="34"/>
  <c r="AQ131" i="34"/>
  <c r="AR131" i="34"/>
  <c r="AS131" i="34"/>
  <c r="AT131" i="34"/>
  <c r="AU131" i="34"/>
  <c r="AV131" i="34"/>
  <c r="AW131" i="34"/>
  <c r="AX131" i="34"/>
  <c r="AY131" i="34"/>
  <c r="AZ131" i="34"/>
  <c r="BA131" i="34"/>
  <c r="BB131" i="34"/>
  <c r="BC131" i="34"/>
  <c r="BD131" i="34"/>
  <c r="BE131" i="34"/>
  <c r="BF131" i="34"/>
  <c r="BG131" i="34"/>
  <c r="BH131" i="34"/>
  <c r="BI131" i="34"/>
  <c r="BJ131" i="34"/>
  <c r="BK131" i="34"/>
  <c r="BL131" i="34"/>
  <c r="BM131" i="34"/>
  <c r="BN131" i="34"/>
  <c r="BO131" i="34"/>
  <c r="BP131" i="34"/>
  <c r="BQ131" i="34"/>
  <c r="G132" i="34"/>
  <c r="H132" i="34"/>
  <c r="I132" i="34"/>
  <c r="J132" i="34"/>
  <c r="K132" i="34"/>
  <c r="L132" i="34"/>
  <c r="M132" i="34"/>
  <c r="N132" i="34"/>
  <c r="O132" i="34"/>
  <c r="P132" i="34"/>
  <c r="Q132" i="34"/>
  <c r="R132" i="34"/>
  <c r="S132" i="34"/>
  <c r="T132" i="34"/>
  <c r="U132" i="34"/>
  <c r="V132" i="34"/>
  <c r="W132" i="34"/>
  <c r="X132" i="34"/>
  <c r="Y132" i="34"/>
  <c r="Z132" i="34"/>
  <c r="AA132" i="34"/>
  <c r="AB132" i="34"/>
  <c r="AC132" i="34"/>
  <c r="AD132" i="34"/>
  <c r="AE132" i="34"/>
  <c r="AF132" i="34"/>
  <c r="AG132" i="34"/>
  <c r="AH132" i="34"/>
  <c r="AI132" i="34"/>
  <c r="AJ132" i="34"/>
  <c r="AK132" i="34"/>
  <c r="AL132" i="34"/>
  <c r="AM132" i="34"/>
  <c r="AN132" i="34"/>
  <c r="AO132" i="34"/>
  <c r="AP132" i="34"/>
  <c r="AQ132" i="34"/>
  <c r="AR132" i="34"/>
  <c r="AS132" i="34"/>
  <c r="AT132" i="34"/>
  <c r="AU132" i="34"/>
  <c r="AV132" i="34"/>
  <c r="AW132" i="34"/>
  <c r="AX132" i="34"/>
  <c r="AY132" i="34"/>
  <c r="AZ132" i="34"/>
  <c r="BA132" i="34"/>
  <c r="BB132" i="34"/>
  <c r="BC132" i="34"/>
  <c r="BD132" i="34"/>
  <c r="BE132" i="34"/>
  <c r="BF132" i="34"/>
  <c r="BG132" i="34"/>
  <c r="BH132" i="34"/>
  <c r="BI132" i="34"/>
  <c r="BJ132" i="34"/>
  <c r="BK132" i="34"/>
  <c r="BL132" i="34"/>
  <c r="BM132" i="34"/>
  <c r="BN132" i="34"/>
  <c r="BO132" i="34"/>
  <c r="BP132" i="34"/>
  <c r="BQ132" i="34"/>
  <c r="G133" i="34"/>
  <c r="H133" i="34"/>
  <c r="I133" i="34"/>
  <c r="J133" i="34"/>
  <c r="K133" i="34"/>
  <c r="L133" i="34"/>
  <c r="M133" i="34"/>
  <c r="N133" i="34"/>
  <c r="O133" i="34"/>
  <c r="P133" i="34"/>
  <c r="Q133" i="34"/>
  <c r="R133" i="34"/>
  <c r="S133" i="34"/>
  <c r="T133" i="34"/>
  <c r="U133" i="34"/>
  <c r="V133" i="34"/>
  <c r="W133" i="34"/>
  <c r="X133" i="34"/>
  <c r="Y133" i="34"/>
  <c r="Z133" i="34"/>
  <c r="AA133" i="34"/>
  <c r="AB133" i="34"/>
  <c r="AC133" i="34"/>
  <c r="AD133" i="34"/>
  <c r="AE133" i="34"/>
  <c r="AF133" i="34"/>
  <c r="AG133" i="34"/>
  <c r="AH133" i="34"/>
  <c r="AI133" i="34"/>
  <c r="AJ133" i="34"/>
  <c r="AK133" i="34"/>
  <c r="AL133" i="34"/>
  <c r="AM133" i="34"/>
  <c r="AN133" i="34"/>
  <c r="AO133" i="34"/>
  <c r="AP133" i="34"/>
  <c r="AQ133" i="34"/>
  <c r="AR133" i="34"/>
  <c r="AS133" i="34"/>
  <c r="AT133" i="34"/>
  <c r="AU133" i="34"/>
  <c r="AV133" i="34"/>
  <c r="AW133" i="34"/>
  <c r="AX133" i="34"/>
  <c r="AY133" i="34"/>
  <c r="AZ133" i="34"/>
  <c r="BA133" i="34"/>
  <c r="BB133" i="34"/>
  <c r="BC133" i="34"/>
  <c r="BD133" i="34"/>
  <c r="BE133" i="34"/>
  <c r="BF133" i="34"/>
  <c r="BG133" i="34"/>
  <c r="BH133" i="34"/>
  <c r="BI133" i="34"/>
  <c r="BJ133" i="34"/>
  <c r="BK133" i="34"/>
  <c r="BL133" i="34"/>
  <c r="BM133" i="34"/>
  <c r="BN133" i="34"/>
  <c r="BO133" i="34"/>
  <c r="BP133" i="34"/>
  <c r="BQ133" i="34"/>
  <c r="G134" i="34"/>
  <c r="H134" i="34"/>
  <c r="I134" i="34"/>
  <c r="J134" i="34"/>
  <c r="K134" i="34"/>
  <c r="L134" i="34"/>
  <c r="M134" i="34"/>
  <c r="N134" i="34"/>
  <c r="O134" i="34"/>
  <c r="P134" i="34"/>
  <c r="Q134" i="34"/>
  <c r="R134" i="34"/>
  <c r="S134" i="34"/>
  <c r="T134" i="34"/>
  <c r="U134" i="34"/>
  <c r="V134" i="34"/>
  <c r="W134" i="34"/>
  <c r="X134" i="34"/>
  <c r="Y134" i="34"/>
  <c r="Z134" i="34"/>
  <c r="AA134" i="34"/>
  <c r="AB134" i="34"/>
  <c r="AC134" i="34"/>
  <c r="AD134" i="34"/>
  <c r="AE134" i="34"/>
  <c r="AF134" i="34"/>
  <c r="AG134" i="34"/>
  <c r="AH134" i="34"/>
  <c r="AI134" i="34"/>
  <c r="AJ134" i="34"/>
  <c r="AK134" i="34"/>
  <c r="AL134" i="34"/>
  <c r="AM134" i="34"/>
  <c r="AN134" i="34"/>
  <c r="AO134" i="34"/>
  <c r="AP134" i="34"/>
  <c r="AQ134" i="34"/>
  <c r="AR134" i="34"/>
  <c r="AS134" i="34"/>
  <c r="AT134" i="34"/>
  <c r="AU134" i="34"/>
  <c r="AV134" i="34"/>
  <c r="AW134" i="34"/>
  <c r="AX134" i="34"/>
  <c r="AY134" i="34"/>
  <c r="AZ134" i="34"/>
  <c r="BA134" i="34"/>
  <c r="BB134" i="34"/>
  <c r="BC134" i="34"/>
  <c r="BD134" i="34"/>
  <c r="BE134" i="34"/>
  <c r="BF134" i="34"/>
  <c r="BG134" i="34"/>
  <c r="BH134" i="34"/>
  <c r="BI134" i="34"/>
  <c r="BJ134" i="34"/>
  <c r="BK134" i="34"/>
  <c r="BL134" i="34"/>
  <c r="BM134" i="34"/>
  <c r="BN134" i="34"/>
  <c r="BO134" i="34"/>
  <c r="BP134" i="34"/>
  <c r="BQ134" i="34"/>
  <c r="G135" i="34"/>
  <c r="H135" i="34"/>
  <c r="I135" i="34"/>
  <c r="J135" i="34"/>
  <c r="K135" i="34"/>
  <c r="L135" i="34"/>
  <c r="M135" i="34"/>
  <c r="N135" i="34"/>
  <c r="O135" i="34"/>
  <c r="P135" i="34"/>
  <c r="Q135" i="34"/>
  <c r="R135" i="34"/>
  <c r="S135" i="34"/>
  <c r="T135" i="34"/>
  <c r="U135" i="34"/>
  <c r="V135" i="34"/>
  <c r="W135" i="34"/>
  <c r="X135" i="34"/>
  <c r="Y135" i="34"/>
  <c r="Z135" i="34"/>
  <c r="AA135" i="34"/>
  <c r="AB135" i="34"/>
  <c r="AC135" i="34"/>
  <c r="AD135" i="34"/>
  <c r="AE135" i="34"/>
  <c r="AF135" i="34"/>
  <c r="AG135" i="34"/>
  <c r="AH135" i="34"/>
  <c r="AI135" i="34"/>
  <c r="AJ135" i="34"/>
  <c r="AK135" i="34"/>
  <c r="AL135" i="34"/>
  <c r="AM135" i="34"/>
  <c r="AN135" i="34"/>
  <c r="AO135" i="34"/>
  <c r="AP135" i="34"/>
  <c r="AQ135" i="34"/>
  <c r="AR135" i="34"/>
  <c r="AS135" i="34"/>
  <c r="AT135" i="34"/>
  <c r="AU135" i="34"/>
  <c r="AV135" i="34"/>
  <c r="AW135" i="34"/>
  <c r="AX135" i="34"/>
  <c r="AY135" i="34"/>
  <c r="AZ135" i="34"/>
  <c r="BA135" i="34"/>
  <c r="BB135" i="34"/>
  <c r="BC135" i="34"/>
  <c r="BD135" i="34"/>
  <c r="BE135" i="34"/>
  <c r="BF135" i="34"/>
  <c r="BG135" i="34"/>
  <c r="BH135" i="34"/>
  <c r="BI135" i="34"/>
  <c r="BJ135" i="34"/>
  <c r="BK135" i="34"/>
  <c r="BL135" i="34"/>
  <c r="BM135" i="34"/>
  <c r="BN135" i="34"/>
  <c r="BO135" i="34"/>
  <c r="BP135" i="34"/>
  <c r="BQ135" i="34"/>
  <c r="G136" i="34"/>
  <c r="H136" i="34"/>
  <c r="I136" i="34"/>
  <c r="J136" i="34"/>
  <c r="K136" i="34"/>
  <c r="L136" i="34"/>
  <c r="M136" i="34"/>
  <c r="N136" i="34"/>
  <c r="O136" i="34"/>
  <c r="P136" i="34"/>
  <c r="Q136" i="34"/>
  <c r="R136" i="34"/>
  <c r="S136" i="34"/>
  <c r="T136" i="34"/>
  <c r="U136" i="34"/>
  <c r="V136" i="34"/>
  <c r="W136" i="34"/>
  <c r="X136" i="34"/>
  <c r="Y136" i="34"/>
  <c r="Z136" i="34"/>
  <c r="AA136" i="34"/>
  <c r="AB136" i="34"/>
  <c r="AC136" i="34"/>
  <c r="AD136" i="34"/>
  <c r="AE136" i="34"/>
  <c r="AF136" i="34"/>
  <c r="AG136" i="34"/>
  <c r="AH136" i="34"/>
  <c r="AI136" i="34"/>
  <c r="AJ136" i="34"/>
  <c r="AK136" i="34"/>
  <c r="AL136" i="34"/>
  <c r="AM136" i="34"/>
  <c r="AN136" i="34"/>
  <c r="AO136" i="34"/>
  <c r="AP136" i="34"/>
  <c r="AQ136" i="34"/>
  <c r="AR136" i="34"/>
  <c r="AS136" i="34"/>
  <c r="AT136" i="34"/>
  <c r="AU136" i="34"/>
  <c r="AV136" i="34"/>
  <c r="AW136" i="34"/>
  <c r="AX136" i="34"/>
  <c r="AY136" i="34"/>
  <c r="AZ136" i="34"/>
  <c r="BA136" i="34"/>
  <c r="BB136" i="34"/>
  <c r="BC136" i="34"/>
  <c r="BD136" i="34"/>
  <c r="BE136" i="34"/>
  <c r="BF136" i="34"/>
  <c r="BG136" i="34"/>
  <c r="BH136" i="34"/>
  <c r="BI136" i="34"/>
  <c r="BJ136" i="34"/>
  <c r="BK136" i="34"/>
  <c r="BL136" i="34"/>
  <c r="BM136" i="34"/>
  <c r="BN136" i="34"/>
  <c r="BO136" i="34"/>
  <c r="BP136" i="34"/>
  <c r="BQ136" i="34"/>
  <c r="G137" i="34"/>
  <c r="H137" i="34"/>
  <c r="I137" i="34"/>
  <c r="J137" i="34"/>
  <c r="K137" i="34"/>
  <c r="L137" i="34"/>
  <c r="M137" i="34"/>
  <c r="N137" i="34"/>
  <c r="O137" i="34"/>
  <c r="P137" i="34"/>
  <c r="Q137" i="34"/>
  <c r="R137" i="34"/>
  <c r="S137" i="34"/>
  <c r="T137" i="34"/>
  <c r="U137" i="34"/>
  <c r="V137" i="34"/>
  <c r="W137" i="34"/>
  <c r="X137" i="34"/>
  <c r="Y137" i="34"/>
  <c r="Z137" i="34"/>
  <c r="AA137" i="34"/>
  <c r="AB137" i="34"/>
  <c r="AC137" i="34"/>
  <c r="AD137" i="34"/>
  <c r="AE137" i="34"/>
  <c r="AF137" i="34"/>
  <c r="AG137" i="34"/>
  <c r="AH137" i="34"/>
  <c r="AI137" i="34"/>
  <c r="AJ137" i="34"/>
  <c r="AK137" i="34"/>
  <c r="AL137" i="34"/>
  <c r="AM137" i="34"/>
  <c r="AN137" i="34"/>
  <c r="AO137" i="34"/>
  <c r="AP137" i="34"/>
  <c r="AQ137" i="34"/>
  <c r="AR137" i="34"/>
  <c r="AS137" i="34"/>
  <c r="AT137" i="34"/>
  <c r="AU137" i="34"/>
  <c r="AV137" i="34"/>
  <c r="AW137" i="34"/>
  <c r="AX137" i="34"/>
  <c r="AY137" i="34"/>
  <c r="AZ137" i="34"/>
  <c r="BA137" i="34"/>
  <c r="BB137" i="34"/>
  <c r="BC137" i="34"/>
  <c r="BD137" i="34"/>
  <c r="BE137" i="34"/>
  <c r="BF137" i="34"/>
  <c r="BG137" i="34"/>
  <c r="BH137" i="34"/>
  <c r="BI137" i="34"/>
  <c r="BJ137" i="34"/>
  <c r="BK137" i="34"/>
  <c r="BL137" i="34"/>
  <c r="BM137" i="34"/>
  <c r="BN137" i="34"/>
  <c r="BO137" i="34"/>
  <c r="BP137" i="34"/>
  <c r="BQ137" i="34"/>
  <c r="F79" i="34"/>
  <c r="F80" i="34"/>
  <c r="F81" i="34"/>
  <c r="F82" i="34"/>
  <c r="F83" i="34"/>
  <c r="F84" i="34"/>
  <c r="F85" i="34"/>
  <c r="F86" i="34"/>
  <c r="F87" i="34"/>
  <c r="F88" i="34"/>
  <c r="F89" i="34"/>
  <c r="F90" i="34"/>
  <c r="F91" i="34"/>
  <c r="F92" i="34"/>
  <c r="F93" i="34"/>
  <c r="F94" i="34"/>
  <c r="F95" i="34"/>
  <c r="F96" i="34"/>
  <c r="F97" i="34"/>
  <c r="F98" i="34"/>
  <c r="F99" i="34"/>
  <c r="F100" i="34"/>
  <c r="F101" i="34"/>
  <c r="F102" i="34"/>
  <c r="F103" i="34"/>
  <c r="F104" i="34"/>
  <c r="F105" i="34"/>
  <c r="F106" i="34"/>
  <c r="F107" i="34"/>
  <c r="F108" i="34"/>
  <c r="F109" i="34"/>
  <c r="F110" i="34"/>
  <c r="F111" i="34"/>
  <c r="F112" i="34"/>
  <c r="F113" i="34"/>
  <c r="F114" i="34"/>
  <c r="F115" i="34"/>
  <c r="F116" i="34"/>
  <c r="F117" i="34"/>
  <c r="F118" i="34"/>
  <c r="F119" i="34"/>
  <c r="F120" i="34"/>
  <c r="F121" i="34"/>
  <c r="F122" i="34"/>
  <c r="F123" i="34"/>
  <c r="F124" i="34"/>
  <c r="F125" i="34"/>
  <c r="F126" i="34"/>
  <c r="F127" i="34"/>
  <c r="F128" i="34"/>
  <c r="F129" i="34"/>
  <c r="F130" i="34"/>
  <c r="F131" i="34"/>
  <c r="F132" i="34"/>
  <c r="F133" i="34"/>
  <c r="F134" i="34"/>
  <c r="F135" i="34"/>
  <c r="F136" i="34"/>
  <c r="F137" i="34"/>
  <c r="F75" i="34"/>
  <c r="F76" i="34"/>
  <c r="F77" i="34"/>
  <c r="F78" i="34"/>
  <c r="F74" i="34"/>
  <c r="F210" i="34" s="1"/>
  <c r="P73" i="38"/>
  <c r="P72" i="38"/>
  <c r="L66" i="38" s="1"/>
  <c r="P71" i="38"/>
  <c r="L65" i="38" s="1"/>
  <c r="P70" i="38"/>
  <c r="L64" i="38" s="1"/>
  <c r="P69" i="38"/>
  <c r="L63" i="38" s="1"/>
  <c r="P68" i="38"/>
  <c r="P67" i="38"/>
  <c r="K67" i="38"/>
  <c r="P66" i="38"/>
  <c r="K66" i="38"/>
  <c r="C242" i="37" s="1"/>
  <c r="P65" i="38"/>
  <c r="L59" i="38" s="1"/>
  <c r="K65" i="38"/>
  <c r="P64" i="38"/>
  <c r="K64" i="38"/>
  <c r="P63" i="38"/>
  <c r="K63" i="38"/>
  <c r="C156" i="37" s="1"/>
  <c r="D156" i="37" s="1"/>
  <c r="P62" i="38"/>
  <c r="L56" i="38" s="1"/>
  <c r="L62" i="38"/>
  <c r="K62" i="38"/>
  <c r="P61" i="38"/>
  <c r="L55" i="38" s="1"/>
  <c r="L61" i="38"/>
  <c r="K61" i="38"/>
  <c r="P60" i="38"/>
  <c r="L60" i="38"/>
  <c r="K60" i="38"/>
  <c r="C153" i="37" s="1"/>
  <c r="D153" i="37" s="1"/>
  <c r="P59" i="38"/>
  <c r="D146" i="37" s="1"/>
  <c r="K59" i="38"/>
  <c r="P58" i="38"/>
  <c r="L58" i="38"/>
  <c r="K58" i="38"/>
  <c r="P57" i="38"/>
  <c r="L51" i="38" s="1"/>
  <c r="L57" i="38"/>
  <c r="K57" i="38"/>
  <c r="C233" i="37" s="1"/>
  <c r="P56" i="38"/>
  <c r="K56" i="38"/>
  <c r="P55" i="38"/>
  <c r="K55" i="38"/>
  <c r="P54" i="38"/>
  <c r="L48" i="38" s="1"/>
  <c r="L54" i="38"/>
  <c r="K54" i="38"/>
  <c r="C147" i="37" s="1"/>
  <c r="D147" i="37" s="1"/>
  <c r="P53" i="38"/>
  <c r="L46" i="38" s="1"/>
  <c r="L53" i="38"/>
  <c r="K53" i="38"/>
  <c r="P52" i="38"/>
  <c r="L52" i="38"/>
  <c r="K52" i="38"/>
  <c r="C228" i="37" s="1"/>
  <c r="D228" i="37" s="1"/>
  <c r="P51" i="38"/>
  <c r="K51" i="38"/>
  <c r="C227" i="37" s="1"/>
  <c r="P50" i="38"/>
  <c r="L50" i="38"/>
  <c r="K50" i="38"/>
  <c r="P49" i="38"/>
  <c r="L42" i="38" s="1"/>
  <c r="L49" i="38"/>
  <c r="K49" i="38"/>
  <c r="P48" i="38"/>
  <c r="K48" i="38"/>
  <c r="C141" i="37" s="1"/>
  <c r="D141" i="37" s="1"/>
  <c r="P46" i="38"/>
  <c r="D134" i="37" s="1"/>
  <c r="K46" i="38"/>
  <c r="C140" i="37" s="1"/>
  <c r="D140" i="37" s="1"/>
  <c r="P45" i="38"/>
  <c r="L39" i="38" s="1"/>
  <c r="L45" i="38"/>
  <c r="K45" i="38"/>
  <c r="P44" i="38"/>
  <c r="L38" i="38" s="1"/>
  <c r="L44" i="38"/>
  <c r="K44" i="38"/>
  <c r="C221" i="37" s="1"/>
  <c r="P43" i="38"/>
  <c r="L43" i="38"/>
  <c r="K43" i="38"/>
  <c r="C55" i="37" s="1"/>
  <c r="P42" i="38"/>
  <c r="K42" i="38"/>
  <c r="P41" i="38"/>
  <c r="L41" i="38"/>
  <c r="K41" i="38"/>
  <c r="C218" i="37" s="1"/>
  <c r="P40" i="38"/>
  <c r="L34" i="38" s="1"/>
  <c r="L40" i="38"/>
  <c r="K40" i="38"/>
  <c r="P39" i="38"/>
  <c r="L33" i="38" s="1"/>
  <c r="K39" i="38"/>
  <c r="P38" i="38"/>
  <c r="L32" i="38" s="1"/>
  <c r="K38" i="38"/>
  <c r="C132" i="37" s="1"/>
  <c r="D132" i="37" s="1"/>
  <c r="P37" i="38"/>
  <c r="L31" i="38" s="1"/>
  <c r="L37" i="38"/>
  <c r="K37" i="38"/>
  <c r="P36" i="38"/>
  <c r="L30" i="38" s="1"/>
  <c r="L36" i="38"/>
  <c r="K36" i="38"/>
  <c r="P35" i="38"/>
  <c r="L29" i="38" s="1"/>
  <c r="L35" i="38"/>
  <c r="K35" i="38"/>
  <c r="C212" i="37" s="1"/>
  <c r="P34" i="38"/>
  <c r="L28" i="38" s="1"/>
  <c r="K34" i="38"/>
  <c r="P33" i="38"/>
  <c r="K33" i="38"/>
  <c r="K32" i="38"/>
  <c r="C209" i="37" s="1"/>
  <c r="D209" i="37" s="1"/>
  <c r="K31" i="38"/>
  <c r="C125" i="37" s="1"/>
  <c r="D125" i="37" s="1"/>
  <c r="P30" i="38"/>
  <c r="L25" i="38" s="1"/>
  <c r="K30" i="38"/>
  <c r="P29" i="38"/>
  <c r="K29" i="38"/>
  <c r="K28" i="38"/>
  <c r="L27" i="38"/>
  <c r="K27" i="38"/>
  <c r="C204" i="37" s="1"/>
  <c r="L26" i="38"/>
  <c r="K26" i="38"/>
  <c r="C120" i="37" s="1"/>
  <c r="D120" i="37" s="1"/>
  <c r="K25" i="38"/>
  <c r="L24" i="38"/>
  <c r="K24" i="38"/>
  <c r="L23" i="38"/>
  <c r="K23" i="38"/>
  <c r="C200" i="37" s="1"/>
  <c r="L22" i="38"/>
  <c r="K22" i="38"/>
  <c r="C199" i="37" s="1"/>
  <c r="D199" i="37" s="1"/>
  <c r="L21" i="38"/>
  <c r="K21" i="38"/>
  <c r="L20" i="38"/>
  <c r="K20" i="38"/>
  <c r="L19" i="38"/>
  <c r="K19" i="38"/>
  <c r="C113" i="37" s="1"/>
  <c r="D113" i="37" s="1"/>
  <c r="L18" i="38"/>
  <c r="K18" i="38"/>
  <c r="C195" i="37" s="1"/>
  <c r="L17" i="38"/>
  <c r="K17" i="38"/>
  <c r="L16" i="38"/>
  <c r="K16" i="38"/>
  <c r="L15" i="38"/>
  <c r="K15" i="38"/>
  <c r="C192" i="37" s="1"/>
  <c r="P14" i="38"/>
  <c r="L11" i="38" s="1"/>
  <c r="L14" i="38"/>
  <c r="K14" i="38"/>
  <c r="P13" i="38"/>
  <c r="L10" i="38" s="1"/>
  <c r="L13" i="38"/>
  <c r="K13" i="38"/>
  <c r="L12" i="38"/>
  <c r="K12" i="38"/>
  <c r="C189" i="37" s="1"/>
  <c r="D189" i="37" s="1"/>
  <c r="K11" i="38"/>
  <c r="C105" i="37" s="1"/>
  <c r="D105" i="37" s="1"/>
  <c r="K10" i="38"/>
  <c r="C187" i="37" s="1"/>
  <c r="L9" i="38"/>
  <c r="K9" i="38"/>
  <c r="L8" i="38"/>
  <c r="K8" i="38"/>
  <c r="C185" i="37" s="1"/>
  <c r="D185" i="37" s="1"/>
  <c r="L7" i="38"/>
  <c r="K7" i="38"/>
  <c r="C184" i="37" s="1"/>
  <c r="D184" i="37" s="1"/>
  <c r="L6" i="38"/>
  <c r="K6" i="38"/>
  <c r="C18" i="37" s="1"/>
  <c r="D18" i="37" s="1"/>
  <c r="P5" i="38"/>
  <c r="L5" i="38" s="1"/>
  <c r="K5" i="38"/>
  <c r="P4" i="38"/>
  <c r="K4" i="38"/>
  <c r="P3" i="38"/>
  <c r="L3" i="38"/>
  <c r="K3" i="38"/>
  <c r="C180" i="37" s="1"/>
  <c r="D180" i="37" s="1"/>
  <c r="F280" i="37"/>
  <c r="E280" i="37"/>
  <c r="F270" i="37"/>
  <c r="E270" i="37"/>
  <c r="F269" i="37"/>
  <c r="G269" i="37" s="1"/>
  <c r="E269" i="37"/>
  <c r="F268" i="37"/>
  <c r="E268" i="37"/>
  <c r="C243" i="37"/>
  <c r="D243" i="37" s="1"/>
  <c r="C241" i="37"/>
  <c r="C240" i="37"/>
  <c r="C238" i="37"/>
  <c r="D238" i="37" s="1"/>
  <c r="C237" i="37"/>
  <c r="C235" i="37"/>
  <c r="C234" i="37"/>
  <c r="D234" i="37" s="1"/>
  <c r="C232" i="37"/>
  <c r="C231" i="37"/>
  <c r="D231" i="37" s="1"/>
  <c r="D229" i="37"/>
  <c r="C229" i="37"/>
  <c r="C226" i="37"/>
  <c r="D225" i="37"/>
  <c r="C225" i="37"/>
  <c r="C224" i="37"/>
  <c r="D224" i="37" s="1"/>
  <c r="C222" i="37"/>
  <c r="D222" i="37" s="1"/>
  <c r="C219" i="37"/>
  <c r="D219" i="37" s="1"/>
  <c r="C217" i="37"/>
  <c r="C216" i="37"/>
  <c r="D216" i="37" s="1"/>
  <c r="C215" i="37"/>
  <c r="D215" i="37" s="1"/>
  <c r="C214" i="37"/>
  <c r="C213" i="37"/>
  <c r="D213" i="37" s="1"/>
  <c r="C211" i="37"/>
  <c r="C210" i="37"/>
  <c r="D210" i="37" s="1"/>
  <c r="C208" i="37"/>
  <c r="D208" i="37" s="1"/>
  <c r="C207" i="37"/>
  <c r="D207" i="37" s="1"/>
  <c r="C206" i="37"/>
  <c r="D206" i="37" s="1"/>
  <c r="C205" i="37"/>
  <c r="D205" i="37" s="1"/>
  <c r="C202" i="37"/>
  <c r="C201" i="37"/>
  <c r="C198" i="37"/>
  <c r="D198" i="37" s="1"/>
  <c r="D197" i="37"/>
  <c r="C197" i="37"/>
  <c r="C194" i="37"/>
  <c r="D194" i="37" s="1"/>
  <c r="D193" i="37"/>
  <c r="C193" i="37"/>
  <c r="C191" i="37"/>
  <c r="D191" i="37" s="1"/>
  <c r="C190" i="37"/>
  <c r="D190" i="37" s="1"/>
  <c r="C186" i="37"/>
  <c r="D186" i="37" s="1"/>
  <c r="C183" i="37"/>
  <c r="D183" i="37" s="1"/>
  <c r="C182" i="37"/>
  <c r="D182" i="37" s="1"/>
  <c r="C181" i="37"/>
  <c r="D181" i="37" s="1"/>
  <c r="C160" i="37"/>
  <c r="D160" i="37" s="1"/>
  <c r="D158" i="37"/>
  <c r="C158" i="37"/>
  <c r="C157" i="37"/>
  <c r="D157" i="37" s="1"/>
  <c r="C155" i="37"/>
  <c r="D155" i="37" s="1"/>
  <c r="D154" i="37"/>
  <c r="C154" i="37"/>
  <c r="C152" i="37"/>
  <c r="C151" i="37"/>
  <c r="D151" i="37" s="1"/>
  <c r="C150" i="37"/>
  <c r="D150" i="37" s="1"/>
  <c r="C149" i="37"/>
  <c r="C148" i="37"/>
  <c r="D148" i="37" s="1"/>
  <c r="C146" i="37"/>
  <c r="C144" i="37"/>
  <c r="D144" i="37" s="1"/>
  <c r="C143" i="37"/>
  <c r="D142" i="37"/>
  <c r="C142" i="37"/>
  <c r="C139" i="37"/>
  <c r="D139" i="37" s="1"/>
  <c r="C138" i="37"/>
  <c r="D138" i="37" s="1"/>
  <c r="C136" i="37"/>
  <c r="D136" i="37" s="1"/>
  <c r="C135" i="37"/>
  <c r="D135" i="37" s="1"/>
  <c r="C134" i="37"/>
  <c r="C133" i="37"/>
  <c r="D133" i="37" s="1"/>
  <c r="C131" i="37"/>
  <c r="D130" i="37"/>
  <c r="C130" i="37"/>
  <c r="C129" i="37"/>
  <c r="D129" i="37" s="1"/>
  <c r="C128" i="37"/>
  <c r="C127" i="37"/>
  <c r="D127" i="37" s="1"/>
  <c r="C124" i="37"/>
  <c r="D124" i="37" s="1"/>
  <c r="C123" i="37"/>
  <c r="D123" i="37" s="1"/>
  <c r="C122" i="37"/>
  <c r="C121" i="37"/>
  <c r="D121" i="37" s="1"/>
  <c r="C119" i="37"/>
  <c r="D118" i="37"/>
  <c r="C118" i="37"/>
  <c r="C115" i="37"/>
  <c r="D115" i="37" s="1"/>
  <c r="C114" i="37"/>
  <c r="D114" i="37" s="1"/>
  <c r="C111" i="37"/>
  <c r="D111" i="37" s="1"/>
  <c r="D110" i="37"/>
  <c r="C110" i="37"/>
  <c r="C109" i="37"/>
  <c r="D109" i="37" s="1"/>
  <c r="C108" i="37"/>
  <c r="D108" i="37" s="1"/>
  <c r="C107" i="37"/>
  <c r="D107" i="37" s="1"/>
  <c r="C103" i="37"/>
  <c r="D103" i="37" s="1"/>
  <c r="C99" i="37"/>
  <c r="D99" i="37" s="1"/>
  <c r="D98" i="37"/>
  <c r="C98" i="37"/>
  <c r="C78" i="37"/>
  <c r="D78" i="37" s="1"/>
  <c r="C76" i="37"/>
  <c r="D76" i="37" s="1"/>
  <c r="C75" i="37"/>
  <c r="C73" i="37"/>
  <c r="D73" i="37" s="1"/>
  <c r="C72" i="37"/>
  <c r="D72" i="37" s="1"/>
  <c r="C70" i="37"/>
  <c r="C69" i="37"/>
  <c r="D69" i="37" s="1"/>
  <c r="C67" i="37"/>
  <c r="C66" i="37"/>
  <c r="D66" i="37" s="1"/>
  <c r="C65" i="37"/>
  <c r="D65" i="37" s="1"/>
  <c r="D64" i="37"/>
  <c r="C64" i="37"/>
  <c r="C61" i="37"/>
  <c r="D60" i="37"/>
  <c r="C60" i="37"/>
  <c r="C59" i="37"/>
  <c r="D59" i="37" s="1"/>
  <c r="C57" i="37"/>
  <c r="D57" i="37" s="1"/>
  <c r="C54" i="37"/>
  <c r="D54" i="37" s="1"/>
  <c r="C52" i="37"/>
  <c r="D52" i="37" s="1"/>
  <c r="C51" i="37"/>
  <c r="D51" i="37" s="1"/>
  <c r="C50" i="37"/>
  <c r="D50" i="37" s="1"/>
  <c r="C49" i="37"/>
  <c r="C48" i="37"/>
  <c r="D48" i="37" s="1"/>
  <c r="C46" i="37"/>
  <c r="C45" i="37"/>
  <c r="D45" i="37" s="1"/>
  <c r="C43" i="37"/>
  <c r="D43" i="37" s="1"/>
  <c r="C42" i="37"/>
  <c r="D42" i="37" s="1"/>
  <c r="C41" i="37"/>
  <c r="D41" i="37" s="1"/>
  <c r="C40" i="37"/>
  <c r="D40" i="37" s="1"/>
  <c r="C37" i="37"/>
  <c r="C36" i="37"/>
  <c r="D36" i="37" s="1"/>
  <c r="C33" i="37"/>
  <c r="D33" i="37" s="1"/>
  <c r="D32" i="37"/>
  <c r="C32" i="37"/>
  <c r="C29" i="37"/>
  <c r="D29" i="37" s="1"/>
  <c r="D28" i="37"/>
  <c r="C28" i="37"/>
  <c r="C26" i="37"/>
  <c r="D26" i="37" s="1"/>
  <c r="C25" i="37"/>
  <c r="D25" i="37" s="1"/>
  <c r="C21" i="37"/>
  <c r="D21" i="37" s="1"/>
  <c r="C19" i="37"/>
  <c r="D19" i="37" s="1"/>
  <c r="C17" i="37"/>
  <c r="D17" i="37" s="1"/>
  <c r="D16" i="37"/>
  <c r="C16" i="37"/>
  <c r="D242" i="37" l="1"/>
  <c r="D233" i="37"/>
  <c r="D192" i="37"/>
  <c r="D212" i="37"/>
  <c r="D221" i="37"/>
  <c r="D227" i="37"/>
  <c r="D204" i="37"/>
  <c r="D200" i="37"/>
  <c r="D218" i="37"/>
  <c r="D187" i="37"/>
  <c r="D195" i="37"/>
  <c r="C58" i="37"/>
  <c r="D58" i="37" s="1"/>
  <c r="D143" i="37"/>
  <c r="D201" i="37"/>
  <c r="C223" i="37"/>
  <c r="C230" i="37"/>
  <c r="D237" i="37"/>
  <c r="D37" i="37"/>
  <c r="D122" i="37"/>
  <c r="C23" i="37"/>
  <c r="D23" i="37" s="1"/>
  <c r="C31" i="37"/>
  <c r="D31" i="37" s="1"/>
  <c r="C38" i="37"/>
  <c r="D38" i="37" s="1"/>
  <c r="D46" i="37"/>
  <c r="D67" i="37"/>
  <c r="C74" i="37"/>
  <c r="D74" i="37" s="1"/>
  <c r="C117" i="37"/>
  <c r="D117" i="37" s="1"/>
  <c r="D131" i="37"/>
  <c r="D152" i="37"/>
  <c r="C159" i="37"/>
  <c r="D159" i="37" s="1"/>
  <c r="C188" i="37"/>
  <c r="C196" i="37"/>
  <c r="C203" i="37"/>
  <c r="D211" i="37"/>
  <c r="D217" i="37"/>
  <c r="D232" i="37"/>
  <c r="C239" i="37"/>
  <c r="C39" i="37"/>
  <c r="D39" i="37" s="1"/>
  <c r="C47" i="37"/>
  <c r="D47" i="37" s="1"/>
  <c r="C53" i="37"/>
  <c r="D53" i="37" s="1"/>
  <c r="C68" i="37"/>
  <c r="D68" i="37" s="1"/>
  <c r="D75" i="37"/>
  <c r="C100" i="37"/>
  <c r="D100" i="37" s="1"/>
  <c r="D240" i="37"/>
  <c r="C30" i="37"/>
  <c r="D30" i="37" s="1"/>
  <c r="T3" i="38" a="1"/>
  <c r="U10" i="38" s="1"/>
  <c r="D226" i="37"/>
  <c r="C27" i="37"/>
  <c r="D27" i="37" s="1"/>
  <c r="C56" i="37"/>
  <c r="D56" i="37" s="1"/>
  <c r="C62" i="37"/>
  <c r="D62" i="37" s="1"/>
  <c r="C104" i="37"/>
  <c r="D104" i="37" s="1"/>
  <c r="C112" i="37"/>
  <c r="D112" i="37" s="1"/>
  <c r="D119" i="37"/>
  <c r="D241" i="37"/>
  <c r="C22" i="37"/>
  <c r="D22" i="37" s="1"/>
  <c r="D202" i="37"/>
  <c r="D61" i="37"/>
  <c r="C35" i="37"/>
  <c r="D35" i="37" s="1"/>
  <c r="D49" i="37"/>
  <c r="D70" i="37"/>
  <c r="C77" i="37"/>
  <c r="D77" i="37" s="1"/>
  <c r="D128" i="37"/>
  <c r="D149" i="37"/>
  <c r="D214" i="37"/>
  <c r="D235" i="37"/>
  <c r="G280" i="37"/>
  <c r="D55" i="37"/>
  <c r="C15" i="37"/>
  <c r="C63" i="37"/>
  <c r="D63" i="37" s="1"/>
  <c r="C71" i="37"/>
  <c r="D71" i="37" s="1"/>
  <c r="C97" i="37"/>
  <c r="D97" i="37" s="1"/>
  <c r="C101" i="37"/>
  <c r="D101" i="37" s="1"/>
  <c r="C145" i="37"/>
  <c r="D145" i="37" s="1"/>
  <c r="C236" i="37"/>
  <c r="F272" i="37"/>
  <c r="C137" i="37"/>
  <c r="D137" i="37" s="1"/>
  <c r="C220" i="37"/>
  <c r="C20" i="37"/>
  <c r="D20" i="37" s="1"/>
  <c r="C24" i="37"/>
  <c r="D24" i="37" s="1"/>
  <c r="C44" i="37"/>
  <c r="D44" i="37" s="1"/>
  <c r="C102" i="37"/>
  <c r="D102" i="37" s="1"/>
  <c r="C106" i="37"/>
  <c r="D106" i="37" s="1"/>
  <c r="C126" i="37"/>
  <c r="D126" i="37" s="1"/>
  <c r="L4" i="38"/>
  <c r="C34" i="37"/>
  <c r="D34" i="37" s="1"/>
  <c r="C116" i="37"/>
  <c r="D116" i="37" s="1"/>
  <c r="U38" i="38" l="1"/>
  <c r="U5" i="38"/>
  <c r="U35" i="38"/>
  <c r="U4" i="38"/>
  <c r="U34" i="38"/>
  <c r="U20" i="38"/>
  <c r="U8" i="38"/>
  <c r="U27" i="38"/>
  <c r="U15" i="38"/>
  <c r="U37" i="38"/>
  <c r="U9" i="38"/>
  <c r="U36" i="38"/>
  <c r="U28" i="38"/>
  <c r="D239" i="37"/>
  <c r="U16" i="38"/>
  <c r="U23" i="38"/>
  <c r="U39" i="38"/>
  <c r="U30" i="38"/>
  <c r="U7" i="38"/>
  <c r="D220" i="37"/>
  <c r="U18" i="38"/>
  <c r="U21" i="38"/>
  <c r="U14" i="38"/>
  <c r="U25" i="38"/>
  <c r="D203" i="37"/>
  <c r="D230" i="37"/>
  <c r="U13" i="38"/>
  <c r="U11" i="38"/>
  <c r="U12" i="38"/>
  <c r="U17" i="38"/>
  <c r="U29" i="38"/>
  <c r="U26" i="38"/>
  <c r="U31" i="38"/>
  <c r="U22" i="38"/>
  <c r="U24" i="38"/>
  <c r="D196" i="37"/>
  <c r="D223" i="37"/>
  <c r="U19" i="38"/>
  <c r="D236" i="37"/>
  <c r="T3" i="38"/>
  <c r="U3" i="38" s="1"/>
  <c r="U33" i="38"/>
  <c r="U6" i="38"/>
  <c r="U32" i="38"/>
  <c r="D188" i="37"/>
  <c r="E12" i="37" a="1"/>
  <c r="E12" i="37" s="1"/>
  <c r="D15" i="37"/>
  <c r="E13" i="37" s="1" a="1"/>
  <c r="E13" i="37" s="1"/>
  <c r="G508" i="34" l="1"/>
  <c r="E8" i="40" s="1"/>
  <c r="G507" i="34"/>
  <c r="E7" i="40" s="1"/>
  <c r="F508" i="34"/>
  <c r="D8" i="40" s="1"/>
  <c r="F507" i="34"/>
  <c r="D7" i="40" s="1"/>
  <c r="D6" i="40"/>
  <c r="H506" i="34"/>
  <c r="F6" i="40" s="1"/>
  <c r="H505" i="34"/>
  <c r="F5" i="40" s="1"/>
  <c r="B2" i="35"/>
  <c r="B3" i="35"/>
  <c r="B4" i="35"/>
  <c r="B5" i="35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40" i="35"/>
  <c r="B41" i="35"/>
  <c r="B42" i="35"/>
  <c r="B43" i="35"/>
  <c r="H508" i="34" l="1"/>
  <c r="F8" i="40" s="1"/>
  <c r="D357" i="34" a="1"/>
  <c r="D357" i="34" s="1"/>
  <c r="D424" i="34" s="1" a="1"/>
  <c r="E356" i="34" l="1" a="1"/>
  <c r="E356" i="34" s="1"/>
  <c r="D424" i="34"/>
  <c r="D463" i="34" s="1"/>
  <c r="D471" i="34"/>
  <c r="D479" i="34"/>
  <c r="D487" i="34"/>
  <c r="D495" i="34"/>
  <c r="D464" i="34"/>
  <c r="D472" i="34"/>
  <c r="D480" i="34"/>
  <c r="D488" i="34"/>
  <c r="D496" i="34"/>
  <c r="D465" i="34"/>
  <c r="D473" i="34"/>
  <c r="D481" i="34"/>
  <c r="D489" i="34"/>
  <c r="D497" i="34"/>
  <c r="D466" i="34"/>
  <c r="D474" i="34"/>
  <c r="D482" i="34"/>
  <c r="D490" i="34"/>
  <c r="D498" i="34"/>
  <c r="D467" i="34"/>
  <c r="D475" i="34"/>
  <c r="D483" i="34"/>
  <c r="D491" i="34"/>
  <c r="D468" i="34"/>
  <c r="D476" i="34"/>
  <c r="D484" i="34"/>
  <c r="D492" i="34"/>
  <c r="D470" i="34"/>
  <c r="D486" i="34"/>
  <c r="D469" i="34"/>
  <c r="D477" i="34"/>
  <c r="D485" i="34"/>
  <c r="D493" i="34"/>
  <c r="D478" i="34"/>
  <c r="D494" i="34"/>
  <c r="E423" i="34" l="1"/>
  <c r="E462" i="34" s="1"/>
  <c r="T423" i="34"/>
  <c r="T462" i="34" s="1"/>
  <c r="N423" i="34"/>
  <c r="N462" i="34" s="1"/>
  <c r="W423" i="34"/>
  <c r="W462" i="34" s="1"/>
  <c r="AB423" i="34"/>
  <c r="AB462" i="34" s="1"/>
  <c r="V423" i="34"/>
  <c r="V462" i="34" s="1"/>
  <c r="AM423" i="34"/>
  <c r="AM462" i="34" s="1"/>
  <c r="AJ423" i="34"/>
  <c r="AJ462" i="34" s="1"/>
  <c r="AD423" i="34"/>
  <c r="AD462" i="34" s="1"/>
  <c r="AN423" i="34"/>
  <c r="AN462" i="34" s="1"/>
  <c r="J423" i="34"/>
  <c r="J462" i="34" s="1"/>
  <c r="M423" i="34"/>
  <c r="M462" i="34" s="1"/>
  <c r="AL423" i="34"/>
  <c r="AL462" i="34" s="1"/>
  <c r="K423" i="34"/>
  <c r="K462" i="34" s="1"/>
  <c r="R423" i="34"/>
  <c r="R462" i="34" s="1"/>
  <c r="U423" i="34"/>
  <c r="U462" i="34" s="1"/>
  <c r="AA423" i="34"/>
  <c r="AA462" i="34" s="1"/>
  <c r="Z423" i="34"/>
  <c r="Z462" i="34" s="1"/>
  <c r="AC423" i="34"/>
  <c r="AC462" i="34" s="1"/>
  <c r="AE423" i="34"/>
  <c r="AE462" i="34" s="1"/>
  <c r="AH423" i="34"/>
  <c r="AH462" i="34" s="1"/>
  <c r="AK423" i="34"/>
  <c r="AK462" i="34" s="1"/>
  <c r="P423" i="34"/>
  <c r="P462" i="34" s="1"/>
  <c r="L423" i="34"/>
  <c r="L462" i="34" s="1"/>
  <c r="F423" i="34"/>
  <c r="F462" i="34" s="1"/>
  <c r="AF423" i="34"/>
  <c r="AF462" i="34" s="1"/>
  <c r="I423" i="34"/>
  <c r="I462" i="34" s="1"/>
  <c r="H423" i="34"/>
  <c r="H462" i="34" s="1"/>
  <c r="Y423" i="34"/>
  <c r="Y462" i="34" s="1"/>
  <c r="Q423" i="34"/>
  <c r="Q462" i="34" s="1"/>
  <c r="G423" i="34"/>
  <c r="G462" i="34" s="1"/>
  <c r="X423" i="34"/>
  <c r="X462" i="34" s="1"/>
  <c r="O423" i="34"/>
  <c r="O462" i="34" s="1"/>
  <c r="S423" i="34"/>
  <c r="S462" i="34" s="1"/>
  <c r="AG423" i="34"/>
  <c r="AG462" i="34" s="1"/>
  <c r="AI423" i="34"/>
  <c r="AI462" i="34" s="1"/>
  <c r="A357" i="34" l="1" a="1"/>
  <c r="A357" i="34" s="1"/>
  <c r="E197" i="34" l="1"/>
  <c r="E204" i="34"/>
  <c r="C357" i="34" a="1"/>
  <c r="C357" i="34" s="1"/>
  <c r="E121" i="34"/>
  <c r="E266" i="34"/>
  <c r="E196" i="34"/>
  <c r="E258" i="34"/>
  <c r="E188" i="34"/>
  <c r="E336" i="34"/>
  <c r="E328" i="34"/>
  <c r="E320" i="34"/>
  <c r="E136" i="34"/>
  <c r="E265" i="34"/>
  <c r="E120" i="34"/>
  <c r="E189" i="34"/>
  <c r="E257" i="34"/>
  <c r="E335" i="34"/>
  <c r="E327" i="34"/>
  <c r="E119" i="34"/>
  <c r="E130" i="34"/>
  <c r="E135" i="34"/>
  <c r="E203" i="34"/>
  <c r="E195" i="34"/>
  <c r="E187" i="34"/>
  <c r="E272" i="34"/>
  <c r="E264" i="34"/>
  <c r="E256" i="34"/>
  <c r="E334" i="34"/>
  <c r="E326" i="34"/>
  <c r="E118" i="34"/>
  <c r="E129" i="34"/>
  <c r="E134" i="34"/>
  <c r="E202" i="34"/>
  <c r="E194" i="34"/>
  <c r="E186" i="34"/>
  <c r="E271" i="34"/>
  <c r="E263" i="34"/>
  <c r="E255" i="34"/>
  <c r="E333" i="34"/>
  <c r="E325" i="34"/>
  <c r="E117" i="34"/>
  <c r="E128" i="34"/>
  <c r="E133" i="34"/>
  <c r="E201" i="34"/>
  <c r="E193" i="34"/>
  <c r="E185" i="34"/>
  <c r="E270" i="34"/>
  <c r="E262" i="34"/>
  <c r="E254" i="34"/>
  <c r="E332" i="34"/>
  <c r="E324" i="34"/>
  <c r="E127" i="34"/>
  <c r="E132" i="34"/>
  <c r="E200" i="34"/>
  <c r="E192" i="34"/>
  <c r="E269" i="34"/>
  <c r="E261" i="34"/>
  <c r="E253" i="34"/>
  <c r="E339" i="34"/>
  <c r="E331" i="34"/>
  <c r="E323" i="34"/>
  <c r="E123" i="34"/>
  <c r="E126" i="34"/>
  <c r="E199" i="34"/>
  <c r="E191" i="34"/>
  <c r="E268" i="34"/>
  <c r="E260" i="34"/>
  <c r="E338" i="34"/>
  <c r="E330" i="34"/>
  <c r="E322" i="34"/>
  <c r="E124" i="34"/>
  <c r="E131" i="34"/>
  <c r="E122" i="34"/>
  <c r="E125" i="34"/>
  <c r="E198" i="34"/>
  <c r="E190" i="34"/>
  <c r="E267" i="34"/>
  <c r="E259" i="34"/>
  <c r="E337" i="34"/>
  <c r="E329" i="34"/>
  <c r="E321" i="34"/>
  <c r="E237" i="34" l="1"/>
  <c r="E169" i="34"/>
  <c r="E304" i="34"/>
  <c r="E101" i="34"/>
  <c r="E245" i="34"/>
  <c r="E177" i="34"/>
  <c r="E109" i="34"/>
  <c r="E312" i="34"/>
  <c r="E104" i="34"/>
  <c r="E307" i="34"/>
  <c r="E172" i="34"/>
  <c r="E240" i="34"/>
  <c r="E316" i="34"/>
  <c r="E181" i="34"/>
  <c r="E249" i="34"/>
  <c r="E113" i="34"/>
  <c r="E143" i="34"/>
  <c r="E75" i="34"/>
  <c r="E211" i="34"/>
  <c r="E278" i="34"/>
  <c r="E137" i="34"/>
  <c r="E340" i="34"/>
  <c r="E205" i="34"/>
  <c r="E273" i="34"/>
  <c r="E166" i="34"/>
  <c r="E98" i="34"/>
  <c r="E301" i="34"/>
  <c r="E234" i="34"/>
  <c r="E236" i="34"/>
  <c r="E303" i="34"/>
  <c r="E168" i="34"/>
  <c r="E100" i="34"/>
  <c r="E305" i="34" l="1"/>
  <c r="E238" i="34"/>
  <c r="E170" i="34"/>
  <c r="E102" i="34"/>
  <c r="E289" i="34"/>
  <c r="E222" i="34"/>
  <c r="E154" i="34"/>
  <c r="E86" i="34"/>
  <c r="E89" i="34"/>
  <c r="E225" i="34"/>
  <c r="E292" i="34"/>
  <c r="E157" i="34"/>
  <c r="E228" i="34"/>
  <c r="E160" i="34"/>
  <c r="E92" i="34"/>
  <c r="E295" i="34"/>
  <c r="E158" i="34"/>
  <c r="E226" i="34"/>
  <c r="E90" i="34"/>
  <c r="E293" i="34"/>
  <c r="E213" i="34"/>
  <c r="E280" i="34"/>
  <c r="E145" i="34"/>
  <c r="E77" i="34"/>
  <c r="E296" i="34"/>
  <c r="E229" i="34"/>
  <c r="E161" i="34"/>
  <c r="E93" i="34"/>
  <c r="E150" i="34"/>
  <c r="E82" i="34"/>
  <c r="E218" i="34"/>
  <c r="E285" i="34"/>
  <c r="E299" i="34"/>
  <c r="E96" i="34"/>
  <c r="E232" i="34"/>
  <c r="E164" i="34"/>
  <c r="E282" i="34" l="1"/>
  <c r="E79" i="34"/>
  <c r="E215" i="34"/>
  <c r="E147" i="34"/>
  <c r="E314" i="34"/>
  <c r="E247" i="34"/>
  <c r="E179" i="34"/>
  <c r="E111" i="34"/>
  <c r="E97" i="34"/>
  <c r="E300" i="34"/>
  <c r="E233" i="34"/>
  <c r="E165" i="34"/>
  <c r="E297" i="34"/>
  <c r="E230" i="34"/>
  <c r="E162" i="34"/>
  <c r="E94" i="34"/>
  <c r="E81" i="34"/>
  <c r="E149" i="34"/>
  <c r="E284" i="34"/>
  <c r="E217" i="34"/>
  <c r="E243" i="34"/>
  <c r="E175" i="34"/>
  <c r="E107" i="34"/>
  <c r="E310" i="34"/>
  <c r="E290" i="34"/>
  <c r="E87" i="34"/>
  <c r="E223" i="34"/>
  <c r="E155" i="34"/>
  <c r="E174" i="34"/>
  <c r="E106" i="34"/>
  <c r="E309" i="34"/>
  <c r="E242" i="34"/>
  <c r="E182" i="34"/>
  <c r="E114" i="34"/>
  <c r="E250" i="34"/>
  <c r="E317" i="34"/>
  <c r="E221" i="34"/>
  <c r="E288" i="34"/>
  <c r="E153" i="34"/>
  <c r="E85" i="34"/>
  <c r="E105" i="34"/>
  <c r="E308" i="34"/>
  <c r="E241" i="34"/>
  <c r="E173" i="34"/>
  <c r="E148" i="34"/>
  <c r="E283" i="34"/>
  <c r="E80" i="34"/>
  <c r="E216" i="34"/>
  <c r="E219" i="34"/>
  <c r="E151" i="34"/>
  <c r="E83" i="34"/>
  <c r="E286" i="34"/>
  <c r="E281" i="34"/>
  <c r="E214" i="34"/>
  <c r="E146" i="34"/>
  <c r="E78" i="34"/>
  <c r="E112" i="34"/>
  <c r="E315" i="34"/>
  <c r="E248" i="34"/>
  <c r="E180" i="34"/>
  <c r="E298" i="34"/>
  <c r="E95" i="34"/>
  <c r="E231" i="34"/>
  <c r="E163" i="34"/>
  <c r="E291" i="34"/>
  <c r="E156" i="34"/>
  <c r="E224" i="34"/>
  <c r="E88" i="34"/>
  <c r="E252" i="34"/>
  <c r="E184" i="34"/>
  <c r="E116" i="34"/>
  <c r="E319" i="34"/>
  <c r="E210" i="34"/>
  <c r="E142" i="34"/>
  <c r="E277" i="34"/>
  <c r="E244" i="34"/>
  <c r="E176" i="34"/>
  <c r="E311" i="34"/>
  <c r="E108" i="34"/>
  <c r="E220" i="34"/>
  <c r="E152" i="34"/>
  <c r="E84" i="34"/>
  <c r="E287" i="34"/>
  <c r="E251" i="34"/>
  <c r="E183" i="34"/>
  <c r="E115" i="34"/>
  <c r="E318" i="34"/>
  <c r="E103" i="34"/>
  <c r="E306" i="34"/>
  <c r="E239" i="34"/>
  <c r="E171" i="34"/>
  <c r="E279" i="34"/>
  <c r="E144" i="34"/>
  <c r="E76" i="34"/>
  <c r="E212" i="34"/>
  <c r="E313" i="34"/>
  <c r="E246" i="34"/>
  <c r="E178" i="34"/>
  <c r="E110" i="34"/>
  <c r="E227" i="34"/>
  <c r="E159" i="34"/>
  <c r="E91" i="34"/>
  <c r="E294" i="34"/>
  <c r="E235" i="34"/>
  <c r="E167" i="34"/>
  <c r="E99" i="34"/>
  <c r="E302" i="34"/>
  <c r="E74" i="34"/>
  <c r="F2" i="34" a="1"/>
  <c r="AM235" i="34" l="1"/>
  <c r="AK235" i="34"/>
  <c r="AQ227" i="34"/>
  <c r="AH227" i="34"/>
  <c r="AG246" i="34"/>
  <c r="AL241" i="34"/>
  <c r="AK241" i="34"/>
  <c r="AJ233" i="34"/>
  <c r="AI233" i="34"/>
  <c r="AG212" i="34"/>
  <c r="AD212" i="34"/>
  <c r="X239" i="34"/>
  <c r="AA239" i="34"/>
  <c r="BG251" i="34"/>
  <c r="X235" i="34"/>
  <c r="BD235" i="34"/>
  <c r="G235" i="34"/>
  <c r="AU227" i="34"/>
  <c r="AB227" i="34"/>
  <c r="AD227" i="34"/>
  <c r="AC246" i="34"/>
  <c r="BH241" i="34"/>
  <c r="AR241" i="34"/>
  <c r="AV233" i="34"/>
  <c r="AM233" i="34"/>
  <c r="AO233" i="34"/>
  <c r="BD212" i="34"/>
  <c r="W212" i="34"/>
  <c r="AZ212" i="34"/>
  <c r="U239" i="34"/>
  <c r="AX239" i="34"/>
  <c r="Q239" i="34"/>
  <c r="BB216" i="34"/>
  <c r="BC214" i="34"/>
  <c r="V235" i="34"/>
  <c r="T235" i="34"/>
  <c r="U235" i="34"/>
  <c r="N227" i="34"/>
  <c r="X227" i="34"/>
  <c r="R227" i="34"/>
  <c r="BC246" i="34"/>
  <c r="P246" i="34"/>
  <c r="AB241" i="34"/>
  <c r="U241" i="34"/>
  <c r="V233" i="34"/>
  <c r="S233" i="34"/>
  <c r="AB252" i="34"/>
  <c r="K212" i="34"/>
  <c r="AO212" i="34"/>
  <c r="AN239" i="34"/>
  <c r="G239" i="34"/>
  <c r="AU239" i="34"/>
  <c r="BD221" i="34"/>
  <c r="J223" i="34"/>
  <c r="AF215" i="34"/>
  <c r="AG214" i="34"/>
  <c r="BK235" i="34"/>
  <c r="J235" i="34"/>
  <c r="M235" i="34"/>
  <c r="AN227" i="34"/>
  <c r="AA227" i="34"/>
  <c r="W246" i="34"/>
  <c r="G246" i="34"/>
  <c r="BG241" i="34"/>
  <c r="AQ241" i="34"/>
  <c r="M241" i="34"/>
  <c r="AU233" i="34"/>
  <c r="BJ233" i="34"/>
  <c r="AI212" i="34"/>
  <c r="BL212" i="34"/>
  <c r="AE212" i="34"/>
  <c r="AC239" i="34"/>
  <c r="AJ239" i="34"/>
  <c r="W221" i="34"/>
  <c r="AI223" i="34"/>
  <c r="K215" i="34"/>
  <c r="AL235" i="34"/>
  <c r="AZ235" i="34"/>
  <c r="AT227" i="34"/>
  <c r="W227" i="34"/>
  <c r="AR227" i="34"/>
  <c r="BN246" i="34"/>
  <c r="H241" i="34"/>
  <c r="G241" i="34"/>
  <c r="T233" i="34"/>
  <c r="BO233" i="34"/>
  <c r="Z212" i="34"/>
  <c r="Y212" i="34"/>
  <c r="BC239" i="34"/>
  <c r="AZ239" i="34"/>
  <c r="R239" i="34"/>
  <c r="BI251" i="34"/>
  <c r="AW216" i="34"/>
  <c r="AT244" i="34"/>
  <c r="AX214" i="34"/>
  <c r="R235" i="34"/>
  <c r="BN235" i="34"/>
  <c r="BI235" i="34"/>
  <c r="AF227" i="34"/>
  <c r="K227" i="34"/>
  <c r="BF227" i="34"/>
  <c r="BF246" i="34"/>
  <c r="BI241" i="34"/>
  <c r="AD233" i="34"/>
  <c r="BG233" i="34"/>
  <c r="BO212" i="34"/>
  <c r="L212" i="34"/>
  <c r="AH239" i="34"/>
  <c r="L239" i="34"/>
  <c r="AO239" i="34"/>
  <c r="BN251" i="34"/>
  <c r="Y251" i="34"/>
  <c r="BC251" i="34"/>
  <c r="I242" i="34"/>
  <c r="AJ219" i="34"/>
  <c r="BM243" i="34"/>
  <c r="BE220" i="34"/>
  <c r="M254" i="34"/>
  <c r="BA253" i="34"/>
  <c r="U256" i="34"/>
  <c r="BF253" i="34"/>
  <c r="AB255" i="34"/>
  <c r="AB254" i="34"/>
  <c r="AB257" i="34"/>
  <c r="M258" i="34"/>
  <c r="BM236" i="34"/>
  <c r="P236" i="34"/>
  <c r="BG236" i="34"/>
  <c r="BN237" i="34"/>
  <c r="BE237" i="34"/>
  <c r="BC234" i="34"/>
  <c r="AW234" i="34"/>
  <c r="BF234" i="34"/>
  <c r="U240" i="34"/>
  <c r="AQ240" i="34"/>
  <c r="BD240" i="34"/>
  <c r="BF249" i="34"/>
  <c r="L211" i="34"/>
  <c r="AY211" i="34"/>
  <c r="AO236" i="34"/>
  <c r="BC237" i="34"/>
  <c r="L236" i="34"/>
  <c r="K236" i="34"/>
  <c r="AP236" i="34"/>
  <c r="V237" i="34"/>
  <c r="AF237" i="34"/>
  <c r="T234" i="34"/>
  <c r="R234" i="34"/>
  <c r="P245" i="34"/>
  <c r="Q245" i="34"/>
  <c r="T240" i="34"/>
  <c r="W240" i="34"/>
  <c r="AK240" i="34"/>
  <c r="U249" i="34"/>
  <c r="P211" i="34"/>
  <c r="AF211" i="34"/>
  <c r="AZ236" i="34"/>
  <c r="H237" i="34"/>
  <c r="AO234" i="34"/>
  <c r="U236" i="34"/>
  <c r="V236" i="34"/>
  <c r="AA236" i="34"/>
  <c r="AD237" i="34"/>
  <c r="AO237" i="34"/>
  <c r="BG237" i="34"/>
  <c r="AB234" i="34"/>
  <c r="J234" i="34"/>
  <c r="W234" i="34"/>
  <c r="X245" i="34"/>
  <c r="Y245" i="34"/>
  <c r="AE240" i="34"/>
  <c r="AV240" i="34"/>
  <c r="AC249" i="34"/>
  <c r="Y211" i="34"/>
  <c r="AO211" i="34"/>
  <c r="BN211" i="34"/>
  <c r="AR237" i="34"/>
  <c r="BP234" i="34"/>
  <c r="AI234" i="34"/>
  <c r="AC236" i="34"/>
  <c r="AE236" i="34"/>
  <c r="BJ236" i="34"/>
  <c r="AL237" i="34"/>
  <c r="J237" i="34"/>
  <c r="AJ234" i="34"/>
  <c r="S234" i="34"/>
  <c r="AG234" i="34"/>
  <c r="AG245" i="34"/>
  <c r="AM240" i="34"/>
  <c r="BF240" i="34"/>
  <c r="AK249" i="34"/>
  <c r="AH211" i="34"/>
  <c r="AX211" i="34"/>
  <c r="M237" i="34"/>
  <c r="AU237" i="34"/>
  <c r="AK236" i="34"/>
  <c r="AN236" i="34"/>
  <c r="AT236" i="34"/>
  <c r="S237" i="34"/>
  <c r="I237" i="34"/>
  <c r="AR234" i="34"/>
  <c r="AC234" i="34"/>
  <c r="AQ234" i="34"/>
  <c r="AR240" i="34"/>
  <c r="AU240" i="34"/>
  <c r="BP240" i="34"/>
  <c r="AS211" i="34"/>
  <c r="AQ211" i="34"/>
  <c r="BG211" i="34"/>
  <c r="AV236" i="34"/>
  <c r="P240" i="34"/>
  <c r="G236" i="34"/>
  <c r="O236" i="34"/>
  <c r="BE236" i="34"/>
  <c r="Z237" i="34"/>
  <c r="BO237" i="34"/>
  <c r="M234" i="34"/>
  <c r="X234" i="34"/>
  <c r="BE234" i="34"/>
  <c r="AY245" i="34"/>
  <c r="AZ245" i="34"/>
  <c r="U245" i="34"/>
  <c r="AS240" i="34"/>
  <c r="BN240" i="34"/>
  <c r="Y249" i="34"/>
  <c r="BA211" i="34"/>
  <c r="O211" i="34"/>
  <c r="AN211" i="34"/>
  <c r="BO236" i="34"/>
  <c r="BD211" i="34"/>
  <c r="AG236" i="34"/>
  <c r="T236" i="34"/>
  <c r="W236" i="34"/>
  <c r="AP237" i="34"/>
  <c r="AS237" i="34"/>
  <c r="AG237" i="34"/>
  <c r="N234" i="34"/>
  <c r="BK234" i="34"/>
  <c r="BA245" i="34"/>
  <c r="AK245" i="34"/>
  <c r="AT240" i="34"/>
  <c r="BO240" i="34"/>
  <c r="AV211" i="34"/>
  <c r="AA211" i="34"/>
  <c r="BM211" i="34"/>
  <c r="N211" i="34"/>
  <c r="U213" i="34"/>
  <c r="AR213" i="34"/>
  <c r="L238" i="34"/>
  <c r="AW238" i="34"/>
  <c r="AC238" i="34"/>
  <c r="AD222" i="34"/>
  <c r="AF222" i="34"/>
  <c r="BH222" i="34"/>
  <c r="Q228" i="34"/>
  <c r="AS228" i="34"/>
  <c r="AC228" i="34"/>
  <c r="O226" i="34"/>
  <c r="AJ226" i="34"/>
  <c r="BO225" i="34"/>
  <c r="AU225" i="34"/>
  <c r="BE225" i="34"/>
  <c r="Y229" i="34"/>
  <c r="G229" i="34"/>
  <c r="AP218" i="34"/>
  <c r="BL218" i="34"/>
  <c r="AH232" i="34"/>
  <c r="BP232" i="34"/>
  <c r="BD232" i="34"/>
  <c r="I225" i="34"/>
  <c r="I229" i="34"/>
  <c r="AK218" i="34"/>
  <c r="J213" i="34"/>
  <c r="AF213" i="34"/>
  <c r="BB213" i="34"/>
  <c r="Y238" i="34"/>
  <c r="BH238" i="34"/>
  <c r="AO238" i="34"/>
  <c r="AQ222" i="34"/>
  <c r="AV222" i="34"/>
  <c r="P222" i="34"/>
  <c r="AD228" i="34"/>
  <c r="BI228" i="34"/>
  <c r="BE228" i="34"/>
  <c r="AC226" i="34"/>
  <c r="AM226" i="34"/>
  <c r="BC226" i="34"/>
  <c r="AK225" i="34"/>
  <c r="O225" i="34"/>
  <c r="G225" i="34"/>
  <c r="AL229" i="34"/>
  <c r="AK229" i="34"/>
  <c r="BC229" i="34"/>
  <c r="H218" i="34"/>
  <c r="AE218" i="34"/>
  <c r="BA218" i="34"/>
  <c r="AR232" i="34"/>
  <c r="BA232" i="34"/>
  <c r="M232" i="34"/>
  <c r="S225" i="34"/>
  <c r="AW229" i="34"/>
  <c r="T213" i="34"/>
  <c r="AP213" i="34"/>
  <c r="K238" i="34"/>
  <c r="AK238" i="34"/>
  <c r="P238" i="34"/>
  <c r="N222" i="34"/>
  <c r="BC222" i="34"/>
  <c r="BK222" i="34"/>
  <c r="BL228" i="34"/>
  <c r="AT228" i="34"/>
  <c r="I228" i="34"/>
  <c r="BL226" i="34"/>
  <c r="AS226" i="34"/>
  <c r="BJ226" i="34"/>
  <c r="BM225" i="34"/>
  <c r="AY225" i="34"/>
  <c r="AJ225" i="34"/>
  <c r="BL229" i="34"/>
  <c r="AX229" i="34"/>
  <c r="BD229" i="34"/>
  <c r="BK218" i="34"/>
  <c r="BM218" i="34"/>
  <c r="AQ232" i="34"/>
  <c r="BG232" i="34"/>
  <c r="AA213" i="34"/>
  <c r="O218" i="34"/>
  <c r="AE213" i="34"/>
  <c r="M213" i="34"/>
  <c r="N213" i="34"/>
  <c r="AE238" i="34"/>
  <c r="S238" i="34"/>
  <c r="AK222" i="34"/>
  <c r="AN222" i="34"/>
  <c r="BJ222" i="34"/>
  <c r="AI228" i="34"/>
  <c r="AH228" i="34"/>
  <c r="AG226" i="34"/>
  <c r="AP226" i="34"/>
  <c r="J226" i="34"/>
  <c r="AF225" i="34"/>
  <c r="AO225" i="34"/>
  <c r="AD225" i="34"/>
  <c r="AJ229" i="34"/>
  <c r="AI229" i="34"/>
  <c r="N229" i="34"/>
  <c r="AJ218" i="34"/>
  <c r="AM218" i="34"/>
  <c r="X218" i="34"/>
  <c r="AE232" i="34"/>
  <c r="AL232" i="34"/>
  <c r="AG232" i="34"/>
  <c r="AX213" i="34"/>
  <c r="AT238" i="34"/>
  <c r="AF229" i="34"/>
  <c r="BB218" i="34"/>
  <c r="AN232" i="34"/>
  <c r="X213" i="34"/>
  <c r="Z213" i="34"/>
  <c r="T238" i="34"/>
  <c r="AT222" i="34"/>
  <c r="G222" i="34"/>
  <c r="AJ228" i="34"/>
  <c r="T228" i="34"/>
  <c r="Z226" i="34"/>
  <c r="M226" i="34"/>
  <c r="T225" i="34"/>
  <c r="AW225" i="34"/>
  <c r="BJ225" i="34"/>
  <c r="AM229" i="34"/>
  <c r="AG229" i="34"/>
  <c r="P229" i="34"/>
  <c r="W218" i="34"/>
  <c r="AH218" i="34"/>
  <c r="AT232" i="34"/>
  <c r="AK232" i="34"/>
  <c r="AW218" i="34"/>
  <c r="I232" i="34"/>
  <c r="AU213" i="34"/>
  <c r="AI213" i="34"/>
  <c r="AJ213" i="34"/>
  <c r="N238" i="34"/>
  <c r="BL238" i="34"/>
  <c r="BA222" i="34"/>
  <c r="W222" i="34"/>
  <c r="AY228" i="34"/>
  <c r="BP228" i="34"/>
  <c r="AV228" i="34"/>
  <c r="AW226" i="34"/>
  <c r="AN226" i="34"/>
  <c r="AV225" i="34"/>
  <c r="AI225" i="34"/>
  <c r="AZ229" i="34"/>
  <c r="BI229" i="34"/>
  <c r="AU229" i="34"/>
  <c r="AZ218" i="34"/>
  <c r="BC218" i="34"/>
  <c r="AU232" i="34"/>
  <c r="X232" i="34"/>
  <c r="BH232" i="34"/>
  <c r="AG213" i="34"/>
  <c r="BM229" i="34"/>
  <c r="AF218" i="34"/>
  <c r="N232" i="34"/>
  <c r="AS213" i="34"/>
  <c r="BE213" i="34"/>
  <c r="AQ238" i="34"/>
  <c r="BM238" i="34"/>
  <c r="BL222" i="34"/>
  <c r="AY222" i="34"/>
  <c r="Y222" i="34"/>
  <c r="X228" i="34"/>
  <c r="M228" i="34"/>
  <c r="AX228" i="34"/>
  <c r="AI226" i="34"/>
  <c r="AU226" i="34"/>
  <c r="BD225" i="34"/>
  <c r="AM225" i="34"/>
  <c r="BH229" i="34"/>
  <c r="BK229" i="34"/>
  <c r="AT229" i="34"/>
  <c r="BH218" i="34"/>
  <c r="BN218" i="34"/>
  <c r="AS218" i="34"/>
  <c r="BC232" i="34"/>
  <c r="BN232" i="34"/>
  <c r="BO232" i="34"/>
  <c r="BD213" i="34"/>
  <c r="AG238" i="34"/>
  <c r="BP218" i="34"/>
  <c r="P232" i="34"/>
  <c r="H214" i="34"/>
  <c r="BN214" i="34"/>
  <c r="AN247" i="34"/>
  <c r="N220" i="34"/>
  <c r="BC220" i="34"/>
  <c r="M230" i="34"/>
  <c r="AU230" i="34"/>
  <c r="BH230" i="34"/>
  <c r="K217" i="34"/>
  <c r="AP217" i="34"/>
  <c r="BL217" i="34"/>
  <c r="I215" i="34"/>
  <c r="AQ215" i="34"/>
  <c r="BN215" i="34"/>
  <c r="H244" i="34"/>
  <c r="BF244" i="34"/>
  <c r="AL244" i="34"/>
  <c r="J216" i="34"/>
  <c r="BM216" i="34"/>
  <c r="M219" i="34"/>
  <c r="AP219" i="34"/>
  <c r="BL219" i="34"/>
  <c r="N242" i="34"/>
  <c r="AR242" i="34"/>
  <c r="BH242" i="34"/>
  <c r="N231" i="34"/>
  <c r="AV231" i="34"/>
  <c r="BL231" i="34"/>
  <c r="G224" i="34"/>
  <c r="BP224" i="34"/>
  <c r="AZ224" i="34"/>
  <c r="N223" i="34"/>
  <c r="AR223" i="34"/>
  <c r="L221" i="34"/>
  <c r="AE221" i="34"/>
  <c r="AN221" i="34"/>
  <c r="AO248" i="34"/>
  <c r="M251" i="34"/>
  <c r="K239" i="34"/>
  <c r="AP239" i="34"/>
  <c r="BM239" i="34"/>
  <c r="N212" i="34"/>
  <c r="AR212" i="34"/>
  <c r="BN212" i="34"/>
  <c r="J214" i="34"/>
  <c r="AE214" i="34"/>
  <c r="BB214" i="34"/>
  <c r="AY220" i="34"/>
  <c r="K220" i="34"/>
  <c r="S243" i="34"/>
  <c r="T243" i="34"/>
  <c r="AD230" i="34"/>
  <c r="AV230" i="34"/>
  <c r="S230" i="34"/>
  <c r="H217" i="34"/>
  <c r="AE217" i="34"/>
  <c r="BA217" i="34"/>
  <c r="J215" i="34"/>
  <c r="AE215" i="34"/>
  <c r="BA215" i="34"/>
  <c r="Y250" i="34"/>
  <c r="BL244" i="34"/>
  <c r="BN244" i="34"/>
  <c r="H216" i="34"/>
  <c r="AE216" i="34"/>
  <c r="BA216" i="34"/>
  <c r="H219" i="34"/>
  <c r="AD219" i="34"/>
  <c r="AZ219" i="34"/>
  <c r="AA242" i="34"/>
  <c r="M242" i="34"/>
  <c r="AJ231" i="34"/>
  <c r="BG231" i="34"/>
  <c r="R231" i="34"/>
  <c r="AC224" i="34"/>
  <c r="AI224" i="34"/>
  <c r="AJ224" i="34"/>
  <c r="BP223" i="34"/>
  <c r="BI223" i="34"/>
  <c r="AU221" i="34"/>
  <c r="BM221" i="34"/>
  <c r="BO221" i="34"/>
  <c r="AU214" i="34"/>
  <c r="T214" i="34"/>
  <c r="AB247" i="34"/>
  <c r="AC247" i="34"/>
  <c r="BM220" i="34"/>
  <c r="AA220" i="34"/>
  <c r="AW220" i="34"/>
  <c r="Z243" i="34"/>
  <c r="AA243" i="34"/>
  <c r="AO230" i="34"/>
  <c r="BK230" i="34"/>
  <c r="AR230" i="34"/>
  <c r="R217" i="34"/>
  <c r="AO217" i="34"/>
  <c r="AP215" i="34"/>
  <c r="BL215" i="34"/>
  <c r="BK216" i="34"/>
  <c r="BD216" i="34"/>
  <c r="AO219" i="34"/>
  <c r="BK219" i="34"/>
  <c r="AH219" i="34"/>
  <c r="AI242" i="34"/>
  <c r="AS242" i="34"/>
  <c r="BI242" i="34"/>
  <c r="AW231" i="34"/>
  <c r="BP231" i="34"/>
  <c r="BD224" i="34"/>
  <c r="AL224" i="34"/>
  <c r="BE224" i="34"/>
  <c r="X223" i="34"/>
  <c r="U223" i="34"/>
  <c r="AS223" i="34"/>
  <c r="J221" i="34"/>
  <c r="G221" i="34"/>
  <c r="BF221" i="34"/>
  <c r="AY251" i="34"/>
  <c r="M214" i="34"/>
  <c r="BE214" i="34"/>
  <c r="J220" i="34"/>
  <c r="AG220" i="34"/>
  <c r="AH220" i="34"/>
  <c r="AT243" i="34"/>
  <c r="N230" i="34"/>
  <c r="Y230" i="34"/>
  <c r="H230" i="34"/>
  <c r="AZ217" i="34"/>
  <c r="M217" i="34"/>
  <c r="AS217" i="34"/>
  <c r="M215" i="34"/>
  <c r="AT215" i="34"/>
  <c r="S250" i="34"/>
  <c r="AW244" i="34"/>
  <c r="AY244" i="34"/>
  <c r="AZ216" i="34"/>
  <c r="M216" i="34"/>
  <c r="X216" i="34"/>
  <c r="AY219" i="34"/>
  <c r="K219" i="34"/>
  <c r="BM219" i="34"/>
  <c r="AR231" i="34"/>
  <c r="Z231" i="34"/>
  <c r="G231" i="34"/>
  <c r="S224" i="34"/>
  <c r="H224" i="34"/>
  <c r="AA224" i="34"/>
  <c r="BK223" i="34"/>
  <c r="BC223" i="34"/>
  <c r="AH221" i="34"/>
  <c r="AQ221" i="34"/>
  <c r="BG221" i="34"/>
  <c r="AJ251" i="34"/>
  <c r="AR214" i="34"/>
  <c r="W214" i="34"/>
  <c r="BO214" i="34"/>
  <c r="AQ220" i="34"/>
  <c r="X220" i="34"/>
  <c r="U243" i="34"/>
  <c r="AK243" i="34"/>
  <c r="AS230" i="34"/>
  <c r="O230" i="34"/>
  <c r="AQ217" i="34"/>
  <c r="W217" i="34"/>
  <c r="BC217" i="34"/>
  <c r="AO215" i="34"/>
  <c r="BO215" i="34"/>
  <c r="AY250" i="34"/>
  <c r="BO250" i="34"/>
  <c r="BH244" i="34"/>
  <c r="AP216" i="34"/>
  <c r="W216" i="34"/>
  <c r="AI216" i="34"/>
  <c r="AS219" i="34"/>
  <c r="W219" i="34"/>
  <c r="N219" i="34"/>
  <c r="AT242" i="34"/>
  <c r="AK242" i="34"/>
  <c r="AT231" i="34"/>
  <c r="K231" i="34"/>
  <c r="L231" i="34"/>
  <c r="AM224" i="34"/>
  <c r="BL224" i="34"/>
  <c r="AV224" i="34"/>
  <c r="AB224" i="34"/>
  <c r="AT223" i="34"/>
  <c r="Z223" i="34"/>
  <c r="BD223" i="34"/>
  <c r="AR221" i="34"/>
  <c r="BA221" i="34"/>
  <c r="S221" i="34"/>
  <c r="AV214" i="34"/>
  <c r="AY214" i="34"/>
  <c r="AH214" i="34"/>
  <c r="Y214" i="34"/>
  <c r="G247" i="34"/>
  <c r="BB220" i="34"/>
  <c r="BN220" i="34"/>
  <c r="AU243" i="34"/>
  <c r="AL243" i="34"/>
  <c r="BA230" i="34"/>
  <c r="Z230" i="34"/>
  <c r="AM230" i="34"/>
  <c r="AY217" i="34"/>
  <c r="AG217" i="34"/>
  <c r="N217" i="34"/>
  <c r="AW215" i="34"/>
  <c r="AH215" i="34"/>
  <c r="N215" i="34"/>
  <c r="AP250" i="34"/>
  <c r="BO244" i="34"/>
  <c r="BI244" i="34"/>
  <c r="AX216" i="34"/>
  <c r="AY216" i="34"/>
  <c r="AG216" i="34"/>
  <c r="N216" i="34"/>
  <c r="BA219" i="34"/>
  <c r="AX219" i="34"/>
  <c r="AG219" i="34"/>
  <c r="AR219" i="34"/>
  <c r="BF242" i="34"/>
  <c r="U242" i="34"/>
  <c r="BP242" i="34"/>
  <c r="BB231" i="34"/>
  <c r="U231" i="34"/>
  <c r="AI231" i="34"/>
  <c r="AU224" i="34"/>
  <c r="AF224" i="34"/>
  <c r="N224" i="34"/>
  <c r="BI224" i="34"/>
  <c r="BB223" i="34"/>
  <c r="L223" i="34"/>
  <c r="AZ221" i="34"/>
  <c r="BE221" i="34"/>
  <c r="AW221" i="34"/>
  <c r="Y221" i="34"/>
  <c r="AY248" i="34"/>
  <c r="BD214" i="34"/>
  <c r="BJ214" i="34"/>
  <c r="AB214" i="34"/>
  <c r="AM214" i="34"/>
  <c r="BF247" i="34"/>
  <c r="BG247" i="34"/>
  <c r="Y220" i="34"/>
  <c r="AU220" i="34"/>
  <c r="AP220" i="34"/>
  <c r="BC243" i="34"/>
  <c r="BD243" i="34"/>
  <c r="BE243" i="34"/>
  <c r="BH243" i="34"/>
  <c r="V230" i="34"/>
  <c r="AW230" i="34"/>
  <c r="BM217" i="34"/>
  <c r="Z217" i="34"/>
  <c r="AM217" i="34"/>
  <c r="AR217" i="34"/>
  <c r="AB215" i="34"/>
  <c r="AM215" i="34"/>
  <c r="AR215" i="34"/>
  <c r="BF216" i="34"/>
  <c r="BI216" i="34"/>
  <c r="V216" i="34"/>
  <c r="BH219" i="34"/>
  <c r="T219" i="34"/>
  <c r="BM242" i="34"/>
  <c r="BN242" i="34"/>
  <c r="BO242" i="34"/>
  <c r="AS231" i="34"/>
  <c r="BF231" i="34"/>
  <c r="AM231" i="34"/>
  <c r="BC224" i="34"/>
  <c r="AX224" i="34"/>
  <c r="BJ223" i="34"/>
  <c r="O223" i="34"/>
  <c r="BH221" i="34"/>
  <c r="AC221" i="34"/>
  <c r="BF248" i="34"/>
  <c r="BM235" i="34"/>
  <c r="BF235" i="34"/>
  <c r="I235" i="34"/>
  <c r="AV227" i="34"/>
  <c r="BM227" i="34"/>
  <c r="M227" i="34"/>
  <c r="AU246" i="34"/>
  <c r="BA246" i="34"/>
  <c r="T241" i="34"/>
  <c r="BF241" i="34"/>
  <c r="AC233" i="34"/>
  <c r="AP233" i="34"/>
  <c r="BH233" i="34"/>
  <c r="BG252" i="34"/>
  <c r="BM212" i="34"/>
  <c r="AF212" i="34"/>
  <c r="BL239" i="34"/>
  <c r="O219" i="34"/>
  <c r="O216" i="34"/>
  <c r="AI220" i="34"/>
  <c r="BN247" i="34"/>
  <c r="O214" i="34"/>
  <c r="BL235" i="34"/>
  <c r="AV235" i="34"/>
  <c r="AS235" i="34"/>
  <c r="L227" i="34"/>
  <c r="AZ227" i="34"/>
  <c r="AP227" i="34"/>
  <c r="AT241" i="34"/>
  <c r="AS241" i="34"/>
  <c r="BA233" i="34"/>
  <c r="BC233" i="34"/>
  <c r="AS233" i="34"/>
  <c r="AQ233" i="34"/>
  <c r="AU212" i="34"/>
  <c r="AP212" i="34"/>
  <c r="AL212" i="34"/>
  <c r="BN239" i="34"/>
  <c r="BA239" i="34"/>
  <c r="P239" i="34"/>
  <c r="AI239" i="34"/>
  <c r="M223" i="34"/>
  <c r="BK224" i="34"/>
  <c r="J231" i="34"/>
  <c r="G242" i="34"/>
  <c r="BM215" i="34"/>
  <c r="W220" i="34"/>
  <c r="O231" i="34"/>
  <c r="G216" i="34"/>
  <c r="AO216" i="34"/>
  <c r="R220" i="34"/>
  <c r="AR244" i="34"/>
  <c r="BQ224" i="34"/>
  <c r="Y227" i="34"/>
  <c r="P220" i="34"/>
  <c r="BN224" i="34"/>
  <c r="BQ219" i="34"/>
  <c r="AG227" i="34"/>
  <c r="BQ251" i="34"/>
  <c r="G214" i="34"/>
  <c r="H235" i="34"/>
  <c r="L235" i="34"/>
  <c r="AL214" i="34"/>
  <c r="BQ235" i="34"/>
  <c r="BQ210" i="34"/>
  <c r="BO219" i="34"/>
  <c r="AL216" i="34"/>
  <c r="AG235" i="34"/>
  <c r="BB212" i="34"/>
  <c r="L220" i="34"/>
  <c r="AO244" i="34"/>
  <c r="AK216" i="34"/>
  <c r="K276" i="34"/>
  <c r="S276" i="34"/>
  <c r="AA276" i="34"/>
  <c r="AI276" i="34"/>
  <c r="AQ276" i="34"/>
  <c r="AY276" i="34"/>
  <c r="BG276" i="34"/>
  <c r="BO276" i="34"/>
  <c r="AZ209" i="34"/>
  <c r="BH209" i="34"/>
  <c r="BP209" i="34"/>
  <c r="K209" i="34"/>
  <c r="S209" i="34"/>
  <c r="AA209" i="34"/>
  <c r="AI209" i="34"/>
  <c r="AQ209" i="34"/>
  <c r="G141" i="34"/>
  <c r="O141" i="34"/>
  <c r="W141" i="34"/>
  <c r="AE141" i="34"/>
  <c r="AM141" i="34"/>
  <c r="AU141" i="34"/>
  <c r="BC141" i="34"/>
  <c r="BK141" i="34"/>
  <c r="BQ262" i="34"/>
  <c r="I276" i="34"/>
  <c r="AX209" i="34"/>
  <c r="AG209" i="34"/>
  <c r="M141" i="34"/>
  <c r="AK141" i="34"/>
  <c r="AS141" i="34"/>
  <c r="BI141" i="34"/>
  <c r="J276" i="34"/>
  <c r="BF276" i="34"/>
  <c r="Z209" i="34"/>
  <c r="V141" i="34"/>
  <c r="L276" i="34"/>
  <c r="T276" i="34"/>
  <c r="AB276" i="34"/>
  <c r="AJ276" i="34"/>
  <c r="AR276" i="34"/>
  <c r="AZ276" i="34"/>
  <c r="BH276" i="34"/>
  <c r="BP276" i="34"/>
  <c r="BA209" i="34"/>
  <c r="BI209" i="34"/>
  <c r="BQ209" i="34"/>
  <c r="L209" i="34"/>
  <c r="T209" i="34"/>
  <c r="AB209" i="34"/>
  <c r="AJ209" i="34"/>
  <c r="AR209" i="34"/>
  <c r="H141" i="34"/>
  <c r="P141" i="34"/>
  <c r="X141" i="34"/>
  <c r="AF141" i="34"/>
  <c r="AN141" i="34"/>
  <c r="AV141" i="34"/>
  <c r="BD141" i="34"/>
  <c r="BL141" i="34"/>
  <c r="AO276" i="34"/>
  <c r="AO209" i="34"/>
  <c r="AC141" i="34"/>
  <c r="BQ267" i="34"/>
  <c r="AH276" i="34"/>
  <c r="BO209" i="34"/>
  <c r="M276" i="34"/>
  <c r="U276" i="34"/>
  <c r="AC276" i="34"/>
  <c r="AK276" i="34"/>
  <c r="AS276" i="34"/>
  <c r="BA276" i="34"/>
  <c r="BI276" i="34"/>
  <c r="BQ276" i="34"/>
  <c r="BB209" i="34"/>
  <c r="BJ209" i="34"/>
  <c r="M209" i="34"/>
  <c r="U209" i="34"/>
  <c r="AC209" i="34"/>
  <c r="AK209" i="34"/>
  <c r="AS209" i="34"/>
  <c r="I141" i="34"/>
  <c r="Q141" i="34"/>
  <c r="Y141" i="34"/>
  <c r="AG141" i="34"/>
  <c r="AO141" i="34"/>
  <c r="AW141" i="34"/>
  <c r="BE141" i="34"/>
  <c r="BM141" i="34"/>
  <c r="Q276" i="34"/>
  <c r="BM276" i="34"/>
  <c r="I209" i="34"/>
  <c r="U141" i="34"/>
  <c r="BQ141" i="34"/>
  <c r="Z276" i="34"/>
  <c r="BN276" i="34"/>
  <c r="AP209" i="34"/>
  <c r="N141" i="34"/>
  <c r="BB141" i="34"/>
  <c r="N276" i="34"/>
  <c r="V276" i="34"/>
  <c r="AD276" i="34"/>
  <c r="AL276" i="34"/>
  <c r="AT276" i="34"/>
  <c r="BB276" i="34"/>
  <c r="BJ276" i="34"/>
  <c r="BC209" i="34"/>
  <c r="BK209" i="34"/>
  <c r="N209" i="34"/>
  <c r="V209" i="34"/>
  <c r="AD209" i="34"/>
  <c r="AL209" i="34"/>
  <c r="AT209" i="34"/>
  <c r="J141" i="34"/>
  <c r="R141" i="34"/>
  <c r="Z141" i="34"/>
  <c r="AH141" i="34"/>
  <c r="AP141" i="34"/>
  <c r="AX141" i="34"/>
  <c r="BF141" i="34"/>
  <c r="BN141" i="34"/>
  <c r="Y276" i="34"/>
  <c r="BE276" i="34"/>
  <c r="BF209" i="34"/>
  <c r="Y209" i="34"/>
  <c r="R276" i="34"/>
  <c r="AX276" i="34"/>
  <c r="AY209" i="34"/>
  <c r="R209" i="34"/>
  <c r="AH209" i="34"/>
  <c r="AL141" i="34"/>
  <c r="BJ141" i="34"/>
  <c r="G276" i="34"/>
  <c r="O276" i="34"/>
  <c r="W276" i="34"/>
  <c r="AE276" i="34"/>
  <c r="AM276" i="34"/>
  <c r="AU276" i="34"/>
  <c r="BC276" i="34"/>
  <c r="BK276" i="34"/>
  <c r="BD209" i="34"/>
  <c r="BL209" i="34"/>
  <c r="G209" i="34"/>
  <c r="O209" i="34"/>
  <c r="W209" i="34"/>
  <c r="AE209" i="34"/>
  <c r="AM209" i="34"/>
  <c r="AU209" i="34"/>
  <c r="K141" i="34"/>
  <c r="S141" i="34"/>
  <c r="AA141" i="34"/>
  <c r="AI141" i="34"/>
  <c r="AQ141" i="34"/>
  <c r="AY141" i="34"/>
  <c r="BG141" i="34"/>
  <c r="BO141" i="34"/>
  <c r="AG276" i="34"/>
  <c r="Q209" i="34"/>
  <c r="BQ261" i="34"/>
  <c r="J209" i="34"/>
  <c r="AT141" i="34"/>
  <c r="H276" i="34"/>
  <c r="P276" i="34"/>
  <c r="X276" i="34"/>
  <c r="AF276" i="34"/>
  <c r="AN276" i="34"/>
  <c r="AV276" i="34"/>
  <c r="BD276" i="34"/>
  <c r="BL276" i="34"/>
  <c r="AW209" i="34"/>
  <c r="BE209" i="34"/>
  <c r="BM209" i="34"/>
  <c r="H209" i="34"/>
  <c r="P209" i="34"/>
  <c r="X209" i="34"/>
  <c r="AF209" i="34"/>
  <c r="AN209" i="34"/>
  <c r="AV209" i="34"/>
  <c r="L141" i="34"/>
  <c r="T141" i="34"/>
  <c r="AB141" i="34"/>
  <c r="AJ141" i="34"/>
  <c r="AR141" i="34"/>
  <c r="AZ141" i="34"/>
  <c r="BH141" i="34"/>
  <c r="BP141" i="34"/>
  <c r="BQ266" i="34"/>
  <c r="AW276" i="34"/>
  <c r="BN209" i="34"/>
  <c r="BG209" i="34"/>
  <c r="AD141" i="34"/>
  <c r="BA141" i="34"/>
  <c r="AP276" i="34"/>
  <c r="BQ269" i="34"/>
  <c r="BQ270" i="34"/>
  <c r="BQ268" i="34"/>
  <c r="BQ256" i="34"/>
  <c r="BQ259" i="34"/>
  <c r="AB253" i="34"/>
  <c r="BQ253" i="34"/>
  <c r="BQ271" i="34"/>
  <c r="BQ263" i="34"/>
  <c r="BQ255" i="34"/>
  <c r="BQ254" i="34"/>
  <c r="BQ265" i="34"/>
  <c r="M253" i="34"/>
  <c r="BQ272" i="34"/>
  <c r="BQ264" i="34"/>
  <c r="BQ258" i="34"/>
  <c r="BQ260" i="34"/>
  <c r="BQ257" i="34"/>
  <c r="L237" i="34"/>
  <c r="N237" i="34"/>
  <c r="P237" i="34"/>
  <c r="Y237" i="34"/>
  <c r="AE237" i="34"/>
  <c r="AI237" i="34"/>
  <c r="AK237" i="34"/>
  <c r="BA237" i="34"/>
  <c r="AX245" i="34"/>
  <c r="M240" i="34"/>
  <c r="AG240" i="34"/>
  <c r="AB240" i="34"/>
  <c r="AX240" i="34"/>
  <c r="AP240" i="34"/>
  <c r="AO249" i="34"/>
  <c r="S211" i="34"/>
  <c r="AB211" i="34"/>
  <c r="BQ211" i="34"/>
  <c r="AJ211" i="34"/>
  <c r="G234" i="34"/>
  <c r="K234" i="34"/>
  <c r="V234" i="34"/>
  <c r="AF234" i="34"/>
  <c r="AH234" i="34"/>
  <c r="AQ236" i="34"/>
  <c r="AS236" i="34"/>
  <c r="J236" i="34"/>
  <c r="AL236" i="34"/>
  <c r="BP236" i="34"/>
  <c r="BK211" i="34"/>
  <c r="BP211" i="34"/>
  <c r="BJ234" i="34"/>
  <c r="G245" i="34"/>
  <c r="BQ240" i="34"/>
  <c r="K211" i="34"/>
  <c r="BQ234" i="34"/>
  <c r="R237" i="34"/>
  <c r="T237" i="34"/>
  <c r="AY237" i="34"/>
  <c r="AM237" i="34"/>
  <c r="BD245" i="34"/>
  <c r="AO240" i="34"/>
  <c r="R240" i="34"/>
  <c r="BG240" i="34"/>
  <c r="Z240" i="34"/>
  <c r="AN240" i="34"/>
  <c r="V211" i="34"/>
  <c r="W211" i="34"/>
  <c r="I211" i="34"/>
  <c r="AW211" i="34"/>
  <c r="M211" i="34"/>
  <c r="H211" i="34"/>
  <c r="O234" i="34"/>
  <c r="Q234" i="34"/>
  <c r="U234" i="34"/>
  <c r="AV234" i="34"/>
  <c r="AW236" i="34"/>
  <c r="AY236" i="34"/>
  <c r="BA236" i="34"/>
  <c r="AU236" i="34"/>
  <c r="Z236" i="34"/>
  <c r="AF236" i="34"/>
  <c r="AR236" i="34"/>
  <c r="AB236" i="34"/>
  <c r="BM237" i="34"/>
  <c r="BD234" i="34"/>
  <c r="AC237" i="34"/>
  <c r="AI245" i="34"/>
  <c r="L240" i="34"/>
  <c r="L234" i="34"/>
  <c r="AI236" i="34"/>
  <c r="AB237" i="34"/>
  <c r="BK237" i="34"/>
  <c r="BL245" i="34"/>
  <c r="BN245" i="34"/>
  <c r="AC240" i="34"/>
  <c r="BC240" i="34"/>
  <c r="AH240" i="34"/>
  <c r="BH249" i="34"/>
  <c r="AD211" i="34"/>
  <c r="AE211" i="34"/>
  <c r="AI211" i="34"/>
  <c r="U211" i="34"/>
  <c r="BI211" i="34"/>
  <c r="Z211" i="34"/>
  <c r="Y234" i="34"/>
  <c r="AA234" i="34"/>
  <c r="BB234" i="34"/>
  <c r="BH234" i="34"/>
  <c r="BL234" i="34"/>
  <c r="BI236" i="34"/>
  <c r="BC236" i="34"/>
  <c r="AJ236" i="34"/>
  <c r="BL237" i="34"/>
  <c r="BQ237" i="34"/>
  <c r="AB245" i="34"/>
  <c r="AR211" i="34"/>
  <c r="BG234" i="34"/>
  <c r="BE211" i="34"/>
  <c r="P234" i="34"/>
  <c r="AH237" i="34"/>
  <c r="AN237" i="34"/>
  <c r="K237" i="34"/>
  <c r="Q237" i="34"/>
  <c r="U237" i="34"/>
  <c r="BQ245" i="34"/>
  <c r="I245" i="34"/>
  <c r="S240" i="34"/>
  <c r="BL240" i="34"/>
  <c r="BQ249" i="34"/>
  <c r="AL211" i="34"/>
  <c r="AM211" i="34"/>
  <c r="Q211" i="34"/>
  <c r="AG211" i="34"/>
  <c r="AE234" i="34"/>
  <c r="AK234" i="34"/>
  <c r="BN234" i="34"/>
  <c r="BQ236" i="34"/>
  <c r="BK236" i="34"/>
  <c r="BF236" i="34"/>
  <c r="BH240" i="34"/>
  <c r="BO211" i="34"/>
  <c r="BQ273" i="34"/>
  <c r="BI234" i="34"/>
  <c r="O237" i="34"/>
  <c r="AJ240" i="34"/>
  <c r="BL211" i="34"/>
  <c r="BM234" i="34"/>
  <c r="Z234" i="34"/>
  <c r="BN236" i="34"/>
  <c r="AV237" i="34"/>
  <c r="AA237" i="34"/>
  <c r="BI237" i="34"/>
  <c r="M245" i="34"/>
  <c r="S245" i="34"/>
  <c r="BO245" i="34"/>
  <c r="AA240" i="34"/>
  <c r="AZ240" i="34"/>
  <c r="M249" i="34"/>
  <c r="AT211" i="34"/>
  <c r="AU211" i="34"/>
  <c r="R211" i="34"/>
  <c r="AZ211" i="34"/>
  <c r="AP211" i="34"/>
  <c r="AM234" i="34"/>
  <c r="AS234" i="34"/>
  <c r="AD234" i="34"/>
  <c r="AP234" i="34"/>
  <c r="I236" i="34"/>
  <c r="M236" i="34"/>
  <c r="H236" i="34"/>
  <c r="N236" i="34"/>
  <c r="R236" i="34"/>
  <c r="BH237" i="34"/>
  <c r="L245" i="34"/>
  <c r="BJ211" i="34"/>
  <c r="Y236" i="34"/>
  <c r="AX236" i="34"/>
  <c r="AP245" i="34"/>
  <c r="Y240" i="34"/>
  <c r="X240" i="34"/>
  <c r="G211" i="34"/>
  <c r="AC211" i="34"/>
  <c r="AZ234" i="34"/>
  <c r="AX237" i="34"/>
  <c r="AZ237" i="34"/>
  <c r="BD237" i="34"/>
  <c r="AW237" i="34"/>
  <c r="BA240" i="34"/>
  <c r="I240" i="34"/>
  <c r="AI240" i="34"/>
  <c r="AD240" i="34"/>
  <c r="AY240" i="34"/>
  <c r="BB211" i="34"/>
  <c r="BC211" i="34"/>
  <c r="BH211" i="34"/>
  <c r="AK211" i="34"/>
  <c r="T211" i="34"/>
  <c r="BF211" i="34"/>
  <c r="AU234" i="34"/>
  <c r="AY234" i="34"/>
  <c r="BA234" i="34"/>
  <c r="AN234" i="34"/>
  <c r="AT234" i="34"/>
  <c r="AX234" i="34"/>
  <c r="Q236" i="34"/>
  <c r="X236" i="34"/>
  <c r="AD236" i="34"/>
  <c r="AC245" i="34"/>
  <c r="AH245" i="34"/>
  <c r="BB240" i="34"/>
  <c r="J211" i="34"/>
  <c r="G240" i="34"/>
  <c r="X211" i="34"/>
  <c r="BO234" i="34"/>
  <c r="M238" i="34"/>
  <c r="G238" i="34"/>
  <c r="I238" i="34"/>
  <c r="J238" i="34"/>
  <c r="AX222" i="34"/>
  <c r="AZ222" i="34"/>
  <c r="BQ222" i="34"/>
  <c r="K225" i="34"/>
  <c r="M225" i="34"/>
  <c r="N225" i="34"/>
  <c r="AR225" i="34"/>
  <c r="L225" i="34"/>
  <c r="AP225" i="34"/>
  <c r="AO228" i="34"/>
  <c r="AQ228" i="34"/>
  <c r="AM228" i="34"/>
  <c r="R228" i="34"/>
  <c r="V228" i="34"/>
  <c r="Z228" i="34"/>
  <c r="N228" i="34"/>
  <c r="AL226" i="34"/>
  <c r="U226" i="34"/>
  <c r="AK226" i="34"/>
  <c r="BI226" i="34"/>
  <c r="X226" i="34"/>
  <c r="L213" i="34"/>
  <c r="Y213" i="34"/>
  <c r="AH213" i="34"/>
  <c r="BL213" i="34"/>
  <c r="J229" i="34"/>
  <c r="L229" i="34"/>
  <c r="AC229" i="34"/>
  <c r="AR218" i="34"/>
  <c r="AT218" i="34"/>
  <c r="AU218" i="34"/>
  <c r="AV218" i="34"/>
  <c r="AG218" i="34"/>
  <c r="I218" i="34"/>
  <c r="G232" i="34"/>
  <c r="K232" i="34"/>
  <c r="T232" i="34"/>
  <c r="Z232" i="34"/>
  <c r="AD232" i="34"/>
  <c r="Q232" i="34"/>
  <c r="S232" i="34"/>
  <c r="AJ232" i="34"/>
  <c r="AP232" i="34"/>
  <c r="AF232" i="34"/>
  <c r="BE232" i="34"/>
  <c r="BN238" i="34"/>
  <c r="BA226" i="34"/>
  <c r="Q229" i="34"/>
  <c r="AL218" i="34"/>
  <c r="U238" i="34"/>
  <c r="O238" i="34"/>
  <c r="Q238" i="34"/>
  <c r="Z238" i="34"/>
  <c r="AF238" i="34"/>
  <c r="AJ238" i="34"/>
  <c r="BD238" i="34"/>
  <c r="BB222" i="34"/>
  <c r="BD222" i="34"/>
  <c r="BF222" i="34"/>
  <c r="BG222" i="34"/>
  <c r="BE222" i="34"/>
  <c r="Q225" i="34"/>
  <c r="U225" i="34"/>
  <c r="V225" i="34"/>
  <c r="W225" i="34"/>
  <c r="BN225" i="34"/>
  <c r="AH225" i="34"/>
  <c r="AW228" i="34"/>
  <c r="BA228" i="34"/>
  <c r="AU228" i="34"/>
  <c r="AL228" i="34"/>
  <c r="AP228" i="34"/>
  <c r="R226" i="34"/>
  <c r="AT226" i="34"/>
  <c r="H226" i="34"/>
  <c r="AX226" i="34"/>
  <c r="BQ226" i="34"/>
  <c r="BD226" i="34"/>
  <c r="W213" i="34"/>
  <c r="AQ213" i="34"/>
  <c r="AL213" i="34"/>
  <c r="AB213" i="34"/>
  <c r="AD213" i="34"/>
  <c r="R229" i="34"/>
  <c r="T229" i="34"/>
  <c r="V229" i="34"/>
  <c r="X229" i="34"/>
  <c r="BA229" i="34"/>
  <c r="AO229" i="34"/>
  <c r="AX218" i="34"/>
  <c r="BD218" i="34"/>
  <c r="Y218" i="34"/>
  <c r="U232" i="34"/>
  <c r="O232" i="34"/>
  <c r="BF229" i="34"/>
  <c r="AU222" i="34"/>
  <c r="AZ225" i="34"/>
  <c r="AK228" i="34"/>
  <c r="AD226" i="34"/>
  <c r="K213" i="34"/>
  <c r="H229" i="34"/>
  <c r="AQ218" i="34"/>
  <c r="BK232" i="34"/>
  <c r="AX232" i="34"/>
  <c r="AA238" i="34"/>
  <c r="AP238" i="34"/>
  <c r="AV238" i="34"/>
  <c r="AZ238" i="34"/>
  <c r="BN222" i="34"/>
  <c r="BO222" i="34"/>
  <c r="BP222" i="34"/>
  <c r="AC222" i="34"/>
  <c r="AS222" i="34"/>
  <c r="Y225" i="34"/>
  <c r="AA225" i="34"/>
  <c r="AC225" i="34"/>
  <c r="AE225" i="34"/>
  <c r="H225" i="34"/>
  <c r="BF225" i="34"/>
  <c r="BP225" i="34"/>
  <c r="BG228" i="34"/>
  <c r="BC228" i="34"/>
  <c r="BB228" i="34"/>
  <c r="BF228" i="34"/>
  <c r="AB228" i="34"/>
  <c r="G226" i="34"/>
  <c r="S226" i="34"/>
  <c r="AV226" i="34"/>
  <c r="BG226" i="34"/>
  <c r="Q226" i="34"/>
  <c r="BN226" i="34"/>
  <c r="AC213" i="34"/>
  <c r="AO213" i="34"/>
  <c r="AY213" i="34"/>
  <c r="BH213" i="34"/>
  <c r="AV213" i="34"/>
  <c r="Z229" i="34"/>
  <c r="AB229" i="34"/>
  <c r="AD229" i="34"/>
  <c r="BQ229" i="34"/>
  <c r="BE229" i="34"/>
  <c r="BF218" i="34"/>
  <c r="BJ218" i="34"/>
  <c r="M218" i="34"/>
  <c r="AC232" i="34"/>
  <c r="Y232" i="34"/>
  <c r="AA232" i="34"/>
  <c r="AZ232" i="34"/>
  <c r="BF232" i="34"/>
  <c r="BJ232" i="34"/>
  <c r="R232" i="34"/>
  <c r="AR238" i="34"/>
  <c r="W228" i="34"/>
  <c r="BJ228" i="34"/>
  <c r="BK226" i="34"/>
  <c r="BK213" i="34"/>
  <c r="AB218" i="34"/>
  <c r="BQ218" i="34"/>
  <c r="BQ238" i="34"/>
  <c r="AL222" i="34"/>
  <c r="AR222" i="34"/>
  <c r="X225" i="34"/>
  <c r="J228" i="34"/>
  <c r="I226" i="34"/>
  <c r="BN229" i="34"/>
  <c r="AS229" i="34"/>
  <c r="AN218" i="34"/>
  <c r="BQ232" i="34"/>
  <c r="AI238" i="34"/>
  <c r="BF238" i="34"/>
  <c r="BP238" i="34"/>
  <c r="BJ238" i="34"/>
  <c r="AL238" i="34"/>
  <c r="H222" i="34"/>
  <c r="J222" i="34"/>
  <c r="K222" i="34"/>
  <c r="L222" i="34"/>
  <c r="U222" i="34"/>
  <c r="AW222" i="34"/>
  <c r="AG222" i="34"/>
  <c r="AG225" i="34"/>
  <c r="AL225" i="34"/>
  <c r="AB225" i="34"/>
  <c r="R225" i="34"/>
  <c r="BL225" i="34"/>
  <c r="BM228" i="34"/>
  <c r="BO228" i="34"/>
  <c r="BQ228" i="34"/>
  <c r="BK228" i="34"/>
  <c r="BN228" i="34"/>
  <c r="H228" i="34"/>
  <c r="AR228" i="34"/>
  <c r="AH226" i="34"/>
  <c r="AF226" i="34"/>
  <c r="BE226" i="34"/>
  <c r="BO226" i="34"/>
  <c r="AQ226" i="34"/>
  <c r="AA226" i="34"/>
  <c r="AK213" i="34"/>
  <c r="AM213" i="34"/>
  <c r="AW213" i="34"/>
  <c r="BF213" i="34"/>
  <c r="BG213" i="34"/>
  <c r="S213" i="34"/>
  <c r="AT213" i="34"/>
  <c r="AH229" i="34"/>
  <c r="AN229" i="34"/>
  <c r="S229" i="34"/>
  <c r="K229" i="34"/>
  <c r="M229" i="34"/>
  <c r="AE229" i="34"/>
  <c r="G218" i="34"/>
  <c r="Q218" i="34"/>
  <c r="BO218" i="34"/>
  <c r="S218" i="34"/>
  <c r="AI232" i="34"/>
  <c r="L232" i="34"/>
  <c r="BL232" i="34"/>
  <c r="H238" i="34"/>
  <c r="AI222" i="34"/>
  <c r="BM222" i="34"/>
  <c r="BI225" i="34"/>
  <c r="Z225" i="34"/>
  <c r="BD228" i="34"/>
  <c r="AO226" i="34"/>
  <c r="BI213" i="34"/>
  <c r="V213" i="34"/>
  <c r="BJ229" i="34"/>
  <c r="BG229" i="34"/>
  <c r="AD218" i="34"/>
  <c r="BI218" i="34"/>
  <c r="BO238" i="34"/>
  <c r="BB238" i="34"/>
  <c r="AE228" i="34"/>
  <c r="Y226" i="34"/>
  <c r="K218" i="34"/>
  <c r="J232" i="34"/>
  <c r="R238" i="34"/>
  <c r="R222" i="34"/>
  <c r="S222" i="34"/>
  <c r="T222" i="34"/>
  <c r="AO222" i="34"/>
  <c r="I222" i="34"/>
  <c r="BI222" i="34"/>
  <c r="AQ225" i="34"/>
  <c r="AS225" i="34"/>
  <c r="AT225" i="34"/>
  <c r="AX225" i="34"/>
  <c r="AN225" i="34"/>
  <c r="P225" i="34"/>
  <c r="K228" i="34"/>
  <c r="G228" i="34"/>
  <c r="P228" i="34"/>
  <c r="W226" i="34"/>
  <c r="AR226" i="34"/>
  <c r="BM226" i="34"/>
  <c r="P226" i="34"/>
  <c r="AY226" i="34"/>
  <c r="BF226" i="34"/>
  <c r="H213" i="34"/>
  <c r="BN213" i="34"/>
  <c r="BO213" i="34"/>
  <c r="AN213" i="34"/>
  <c r="AZ213" i="34"/>
  <c r="AP229" i="34"/>
  <c r="AR229" i="34"/>
  <c r="AV229" i="34"/>
  <c r="W229" i="34"/>
  <c r="AA229" i="34"/>
  <c r="O229" i="34"/>
  <c r="J218" i="34"/>
  <c r="L218" i="34"/>
  <c r="N218" i="34"/>
  <c r="P218" i="34"/>
  <c r="AA218" i="34"/>
  <c r="AC218" i="34"/>
  <c r="AS232" i="34"/>
  <c r="AM232" i="34"/>
  <c r="AO232" i="34"/>
  <c r="V232" i="34"/>
  <c r="AB232" i="34"/>
  <c r="AX238" i="34"/>
  <c r="AJ222" i="34"/>
  <c r="AA228" i="34"/>
  <c r="AZ228" i="34"/>
  <c r="V226" i="34"/>
  <c r="Q213" i="34"/>
  <c r="BP213" i="34"/>
  <c r="AO218" i="34"/>
  <c r="BB232" i="34"/>
  <c r="AP222" i="34"/>
  <c r="Q222" i="34"/>
  <c r="BQ225" i="34"/>
  <c r="AG228" i="34"/>
  <c r="L228" i="34"/>
  <c r="AZ226" i="34"/>
  <c r="BQ213" i="34"/>
  <c r="BP229" i="34"/>
  <c r="AY218" i="34"/>
  <c r="BM232" i="34"/>
  <c r="BA238" i="34"/>
  <c r="AU238" i="34"/>
  <c r="AB238" i="34"/>
  <c r="AH238" i="34"/>
  <c r="V222" i="34"/>
  <c r="X222" i="34"/>
  <c r="Z222" i="34"/>
  <c r="AA222" i="34"/>
  <c r="AB222" i="34"/>
  <c r="AE222" i="34"/>
  <c r="M222" i="34"/>
  <c r="AM222" i="34"/>
  <c r="BA225" i="34"/>
  <c r="BB225" i="34"/>
  <c r="BC225" i="34"/>
  <c r="J225" i="34"/>
  <c r="BH225" i="34"/>
  <c r="S228" i="34"/>
  <c r="U228" i="34"/>
  <c r="O228" i="34"/>
  <c r="AF228" i="34"/>
  <c r="AN228" i="34"/>
  <c r="BH228" i="34"/>
  <c r="N226" i="34"/>
  <c r="AE226" i="34"/>
  <c r="BB226" i="34"/>
  <c r="K226" i="34"/>
  <c r="AB226" i="34"/>
  <c r="T226" i="34"/>
  <c r="BP226" i="34"/>
  <c r="BH226" i="34"/>
  <c r="P213" i="34"/>
  <c r="BA213" i="34"/>
  <c r="BC213" i="34"/>
  <c r="BM213" i="34"/>
  <c r="G213" i="34"/>
  <c r="I213" i="34"/>
  <c r="BJ213" i="34"/>
  <c r="BB229" i="34"/>
  <c r="AY229" i="34"/>
  <c r="AQ229" i="34"/>
  <c r="R218" i="34"/>
  <c r="T218" i="34"/>
  <c r="V218" i="34"/>
  <c r="BG218" i="34"/>
  <c r="AI218" i="34"/>
  <c r="BE218" i="34"/>
  <c r="AW232" i="34"/>
  <c r="AY232" i="34"/>
  <c r="AV232" i="34"/>
  <c r="BE238" i="34"/>
  <c r="AH222" i="34"/>
  <c r="BG225" i="34"/>
  <c r="BK225" i="34"/>
  <c r="Y228" i="34"/>
  <c r="L226" i="34"/>
  <c r="R213" i="34"/>
  <c r="BO229" i="34"/>
  <c r="Z218" i="34"/>
  <c r="U218" i="34"/>
  <c r="BI232" i="34"/>
  <c r="H232" i="34"/>
  <c r="O222" i="34"/>
  <c r="O213" i="34"/>
  <c r="U229" i="34"/>
  <c r="BI238" i="34"/>
  <c r="BC238" i="34"/>
  <c r="G215" i="34"/>
  <c r="L215" i="34"/>
  <c r="AL215" i="34"/>
  <c r="AK247" i="34"/>
  <c r="N233" i="34"/>
  <c r="P233" i="34"/>
  <c r="R233" i="34"/>
  <c r="AK233" i="34"/>
  <c r="AA233" i="34"/>
  <c r="AE233" i="34"/>
  <c r="AQ230" i="34"/>
  <c r="T230" i="34"/>
  <c r="J230" i="34"/>
  <c r="AF230" i="34"/>
  <c r="BL230" i="34"/>
  <c r="I217" i="34"/>
  <c r="O217" i="34"/>
  <c r="AJ217" i="34"/>
  <c r="AH217" i="34"/>
  <c r="AQ243" i="34"/>
  <c r="AR243" i="34"/>
  <c r="BA243" i="34"/>
  <c r="AO243" i="34"/>
  <c r="G223" i="34"/>
  <c r="I223" i="34"/>
  <c r="K223" i="34"/>
  <c r="V223" i="34"/>
  <c r="AN242" i="34"/>
  <c r="BQ250" i="34"/>
  <c r="AS221" i="34"/>
  <c r="AM221" i="34"/>
  <c r="AO221" i="34"/>
  <c r="AP221" i="34"/>
  <c r="AT221" i="34"/>
  <c r="AJ221" i="34"/>
  <c r="AF221" i="34"/>
  <c r="I241" i="34"/>
  <c r="J241" i="34"/>
  <c r="L241" i="34"/>
  <c r="AN216" i="34"/>
  <c r="AR216" i="34"/>
  <c r="AS216" i="34"/>
  <c r="AT216" i="34"/>
  <c r="BG216" i="34"/>
  <c r="G219" i="34"/>
  <c r="I219" i="34"/>
  <c r="R219" i="34"/>
  <c r="BP219" i="34"/>
  <c r="AT214" i="34"/>
  <c r="AZ214" i="34"/>
  <c r="BI214" i="34"/>
  <c r="AC214" i="34"/>
  <c r="L248" i="34"/>
  <c r="M248" i="34"/>
  <c r="AX231" i="34"/>
  <c r="AK231" i="34"/>
  <c r="AA231" i="34"/>
  <c r="BC231" i="34"/>
  <c r="J224" i="34"/>
  <c r="L224" i="34"/>
  <c r="M224" i="34"/>
  <c r="AQ224" i="34"/>
  <c r="K224" i="34"/>
  <c r="AZ244" i="34"/>
  <c r="AV244" i="34"/>
  <c r="T220" i="34"/>
  <c r="V220" i="34"/>
  <c r="Z220" i="34"/>
  <c r="BI220" i="34"/>
  <c r="AC220" i="34"/>
  <c r="O220" i="34"/>
  <c r="T239" i="34"/>
  <c r="V239" i="34"/>
  <c r="Z239" i="34"/>
  <c r="AQ239" i="34"/>
  <c r="BE239" i="34"/>
  <c r="T212" i="34"/>
  <c r="AC212" i="34"/>
  <c r="AW212" i="34"/>
  <c r="AA212" i="34"/>
  <c r="Y246" i="34"/>
  <c r="Z246" i="34"/>
  <c r="AX227" i="34"/>
  <c r="BB227" i="34"/>
  <c r="AW227" i="34"/>
  <c r="BA227" i="34"/>
  <c r="AO227" i="34"/>
  <c r="P235" i="34"/>
  <c r="AW235" i="34"/>
  <c r="AI235" i="34"/>
  <c r="K235" i="34"/>
  <c r="AZ215" i="34"/>
  <c r="R221" i="34"/>
  <c r="P216" i="34"/>
  <c r="BE216" i="34"/>
  <c r="BB224" i="34"/>
  <c r="BJ220" i="34"/>
  <c r="BA220" i="34"/>
  <c r="BO239" i="34"/>
  <c r="BH212" i="34"/>
  <c r="BO227" i="34"/>
  <c r="BO235" i="34"/>
  <c r="O215" i="34"/>
  <c r="Q215" i="34"/>
  <c r="S215" i="34"/>
  <c r="T215" i="34"/>
  <c r="U215" i="34"/>
  <c r="X215" i="34"/>
  <c r="AV215" i="34"/>
  <c r="X233" i="34"/>
  <c r="Z233" i="34"/>
  <c r="AB233" i="34"/>
  <c r="AG233" i="34"/>
  <c r="AY230" i="34"/>
  <c r="AJ230" i="34"/>
  <c r="AL230" i="34"/>
  <c r="Q217" i="34"/>
  <c r="S217" i="34"/>
  <c r="U217" i="34"/>
  <c r="V217" i="34"/>
  <c r="BF217" i="34"/>
  <c r="AV217" i="34"/>
  <c r="AN217" i="34"/>
  <c r="AY243" i="34"/>
  <c r="M243" i="34"/>
  <c r="BI243" i="34"/>
  <c r="Q223" i="34"/>
  <c r="S223" i="34"/>
  <c r="T223" i="34"/>
  <c r="AP223" i="34"/>
  <c r="AF223" i="34"/>
  <c r="AX242" i="34"/>
  <c r="AY242" i="34"/>
  <c r="BA242" i="34"/>
  <c r="L242" i="34"/>
  <c r="AX221" i="34"/>
  <c r="AY221" i="34"/>
  <c r="BP221" i="34"/>
  <c r="AL221" i="34"/>
  <c r="Q241" i="34"/>
  <c r="AV241" i="34"/>
  <c r="AV216" i="34"/>
  <c r="K216" i="34"/>
  <c r="S219" i="34"/>
  <c r="U219" i="34"/>
  <c r="P219" i="34"/>
  <c r="Q219" i="34"/>
  <c r="AL219" i="34"/>
  <c r="AB219" i="34"/>
  <c r="BF214" i="34"/>
  <c r="BG214" i="34"/>
  <c r="BH214" i="34"/>
  <c r="U214" i="34"/>
  <c r="AW214" i="34"/>
  <c r="U248" i="34"/>
  <c r="AZ231" i="34"/>
  <c r="BD231" i="34"/>
  <c r="BA231" i="34"/>
  <c r="AQ231" i="34"/>
  <c r="Q231" i="34"/>
  <c r="P224" i="34"/>
  <c r="R224" i="34"/>
  <c r="T224" i="34"/>
  <c r="U224" i="34"/>
  <c r="V224" i="34"/>
  <c r="BM224" i="34"/>
  <c r="AG224" i="34"/>
  <c r="BQ252" i="34"/>
  <c r="BC244" i="34"/>
  <c r="AB220" i="34"/>
  <c r="AD220" i="34"/>
  <c r="AF220" i="34"/>
  <c r="U220" i="34"/>
  <c r="AB239" i="34"/>
  <c r="AD239" i="34"/>
  <c r="BG239" i="34"/>
  <c r="BQ239" i="34"/>
  <c r="BC212" i="34"/>
  <c r="AB212" i="34"/>
  <c r="J212" i="34"/>
  <c r="AK212" i="34"/>
  <c r="BG212" i="34"/>
  <c r="M246" i="34"/>
  <c r="BD227" i="34"/>
  <c r="BH227" i="34"/>
  <c r="BJ227" i="34"/>
  <c r="BQ227" i="34"/>
  <c r="BE227" i="34"/>
  <c r="Z235" i="34"/>
  <c r="AB235" i="34"/>
  <c r="AD235" i="34"/>
  <c r="BC235" i="34"/>
  <c r="AZ241" i="34"/>
  <c r="T216" i="34"/>
  <c r="BN219" i="34"/>
  <c r="Z214" i="34"/>
  <c r="T231" i="34"/>
  <c r="AO231" i="34"/>
  <c r="BG224" i="34"/>
  <c r="BI239" i="34"/>
  <c r="M212" i="34"/>
  <c r="BI227" i="34"/>
  <c r="BH235" i="34"/>
  <c r="W215" i="34"/>
  <c r="Y215" i="34"/>
  <c r="AA215" i="34"/>
  <c r="AC215" i="34"/>
  <c r="BD215" i="34"/>
  <c r="BB215" i="34"/>
  <c r="AF233" i="34"/>
  <c r="AH233" i="34"/>
  <c r="BQ233" i="34"/>
  <c r="BK233" i="34"/>
  <c r="BG230" i="34"/>
  <c r="BI230" i="34"/>
  <c r="BC230" i="34"/>
  <c r="BE230" i="34"/>
  <c r="AZ230" i="34"/>
  <c r="AP230" i="34"/>
  <c r="AT230" i="34"/>
  <c r="Y217" i="34"/>
  <c r="AA217" i="34"/>
  <c r="AC217" i="34"/>
  <c r="AD217" i="34"/>
  <c r="T217" i="34"/>
  <c r="BP217" i="34"/>
  <c r="AX217" i="34"/>
  <c r="BG243" i="34"/>
  <c r="BL243" i="34"/>
  <c r="AH243" i="34"/>
  <c r="W223" i="34"/>
  <c r="Y223" i="34"/>
  <c r="AA223" i="34"/>
  <c r="AB223" i="34"/>
  <c r="AC223" i="34"/>
  <c r="BL223" i="34"/>
  <c r="BG242" i="34"/>
  <c r="BK242" i="34"/>
  <c r="U250" i="34"/>
  <c r="BI221" i="34"/>
  <c r="BC221" i="34"/>
  <c r="AB221" i="34"/>
  <c r="BB221" i="34"/>
  <c r="Y241" i="34"/>
  <c r="Z241" i="34"/>
  <c r="AC241" i="34"/>
  <c r="AD241" i="34"/>
  <c r="BH216" i="34"/>
  <c r="BJ216" i="34"/>
  <c r="AQ216" i="34"/>
  <c r="AA216" i="34"/>
  <c r="Q216" i="34"/>
  <c r="AA219" i="34"/>
  <c r="AC219" i="34"/>
  <c r="X219" i="34"/>
  <c r="Y219" i="34"/>
  <c r="BL214" i="34"/>
  <c r="BP214" i="34"/>
  <c r="AO214" i="34"/>
  <c r="AK214" i="34"/>
  <c r="Y248" i="34"/>
  <c r="AB248" i="34"/>
  <c r="BH231" i="34"/>
  <c r="BJ231" i="34"/>
  <c r="BN231" i="34"/>
  <c r="BQ231" i="34"/>
  <c r="AU231" i="34"/>
  <c r="X224" i="34"/>
  <c r="Z224" i="34"/>
  <c r="AD224" i="34"/>
  <c r="BQ244" i="34"/>
  <c r="BM244" i="34"/>
  <c r="AI244" i="34"/>
  <c r="AJ220" i="34"/>
  <c r="AL220" i="34"/>
  <c r="AN220" i="34"/>
  <c r="AO220" i="34"/>
  <c r="AS220" i="34"/>
  <c r="M220" i="34"/>
  <c r="AE220" i="34"/>
  <c r="AB251" i="34"/>
  <c r="U251" i="34"/>
  <c r="AL239" i="34"/>
  <c r="M239" i="34"/>
  <c r="S239" i="34"/>
  <c r="W239" i="34"/>
  <c r="BK212" i="34"/>
  <c r="AJ212" i="34"/>
  <c r="AY212" i="34"/>
  <c r="V212" i="34"/>
  <c r="AV212" i="34"/>
  <c r="I212" i="34"/>
  <c r="AH212" i="34"/>
  <c r="AP246" i="34"/>
  <c r="AQ246" i="34"/>
  <c r="U246" i="34"/>
  <c r="BL227" i="34"/>
  <c r="BN227" i="34"/>
  <c r="BP227" i="34"/>
  <c r="O227" i="34"/>
  <c r="S227" i="34"/>
  <c r="G227" i="34"/>
  <c r="AC227" i="34"/>
  <c r="AF235" i="34"/>
  <c r="AH235" i="34"/>
  <c r="AJ235" i="34"/>
  <c r="O235" i="34"/>
  <c r="S235" i="34"/>
  <c r="AQ235" i="34"/>
  <c r="BA235" i="34"/>
  <c r="AY215" i="34"/>
  <c r="AD215" i="34"/>
  <c r="BQ247" i="34"/>
  <c r="BD233" i="34"/>
  <c r="X230" i="34"/>
  <c r="AU223" i="34"/>
  <c r="AZ223" i="34"/>
  <c r="BF223" i="34"/>
  <c r="AW242" i="34"/>
  <c r="Q221" i="34"/>
  <c r="AD221" i="34"/>
  <c r="U216" i="34"/>
  <c r="AW219" i="34"/>
  <c r="X214" i="34"/>
  <c r="AS214" i="34"/>
  <c r="AY231" i="34"/>
  <c r="I224" i="34"/>
  <c r="Y252" i="34"/>
  <c r="AC244" i="34"/>
  <c r="BL220" i="34"/>
  <c r="BE212" i="34"/>
  <c r="BO246" i="34"/>
  <c r="BC227" i="34"/>
  <c r="AG215" i="34"/>
  <c r="AI215" i="34"/>
  <c r="AJ215" i="34"/>
  <c r="AK215" i="34"/>
  <c r="R215" i="34"/>
  <c r="BF215" i="34"/>
  <c r="AL233" i="34"/>
  <c r="AR233" i="34"/>
  <c r="G233" i="34"/>
  <c r="M233" i="34"/>
  <c r="Q233" i="34"/>
  <c r="I233" i="34"/>
  <c r="BO230" i="34"/>
  <c r="BQ230" i="34"/>
  <c r="BM230" i="34"/>
  <c r="BP230" i="34"/>
  <c r="BF230" i="34"/>
  <c r="AI217" i="34"/>
  <c r="AK217" i="34"/>
  <c r="AL217" i="34"/>
  <c r="J217" i="34"/>
  <c r="BD217" i="34"/>
  <c r="H243" i="34"/>
  <c r="AP243" i="34"/>
  <c r="AE223" i="34"/>
  <c r="AG223" i="34"/>
  <c r="AJ223" i="34"/>
  <c r="AK223" i="34"/>
  <c r="P223" i="34"/>
  <c r="BN223" i="34"/>
  <c r="BQ242" i="34"/>
  <c r="H242" i="34"/>
  <c r="BD242" i="34"/>
  <c r="AO242" i="34"/>
  <c r="BQ221" i="34"/>
  <c r="BK221" i="34"/>
  <c r="BN221" i="34"/>
  <c r="AV221" i="34"/>
  <c r="AG241" i="34"/>
  <c r="AJ241" i="34"/>
  <c r="P241" i="34"/>
  <c r="BL216" i="34"/>
  <c r="BN216" i="34"/>
  <c r="BP216" i="34"/>
  <c r="BQ216" i="34"/>
  <c r="AI219" i="34"/>
  <c r="AK219" i="34"/>
  <c r="AE219" i="34"/>
  <c r="AF219" i="34"/>
  <c r="V219" i="34"/>
  <c r="L219" i="34"/>
  <c r="K214" i="34"/>
  <c r="L214" i="34"/>
  <c r="BK214" i="34"/>
  <c r="BQ248" i="34"/>
  <c r="H231" i="34"/>
  <c r="S231" i="34"/>
  <c r="I231" i="34"/>
  <c r="M231" i="34"/>
  <c r="W231" i="34"/>
  <c r="AH224" i="34"/>
  <c r="AK224" i="34"/>
  <c r="Q224" i="34"/>
  <c r="O224" i="34"/>
  <c r="J244" i="34"/>
  <c r="AR220" i="34"/>
  <c r="AT220" i="34"/>
  <c r="AV220" i="34"/>
  <c r="AX220" i="34"/>
  <c r="BO220" i="34"/>
  <c r="AK220" i="34"/>
  <c r="AO251" i="34"/>
  <c r="AR239" i="34"/>
  <c r="AV239" i="34"/>
  <c r="BK239" i="34"/>
  <c r="G212" i="34"/>
  <c r="H212" i="34"/>
  <c r="BJ212" i="34"/>
  <c r="BF212" i="34"/>
  <c r="AR246" i="34"/>
  <c r="AB246" i="34"/>
  <c r="H227" i="34"/>
  <c r="J227" i="34"/>
  <c r="AE227" i="34"/>
  <c r="AI227" i="34"/>
  <c r="AS227" i="34"/>
  <c r="AN235" i="34"/>
  <c r="AP235" i="34"/>
  <c r="AR235" i="34"/>
  <c r="AT235" i="34"/>
  <c r="Y235" i="34"/>
  <c r="AE235" i="34"/>
  <c r="BG235" i="34"/>
  <c r="BJ215" i="34"/>
  <c r="BB233" i="34"/>
  <c r="U230" i="34"/>
  <c r="AH230" i="34"/>
  <c r="BB230" i="34"/>
  <c r="L217" i="34"/>
  <c r="AX243" i="34"/>
  <c r="AY223" i="34"/>
  <c r="H223" i="34"/>
  <c r="O221" i="34"/>
  <c r="AV219" i="34"/>
  <c r="V214" i="34"/>
  <c r="X231" i="34"/>
  <c r="AE231" i="34"/>
  <c r="BA224" i="34"/>
  <c r="Y244" i="34"/>
  <c r="BH220" i="34"/>
  <c r="BH239" i="34"/>
  <c r="X212" i="34"/>
  <c r="AS212" i="34"/>
  <c r="AS215" i="34"/>
  <c r="AN215" i="34"/>
  <c r="H215" i="34"/>
  <c r="M247" i="34"/>
  <c r="BI247" i="34"/>
  <c r="AT233" i="34"/>
  <c r="AX233" i="34"/>
  <c r="AZ233" i="34"/>
  <c r="W233" i="34"/>
  <c r="BE233" i="34"/>
  <c r="AW233" i="34"/>
  <c r="K230" i="34"/>
  <c r="G230" i="34"/>
  <c r="I230" i="34"/>
  <c r="R230" i="34"/>
  <c r="L230" i="34"/>
  <c r="AT217" i="34"/>
  <c r="AU217" i="34"/>
  <c r="AF217" i="34"/>
  <c r="K243" i="34"/>
  <c r="L243" i="34"/>
  <c r="O243" i="34"/>
  <c r="Q243" i="34"/>
  <c r="Y243" i="34"/>
  <c r="AM223" i="34"/>
  <c r="AO223" i="34"/>
  <c r="AQ223" i="34"/>
  <c r="AV223" i="34"/>
  <c r="AL223" i="34"/>
  <c r="R223" i="34"/>
  <c r="J242" i="34"/>
  <c r="AB242" i="34"/>
  <c r="P242" i="34"/>
  <c r="BL242" i="34"/>
  <c r="M221" i="34"/>
  <c r="I221" i="34"/>
  <c r="K221" i="34"/>
  <c r="T221" i="34"/>
  <c r="H221" i="34"/>
  <c r="AO241" i="34"/>
  <c r="AP241" i="34"/>
  <c r="AY241" i="34"/>
  <c r="X241" i="34"/>
  <c r="L216" i="34"/>
  <c r="Y216" i="34"/>
  <c r="AM216" i="34"/>
  <c r="AQ219" i="34"/>
  <c r="AM219" i="34"/>
  <c r="AN219" i="34"/>
  <c r="N214" i="34"/>
  <c r="P214" i="34"/>
  <c r="R214" i="34"/>
  <c r="S214" i="34"/>
  <c r="BA214" i="34"/>
  <c r="AR248" i="34"/>
  <c r="P231" i="34"/>
  <c r="Y231" i="34"/>
  <c r="AC231" i="34"/>
  <c r="BM231" i="34"/>
  <c r="AN224" i="34"/>
  <c r="AP224" i="34"/>
  <c r="AR224" i="34"/>
  <c r="AS224" i="34"/>
  <c r="AT224" i="34"/>
  <c r="AW224" i="34"/>
  <c r="BO224" i="34"/>
  <c r="U244" i="34"/>
  <c r="Q244" i="34"/>
  <c r="AZ220" i="34"/>
  <c r="BD220" i="34"/>
  <c r="BF220" i="34"/>
  <c r="BA251" i="34"/>
  <c r="BD239" i="34"/>
  <c r="BF239" i="34"/>
  <c r="AS239" i="34"/>
  <c r="AY239" i="34"/>
  <c r="Y239" i="34"/>
  <c r="O212" i="34"/>
  <c r="P212" i="34"/>
  <c r="S212" i="34"/>
  <c r="AT212" i="34"/>
  <c r="BQ212" i="34"/>
  <c r="R212" i="34"/>
  <c r="AN212" i="34"/>
  <c r="BG246" i="34"/>
  <c r="BQ246" i="34"/>
  <c r="P227" i="34"/>
  <c r="T227" i="34"/>
  <c r="V227" i="34"/>
  <c r="AY227" i="34"/>
  <c r="AM227" i="34"/>
  <c r="BG227" i="34"/>
  <c r="AX235" i="34"/>
  <c r="BB235" i="34"/>
  <c r="AO235" i="34"/>
  <c r="AU235" i="34"/>
  <c r="AU215" i="34"/>
  <c r="P215" i="34"/>
  <c r="BF233" i="34"/>
  <c r="Q230" i="34"/>
  <c r="AB230" i="34"/>
  <c r="AW217" i="34"/>
  <c r="BB217" i="34"/>
  <c r="X217" i="34"/>
  <c r="AW223" i="34"/>
  <c r="BA223" i="34"/>
  <c r="V242" i="34"/>
  <c r="AB250" i="34"/>
  <c r="U221" i="34"/>
  <c r="BL221" i="34"/>
  <c r="BA241" i="34"/>
  <c r="R216" i="34"/>
  <c r="AU216" i="34"/>
  <c r="AU219" i="34"/>
  <c r="BB219" i="34"/>
  <c r="AA214" i="34"/>
  <c r="V231" i="34"/>
  <c r="AX212" i="34"/>
  <c r="Z227" i="34"/>
  <c r="BK227" i="34"/>
  <c r="BG220" i="34"/>
  <c r="BC215" i="34"/>
  <c r="BE215" i="34"/>
  <c r="BG215" i="34"/>
  <c r="BH215" i="34"/>
  <c r="BI215" i="34"/>
  <c r="V215" i="34"/>
  <c r="AX215" i="34"/>
  <c r="AO247" i="34"/>
  <c r="BL233" i="34"/>
  <c r="BN233" i="34"/>
  <c r="BP233" i="34"/>
  <c r="BI233" i="34"/>
  <c r="BM233" i="34"/>
  <c r="AA230" i="34"/>
  <c r="AC230" i="34"/>
  <c r="W230" i="34"/>
  <c r="AX230" i="34"/>
  <c r="AN230" i="34"/>
  <c r="P230" i="34"/>
  <c r="BE217" i="34"/>
  <c r="BG217" i="34"/>
  <c r="BI217" i="34"/>
  <c r="BJ217" i="34"/>
  <c r="BK217" i="34"/>
  <c r="BH217" i="34"/>
  <c r="AB243" i="34"/>
  <c r="AD243" i="34"/>
  <c r="AE243" i="34"/>
  <c r="J243" i="34"/>
  <c r="BF243" i="34"/>
  <c r="BE223" i="34"/>
  <c r="BG223" i="34"/>
  <c r="BH223" i="34"/>
  <c r="AD223" i="34"/>
  <c r="AN223" i="34"/>
  <c r="AH223" i="34"/>
  <c r="Z242" i="34"/>
  <c r="AC242" i="34"/>
  <c r="AD242" i="34"/>
  <c r="AE242" i="34"/>
  <c r="BE242" i="34"/>
  <c r="Z221" i="34"/>
  <c r="AA221" i="34"/>
  <c r="BJ221" i="34"/>
  <c r="P221" i="34"/>
  <c r="BE241" i="34"/>
  <c r="AF241" i="34"/>
  <c r="Z216" i="34"/>
  <c r="AB216" i="34"/>
  <c r="AC216" i="34"/>
  <c r="AD216" i="34"/>
  <c r="S216" i="34"/>
  <c r="BO216" i="34"/>
  <c r="BC216" i="34"/>
  <c r="BG219" i="34"/>
  <c r="BI219" i="34"/>
  <c r="BC219" i="34"/>
  <c r="BD219" i="34"/>
  <c r="BE219" i="34"/>
  <c r="Z219" i="34"/>
  <c r="J219" i="34"/>
  <c r="BF219" i="34"/>
  <c r="AD214" i="34"/>
  <c r="AF214" i="34"/>
  <c r="AI214" i="34"/>
  <c r="AJ214" i="34"/>
  <c r="Q214" i="34"/>
  <c r="BM214" i="34"/>
  <c r="I214" i="34"/>
  <c r="AB231" i="34"/>
  <c r="AD231" i="34"/>
  <c r="AF231" i="34"/>
  <c r="AH231" i="34"/>
  <c r="BO231" i="34"/>
  <c r="BE231" i="34"/>
  <c r="BI231" i="34"/>
  <c r="AG231" i="34"/>
  <c r="BF224" i="34"/>
  <c r="BH224" i="34"/>
  <c r="BJ224" i="34"/>
  <c r="AE224" i="34"/>
  <c r="Y224" i="34"/>
  <c r="BG244" i="34"/>
  <c r="BP220" i="34"/>
  <c r="H220" i="34"/>
  <c r="I220" i="34"/>
  <c r="S220" i="34"/>
  <c r="BQ220" i="34"/>
  <c r="BP239" i="34"/>
  <c r="J239" i="34"/>
  <c r="AM239" i="34"/>
  <c r="BP212" i="34"/>
  <c r="AQ212" i="34"/>
  <c r="U212" i="34"/>
  <c r="BI212" i="34"/>
  <c r="L246" i="34"/>
  <c r="AS246" i="34"/>
  <c r="AJ227" i="34"/>
  <c r="AL227" i="34"/>
  <c r="Q227" i="34"/>
  <c r="U227" i="34"/>
  <c r="I227" i="34"/>
  <c r="BP235" i="34"/>
  <c r="Q235" i="34"/>
  <c r="AA235" i="34"/>
  <c r="BK215" i="34"/>
  <c r="BP215" i="34"/>
  <c r="BQ215" i="34"/>
  <c r="Z215" i="34"/>
  <c r="BA247" i="34"/>
  <c r="H233" i="34"/>
  <c r="J233" i="34"/>
  <c r="L233" i="34"/>
  <c r="U233" i="34"/>
  <c r="K233" i="34"/>
  <c r="O233" i="34"/>
  <c r="Y233" i="34"/>
  <c r="AY233" i="34"/>
  <c r="AI230" i="34"/>
  <c r="AK230" i="34"/>
  <c r="AE230" i="34"/>
  <c r="AG230" i="34"/>
  <c r="BN230" i="34"/>
  <c r="BD230" i="34"/>
  <c r="BJ230" i="34"/>
  <c r="BO217" i="34"/>
  <c r="BQ217" i="34"/>
  <c r="G217" i="34"/>
  <c r="P217" i="34"/>
  <c r="BN217" i="34"/>
  <c r="AB217" i="34"/>
  <c r="AI243" i="34"/>
  <c r="AG243" i="34"/>
  <c r="BQ243" i="34"/>
  <c r="AW243" i="34"/>
  <c r="BM223" i="34"/>
  <c r="BO223" i="34"/>
  <c r="BQ223" i="34"/>
  <c r="AX223" i="34"/>
  <c r="AH242" i="34"/>
  <c r="AL242" i="34"/>
  <c r="Q242" i="34"/>
  <c r="Y242" i="34"/>
  <c r="BI250" i="34"/>
  <c r="BC250" i="34"/>
  <c r="AK221" i="34"/>
  <c r="AG221" i="34"/>
  <c r="AI221" i="34"/>
  <c r="X221" i="34"/>
  <c r="N221" i="34"/>
  <c r="V221" i="34"/>
  <c r="BM241" i="34"/>
  <c r="AC235" i="34"/>
  <c r="T246" i="34"/>
  <c r="Q212" i="34"/>
  <c r="BK220" i="34"/>
  <c r="AO224" i="34"/>
  <c r="AP231" i="34"/>
  <c r="AQ214" i="34"/>
  <c r="BJ219" i="34"/>
  <c r="AJ216" i="34"/>
  <c r="BC241" i="34"/>
  <c r="W235" i="34"/>
  <c r="AK239" i="34"/>
  <c r="G220" i="34"/>
  <c r="AY224" i="34"/>
  <c r="AN231" i="34"/>
  <c r="AP214" i="34"/>
  <c r="AT219" i="34"/>
  <c r="AH216" i="34"/>
  <c r="AY235" i="34"/>
  <c r="N235" i="34"/>
  <c r="S246" i="34"/>
  <c r="AM212" i="34"/>
  <c r="AG239" i="34"/>
  <c r="AM220" i="34"/>
  <c r="AS244" i="34"/>
  <c r="W224" i="34"/>
  <c r="AL231" i="34"/>
  <c r="AN214" i="34"/>
  <c r="AF216" i="34"/>
  <c r="BQ241" i="34"/>
  <c r="BP241" i="34"/>
  <c r="AK227" i="34"/>
  <c r="BA212" i="34"/>
  <c r="Q220" i="34"/>
  <c r="BQ214" i="34"/>
  <c r="I216" i="34"/>
  <c r="BN241" i="34"/>
  <c r="AH248" i="34"/>
  <c r="AS238" i="34"/>
  <c r="BG245" i="34"/>
  <c r="R244" i="34"/>
  <c r="N240" i="34"/>
  <c r="O240" i="34"/>
  <c r="I234" i="34"/>
  <c r="I243" i="34"/>
  <c r="BF237" i="34"/>
  <c r="BB237" i="34"/>
  <c r="S242" i="34"/>
  <c r="W232" i="34"/>
  <c r="J247" i="34"/>
  <c r="AJ244" i="34"/>
  <c r="AK250" i="34"/>
  <c r="AB244" i="34"/>
  <c r="BD236" i="34"/>
  <c r="BD244" i="34"/>
  <c r="AA244" i="34"/>
  <c r="AA246" i="34"/>
  <c r="AQ237" i="34"/>
  <c r="AS245" i="34"/>
  <c r="AF240" i="34"/>
  <c r="AF242" i="34"/>
  <c r="V241" i="34"/>
  <c r="AU248" i="34"/>
  <c r="AK248" i="34"/>
  <c r="BI249" i="34"/>
  <c r="S244" i="34"/>
  <c r="AY249" i="34"/>
  <c r="BH247" i="34"/>
  <c r="O242" i="34"/>
  <c r="BP243" i="34"/>
  <c r="T244" i="34"/>
  <c r="AJ246" i="34"/>
  <c r="AM238" i="34"/>
  <c r="AG247" i="34"/>
  <c r="K244" i="34"/>
  <c r="G244" i="34"/>
  <c r="BI255" i="34"/>
  <c r="K242" i="34"/>
  <c r="BI248" i="34"/>
  <c r="AV243" i="34"/>
  <c r="AX247" i="34"/>
  <c r="BP244" i="34"/>
  <c r="AJ237" i="34"/>
  <c r="AE241" i="34"/>
  <c r="AS247" i="34"/>
  <c r="BL236" i="34"/>
  <c r="R241" i="34"/>
  <c r="AF244" i="34"/>
  <c r="N241" i="34"/>
  <c r="AT239" i="34"/>
  <c r="BF251" i="34"/>
  <c r="BB239" i="34"/>
  <c r="P244" i="34"/>
  <c r="AJ245" i="34"/>
  <c r="W241" i="34"/>
  <c r="BP246" i="34"/>
  <c r="AO246" i="34"/>
  <c r="R245" i="34"/>
  <c r="AJ243" i="34"/>
  <c r="BO243" i="34"/>
  <c r="O241" i="34"/>
  <c r="BH236" i="34"/>
  <c r="X237" i="34"/>
  <c r="S236" i="34"/>
  <c r="AH244" i="34"/>
  <c r="BE244" i="34"/>
  <c r="BA248" i="34"/>
  <c r="AF243" i="34"/>
  <c r="BE235" i="34"/>
  <c r="BN250" i="34"/>
  <c r="V240" i="34"/>
  <c r="AU241" i="34"/>
  <c r="BG238" i="34"/>
  <c r="N239" i="34"/>
  <c r="AL234" i="34"/>
  <c r="Z244" i="34"/>
  <c r="S248" i="34"/>
  <c r="AR247" i="34"/>
  <c r="K241" i="34"/>
  <c r="AV245" i="34"/>
  <c r="AW241" i="34"/>
  <c r="W242" i="34"/>
  <c r="W238" i="34"/>
  <c r="AH236" i="34"/>
  <c r="AL246" i="34"/>
  <c r="AX244" i="34"/>
  <c r="AQ247" i="34"/>
  <c r="X238" i="34"/>
  <c r="AU244" i="34"/>
  <c r="BC247" i="34"/>
  <c r="M244" i="34"/>
  <c r="BJ239" i="34"/>
  <c r="BI240" i="34"/>
  <c r="H234" i="34"/>
  <c r="N243" i="34"/>
  <c r="AN233" i="34"/>
  <c r="AN241" i="34"/>
  <c r="AK246" i="34"/>
  <c r="AU242" i="34"/>
  <c r="AU247" i="34"/>
  <c r="BA252" i="34"/>
  <c r="AT245" i="34"/>
  <c r="BK231" i="34"/>
  <c r="BK240" i="34"/>
  <c r="K247" i="34"/>
  <c r="J245" i="34"/>
  <c r="AQ244" i="34"/>
  <c r="BH248" i="34"/>
  <c r="BP245" i="34"/>
  <c r="BP237" i="34"/>
  <c r="AV246" i="34"/>
  <c r="Z245" i="34"/>
  <c r="BC249" i="34"/>
  <c r="AO252" i="34"/>
  <c r="AA245" i="34"/>
  <c r="BH246" i="34"/>
  <c r="AZ246" i="34"/>
  <c r="AZ243" i="34"/>
  <c r="AK251" i="34"/>
  <c r="H240" i="34"/>
  <c r="BE245" i="34"/>
  <c r="AK253" i="34"/>
  <c r="BI245" i="34"/>
  <c r="P243" i="34"/>
  <c r="L247" i="34"/>
  <c r="AQ245" i="34"/>
  <c r="G237" i="34"/>
  <c r="BI246" i="34"/>
  <c r="Z247" i="34"/>
  <c r="BK238" i="34"/>
  <c r="J246" i="34"/>
  <c r="T245" i="34"/>
  <c r="AG244" i="34"/>
  <c r="BC248" i="34"/>
  <c r="BO248" i="34"/>
  <c r="AY238" i="34"/>
  <c r="AY247" i="34"/>
  <c r="AH250" i="34"/>
  <c r="BC245" i="34"/>
  <c r="G73" i="34"/>
  <c r="O73" i="34"/>
  <c r="W73" i="34"/>
  <c r="AE73" i="34"/>
  <c r="AM73" i="34"/>
  <c r="AU73" i="34"/>
  <c r="BC73" i="34"/>
  <c r="BK73" i="34"/>
  <c r="I73" i="34"/>
  <c r="Q73" i="34"/>
  <c r="Y73" i="34"/>
  <c r="AG73" i="34"/>
  <c r="AO73" i="34"/>
  <c r="AW73" i="34"/>
  <c r="BE73" i="34"/>
  <c r="BM73" i="34"/>
  <c r="J73" i="34"/>
  <c r="R73" i="34"/>
  <c r="Z73" i="34"/>
  <c r="AH73" i="34"/>
  <c r="AP73" i="34"/>
  <c r="AX73" i="34"/>
  <c r="BF73" i="34"/>
  <c r="BN73" i="34"/>
  <c r="K73" i="34"/>
  <c r="S73" i="34"/>
  <c r="AA73" i="34"/>
  <c r="AI73" i="34"/>
  <c r="AQ73" i="34"/>
  <c r="AY73" i="34"/>
  <c r="BG73" i="34"/>
  <c r="BO73" i="34"/>
  <c r="L73" i="34"/>
  <c r="T73" i="34"/>
  <c r="AB73" i="34"/>
  <c r="AJ73" i="34"/>
  <c r="AR73" i="34"/>
  <c r="AZ73" i="34"/>
  <c r="BH73" i="34"/>
  <c r="BP73" i="34"/>
  <c r="H73" i="34"/>
  <c r="AD73" i="34"/>
  <c r="BA73" i="34"/>
  <c r="N73" i="34"/>
  <c r="AK73" i="34"/>
  <c r="BD73" i="34"/>
  <c r="P73" i="34"/>
  <c r="AL73" i="34"/>
  <c r="BI73" i="34"/>
  <c r="U73" i="34"/>
  <c r="V73" i="34"/>
  <c r="AS73" i="34"/>
  <c r="BL73" i="34"/>
  <c r="X73" i="34"/>
  <c r="AT73" i="34"/>
  <c r="BQ73" i="34"/>
  <c r="AN73" i="34"/>
  <c r="BB73" i="34"/>
  <c r="AV73" i="34"/>
  <c r="M73" i="34"/>
  <c r="AC73" i="34"/>
  <c r="AF73" i="34"/>
  <c r="BJ73" i="34"/>
  <c r="F2" i="34"/>
  <c r="AX68" i="34" l="1"/>
  <c r="AX210" i="34"/>
  <c r="BG68" i="34"/>
  <c r="BG210" i="34"/>
  <c r="Z68" i="34"/>
  <c r="Z210" i="34"/>
  <c r="N68" i="34"/>
  <c r="N210" i="34"/>
  <c r="BJ68" i="34"/>
  <c r="BJ210" i="34"/>
  <c r="T68" i="34"/>
  <c r="T210" i="34"/>
  <c r="V68" i="34"/>
  <c r="V210" i="34"/>
  <c r="S68" i="34"/>
  <c r="S210" i="34"/>
  <c r="BK68" i="34"/>
  <c r="BK210" i="34"/>
  <c r="M68" i="34"/>
  <c r="M210" i="34"/>
  <c r="J68" i="34"/>
  <c r="J210" i="34"/>
  <c r="U68" i="34"/>
  <c r="U210" i="34"/>
  <c r="AU68" i="34"/>
  <c r="AU210" i="34"/>
  <c r="AI68" i="34"/>
  <c r="AI210" i="34"/>
  <c r="W68" i="34"/>
  <c r="W210" i="34"/>
  <c r="BM68" i="34"/>
  <c r="BM210" i="34"/>
  <c r="O68" i="34"/>
  <c r="O210" i="34"/>
  <c r="AO68" i="34"/>
  <c r="AO210" i="34"/>
  <c r="AH68" i="34"/>
  <c r="AH210" i="34"/>
  <c r="BO68" i="34"/>
  <c r="BO210" i="34"/>
  <c r="H68" i="34"/>
  <c r="H210" i="34"/>
  <c r="BQ68" i="34"/>
  <c r="BD68" i="34"/>
  <c r="BD210" i="34"/>
  <c r="AA68" i="34"/>
  <c r="AA210" i="34"/>
  <c r="L68" i="34"/>
  <c r="L210" i="34"/>
  <c r="G68" i="34"/>
  <c r="G210" i="34"/>
  <c r="BI68" i="34"/>
  <c r="BI210" i="34"/>
  <c r="BF68" i="34"/>
  <c r="BF210" i="34"/>
  <c r="AW68" i="34"/>
  <c r="AW210" i="34"/>
  <c r="AN68" i="34"/>
  <c r="AN210" i="34"/>
  <c r="AV68" i="34"/>
  <c r="AV210" i="34"/>
  <c r="BB68" i="34"/>
  <c r="BB210" i="34"/>
  <c r="AT68" i="34"/>
  <c r="AT210" i="34"/>
  <c r="BP68" i="34"/>
  <c r="BP210" i="34"/>
  <c r="K68" i="34"/>
  <c r="K210" i="34"/>
  <c r="AZ68" i="34"/>
  <c r="AZ210" i="34"/>
  <c r="AY68" i="34"/>
  <c r="AY210" i="34"/>
  <c r="AP68" i="34"/>
  <c r="AP210" i="34"/>
  <c r="AG68" i="34"/>
  <c r="AG210" i="34"/>
  <c r="I68" i="34"/>
  <c r="I210" i="34"/>
  <c r="P68" i="34"/>
  <c r="P210" i="34"/>
  <c r="Y68" i="34"/>
  <c r="Y210" i="34"/>
  <c r="F236" i="34"/>
  <c r="F237" i="34"/>
  <c r="F234" i="34"/>
  <c r="F245" i="34"/>
  <c r="F249" i="34"/>
  <c r="F232" i="34"/>
  <c r="F226" i="34"/>
  <c r="F218" i="34"/>
  <c r="F229" i="34"/>
  <c r="F228" i="34"/>
  <c r="F225" i="34"/>
  <c r="F238" i="34"/>
  <c r="F243" i="34"/>
  <c r="F250" i="34"/>
  <c r="F241" i="34"/>
  <c r="F233" i="34"/>
  <c r="F246" i="34"/>
  <c r="F227" i="34"/>
  <c r="F235" i="34"/>
  <c r="F239" i="34"/>
  <c r="F212" i="34"/>
  <c r="F247" i="34"/>
  <c r="F220" i="34"/>
  <c r="F230" i="34"/>
  <c r="F217" i="34"/>
  <c r="F215" i="34"/>
  <c r="F216" i="34"/>
  <c r="F219" i="34"/>
  <c r="F242" i="34"/>
  <c r="F231" i="34"/>
  <c r="F224" i="34"/>
  <c r="F223" i="34"/>
  <c r="F221" i="34"/>
  <c r="BH68" i="34"/>
  <c r="BH210" i="34"/>
  <c r="BC68" i="34"/>
  <c r="BC210" i="34"/>
  <c r="AR68" i="34"/>
  <c r="AR210" i="34"/>
  <c r="AJ68" i="34"/>
  <c r="AJ210" i="34"/>
  <c r="AB68" i="34"/>
  <c r="AB210" i="34"/>
  <c r="AS68" i="34"/>
  <c r="AS210" i="34"/>
  <c r="AK68" i="34"/>
  <c r="AK210" i="34"/>
  <c r="BN68" i="34"/>
  <c r="BN210" i="34"/>
  <c r="Q68" i="34"/>
  <c r="Q210" i="34"/>
  <c r="AQ68" i="34"/>
  <c r="AQ210" i="34"/>
  <c r="AD68" i="34"/>
  <c r="AD210" i="34"/>
  <c r="R68" i="34"/>
  <c r="R210" i="34"/>
  <c r="AE68" i="34"/>
  <c r="AE210" i="34"/>
  <c r="BE68" i="34"/>
  <c r="BE210" i="34"/>
  <c r="AC68" i="34"/>
  <c r="AC210" i="34"/>
  <c r="AL68" i="34"/>
  <c r="AL210" i="34"/>
  <c r="BL68" i="34"/>
  <c r="BL210" i="34"/>
  <c r="BA68" i="34"/>
  <c r="BA210" i="34"/>
  <c r="AM68" i="34"/>
  <c r="AM210" i="34"/>
  <c r="X68" i="34"/>
  <c r="X210" i="34"/>
  <c r="AF68" i="34"/>
  <c r="AF210" i="34"/>
  <c r="F141" i="34"/>
  <c r="F209" i="34"/>
  <c r="F276" i="34"/>
  <c r="F211" i="34"/>
  <c r="F240" i="34"/>
  <c r="F222" i="34"/>
  <c r="F213" i="34"/>
  <c r="F244" i="34"/>
  <c r="F214" i="34"/>
  <c r="BH252" i="34"/>
  <c r="L254" i="34"/>
  <c r="BM249" i="34"/>
  <c r="G249" i="34"/>
  <c r="BF254" i="34"/>
  <c r="AL245" i="34"/>
  <c r="AH246" i="34"/>
  <c r="BJ237" i="34"/>
  <c r="AS243" i="34"/>
  <c r="AS249" i="34"/>
  <c r="AT250" i="34"/>
  <c r="AI241" i="34"/>
  <c r="AI251" i="34"/>
  <c r="AI249" i="34"/>
  <c r="AS251" i="34"/>
  <c r="Z252" i="34"/>
  <c r="AZ242" i="34"/>
  <c r="AJ242" i="34"/>
  <c r="AQ242" i="34"/>
  <c r="V238" i="34"/>
  <c r="AW240" i="34"/>
  <c r="AQ249" i="34"/>
  <c r="AP242" i="34"/>
  <c r="BN243" i="34"/>
  <c r="AF246" i="34"/>
  <c r="AE239" i="34"/>
  <c r="AE245" i="34"/>
  <c r="AQ252" i="34"/>
  <c r="BJ235" i="34"/>
  <c r="BJ240" i="34"/>
  <c r="BL241" i="34"/>
  <c r="BL251" i="34"/>
  <c r="BL255" i="34"/>
  <c r="BL250" i="34"/>
  <c r="BK245" i="34"/>
  <c r="BC242" i="34"/>
  <c r="AI250" i="34"/>
  <c r="AA250" i="34"/>
  <c r="T248" i="34"/>
  <c r="Y255" i="34"/>
  <c r="AZ248" i="34"/>
  <c r="BB245" i="34"/>
  <c r="T251" i="34"/>
  <c r="H253" i="34"/>
  <c r="R243" i="34"/>
  <c r="AF249" i="34"/>
  <c r="H239" i="34"/>
  <c r="T252" i="34"/>
  <c r="AC243" i="34"/>
  <c r="AC250" i="34"/>
  <c r="AC251" i="34"/>
  <c r="M256" i="34"/>
  <c r="BA244" i="34"/>
  <c r="H255" i="34"/>
  <c r="AG242" i="34"/>
  <c r="BG250" i="34"/>
  <c r="AD246" i="34"/>
  <c r="AO245" i="34"/>
  <c r="BI256" i="34"/>
  <c r="AG248" i="34"/>
  <c r="AR245" i="34"/>
  <c r="BJ244" i="34"/>
  <c r="AA241" i="34"/>
  <c r="AA248" i="34"/>
  <c r="W237" i="34"/>
  <c r="J240" i="34"/>
  <c r="BH251" i="34"/>
  <c r="AK254" i="34"/>
  <c r="AK256" i="34"/>
  <c r="AW248" i="34"/>
  <c r="BM240" i="34"/>
  <c r="AS250" i="34"/>
  <c r="X244" i="34"/>
  <c r="AZ250" i="34"/>
  <c r="BK241" i="34"/>
  <c r="BK246" i="34"/>
  <c r="K246" i="34"/>
  <c r="AA251" i="34"/>
  <c r="AG250" i="34"/>
  <c r="AJ250" i="34"/>
  <c r="L252" i="34"/>
  <c r="T242" i="34"/>
  <c r="AN246" i="34"/>
  <c r="BD241" i="34"/>
  <c r="BD250" i="34"/>
  <c r="BD249" i="34"/>
  <c r="BD247" i="34"/>
  <c r="BB244" i="34"/>
  <c r="J248" i="34"/>
  <c r="BE240" i="34"/>
  <c r="X242" i="34"/>
  <c r="BH256" i="34"/>
  <c r="BO241" i="34"/>
  <c r="BO249" i="34"/>
  <c r="BO257" i="34"/>
  <c r="BO251" i="34"/>
  <c r="J249" i="34"/>
  <c r="U254" i="34"/>
  <c r="S255" i="34"/>
  <c r="BB236" i="34"/>
  <c r="AT237" i="34"/>
  <c r="AT248" i="34"/>
  <c r="Y247" i="34"/>
  <c r="BP248" i="34"/>
  <c r="M252" i="34"/>
  <c r="AM236" i="34"/>
  <c r="AM245" i="34"/>
  <c r="AM249" i="34"/>
  <c r="Z249" i="34"/>
  <c r="AY253" i="34"/>
  <c r="BH250" i="34"/>
  <c r="AF239" i="34"/>
  <c r="BN249" i="34"/>
  <c r="BD252" i="34"/>
  <c r="AZ251" i="34"/>
  <c r="I239" i="34"/>
  <c r="AZ247" i="34"/>
  <c r="K240" i="34"/>
  <c r="BG249" i="34"/>
  <c r="AL240" i="34"/>
  <c r="M250" i="34"/>
  <c r="U247" i="34"/>
  <c r="U253" i="34"/>
  <c r="BL248" i="34"/>
  <c r="AY256" i="34"/>
  <c r="X250" i="34"/>
  <c r="S251" i="34"/>
  <c r="BH254" i="34"/>
  <c r="AV248" i="34"/>
  <c r="AJ257" i="34"/>
  <c r="S252" i="34"/>
  <c r="BB243" i="34"/>
  <c r="H250" i="34"/>
  <c r="AX241" i="34"/>
  <c r="AQ251" i="34"/>
  <c r="AJ252" i="34"/>
  <c r="AI248" i="34"/>
  <c r="AQ248" i="34"/>
  <c r="BD248" i="34"/>
  <c r="AJ249" i="34"/>
  <c r="AC252" i="34"/>
  <c r="AG249" i="34"/>
  <c r="AY258" i="34"/>
  <c r="AR249" i="34"/>
  <c r="AR254" i="34"/>
  <c r="AI247" i="34"/>
  <c r="AA249" i="34"/>
  <c r="AU249" i="34"/>
  <c r="U255" i="34"/>
  <c r="AF248" i="34"/>
  <c r="AY254" i="34"/>
  <c r="L244" i="34"/>
  <c r="L249" i="34"/>
  <c r="L259" i="34"/>
  <c r="L257" i="34"/>
  <c r="AN238" i="34"/>
  <c r="BE249" i="34"/>
  <c r="BP251" i="34"/>
  <c r="AP244" i="34"/>
  <c r="AN251" i="34"/>
  <c r="BH253" i="34"/>
  <c r="AJ256" i="34"/>
  <c r="BP249" i="34"/>
  <c r="BC254" i="34"/>
  <c r="S249" i="34"/>
  <c r="AB260" i="34"/>
  <c r="AV247" i="34"/>
  <c r="Q240" i="34"/>
  <c r="H245" i="34"/>
  <c r="BN248" i="34"/>
  <c r="Y254" i="34"/>
  <c r="BC253" i="34"/>
  <c r="AF247" i="34"/>
  <c r="M259" i="34"/>
  <c r="X246" i="34"/>
  <c r="AS252" i="34"/>
  <c r="AM244" i="34"/>
  <c r="G243" i="34"/>
  <c r="AS257" i="34"/>
  <c r="N246" i="34"/>
  <c r="BF245" i="34"/>
  <c r="BF250" i="34"/>
  <c r="BF258" i="34"/>
  <c r="G250" i="34"/>
  <c r="BL247" i="34"/>
  <c r="AQ250" i="34"/>
  <c r="S241" i="34"/>
  <c r="AN244" i="34"/>
  <c r="AB249" i="34"/>
  <c r="AB259" i="34"/>
  <c r="BH245" i="34"/>
  <c r="AO253" i="34"/>
  <c r="I250" i="34"/>
  <c r="AV242" i="34"/>
  <c r="AV250" i="34"/>
  <c r="AH241" i="34"/>
  <c r="R242" i="34"/>
  <c r="AW239" i="34"/>
  <c r="AW249" i="34"/>
  <c r="AB258" i="34"/>
  <c r="BO252" i="34"/>
  <c r="AJ254" i="34"/>
  <c r="BL253" i="34"/>
  <c r="Z250" i="34"/>
  <c r="AZ249" i="34"/>
  <c r="AM243" i="34"/>
  <c r="O239" i="34"/>
  <c r="O249" i="34"/>
  <c r="AG252" i="34"/>
  <c r="AV253" i="34"/>
  <c r="T249" i="34"/>
  <c r="BA250" i="34"/>
  <c r="AY246" i="34"/>
  <c r="BO253" i="34"/>
  <c r="BP250" i="34"/>
  <c r="H248" i="34"/>
  <c r="W244" i="34"/>
  <c r="AD238" i="34"/>
  <c r="L251" i="34"/>
  <c r="AK244" i="34"/>
  <c r="BB246" i="34"/>
  <c r="BE247" i="34"/>
  <c r="F73" i="34"/>
  <c r="F68" i="34" l="1"/>
  <c r="U257" i="34"/>
  <c r="G254" i="34"/>
  <c r="AO256" i="34"/>
  <c r="Y259" i="34"/>
  <c r="BB250" i="34"/>
  <c r="BK250" i="34"/>
  <c r="AN252" i="34"/>
  <c r="AY261" i="34"/>
  <c r="AT246" i="34"/>
  <c r="AH253" i="34"/>
  <c r="M263" i="34"/>
  <c r="AA247" i="34"/>
  <c r="Z251" i="34"/>
  <c r="AB256" i="34"/>
  <c r="AB261" i="34"/>
  <c r="BB242" i="34"/>
  <c r="BB247" i="34"/>
  <c r="AG253" i="34"/>
  <c r="P250" i="34"/>
  <c r="AL249" i="34"/>
  <c r="AE246" i="34"/>
  <c r="BC256" i="34"/>
  <c r="BC261" i="34"/>
  <c r="AU253" i="34"/>
  <c r="AQ253" i="34"/>
  <c r="AQ258" i="34"/>
  <c r="AP247" i="34"/>
  <c r="V246" i="34"/>
  <c r="Y257" i="34"/>
  <c r="BF259" i="34"/>
  <c r="BF264" i="34"/>
  <c r="BJ241" i="34"/>
  <c r="O245" i="34"/>
  <c r="AB262" i="34"/>
  <c r="AP248" i="34"/>
  <c r="W249" i="34"/>
  <c r="P248" i="34"/>
  <c r="BJ245" i="34"/>
  <c r="AQ256" i="34"/>
  <c r="BP247" i="34"/>
  <c r="O248" i="34"/>
  <c r="O253" i="34"/>
  <c r="S247" i="34"/>
  <c r="BK243" i="34"/>
  <c r="AR252" i="34"/>
  <c r="K245" i="34"/>
  <c r="AM241" i="34"/>
  <c r="BD256" i="34"/>
  <c r="P251" i="34"/>
  <c r="AL247" i="34"/>
  <c r="J250" i="34"/>
  <c r="BI254" i="34"/>
  <c r="BI259" i="34"/>
  <c r="S254" i="34"/>
  <c r="BM246" i="34"/>
  <c r="AI253" i="34"/>
  <c r="AE248" i="34"/>
  <c r="BG248" i="34"/>
  <c r="J251" i="34"/>
  <c r="J256" i="34"/>
  <c r="AF254" i="34"/>
  <c r="AA256" i="34"/>
  <c r="AD248" i="34"/>
  <c r="AY255" i="34"/>
  <c r="AY260" i="34"/>
  <c r="W243" i="34"/>
  <c r="AT247" i="34"/>
  <c r="AO250" i="34"/>
  <c r="R247" i="34"/>
  <c r="AF245" i="34"/>
  <c r="Q250" i="34"/>
  <c r="L253" i="34"/>
  <c r="P247" i="34"/>
  <c r="U258" i="34"/>
  <c r="AT249" i="34"/>
  <c r="W247" i="34"/>
  <c r="T247" i="34"/>
  <c r="Q246" i="34"/>
  <c r="M257" i="34"/>
  <c r="AL251" i="34"/>
  <c r="R246" i="34"/>
  <c r="AR251" i="34"/>
  <c r="BI253" i="34"/>
  <c r="BJ242" i="34"/>
  <c r="AH251" i="34"/>
  <c r="AX248" i="34"/>
  <c r="K249" i="34"/>
  <c r="AH247" i="34"/>
  <c r="BN253" i="34"/>
  <c r="I247" i="34"/>
  <c r="M264" i="34"/>
  <c r="P249" i="34"/>
  <c r="BC255" i="34"/>
  <c r="O247" i="34"/>
  <c r="AN243" i="34"/>
  <c r="AE247" i="34"/>
  <c r="G251" i="34"/>
  <c r="R248" i="34"/>
  <c r="K248" i="34"/>
  <c r="AU245" i="34"/>
  <c r="BH263" i="34"/>
  <c r="AS248" i="34"/>
  <c r="AI246" i="34"/>
  <c r="AK252" i="34"/>
  <c r="AX252" i="34"/>
  <c r="AD245" i="34"/>
  <c r="AV255" i="34"/>
  <c r="BM245" i="34"/>
  <c r="BB248" i="34"/>
  <c r="V245" i="34"/>
  <c r="Y253" i="34"/>
  <c r="BK251" i="34"/>
  <c r="AD244" i="34"/>
  <c r="AU252" i="34"/>
  <c r="AK255" i="34"/>
  <c r="T250" i="34"/>
  <c r="T255" i="34"/>
  <c r="AX246" i="34"/>
  <c r="J252" i="34"/>
  <c r="BE250" i="34"/>
  <c r="AD247" i="34"/>
  <c r="N247" i="34"/>
  <c r="AB267" i="34"/>
  <c r="H246" i="34"/>
  <c r="BF255" i="34"/>
  <c r="BF260" i="34"/>
  <c r="AV249" i="34"/>
  <c r="BM248" i="34"/>
  <c r="AP249" i="34"/>
  <c r="Y256" i="34"/>
  <c r="AR253" i="34"/>
  <c r="AE250" i="34"/>
  <c r="BK247" i="34"/>
  <c r="AW246" i="34"/>
  <c r="AC259" i="34"/>
  <c r="AM242" i="34"/>
  <c r="AM247" i="34"/>
  <c r="BD246" i="34"/>
  <c r="BD251" i="34"/>
  <c r="AO254" i="34"/>
  <c r="AO259" i="34"/>
  <c r="I246" i="34"/>
  <c r="BA249" i="34"/>
  <c r="BA254" i="34"/>
  <c r="AX250" i="34"/>
  <c r="AC255" i="34"/>
  <c r="Q249" i="34"/>
  <c r="H247" i="34"/>
  <c r="BF252" i="34"/>
  <c r="BF257" i="34"/>
  <c r="AN245" i="34"/>
  <c r="BJ243" i="34"/>
  <c r="AE244" i="34"/>
  <c r="AL250" i="34"/>
  <c r="AW254" i="34"/>
  <c r="BN256" i="34"/>
  <c r="G248" i="34"/>
  <c r="BC258" i="34"/>
  <c r="AY259" i="34"/>
  <c r="AW253" i="34"/>
  <c r="R250" i="34"/>
  <c r="N245" i="34"/>
  <c r="AM250" i="34"/>
  <c r="X247" i="34"/>
  <c r="AG254" i="34"/>
  <c r="O246" i="34"/>
  <c r="AK259" i="34"/>
  <c r="AW247" i="34"/>
  <c r="O244" i="34"/>
  <c r="AY252" i="34"/>
  <c r="AA255" i="34"/>
  <c r="Q248" i="34"/>
  <c r="V243" i="34"/>
  <c r="AU251" i="34"/>
  <c r="H249" i="34"/>
  <c r="BO247" i="34"/>
  <c r="BO255" i="34"/>
  <c r="BO256" i="34"/>
  <c r="BO258" i="34"/>
  <c r="V247" i="34"/>
  <c r="M255" i="34"/>
  <c r="M260" i="34"/>
  <c r="AA253" i="34"/>
  <c r="Z248" i="34"/>
  <c r="BB241" i="34"/>
  <c r="AC258" i="34"/>
  <c r="AV251" i="34"/>
  <c r="BD261" i="34"/>
  <c r="AG251" i="34"/>
  <c r="W245" i="34"/>
  <c r="AI255" i="34"/>
  <c r="AR250" i="34"/>
  <c r="AG257" i="34"/>
  <c r="J254" i="34"/>
  <c r="AI254" i="34"/>
  <c r="AJ248" i="34"/>
  <c r="BH257" i="34"/>
  <c r="I248" i="34"/>
  <c r="G252" i="34"/>
  <c r="BM247" i="34"/>
  <c r="BL256" i="34"/>
  <c r="J253" i="34"/>
  <c r="Q247" i="34"/>
  <c r="BI252" i="34"/>
  <c r="BI264" i="34"/>
  <c r="X251" i="34"/>
  <c r="AN249" i="34"/>
  <c r="BH258" i="34"/>
  <c r="AL248" i="34"/>
  <c r="V244" i="34"/>
  <c r="V249" i="34"/>
  <c r="X243" i="34"/>
  <c r="BL249" i="34"/>
  <c r="AR259" i="34"/>
  <c r="AC248" i="34"/>
  <c r="AC254" i="34"/>
  <c r="AC256" i="34"/>
  <c r="AC257" i="34"/>
  <c r="AH249" i="34"/>
  <c r="AZ253" i="34"/>
  <c r="I244" i="34"/>
  <c r="AA254" i="34"/>
  <c r="AI259" i="34"/>
  <c r="BN252" i="34"/>
  <c r="L250" i="34"/>
  <c r="AF252" i="34"/>
  <c r="U252" i="34"/>
  <c r="U259" i="34"/>
  <c r="U263" i="34"/>
  <c r="AX249" i="34"/>
  <c r="BL246" i="34"/>
  <c r="I249" i="34"/>
  <c r="BK244" i="34"/>
  <c r="BC252" i="34"/>
  <c r="N248" i="34"/>
  <c r="N244" i="34"/>
  <c r="BO260" i="34"/>
  <c r="R249" i="34"/>
  <c r="BD253" i="34"/>
  <c r="BE248" i="34"/>
  <c r="AJ247" i="34"/>
  <c r="AJ255" i="34"/>
  <c r="AP251" i="34"/>
  <c r="T256" i="34"/>
  <c r="BE246" i="34"/>
  <c r="AZ256" i="34"/>
  <c r="AW245" i="34"/>
  <c r="F255" i="34"/>
  <c r="F252" i="34"/>
  <c r="F248" i="34"/>
  <c r="F251" i="34"/>
  <c r="AU256" i="34" l="1"/>
  <c r="T258" i="34"/>
  <c r="AA261" i="34"/>
  <c r="AI258" i="34"/>
  <c r="Y264" i="34"/>
  <c r="AM255" i="34"/>
  <c r="BN261" i="34"/>
  <c r="AX257" i="34"/>
  <c r="AY266" i="34"/>
  <c r="BL261" i="34"/>
  <c r="AJ259" i="34"/>
  <c r="BK255" i="34"/>
  <c r="BB251" i="34"/>
  <c r="AC264" i="34"/>
  <c r="Q252" i="34"/>
  <c r="AR255" i="34"/>
  <c r="AW258" i="34"/>
  <c r="AL255" i="34"/>
  <c r="BG257" i="34"/>
  <c r="AV260" i="34"/>
  <c r="AM248" i="34"/>
  <c r="K252" i="34"/>
  <c r="O254" i="34"/>
  <c r="N253" i="34"/>
  <c r="L255" i="34"/>
  <c r="AS254" i="34"/>
  <c r="AO255" i="34"/>
  <c r="AB266" i="34"/>
  <c r="AB271" i="34"/>
  <c r="AT253" i="34"/>
  <c r="Q253" i="34"/>
  <c r="AN256" i="34"/>
  <c r="BF256" i="34"/>
  <c r="BF265" i="34"/>
  <c r="AU254" i="34"/>
  <c r="H251" i="34"/>
  <c r="AU257" i="34"/>
  <c r="BA256" i="34"/>
  <c r="BA261" i="34"/>
  <c r="BC260" i="34"/>
  <c r="BN258" i="34"/>
  <c r="AO258" i="34"/>
  <c r="AF251" i="34"/>
  <c r="AT254" i="34"/>
  <c r="AB272" i="34"/>
  <c r="AD253" i="34"/>
  <c r="P256" i="34"/>
  <c r="BK248" i="34"/>
  <c r="S257" i="34"/>
  <c r="BP252" i="34"/>
  <c r="AT251" i="34"/>
  <c r="AJ261" i="34"/>
  <c r="Z255" i="34"/>
  <c r="X256" i="34"/>
  <c r="AJ253" i="34"/>
  <c r="AM254" i="34"/>
  <c r="G253" i="34"/>
  <c r="Q254" i="34"/>
  <c r="AP254" i="34"/>
  <c r="V250" i="34"/>
  <c r="AK257" i="34"/>
  <c r="K253" i="34"/>
  <c r="AX253" i="34"/>
  <c r="BA258" i="34"/>
  <c r="T253" i="34"/>
  <c r="BP253" i="34"/>
  <c r="BP255" i="34"/>
  <c r="BM251" i="34"/>
  <c r="AP252" i="34"/>
  <c r="AL254" i="34"/>
  <c r="AA252" i="34"/>
  <c r="I254" i="34"/>
  <c r="BI261" i="34"/>
  <c r="BI266" i="34"/>
  <c r="AD251" i="34"/>
  <c r="J258" i="34"/>
  <c r="AK261" i="34"/>
  <c r="Z257" i="34"/>
  <c r="M261" i="34"/>
  <c r="H254" i="34"/>
  <c r="AG259" i="34"/>
  <c r="AN250" i="34"/>
  <c r="AW251" i="34"/>
  <c r="BM253" i="34"/>
  <c r="AD250" i="34"/>
  <c r="AB263" i="34"/>
  <c r="BI260" i="34"/>
  <c r="AN248" i="34"/>
  <c r="AH256" i="34"/>
  <c r="AR256" i="34"/>
  <c r="AL256" i="34"/>
  <c r="T257" i="34"/>
  <c r="T262" i="34"/>
  <c r="Q255" i="34"/>
  <c r="R252" i="34"/>
  <c r="AT252" i="34"/>
  <c r="BG253" i="34"/>
  <c r="BN255" i="34"/>
  <c r="P253" i="34"/>
  <c r="BP256" i="34"/>
  <c r="Y262" i="34"/>
  <c r="G257" i="34"/>
  <c r="AS256" i="34"/>
  <c r="AC253" i="34"/>
  <c r="BP254" i="34"/>
  <c r="T260" i="34"/>
  <c r="AS255" i="34"/>
  <c r="S256" i="34"/>
  <c r="BL254" i="34"/>
  <c r="AL253" i="34"/>
  <c r="W250" i="34"/>
  <c r="BB249" i="34"/>
  <c r="AW252" i="34"/>
  <c r="H260" i="34"/>
  <c r="I251" i="34"/>
  <c r="AZ258" i="34"/>
  <c r="BE252" i="34"/>
  <c r="AR258" i="34"/>
  <c r="BE255" i="34"/>
  <c r="AD249" i="34"/>
  <c r="Y260" i="34"/>
  <c r="AZ252" i="34"/>
  <c r="Z254" i="34"/>
  <c r="R253" i="34"/>
  <c r="P254" i="34"/>
  <c r="BA255" i="34"/>
  <c r="AQ261" i="34"/>
  <c r="AF250" i="34"/>
  <c r="AK258" i="34"/>
  <c r="N251" i="34"/>
  <c r="BD254" i="34"/>
  <c r="K250" i="34"/>
  <c r="AE251" i="34"/>
  <c r="P255" i="34"/>
  <c r="AB265" i="34"/>
  <c r="AB270" i="34"/>
  <c r="BE253" i="34"/>
  <c r="K251" i="34"/>
  <c r="AP256" i="34"/>
  <c r="R254" i="34"/>
  <c r="AM246" i="34"/>
  <c r="BF261" i="34"/>
  <c r="U262" i="34"/>
  <c r="U267" i="34"/>
  <c r="I253" i="34"/>
  <c r="Y258" i="34"/>
  <c r="AV256" i="34"/>
  <c r="AH255" i="34"/>
  <c r="N250" i="34"/>
  <c r="BC263" i="34"/>
  <c r="N252" i="34"/>
  <c r="AK260" i="34"/>
  <c r="BD255" i="34"/>
  <c r="AH252" i="34"/>
  <c r="BJ247" i="34"/>
  <c r="L256" i="34"/>
  <c r="R251" i="34"/>
  <c r="Q251" i="34"/>
  <c r="BG254" i="34"/>
  <c r="P252" i="34"/>
  <c r="T254" i="34"/>
  <c r="T259" i="34"/>
  <c r="AE253" i="34"/>
  <c r="S253" i="34"/>
  <c r="O250" i="34"/>
  <c r="BK249" i="34"/>
  <c r="BL252" i="34"/>
  <c r="BH255" i="34"/>
  <c r="BC257" i="34"/>
  <c r="AJ260" i="34"/>
  <c r="Z253" i="34"/>
  <c r="BN257" i="34"/>
  <c r="AY257" i="34"/>
  <c r="AH254" i="34"/>
  <c r="AQ257" i="34"/>
  <c r="AE249" i="34"/>
  <c r="AX255" i="34"/>
  <c r="AV252" i="34"/>
  <c r="BK252" i="34"/>
  <c r="AV254" i="34"/>
  <c r="J257" i="34"/>
  <c r="AT255" i="34"/>
  <c r="G256" i="34"/>
  <c r="AG255" i="34"/>
  <c r="M269" i="34"/>
  <c r="BI258" i="34"/>
  <c r="BI269" i="34"/>
  <c r="W251" i="34"/>
  <c r="BG256" i="34"/>
  <c r="J255" i="34"/>
  <c r="AB264" i="34"/>
  <c r="AB269" i="34"/>
  <c r="AR257" i="34"/>
  <c r="BJ250" i="34"/>
  <c r="V251" i="34"/>
  <c r="AZ255" i="34"/>
  <c r="G255" i="34"/>
  <c r="AW250" i="34"/>
  <c r="BE251" i="34"/>
  <c r="AX254" i="34"/>
  <c r="AZ254" i="34"/>
  <c r="BJ249" i="34"/>
  <c r="X249" i="34"/>
  <c r="AN254" i="34"/>
  <c r="BI257" i="34"/>
  <c r="BM252" i="34"/>
  <c r="AG256" i="34"/>
  <c r="BE254" i="34"/>
  <c r="AY263" i="34"/>
  <c r="V252" i="34"/>
  <c r="O251" i="34"/>
  <c r="X252" i="34"/>
  <c r="R255" i="34"/>
  <c r="AI264" i="34"/>
  <c r="U260" i="34"/>
  <c r="H252" i="34"/>
  <c r="W248" i="34"/>
  <c r="Y261" i="34"/>
  <c r="AY264" i="34"/>
  <c r="AQ255" i="34"/>
  <c r="BM250" i="34"/>
  <c r="AU250" i="34"/>
  <c r="K254" i="34"/>
  <c r="M262" i="34"/>
  <c r="W252" i="34"/>
  <c r="L258" i="34"/>
  <c r="BG255" i="34"/>
  <c r="AP253" i="34"/>
  <c r="BJ246" i="34"/>
  <c r="AG258" i="34"/>
  <c r="Z256" i="34"/>
  <c r="AX251" i="34"/>
  <c r="AP255" i="34"/>
  <c r="N249" i="34"/>
  <c r="AF253" i="34"/>
  <c r="AI252" i="34"/>
  <c r="X248" i="34"/>
  <c r="AQ254" i="34"/>
  <c r="BA257" i="34"/>
  <c r="BH259" i="34"/>
  <c r="BN254" i="34"/>
  <c r="BO254" i="34"/>
  <c r="V248" i="34"/>
  <c r="BM254" i="34"/>
  <c r="BJ248" i="34"/>
  <c r="AD252" i="34"/>
  <c r="AI256" i="34"/>
  <c r="AS253" i="34"/>
  <c r="AE252" i="34"/>
  <c r="O252" i="34"/>
  <c r="I252" i="34"/>
  <c r="AO257" i="34"/>
  <c r="BC259" i="34"/>
  <c r="AL252" i="34"/>
  <c r="AM252" i="34"/>
  <c r="U261" i="34"/>
  <c r="F254" i="34"/>
  <c r="F253" i="34"/>
  <c r="F257" i="34"/>
  <c r="F256" i="34"/>
  <c r="BL266" i="34" l="1"/>
  <c r="AZ263" i="34"/>
  <c r="BA266" i="34"/>
  <c r="AU262" i="34"/>
  <c r="AM260" i="34"/>
  <c r="BO265" i="34"/>
  <c r="BO270" i="34"/>
  <c r="AV259" i="34"/>
  <c r="N256" i="34"/>
  <c r="AO260" i="34"/>
  <c r="J259" i="34"/>
  <c r="BM255" i="34"/>
  <c r="BE258" i="34"/>
  <c r="AS260" i="34"/>
  <c r="BP261" i="34"/>
  <c r="BG258" i="34"/>
  <c r="AN255" i="34"/>
  <c r="BD258" i="34"/>
  <c r="BM256" i="34"/>
  <c r="BP257" i="34"/>
  <c r="AD258" i="34"/>
  <c r="J261" i="34"/>
  <c r="BJ253" i="34"/>
  <c r="AX256" i="34"/>
  <c r="X255" i="34"/>
  <c r="AE258" i="34"/>
  <c r="AR263" i="34"/>
  <c r="M266" i="34"/>
  <c r="M271" i="34"/>
  <c r="Q259" i="34"/>
  <c r="AO263" i="34"/>
  <c r="AL257" i="34"/>
  <c r="R260" i="34"/>
  <c r="AZ260" i="34"/>
  <c r="AC261" i="34"/>
  <c r="BK256" i="34"/>
  <c r="BO259" i="34"/>
  <c r="BO271" i="34"/>
  <c r="I257" i="34"/>
  <c r="AK264" i="34"/>
  <c r="AK269" i="34"/>
  <c r="BM259" i="34"/>
  <c r="BN259" i="34"/>
  <c r="AF258" i="34"/>
  <c r="U268" i="34"/>
  <c r="U273" i="34"/>
  <c r="AU258" i="34"/>
  <c r="L263" i="34"/>
  <c r="AZ261" i="34"/>
  <c r="AY268" i="34"/>
  <c r="BI262" i="34"/>
  <c r="BI271" i="34"/>
  <c r="BJ254" i="34"/>
  <c r="AW255" i="34"/>
  <c r="W256" i="34"/>
  <c r="G261" i="34"/>
  <c r="L264" i="34"/>
  <c r="L269" i="34"/>
  <c r="AE254" i="34"/>
  <c r="BC262" i="34"/>
  <c r="BK254" i="34"/>
  <c r="AW259" i="34"/>
  <c r="AK263" i="34"/>
  <c r="P259" i="34"/>
  <c r="Y265" i="34"/>
  <c r="Y270" i="34"/>
  <c r="BE257" i="34"/>
  <c r="AA259" i="34"/>
  <c r="AL258" i="34"/>
  <c r="AN253" i="34"/>
  <c r="BM258" i="34"/>
  <c r="Z262" i="34"/>
  <c r="AC260" i="34"/>
  <c r="AA257" i="34"/>
  <c r="AK262" i="34"/>
  <c r="G258" i="34"/>
  <c r="Z260" i="34"/>
  <c r="BL260" i="34"/>
  <c r="BA259" i="34"/>
  <c r="Q258" i="34"/>
  <c r="AS259" i="34"/>
  <c r="O259" i="34"/>
  <c r="BG262" i="34"/>
  <c r="Q257" i="34"/>
  <c r="AJ264" i="34"/>
  <c r="AS258" i="34"/>
  <c r="BG260" i="34"/>
  <c r="V257" i="34"/>
  <c r="AG260" i="34"/>
  <c r="N257" i="34"/>
  <c r="W255" i="34"/>
  <c r="N258" i="34"/>
  <c r="AQ259" i="34"/>
  <c r="W254" i="34"/>
  <c r="W253" i="34"/>
  <c r="AF259" i="34"/>
  <c r="AH260" i="34"/>
  <c r="AE256" i="34"/>
  <c r="AS261" i="34"/>
  <c r="U266" i="34"/>
  <c r="U271" i="34"/>
  <c r="AI261" i="34"/>
  <c r="X253" i="34"/>
  <c r="V254" i="34"/>
  <c r="BJ251" i="34"/>
  <c r="K259" i="34"/>
  <c r="AQ260" i="34"/>
  <c r="H258" i="34"/>
  <c r="X257" i="34"/>
  <c r="V256" i="34"/>
  <c r="BK257" i="34"/>
  <c r="AY262" i="34"/>
  <c r="AY269" i="34"/>
  <c r="R256" i="34"/>
  <c r="BD260" i="34"/>
  <c r="AV261" i="34"/>
  <c r="R259" i="34"/>
  <c r="G259" i="34"/>
  <c r="BO262" i="34"/>
  <c r="BC266" i="34"/>
  <c r="BC271" i="34"/>
  <c r="G262" i="34"/>
  <c r="P258" i="34"/>
  <c r="AT257" i="34"/>
  <c r="AL261" i="34"/>
  <c r="AG264" i="34"/>
  <c r="AG269" i="34"/>
  <c r="AD256" i="34"/>
  <c r="BP260" i="34"/>
  <c r="S262" i="34"/>
  <c r="BN263" i="34"/>
  <c r="AR262" i="34"/>
  <c r="Q256" i="34"/>
  <c r="BA260" i="34"/>
  <c r="BA271" i="34"/>
  <c r="AH261" i="34"/>
  <c r="I259" i="34"/>
  <c r="BK260" i="34"/>
  <c r="AH257" i="34"/>
  <c r="O258" i="34"/>
  <c r="N254" i="34"/>
  <c r="W257" i="34"/>
  <c r="BE259" i="34"/>
  <c r="AZ259" i="34"/>
  <c r="BB255" i="34"/>
  <c r="J260" i="34"/>
  <c r="M265" i="34"/>
  <c r="M270" i="34"/>
  <c r="AT260" i="34"/>
  <c r="AQ262" i="34"/>
  <c r="P257" i="34"/>
  <c r="M268" i="34"/>
  <c r="M273" i="34"/>
  <c r="K255" i="34"/>
  <c r="AF255" i="34"/>
  <c r="R258" i="34"/>
  <c r="AD254" i="34"/>
  <c r="AW257" i="34"/>
  <c r="BL259" i="34"/>
  <c r="BP259" i="34"/>
  <c r="BI265" i="34"/>
  <c r="BI270" i="34"/>
  <c r="U264" i="34"/>
  <c r="U269" i="34"/>
  <c r="BB252" i="34"/>
  <c r="AL259" i="34"/>
  <c r="BA263" i="34"/>
  <c r="V255" i="34"/>
  <c r="AT259" i="34"/>
  <c r="AF257" i="34"/>
  <c r="AT258" i="34"/>
  <c r="L260" i="34"/>
  <c r="K257" i="34"/>
  <c r="AL260" i="34"/>
  <c r="AC269" i="34"/>
  <c r="T263" i="34"/>
  <c r="AV258" i="34"/>
  <c r="AG263" i="34"/>
  <c r="BM257" i="34"/>
  <c r="AX260" i="34"/>
  <c r="BO264" i="34"/>
  <c r="BO269" i="34"/>
  <c r="AZ257" i="34"/>
  <c r="BF263" i="34"/>
  <c r="K258" i="34"/>
  <c r="BC264" i="34"/>
  <c r="BC269" i="34"/>
  <c r="AN257" i="34"/>
  <c r="O255" i="34"/>
  <c r="AS262" i="34"/>
  <c r="AD257" i="34"/>
  <c r="V253" i="34"/>
  <c r="AR264" i="34"/>
  <c r="AR269" i="34"/>
  <c r="AH258" i="34"/>
  <c r="AP258" i="34"/>
  <c r="O256" i="34"/>
  <c r="BD257" i="34"/>
  <c r="BJ255" i="34"/>
  <c r="BI263" i="34"/>
  <c r="AV257" i="34"/>
  <c r="BN262" i="34"/>
  <c r="BH260" i="34"/>
  <c r="L262" i="34"/>
  <c r="BB253" i="34"/>
  <c r="N255" i="34"/>
  <c r="Y263" i="34"/>
  <c r="BF266" i="34"/>
  <c r="BF271" i="34"/>
  <c r="AP261" i="34"/>
  <c r="AY265" i="34"/>
  <c r="AY270" i="34"/>
  <c r="S259" i="34"/>
  <c r="R257" i="34"/>
  <c r="AR261" i="34"/>
  <c r="AW256" i="34"/>
  <c r="H259" i="34"/>
  <c r="AK266" i="34"/>
  <c r="AK271" i="34"/>
  <c r="U272" i="34"/>
  <c r="BP258" i="34"/>
  <c r="BK253" i="34"/>
  <c r="BC265" i="34"/>
  <c r="BC270" i="34"/>
  <c r="H256" i="34"/>
  <c r="BF262" i="34"/>
  <c r="AO264" i="34"/>
  <c r="AO269" i="34"/>
  <c r="AJ265" i="34"/>
  <c r="BE256" i="34"/>
  <c r="BL257" i="34"/>
  <c r="AD255" i="34"/>
  <c r="AN261" i="34"/>
  <c r="AI263" i="34"/>
  <c r="O257" i="34"/>
  <c r="BH264" i="34"/>
  <c r="BH269" i="34"/>
  <c r="BH261" i="34"/>
  <c r="AO262" i="34"/>
  <c r="AE257" i="34"/>
  <c r="BA262" i="34"/>
  <c r="AP260" i="34"/>
  <c r="Z261" i="34"/>
  <c r="AU255" i="34"/>
  <c r="Y266" i="34"/>
  <c r="Y271" i="34"/>
  <c r="U265" i="34"/>
  <c r="U270" i="34"/>
  <c r="AG261" i="34"/>
  <c r="AX259" i="34"/>
  <c r="AI260" i="34"/>
  <c r="AC262" i="34"/>
  <c r="J262" i="34"/>
  <c r="BO263" i="34"/>
  <c r="BO268" i="34"/>
  <c r="BG259" i="34"/>
  <c r="AK265" i="34"/>
  <c r="AK270" i="34"/>
  <c r="BD259" i="34"/>
  <c r="Z259" i="34"/>
  <c r="BE260" i="34"/>
  <c r="I256" i="34"/>
  <c r="BB254" i="34"/>
  <c r="S261" i="34"/>
  <c r="AJ262" i="34"/>
  <c r="AQ263" i="34"/>
  <c r="BF269" i="34"/>
  <c r="AB268" i="34"/>
  <c r="AB273" i="34"/>
  <c r="AP257" i="34"/>
  <c r="AX258" i="34"/>
  <c r="AP259" i="34"/>
  <c r="AJ258" i="34"/>
  <c r="AJ270" i="34"/>
  <c r="AO261" i="34"/>
  <c r="AF256" i="34"/>
  <c r="BF270" i="34"/>
  <c r="L261" i="34"/>
  <c r="AM253" i="34"/>
  <c r="BB256" i="34"/>
  <c r="AY271" i="34"/>
  <c r="Y269" i="34"/>
  <c r="H265" i="34"/>
  <c r="AR260" i="34"/>
  <c r="I255" i="34"/>
  <c r="H257" i="34"/>
  <c r="S260" i="34"/>
  <c r="AE255" i="34"/>
  <c r="BO273" i="34"/>
  <c r="AI257" i="34"/>
  <c r="S258" i="34"/>
  <c r="M267" i="34"/>
  <c r="M272" i="34"/>
  <c r="BH262" i="34"/>
  <c r="X254" i="34"/>
  <c r="G260" i="34"/>
  <c r="BG261" i="34"/>
  <c r="AG262" i="34"/>
  <c r="AH259" i="34"/>
  <c r="Z258" i="34"/>
  <c r="BL258" i="34"/>
  <c r="BJ252" i="34"/>
  <c r="T261" i="34"/>
  <c r="I258" i="34"/>
  <c r="AM251" i="34"/>
  <c r="K256" i="34"/>
  <c r="P260" i="34"/>
  <c r="AC263" i="34"/>
  <c r="Y267" i="34"/>
  <c r="Y272" i="34"/>
  <c r="BN260" i="34"/>
  <c r="Q260" i="34"/>
  <c r="AA258" i="34"/>
  <c r="AA260" i="34"/>
  <c r="BO261" i="34"/>
  <c r="BO266" i="34"/>
  <c r="J263" i="34"/>
  <c r="AT256" i="34"/>
  <c r="P261" i="34"/>
  <c r="AU259" i="34"/>
  <c r="F260" i="34"/>
  <c r="F262" i="34"/>
  <c r="F258" i="34"/>
  <c r="F259" i="34"/>
  <c r="F261" i="34"/>
  <c r="BK265" i="34" l="1"/>
  <c r="N260" i="34"/>
  <c r="AM259" i="34"/>
  <c r="AN258" i="34"/>
  <c r="AU267" i="34"/>
  <c r="P266" i="34"/>
  <c r="P271" i="34"/>
  <c r="AA265" i="34"/>
  <c r="AA270" i="34"/>
  <c r="AM256" i="34"/>
  <c r="BL263" i="34"/>
  <c r="BG266" i="34"/>
  <c r="BG271" i="34"/>
  <c r="AE260" i="34"/>
  <c r="AQ268" i="34"/>
  <c r="AQ273" i="34"/>
  <c r="I261" i="34"/>
  <c r="Z266" i="34"/>
  <c r="Z271" i="34"/>
  <c r="BL262" i="34"/>
  <c r="BF267" i="34"/>
  <c r="BF272" i="34"/>
  <c r="BP263" i="34"/>
  <c r="O260" i="34"/>
  <c r="AT263" i="34"/>
  <c r="V260" i="34"/>
  <c r="AW262" i="34"/>
  <c r="K260" i="34"/>
  <c r="AT265" i="34"/>
  <c r="AT270" i="34"/>
  <c r="AZ264" i="34"/>
  <c r="AZ269" i="34"/>
  <c r="O263" i="34"/>
  <c r="AH266" i="34"/>
  <c r="AH271" i="34"/>
  <c r="BN268" i="34"/>
  <c r="BN273" i="34"/>
  <c r="G267" i="34"/>
  <c r="G272" i="34"/>
  <c r="R264" i="34"/>
  <c r="R269" i="34"/>
  <c r="X262" i="34"/>
  <c r="BJ256" i="34"/>
  <c r="AF264" i="34"/>
  <c r="AF269" i="34"/>
  <c r="N263" i="34"/>
  <c r="V262" i="34"/>
  <c r="AJ269" i="34"/>
  <c r="AS264" i="34"/>
  <c r="AS269" i="34"/>
  <c r="Z265" i="34"/>
  <c r="Z270" i="34"/>
  <c r="BK259" i="34"/>
  <c r="G266" i="34"/>
  <c r="G271" i="34"/>
  <c r="BI267" i="34"/>
  <c r="BI272" i="34"/>
  <c r="AX261" i="34"/>
  <c r="BP262" i="34"/>
  <c r="AG266" i="34"/>
  <c r="AG271" i="34"/>
  <c r="T268" i="34"/>
  <c r="T273" i="34"/>
  <c r="N261" i="34"/>
  <c r="AR265" i="34"/>
  <c r="AR270" i="34"/>
  <c r="BB261" i="34"/>
  <c r="AF261" i="34"/>
  <c r="AX263" i="34"/>
  <c r="AC267" i="34"/>
  <c r="AC272" i="34"/>
  <c r="AO267" i="34"/>
  <c r="AO272" i="34"/>
  <c r="AI268" i="34"/>
  <c r="AI273" i="34"/>
  <c r="AR266" i="34"/>
  <c r="AR271" i="34"/>
  <c r="AP266" i="34"/>
  <c r="AP271" i="34"/>
  <c r="BB258" i="34"/>
  <c r="AV262" i="34"/>
  <c r="AN259" i="34"/>
  <c r="BF268" i="34"/>
  <c r="BF273" i="34"/>
  <c r="BM262" i="34"/>
  <c r="AY267" i="34"/>
  <c r="AY272" i="34"/>
  <c r="AC265" i="34"/>
  <c r="AC270" i="34"/>
  <c r="AL263" i="34"/>
  <c r="P264" i="34"/>
  <c r="P269" i="34"/>
  <c r="AU263" i="34"/>
  <c r="BM264" i="34"/>
  <c r="BM269" i="34"/>
  <c r="BK261" i="34"/>
  <c r="AL262" i="34"/>
  <c r="BG263" i="34"/>
  <c r="BM260" i="34"/>
  <c r="AV264" i="34"/>
  <c r="AV269" i="34"/>
  <c r="I260" i="34"/>
  <c r="J267" i="34"/>
  <c r="J272" i="34"/>
  <c r="AW261" i="34"/>
  <c r="BN266" i="34"/>
  <c r="BN271" i="34"/>
  <c r="L268" i="34"/>
  <c r="L273" i="34"/>
  <c r="BE263" i="34"/>
  <c r="AT261" i="34"/>
  <c r="AA263" i="34"/>
  <c r="AC268" i="34"/>
  <c r="AC273" i="34"/>
  <c r="I263" i="34"/>
  <c r="Z263" i="34"/>
  <c r="G265" i="34"/>
  <c r="G270" i="34"/>
  <c r="S263" i="34"/>
  <c r="S265" i="34"/>
  <c r="S270" i="34"/>
  <c r="AJ267" i="34"/>
  <c r="AJ272" i="34"/>
  <c r="BE265" i="34"/>
  <c r="BE270" i="34"/>
  <c r="AP265" i="34"/>
  <c r="AP270" i="34"/>
  <c r="BE261" i="34"/>
  <c r="H261" i="34"/>
  <c r="O261" i="34"/>
  <c r="V258" i="34"/>
  <c r="AN262" i="34"/>
  <c r="AL265" i="34"/>
  <c r="AL270" i="34"/>
  <c r="AF262" i="34"/>
  <c r="BA268" i="34"/>
  <c r="BA273" i="34"/>
  <c r="AD259" i="34"/>
  <c r="BE264" i="34"/>
  <c r="BE269" i="34"/>
  <c r="AH262" i="34"/>
  <c r="BA265" i="34"/>
  <c r="BA270" i="34"/>
  <c r="S267" i="34"/>
  <c r="S272" i="34"/>
  <c r="AL266" i="34"/>
  <c r="AL271" i="34"/>
  <c r="AV266" i="34"/>
  <c r="AV271" i="34"/>
  <c r="H263" i="34"/>
  <c r="V259" i="34"/>
  <c r="AS266" i="34"/>
  <c r="AS271" i="34"/>
  <c r="W258" i="34"/>
  <c r="W260" i="34"/>
  <c r="BG265" i="34"/>
  <c r="BG270" i="34"/>
  <c r="Q262" i="34"/>
  <c r="Q263" i="34"/>
  <c r="G263" i="34"/>
  <c r="BC267" i="34"/>
  <c r="BC272" i="34"/>
  <c r="W261" i="34"/>
  <c r="AR268" i="34"/>
  <c r="AR273" i="34"/>
  <c r="BJ258" i="34"/>
  <c r="T267" i="34"/>
  <c r="T272" i="34"/>
  <c r="AP264" i="34"/>
  <c r="AP269" i="34"/>
  <c r="O262" i="34"/>
  <c r="BN267" i="34"/>
  <c r="BN272" i="34"/>
  <c r="R261" i="34"/>
  <c r="AN260" i="34"/>
  <c r="H270" i="34"/>
  <c r="AW263" i="34"/>
  <c r="AO266" i="34"/>
  <c r="AO271" i="34"/>
  <c r="AP262" i="34"/>
  <c r="BG264" i="34"/>
  <c r="BG269" i="34"/>
  <c r="AI265" i="34"/>
  <c r="AI270" i="34"/>
  <c r="BH266" i="34"/>
  <c r="BH271" i="34"/>
  <c r="R262" i="34"/>
  <c r="L267" i="34"/>
  <c r="L272" i="34"/>
  <c r="BI268" i="34"/>
  <c r="BI273" i="34"/>
  <c r="AZ262" i="34"/>
  <c r="AG268" i="34"/>
  <c r="AG273" i="34"/>
  <c r="Z267" i="34"/>
  <c r="Z272" i="34"/>
  <c r="AA264" i="34"/>
  <c r="AA269" i="34"/>
  <c r="AK268" i="34"/>
  <c r="AK273" i="34"/>
  <c r="AY273" i="34"/>
  <c r="AC266" i="34"/>
  <c r="AC271" i="34"/>
  <c r="AX262" i="34"/>
  <c r="BM261" i="34"/>
  <c r="BP266" i="34"/>
  <c r="BP271" i="34"/>
  <c r="J264" i="34"/>
  <c r="J269" i="34"/>
  <c r="BD264" i="34"/>
  <c r="BD269" i="34"/>
  <c r="AX265" i="34"/>
  <c r="AX270" i="34"/>
  <c r="BD266" i="34"/>
  <c r="BD271" i="34"/>
  <c r="R265" i="34"/>
  <c r="R270" i="34"/>
  <c r="J268" i="34"/>
  <c r="J273" i="34"/>
  <c r="Q265" i="34"/>
  <c r="Q270" i="34"/>
  <c r="P265" i="34"/>
  <c r="P270" i="34"/>
  <c r="T266" i="34"/>
  <c r="T271" i="34"/>
  <c r="AH264" i="34"/>
  <c r="AH269" i="34"/>
  <c r="X259" i="34"/>
  <c r="AI262" i="34"/>
  <c r="AI269" i="34"/>
  <c r="H262" i="34"/>
  <c r="AM258" i="34"/>
  <c r="S266" i="34"/>
  <c r="S271" i="34"/>
  <c r="Z264" i="34"/>
  <c r="Z269" i="34"/>
  <c r="BH268" i="34"/>
  <c r="BH273" i="34"/>
  <c r="AP263" i="34"/>
  <c r="AD262" i="34"/>
  <c r="K262" i="34"/>
  <c r="AT264" i="34"/>
  <c r="AT269" i="34"/>
  <c r="AL264" i="34"/>
  <c r="AL269" i="34"/>
  <c r="BP264" i="34"/>
  <c r="BP269" i="34"/>
  <c r="R263" i="34"/>
  <c r="P262" i="34"/>
  <c r="J265" i="34"/>
  <c r="J270" i="34"/>
  <c r="W262" i="34"/>
  <c r="Q261" i="34"/>
  <c r="BP265" i="34"/>
  <c r="BP270" i="34"/>
  <c r="AT262" i="34"/>
  <c r="BO267" i="34"/>
  <c r="BO272" i="34"/>
  <c r="BC268" i="34"/>
  <c r="BC273" i="34"/>
  <c r="BK262" i="34"/>
  <c r="AQ265" i="34"/>
  <c r="AQ270" i="34"/>
  <c r="X258" i="34"/>
  <c r="AE261" i="34"/>
  <c r="W259" i="34"/>
  <c r="N262" i="34"/>
  <c r="AS263" i="34"/>
  <c r="BG267" i="34"/>
  <c r="BG272" i="34"/>
  <c r="BA264" i="34"/>
  <c r="BA269" i="34"/>
  <c r="AK267" i="34"/>
  <c r="AK272" i="34"/>
  <c r="AE259" i="34"/>
  <c r="AW260" i="34"/>
  <c r="AO268" i="34"/>
  <c r="AO273" i="34"/>
  <c r="AE263" i="34"/>
  <c r="J266" i="34"/>
  <c r="J271" i="34"/>
  <c r="AE262" i="34"/>
  <c r="K263" i="34"/>
  <c r="AA262" i="34"/>
  <c r="AI267" i="34"/>
  <c r="AI272" i="34"/>
  <c r="AM257" i="34"/>
  <c r="AJ263" i="34"/>
  <c r="AX264" i="34"/>
  <c r="AX269" i="34"/>
  <c r="AU260" i="34"/>
  <c r="BA267" i="34"/>
  <c r="BA272" i="34"/>
  <c r="X261" i="34"/>
  <c r="H264" i="34"/>
  <c r="H269" i="34"/>
  <c r="S264" i="34"/>
  <c r="S269" i="34"/>
  <c r="Y268" i="34"/>
  <c r="Y273" i="34"/>
  <c r="BH265" i="34"/>
  <c r="BH270" i="34"/>
  <c r="BJ260" i="34"/>
  <c r="AV263" i="34"/>
  <c r="BD265" i="34"/>
  <c r="BD270" i="34"/>
  <c r="BM263" i="34"/>
  <c r="BE262" i="34"/>
  <c r="AW264" i="34"/>
  <c r="AW269" i="34"/>
  <c r="AZ266" i="34"/>
  <c r="AZ271" i="34"/>
  <c r="AF263" i="34"/>
  <c r="I262" i="34"/>
  <c r="AZ265" i="34"/>
  <c r="AZ270" i="34"/>
  <c r="BD263" i="34"/>
  <c r="AS265" i="34"/>
  <c r="AS270" i="34"/>
  <c r="AO265" i="34"/>
  <c r="AO270" i="34"/>
  <c r="BL271" i="34"/>
  <c r="T264" i="34"/>
  <c r="T269" i="34"/>
  <c r="BD262" i="34"/>
  <c r="BN264" i="34"/>
  <c r="BN269" i="34"/>
  <c r="AU264" i="34"/>
  <c r="AU269" i="34"/>
  <c r="BN265" i="34"/>
  <c r="BN270" i="34"/>
  <c r="K261" i="34"/>
  <c r="BJ257" i="34"/>
  <c r="AG267" i="34"/>
  <c r="AG272" i="34"/>
  <c r="BH267" i="34"/>
  <c r="BH272" i="34"/>
  <c r="AU261" i="34"/>
  <c r="L266" i="34"/>
  <c r="L271" i="34"/>
  <c r="BB259" i="34"/>
  <c r="AQ266" i="34"/>
  <c r="AQ271" i="34"/>
  <c r="AD260" i="34"/>
  <c r="BK258" i="34"/>
  <c r="AH263" i="34"/>
  <c r="AS267" i="34"/>
  <c r="AS272" i="34"/>
  <c r="AV265" i="34"/>
  <c r="AV270" i="34"/>
  <c r="L265" i="34"/>
  <c r="L270" i="34"/>
  <c r="AJ266" i="34"/>
  <c r="AJ271" i="34"/>
  <c r="BB257" i="34"/>
  <c r="BL264" i="34"/>
  <c r="BL269" i="34"/>
  <c r="AF260" i="34"/>
  <c r="AQ267" i="34"/>
  <c r="AQ272" i="34"/>
  <c r="BB260" i="34"/>
  <c r="N259" i="34"/>
  <c r="I264" i="34"/>
  <c r="I269" i="34"/>
  <c r="AR267" i="34"/>
  <c r="AR272" i="34"/>
  <c r="AD261" i="34"/>
  <c r="P263" i="34"/>
  <c r="G264" i="34"/>
  <c r="G269" i="34"/>
  <c r="V261" i="34"/>
  <c r="K264" i="34"/>
  <c r="K269" i="34"/>
  <c r="AI266" i="34"/>
  <c r="AI271" i="34"/>
  <c r="AH265" i="34"/>
  <c r="AH270" i="34"/>
  <c r="AQ264" i="34"/>
  <c r="AQ269" i="34"/>
  <c r="AG265" i="34"/>
  <c r="AG270" i="34"/>
  <c r="AA266" i="34"/>
  <c r="AA271" i="34"/>
  <c r="O264" i="34"/>
  <c r="O269" i="34"/>
  <c r="BL265" i="34"/>
  <c r="BL270" i="34"/>
  <c r="T265" i="34"/>
  <c r="T270" i="34"/>
  <c r="BJ259" i="34"/>
  <c r="Q264" i="34"/>
  <c r="Q269" i="34"/>
  <c r="X260" i="34"/>
  <c r="AD263" i="34"/>
  <c r="F264" i="34"/>
  <c r="F269" i="34"/>
  <c r="F263" i="34"/>
  <c r="F267" i="34"/>
  <c r="F272" i="34"/>
  <c r="F266" i="34"/>
  <c r="F271" i="34"/>
  <c r="F265" i="34"/>
  <c r="F270" i="34"/>
  <c r="N268" i="34" l="1"/>
  <c r="N273" i="34"/>
  <c r="BB265" i="34"/>
  <c r="BB270" i="34"/>
  <c r="BD268" i="34"/>
  <c r="BD273" i="34"/>
  <c r="AE267" i="34"/>
  <c r="AE272" i="34"/>
  <c r="AW265" i="34"/>
  <c r="AW270" i="34"/>
  <c r="AE266" i="34"/>
  <c r="AE271" i="34"/>
  <c r="AP267" i="34"/>
  <c r="AP272" i="34"/>
  <c r="V265" i="34"/>
  <c r="V270" i="34"/>
  <c r="AM261" i="34"/>
  <c r="AN263" i="34"/>
  <c r="X265" i="34"/>
  <c r="X270" i="34"/>
  <c r="AV268" i="34"/>
  <c r="AV273" i="34"/>
  <c r="AU265" i="34"/>
  <c r="AU270" i="34"/>
  <c r="AE264" i="34"/>
  <c r="AE269" i="34"/>
  <c r="AS268" i="34"/>
  <c r="AS273" i="34"/>
  <c r="X263" i="34"/>
  <c r="W267" i="34"/>
  <c r="W272" i="34"/>
  <c r="AD267" i="34"/>
  <c r="AD272" i="34"/>
  <c r="X264" i="34"/>
  <c r="X269" i="34"/>
  <c r="AZ267" i="34"/>
  <c r="AZ272" i="34"/>
  <c r="AN266" i="34"/>
  <c r="AN271" i="34"/>
  <c r="R266" i="34"/>
  <c r="R271" i="34"/>
  <c r="V264" i="34"/>
  <c r="V269" i="34"/>
  <c r="AD264" i="34"/>
  <c r="AD269" i="34"/>
  <c r="AN267" i="34"/>
  <c r="AN272" i="34"/>
  <c r="BE266" i="34"/>
  <c r="BE271" i="34"/>
  <c r="I268" i="34"/>
  <c r="I273" i="34"/>
  <c r="BE268" i="34"/>
  <c r="BE273" i="34"/>
  <c r="BG268" i="34"/>
  <c r="BG273" i="34"/>
  <c r="AU268" i="34"/>
  <c r="AU273" i="34"/>
  <c r="AV267" i="34"/>
  <c r="AV272" i="34"/>
  <c r="AF266" i="34"/>
  <c r="AF271" i="34"/>
  <c r="V266" i="34"/>
  <c r="V271" i="34"/>
  <c r="AH268" i="34"/>
  <c r="AH273" i="34"/>
  <c r="AM265" i="34"/>
  <c r="AM270" i="34"/>
  <c r="BM266" i="34"/>
  <c r="BM271" i="34"/>
  <c r="BJ261" i="34"/>
  <c r="AT268" i="34"/>
  <c r="AT273" i="34"/>
  <c r="BL267" i="34"/>
  <c r="BL272" i="34"/>
  <c r="AE265" i="34"/>
  <c r="AE270" i="34"/>
  <c r="AM264" i="34"/>
  <c r="AM269" i="34"/>
  <c r="AF265" i="34"/>
  <c r="AF270" i="34"/>
  <c r="BE267" i="34"/>
  <c r="BE272" i="34"/>
  <c r="AA267" i="34"/>
  <c r="AA272" i="34"/>
  <c r="AP268" i="34"/>
  <c r="AP273" i="34"/>
  <c r="BJ263" i="34"/>
  <c r="G268" i="34"/>
  <c r="G273" i="34"/>
  <c r="W265" i="34"/>
  <c r="W270" i="34"/>
  <c r="V263" i="34"/>
  <c r="S268" i="34"/>
  <c r="S273" i="34"/>
  <c r="I265" i="34"/>
  <c r="I270" i="34"/>
  <c r="AL267" i="34"/>
  <c r="AL272" i="34"/>
  <c r="BM267" i="34"/>
  <c r="BM272" i="34"/>
  <c r="BB263" i="34"/>
  <c r="BB266" i="34"/>
  <c r="BB271" i="34"/>
  <c r="BJ262" i="34"/>
  <c r="I267" i="34"/>
  <c r="I272" i="34"/>
  <c r="BJ265" i="34"/>
  <c r="BJ270" i="34"/>
  <c r="AE268" i="34"/>
  <c r="AE273" i="34"/>
  <c r="N267" i="34"/>
  <c r="N272" i="34"/>
  <c r="AT267" i="34"/>
  <c r="AT272" i="34"/>
  <c r="AM263" i="34"/>
  <c r="H268" i="34"/>
  <c r="H273" i="34"/>
  <c r="AX267" i="34"/>
  <c r="AX272" i="34"/>
  <c r="AW268" i="34"/>
  <c r="AW273" i="34"/>
  <c r="V267" i="34"/>
  <c r="V272" i="34"/>
  <c r="X267" i="34"/>
  <c r="X272" i="34"/>
  <c r="K265" i="34"/>
  <c r="K270" i="34"/>
  <c r="O265" i="34"/>
  <c r="O270" i="34"/>
  <c r="N265" i="34"/>
  <c r="N270" i="34"/>
  <c r="BB264" i="34"/>
  <c r="BB269" i="34"/>
  <c r="BK263" i="34"/>
  <c r="BJ264" i="34"/>
  <c r="BJ269" i="34"/>
  <c r="P268" i="34"/>
  <c r="P273" i="34"/>
  <c r="N264" i="34"/>
  <c r="N269" i="34"/>
  <c r="AD265" i="34"/>
  <c r="AD270" i="34"/>
  <c r="AU266" i="34"/>
  <c r="AU271" i="34"/>
  <c r="K266" i="34"/>
  <c r="K271" i="34"/>
  <c r="BD267" i="34"/>
  <c r="BD272" i="34"/>
  <c r="AF268" i="34"/>
  <c r="AF273" i="34"/>
  <c r="BM268" i="34"/>
  <c r="BM273" i="34"/>
  <c r="X266" i="34"/>
  <c r="X271" i="34"/>
  <c r="AJ268" i="34"/>
  <c r="AJ273" i="34"/>
  <c r="K268" i="34"/>
  <c r="K273" i="34"/>
  <c r="W264" i="34"/>
  <c r="W269" i="34"/>
  <c r="BK267" i="34"/>
  <c r="BK272" i="34"/>
  <c r="P267" i="34"/>
  <c r="P272" i="34"/>
  <c r="H267" i="34"/>
  <c r="H272" i="34"/>
  <c r="AZ268" i="34"/>
  <c r="AZ273" i="34"/>
  <c r="O267" i="34"/>
  <c r="O272" i="34"/>
  <c r="Q268" i="34"/>
  <c r="Q273" i="34"/>
  <c r="W263" i="34"/>
  <c r="AH267" i="34"/>
  <c r="AH272" i="34"/>
  <c r="AF267" i="34"/>
  <c r="AF272" i="34"/>
  <c r="O266" i="34"/>
  <c r="O271" i="34"/>
  <c r="AA268" i="34"/>
  <c r="AA273" i="34"/>
  <c r="BK266" i="34"/>
  <c r="BK271" i="34"/>
  <c r="AL268" i="34"/>
  <c r="AL273" i="34"/>
  <c r="BP267" i="34"/>
  <c r="BP272" i="34"/>
  <c r="BK264" i="34"/>
  <c r="BK269" i="34"/>
  <c r="O268" i="34"/>
  <c r="O273" i="34"/>
  <c r="AW267" i="34"/>
  <c r="AW272" i="34"/>
  <c r="BP268" i="34"/>
  <c r="BP273" i="34"/>
  <c r="I266" i="34"/>
  <c r="I271" i="34"/>
  <c r="BL268" i="34"/>
  <c r="BL273" i="34"/>
  <c r="AU272" i="34"/>
  <c r="BK270" i="34"/>
  <c r="AD268" i="34"/>
  <c r="AD273" i="34"/>
  <c r="AD266" i="34"/>
  <c r="AD271" i="34"/>
  <c r="BB262" i="34"/>
  <c r="AM262" i="34"/>
  <c r="Q266" i="34"/>
  <c r="Q271" i="34"/>
  <c r="R268" i="34"/>
  <c r="R273" i="34"/>
  <c r="K267" i="34"/>
  <c r="K272" i="34"/>
  <c r="R267" i="34"/>
  <c r="R272" i="34"/>
  <c r="AN265" i="34"/>
  <c r="AN270" i="34"/>
  <c r="W266" i="34"/>
  <c r="W271" i="34"/>
  <c r="Q267" i="34"/>
  <c r="Q272" i="34"/>
  <c r="H266" i="34"/>
  <c r="H271" i="34"/>
  <c r="Z268" i="34"/>
  <c r="Z273" i="34"/>
  <c r="AT266" i="34"/>
  <c r="AT271" i="34"/>
  <c r="AW266" i="34"/>
  <c r="AW271" i="34"/>
  <c r="BM265" i="34"/>
  <c r="BM270" i="34"/>
  <c r="AN264" i="34"/>
  <c r="AN269" i="34"/>
  <c r="AX268" i="34"/>
  <c r="AX273" i="34"/>
  <c r="N266" i="34"/>
  <c r="N271" i="34"/>
  <c r="AX266" i="34"/>
  <c r="AX271" i="34"/>
  <c r="F268" i="34"/>
  <c r="F273" i="34"/>
  <c r="F277" i="34" l="1" a="1"/>
  <c r="W268" i="34"/>
  <c r="W273" i="34"/>
  <c r="BK268" i="34"/>
  <c r="BK273" i="34"/>
  <c r="BJ267" i="34"/>
  <c r="BJ272" i="34"/>
  <c r="X268" i="34"/>
  <c r="X273" i="34"/>
  <c r="AM267" i="34"/>
  <c r="AM272" i="34"/>
  <c r="AM268" i="34"/>
  <c r="AM273" i="34"/>
  <c r="BB268" i="34"/>
  <c r="BB273" i="34"/>
  <c r="BJ268" i="34"/>
  <c r="BJ273" i="34"/>
  <c r="AN268" i="34"/>
  <c r="AN273" i="34"/>
  <c r="BB267" i="34"/>
  <c r="BB272" i="34"/>
  <c r="V268" i="34"/>
  <c r="V273" i="34"/>
  <c r="BJ266" i="34"/>
  <c r="BJ271" i="34"/>
  <c r="AM266" i="34"/>
  <c r="AM271" i="34"/>
  <c r="L277" i="34" l="1"/>
  <c r="U277" i="34"/>
  <c r="BB277" i="34"/>
  <c r="G278" i="34"/>
  <c r="W278" i="34"/>
  <c r="AM278" i="34"/>
  <c r="BC278" i="34"/>
  <c r="H279" i="34"/>
  <c r="H349" i="34" s="1"/>
  <c r="X279" i="34"/>
  <c r="AN279" i="34"/>
  <c r="BD279" i="34"/>
  <c r="I280" i="34"/>
  <c r="I349" i="34" s="1"/>
  <c r="Y280" i="34"/>
  <c r="AO280" i="34"/>
  <c r="BE280" i="34"/>
  <c r="J281" i="34"/>
  <c r="J349" i="34" s="1"/>
  <c r="Z281" i="34"/>
  <c r="AP281" i="34"/>
  <c r="BF281" i="34"/>
  <c r="K282" i="34"/>
  <c r="AA282" i="34"/>
  <c r="AQ282" i="34"/>
  <c r="BG282" i="34"/>
  <c r="L283" i="34"/>
  <c r="L349" i="34" s="1"/>
  <c r="AB283" i="34"/>
  <c r="AR283" i="34"/>
  <c r="BH283" i="34"/>
  <c r="M284" i="34"/>
  <c r="M349" i="34" s="1"/>
  <c r="AC284" i="34"/>
  <c r="AS284" i="34"/>
  <c r="BI284" i="34"/>
  <c r="N285" i="34"/>
  <c r="N349" i="34" s="1"/>
  <c r="AD285" i="34"/>
  <c r="AT285" i="34"/>
  <c r="BJ285" i="34"/>
  <c r="M286" i="34"/>
  <c r="X286" i="34"/>
  <c r="AL286" i="34"/>
  <c r="AZ286" i="34"/>
  <c r="BK286" i="34"/>
  <c r="N287" i="34"/>
  <c r="Y287" i="34"/>
  <c r="AM287" i="34"/>
  <c r="BA287" i="34"/>
  <c r="BI287" i="34"/>
  <c r="F288" i="34"/>
  <c r="N288" i="34"/>
  <c r="V288" i="34"/>
  <c r="AD288" i="34"/>
  <c r="AL288" i="34"/>
  <c r="AT288" i="34"/>
  <c r="BB288" i="34"/>
  <c r="BJ288" i="34"/>
  <c r="G289" i="34"/>
  <c r="O289" i="34"/>
  <c r="W289" i="34"/>
  <c r="AE289" i="34"/>
  <c r="AM289" i="34"/>
  <c r="AU289" i="34"/>
  <c r="BC289" i="34"/>
  <c r="BK289" i="34"/>
  <c r="H290" i="34"/>
  <c r="P290" i="34"/>
  <c r="X290" i="34"/>
  <c r="AF290" i="34"/>
  <c r="AN290" i="34"/>
  <c r="AV290" i="34"/>
  <c r="BD290" i="34"/>
  <c r="BL290" i="34"/>
  <c r="I291" i="34"/>
  <c r="Q291" i="34"/>
  <c r="Y291" i="34"/>
  <c r="AG291" i="34"/>
  <c r="AO291" i="34"/>
  <c r="AW291" i="34"/>
  <c r="BE291" i="34"/>
  <c r="BM291" i="34"/>
  <c r="J292" i="34"/>
  <c r="R292" i="34"/>
  <c r="Z292" i="34"/>
  <c r="AH292" i="34"/>
  <c r="AP292" i="34"/>
  <c r="AX292" i="34"/>
  <c r="BF292" i="34"/>
  <c r="BN292" i="34"/>
  <c r="K293" i="34"/>
  <c r="AK277" i="34"/>
  <c r="BG277" i="34"/>
  <c r="L278" i="34"/>
  <c r="AB278" i="34"/>
  <c r="AR278" i="34"/>
  <c r="BH278" i="34"/>
  <c r="M279" i="34"/>
  <c r="AC279" i="34"/>
  <c r="AS279" i="34"/>
  <c r="BI279" i="34"/>
  <c r="N280" i="34"/>
  <c r="AD280" i="34"/>
  <c r="AT280" i="34"/>
  <c r="BJ280" i="34"/>
  <c r="O281" i="34"/>
  <c r="AE281" i="34"/>
  <c r="AU281" i="34"/>
  <c r="BK281" i="34"/>
  <c r="P282" i="34"/>
  <c r="AF282" i="34"/>
  <c r="AV282" i="34"/>
  <c r="BL282" i="34"/>
  <c r="Q283" i="34"/>
  <c r="AG283" i="34"/>
  <c r="AW283" i="34"/>
  <c r="BM283" i="34"/>
  <c r="R284" i="34"/>
  <c r="AH284" i="34"/>
  <c r="AX284" i="34"/>
  <c r="BN284" i="34"/>
  <c r="S285" i="34"/>
  <c r="AI285" i="34"/>
  <c r="AY285" i="34"/>
  <c r="BO285" i="34"/>
  <c r="O286" i="34"/>
  <c r="AC286" i="34"/>
  <c r="AN286" i="34"/>
  <c r="BB286" i="34"/>
  <c r="BP286" i="34"/>
  <c r="P287" i="34"/>
  <c r="P349" i="34" s="1"/>
  <c r="AD287" i="34"/>
  <c r="AO287" i="34"/>
  <c r="BC287" i="34"/>
  <c r="BK287" i="34"/>
  <c r="H288" i="34"/>
  <c r="P288" i="34"/>
  <c r="X288" i="34"/>
  <c r="AF288" i="34"/>
  <c r="AN288" i="34"/>
  <c r="AV288" i="34"/>
  <c r="BD288" i="34"/>
  <c r="BL288" i="34"/>
  <c r="I289" i="34"/>
  <c r="Q289" i="34"/>
  <c r="Y289" i="34"/>
  <c r="AG289" i="34"/>
  <c r="AO289" i="34"/>
  <c r="AW289" i="34"/>
  <c r="BE289" i="34"/>
  <c r="BM289" i="34"/>
  <c r="J290" i="34"/>
  <c r="R290" i="34"/>
  <c r="Z290" i="34"/>
  <c r="AH290" i="34"/>
  <c r="AP290" i="34"/>
  <c r="AX290" i="34"/>
  <c r="BF290" i="34"/>
  <c r="BN290" i="34"/>
  <c r="K291" i="34"/>
  <c r="S291" i="34"/>
  <c r="AA291" i="34"/>
  <c r="AI291" i="34"/>
  <c r="AQ291" i="34"/>
  <c r="AY291" i="34"/>
  <c r="BG291" i="34"/>
  <c r="BO291" i="34"/>
  <c r="L292" i="34"/>
  <c r="T292" i="34"/>
  <c r="AB292" i="34"/>
  <c r="AJ292" i="34"/>
  <c r="AR292" i="34"/>
  <c r="AZ292" i="34"/>
  <c r="BH292" i="34"/>
  <c r="AT277" i="34"/>
  <c r="BO277" i="34"/>
  <c r="X278" i="34"/>
  <c r="AU278" i="34"/>
  <c r="BP278" i="34"/>
  <c r="Y279" i="34"/>
  <c r="AV279" i="34"/>
  <c r="F280" i="34"/>
  <c r="Z280" i="34"/>
  <c r="AW280" i="34"/>
  <c r="G281" i="34"/>
  <c r="AA281" i="34"/>
  <c r="AX281" i="34"/>
  <c r="H282" i="34"/>
  <c r="AB282" i="34"/>
  <c r="AY282" i="34"/>
  <c r="I283" i="34"/>
  <c r="AC283" i="34"/>
  <c r="AZ283" i="34"/>
  <c r="J284" i="34"/>
  <c r="AD284" i="34"/>
  <c r="BA284" i="34"/>
  <c r="K285" i="34"/>
  <c r="AE285" i="34"/>
  <c r="BB285" i="34"/>
  <c r="H286" i="34"/>
  <c r="AB286" i="34"/>
  <c r="AS286" i="34"/>
  <c r="BI286" i="34"/>
  <c r="O287" i="34"/>
  <c r="AF287" i="34"/>
  <c r="AV287" i="34"/>
  <c r="BJ287" i="34"/>
  <c r="AU277" i="34"/>
  <c r="F278" i="34"/>
  <c r="AD278" i="34"/>
  <c r="AV278" i="34"/>
  <c r="G279" i="34"/>
  <c r="AE279" i="34"/>
  <c r="AW279" i="34"/>
  <c r="H280" i="34"/>
  <c r="AF280" i="34"/>
  <c r="AX280" i="34"/>
  <c r="I281" i="34"/>
  <c r="AG281" i="34"/>
  <c r="AY281" i="34"/>
  <c r="J282" i="34"/>
  <c r="AH282" i="34"/>
  <c r="AZ282" i="34"/>
  <c r="K283" i="34"/>
  <c r="AI283" i="34"/>
  <c r="BA283" i="34"/>
  <c r="L284" i="34"/>
  <c r="AJ284" i="34"/>
  <c r="BB284" i="34"/>
  <c r="M285" i="34"/>
  <c r="AK285" i="34"/>
  <c r="BC285" i="34"/>
  <c r="L286" i="34"/>
  <c r="AD286" i="34"/>
  <c r="AT286" i="34"/>
  <c r="BJ286" i="34"/>
  <c r="Q287" i="34"/>
  <c r="AG287" i="34"/>
  <c r="AW287" i="34"/>
  <c r="BL287" i="34"/>
  <c r="K288" i="34"/>
  <c r="U288" i="34"/>
  <c r="AG288" i="34"/>
  <c r="AQ288" i="34"/>
  <c r="BA288" i="34"/>
  <c r="BM288" i="34"/>
  <c r="L289" i="34"/>
  <c r="V289" i="34"/>
  <c r="AH289" i="34"/>
  <c r="AR289" i="34"/>
  <c r="BB289" i="34"/>
  <c r="BN289" i="34"/>
  <c r="M290" i="34"/>
  <c r="W290" i="34"/>
  <c r="AI290" i="34"/>
  <c r="AS290" i="34"/>
  <c r="BC290" i="34"/>
  <c r="BO290" i="34"/>
  <c r="N291" i="34"/>
  <c r="X291" i="34"/>
  <c r="AJ291" i="34"/>
  <c r="AT291" i="34"/>
  <c r="BD291" i="34"/>
  <c r="BP291" i="34"/>
  <c r="O292" i="34"/>
  <c r="Y292" i="34"/>
  <c r="AK292" i="34"/>
  <c r="AU292" i="34"/>
  <c r="BE292" i="34"/>
  <c r="BP292" i="34"/>
  <c r="N293" i="34"/>
  <c r="V293" i="34"/>
  <c r="AD293" i="34"/>
  <c r="AL293" i="34"/>
  <c r="AT293" i="34"/>
  <c r="BB293" i="34"/>
  <c r="BJ293" i="34"/>
  <c r="G294" i="34"/>
  <c r="O294" i="34"/>
  <c r="W294" i="34"/>
  <c r="AE294" i="34"/>
  <c r="AM294" i="34"/>
  <c r="AU294" i="34"/>
  <c r="BC294" i="34"/>
  <c r="BK294" i="34"/>
  <c r="H295" i="34"/>
  <c r="P295" i="34"/>
  <c r="X295" i="34"/>
  <c r="AF295" i="34"/>
  <c r="AN295" i="34"/>
  <c r="AV295" i="34"/>
  <c r="BD295" i="34"/>
  <c r="AY277" i="34"/>
  <c r="H278" i="34"/>
  <c r="AE278" i="34"/>
  <c r="AZ278" i="34"/>
  <c r="I279" i="34"/>
  <c r="AF279" i="34"/>
  <c r="BA279" i="34"/>
  <c r="J280" i="34"/>
  <c r="AG280" i="34"/>
  <c r="BB280" i="34"/>
  <c r="K281" i="34"/>
  <c r="AH281" i="34"/>
  <c r="BC281" i="34"/>
  <c r="L282" i="34"/>
  <c r="AI282" i="34"/>
  <c r="BD282" i="34"/>
  <c r="M283" i="34"/>
  <c r="AJ283" i="34"/>
  <c r="BE283" i="34"/>
  <c r="N284" i="34"/>
  <c r="AK284" i="34"/>
  <c r="BF284" i="34"/>
  <c r="O285" i="34"/>
  <c r="AL285" i="34"/>
  <c r="BG285" i="34"/>
  <c r="N286" i="34"/>
  <c r="AE286" i="34"/>
  <c r="AU286" i="34"/>
  <c r="BL286" i="34"/>
  <c r="U287" i="34"/>
  <c r="AK287" i="34"/>
  <c r="BB287" i="34"/>
  <c r="BM287" i="34"/>
  <c r="L288" i="34"/>
  <c r="W288" i="34"/>
  <c r="AC277" i="34"/>
  <c r="O278" i="34"/>
  <c r="AT278" i="34"/>
  <c r="Q279" i="34"/>
  <c r="BC279" i="34"/>
  <c r="V280" i="34"/>
  <c r="BF280" i="34"/>
  <c r="Y281" i="34"/>
  <c r="BM281" i="34"/>
  <c r="AJ282" i="34"/>
  <c r="BO282" i="34"/>
  <c r="AO283" i="34"/>
  <c r="F284" i="34"/>
  <c r="AR284" i="34"/>
  <c r="U285" i="34"/>
  <c r="AU285" i="34"/>
  <c r="T286" i="34"/>
  <c r="AR286" i="34"/>
  <c r="H287" i="34"/>
  <c r="AL287" i="34"/>
  <c r="BG287" i="34"/>
  <c r="M288" i="34"/>
  <c r="AA288" i="34"/>
  <c r="AM288" i="34"/>
  <c r="AY288" i="34"/>
  <c r="BK288" i="34"/>
  <c r="M289" i="34"/>
  <c r="Z289" i="34"/>
  <c r="AK289" i="34"/>
  <c r="AX289" i="34"/>
  <c r="BI289" i="34"/>
  <c r="K290" i="34"/>
  <c r="V290" i="34"/>
  <c r="AJ290" i="34"/>
  <c r="AU290" i="34"/>
  <c r="BH290" i="34"/>
  <c r="H291" i="34"/>
  <c r="U291" i="34"/>
  <c r="AF291" i="34"/>
  <c r="AS291" i="34"/>
  <c r="BF291" i="34"/>
  <c r="G292" i="34"/>
  <c r="S292" i="34"/>
  <c r="AE292" i="34"/>
  <c r="AQ292" i="34"/>
  <c r="BC292" i="34"/>
  <c r="BO292" i="34"/>
  <c r="O293" i="34"/>
  <c r="X293" i="34"/>
  <c r="AG293" i="34"/>
  <c r="AP293" i="34"/>
  <c r="AY293" i="34"/>
  <c r="BH293" i="34"/>
  <c r="F294" i="34"/>
  <c r="P294" i="34"/>
  <c r="Y294" i="34"/>
  <c r="AH294" i="34"/>
  <c r="AQ294" i="34"/>
  <c r="AZ294" i="34"/>
  <c r="BI294" i="34"/>
  <c r="G295" i="34"/>
  <c r="Q295" i="34"/>
  <c r="Z295" i="34"/>
  <c r="AI295" i="34"/>
  <c r="AR295" i="34"/>
  <c r="BA295" i="34"/>
  <c r="BJ295" i="34"/>
  <c r="G296" i="34"/>
  <c r="O296" i="34"/>
  <c r="W296" i="34"/>
  <c r="AE296" i="34"/>
  <c r="AM296" i="34"/>
  <c r="AU296" i="34"/>
  <c r="BC296" i="34"/>
  <c r="BK296" i="34"/>
  <c r="H297" i="34"/>
  <c r="P297" i="34"/>
  <c r="X297" i="34"/>
  <c r="AF297" i="34"/>
  <c r="AN297" i="34"/>
  <c r="AV297" i="34"/>
  <c r="BD297" i="34"/>
  <c r="BL297" i="34"/>
  <c r="I298" i="34"/>
  <c r="Q298" i="34"/>
  <c r="BC277" i="34"/>
  <c r="V278" i="34"/>
  <c r="BJ278" i="34"/>
  <c r="AG279" i="34"/>
  <c r="BL279" i="34"/>
  <c r="AL280" i="34"/>
  <c r="BN280" i="34"/>
  <c r="AO281" i="34"/>
  <c r="R282" i="34"/>
  <c r="AR282" i="34"/>
  <c r="T283" i="34"/>
  <c r="AY283" i="34"/>
  <c r="V284" i="34"/>
  <c r="BH284" i="34"/>
  <c r="AA285" i="34"/>
  <c r="BK285" i="34"/>
  <c r="W286" i="34"/>
  <c r="BC286" i="34"/>
  <c r="V287" i="34"/>
  <c r="AT287" i="34"/>
  <c r="BO287" i="34"/>
  <c r="R288" i="34"/>
  <c r="AE288" i="34"/>
  <c r="AR288" i="34"/>
  <c r="BE288" i="34"/>
  <c r="BP288" i="34"/>
  <c r="R289" i="34"/>
  <c r="AC289" i="34"/>
  <c r="AP289" i="34"/>
  <c r="BA289" i="34"/>
  <c r="BO289" i="34"/>
  <c r="O290" i="34"/>
  <c r="AB290" i="34"/>
  <c r="AM290" i="34"/>
  <c r="AZ290" i="34"/>
  <c r="BK290" i="34"/>
  <c r="M291" i="34"/>
  <c r="Z291" i="34"/>
  <c r="AL291" i="34"/>
  <c r="AX291" i="34"/>
  <c r="BJ291" i="34"/>
  <c r="K292" i="34"/>
  <c r="W292" i="34"/>
  <c r="AI292" i="34"/>
  <c r="AV292" i="34"/>
  <c r="BI292" i="34"/>
  <c r="H293" i="34"/>
  <c r="R293" i="34"/>
  <c r="AA293" i="34"/>
  <c r="AJ293" i="34"/>
  <c r="AS293" i="34"/>
  <c r="BC293" i="34"/>
  <c r="BL293" i="34"/>
  <c r="J294" i="34"/>
  <c r="S294" i="34"/>
  <c r="AB294" i="34"/>
  <c r="AK294" i="34"/>
  <c r="AT294" i="34"/>
  <c r="BD294" i="34"/>
  <c r="BM294" i="34"/>
  <c r="K295" i="34"/>
  <c r="T295" i="34"/>
  <c r="AC295" i="34"/>
  <c r="AL295" i="34"/>
  <c r="AU295" i="34"/>
  <c r="BE295" i="34"/>
  <c r="BM295" i="34"/>
  <c r="J296" i="34"/>
  <c r="R296" i="34"/>
  <c r="BI277" i="34"/>
  <c r="AF278" i="34"/>
  <c r="BK278" i="34"/>
  <c r="AK279" i="34"/>
  <c r="BM279" i="34"/>
  <c r="AN280" i="34"/>
  <c r="Q281" i="34"/>
  <c r="AQ281" i="34"/>
  <c r="S282" i="34"/>
  <c r="AX282" i="34"/>
  <c r="U283" i="34"/>
  <c r="BG283" i="34"/>
  <c r="Z284" i="34"/>
  <c r="BJ284" i="34"/>
  <c r="AC285" i="34"/>
  <c r="BP285" i="34"/>
  <c r="AF286" i="34"/>
  <c r="BD286" i="34"/>
  <c r="W287" i="34"/>
  <c r="AU287" i="34"/>
  <c r="BP287" i="34"/>
  <c r="S288" i="34"/>
  <c r="AH288" i="34"/>
  <c r="AS288" i="34"/>
  <c r="BF288" i="34"/>
  <c r="F289" i="34"/>
  <c r="S289" i="34"/>
  <c r="AD289" i="34"/>
  <c r="AQ289" i="34"/>
  <c r="BD289" i="34"/>
  <c r="BP289" i="34"/>
  <c r="Q290" i="34"/>
  <c r="AC290" i="34"/>
  <c r="AO290" i="34"/>
  <c r="BA290" i="34"/>
  <c r="BM290" i="34"/>
  <c r="O291" i="34"/>
  <c r="AB291" i="34"/>
  <c r="AM291" i="34"/>
  <c r="AZ291" i="34"/>
  <c r="BK291" i="34"/>
  <c r="M292" i="34"/>
  <c r="X292" i="34"/>
  <c r="AL292" i="34"/>
  <c r="AW292" i="34"/>
  <c r="BJ292" i="34"/>
  <c r="I293" i="34"/>
  <c r="S293" i="34"/>
  <c r="AB293" i="34"/>
  <c r="AK293" i="34"/>
  <c r="AU293" i="34"/>
  <c r="BD293" i="34"/>
  <c r="BM293" i="34"/>
  <c r="K294" i="34"/>
  <c r="T294" i="34"/>
  <c r="AC294" i="34"/>
  <c r="AL294" i="34"/>
  <c r="AV294" i="34"/>
  <c r="BE294" i="34"/>
  <c r="BN294" i="34"/>
  <c r="L295" i="34"/>
  <c r="U295" i="34"/>
  <c r="AD295" i="34"/>
  <c r="AM295" i="34"/>
  <c r="AW295" i="34"/>
  <c r="BF295" i="34"/>
  <c r="BN295" i="34"/>
  <c r="K296" i="34"/>
  <c r="S296" i="34"/>
  <c r="AA296" i="34"/>
  <c r="AI296" i="34"/>
  <c r="AQ296" i="34"/>
  <c r="AY296" i="34"/>
  <c r="BG296" i="34"/>
  <c r="BO296" i="34"/>
  <c r="L297" i="34"/>
  <c r="T297" i="34"/>
  <c r="AB297" i="34"/>
  <c r="AJ297" i="34"/>
  <c r="AR297" i="34"/>
  <c r="AZ297" i="34"/>
  <c r="M277" i="34"/>
  <c r="AJ278" i="34"/>
  <c r="U279" i="34"/>
  <c r="Q280" i="34"/>
  <c r="BM280" i="34"/>
  <c r="BG281" i="34"/>
  <c r="BF282" i="34"/>
  <c r="AQ283" i="34"/>
  <c r="AL284" i="34"/>
  <c r="W285" i="34"/>
  <c r="P286" i="34"/>
  <c r="BH286" i="34"/>
  <c r="AN287" i="34"/>
  <c r="I288" i="34"/>
  <c r="AC288" i="34"/>
  <c r="AX288" i="34"/>
  <c r="H289" i="34"/>
  <c r="AA289" i="34"/>
  <c r="AT289" i="34"/>
  <c r="BL289" i="34"/>
  <c r="U290" i="34"/>
  <c r="AQ290" i="34"/>
  <c r="BI290" i="34"/>
  <c r="R291" i="34"/>
  <c r="AK291" i="34"/>
  <c r="BC291" i="34"/>
  <c r="N292" i="34"/>
  <c r="AF292" i="34"/>
  <c r="BA292" i="34"/>
  <c r="G293" i="34"/>
  <c r="W293" i="34"/>
  <c r="AM293" i="34"/>
  <c r="AZ293" i="34"/>
  <c r="BO293" i="34"/>
  <c r="R294" i="34"/>
  <c r="AG294" i="34"/>
  <c r="AW294" i="34"/>
  <c r="BJ294" i="34"/>
  <c r="N295" i="34"/>
  <c r="AB295" i="34"/>
  <c r="AQ295" i="34"/>
  <c r="BG295" i="34"/>
  <c r="H296" i="34"/>
  <c r="U296" i="34"/>
  <c r="AS277" i="34"/>
  <c r="AL278" i="34"/>
  <c r="W279" i="34"/>
  <c r="R280" i="34"/>
  <c r="R281" i="34"/>
  <c r="BN281" i="34"/>
  <c r="BH282" i="34"/>
  <c r="AS283" i="34"/>
  <c r="AP284" i="34"/>
  <c r="AM285" i="34"/>
  <c r="U286" i="34"/>
  <c r="F287" i="34"/>
  <c r="AS287" i="34"/>
  <c r="J288" i="34"/>
  <c r="AI288" i="34"/>
  <c r="AZ288" i="34"/>
  <c r="J289" i="34"/>
  <c r="AB289" i="34"/>
  <c r="AV289" i="34"/>
  <c r="F290" i="34"/>
  <c r="Y290" i="34"/>
  <c r="AR290" i="34"/>
  <c r="BJ290" i="34"/>
  <c r="T291" i="34"/>
  <c r="AN291" i="34"/>
  <c r="BH291" i="34"/>
  <c r="P292" i="34"/>
  <c r="AG292" i="34"/>
  <c r="BB292" i="34"/>
  <c r="J293" i="34"/>
  <c r="Y293" i="34"/>
  <c r="AN293" i="34"/>
  <c r="BA293" i="34"/>
  <c r="BP293" i="34"/>
  <c r="U294" i="34"/>
  <c r="AI294" i="34"/>
  <c r="AX294" i="34"/>
  <c r="BL294" i="34"/>
  <c r="O295" i="34"/>
  <c r="AE295" i="34"/>
  <c r="AS295" i="34"/>
  <c r="BH295" i="34"/>
  <c r="I296" i="34"/>
  <c r="V296" i="34"/>
  <c r="AG296" i="34"/>
  <c r="AR296" i="34"/>
  <c r="BB296" i="34"/>
  <c r="BM296" i="34"/>
  <c r="M297" i="34"/>
  <c r="W297" i="34"/>
  <c r="AH297" i="34"/>
  <c r="AS297" i="34"/>
  <c r="BC297" i="34"/>
  <c r="BM297" i="34"/>
  <c r="K298" i="34"/>
  <c r="T298" i="34"/>
  <c r="AB298" i="34"/>
  <c r="AJ298" i="34"/>
  <c r="AR298" i="34"/>
  <c r="AZ298" i="34"/>
  <c r="BH298" i="34"/>
  <c r="BP298" i="34"/>
  <c r="M299" i="34"/>
  <c r="U299" i="34"/>
  <c r="AC299" i="34"/>
  <c r="AK299" i="34"/>
  <c r="AS299" i="34"/>
  <c r="BA299" i="34"/>
  <c r="BI299" i="34"/>
  <c r="F300" i="34"/>
  <c r="N300" i="34"/>
  <c r="V300" i="34"/>
  <c r="AD300" i="34"/>
  <c r="AL300" i="34"/>
  <c r="AT300" i="34"/>
  <c r="BB300" i="34"/>
  <c r="BJ300" i="34"/>
  <c r="G301" i="34"/>
  <c r="O301" i="34"/>
  <c r="W301" i="34"/>
  <c r="AE301" i="34"/>
  <c r="AM301" i="34"/>
  <c r="AU301" i="34"/>
  <c r="BC301" i="34"/>
  <c r="BK301" i="34"/>
  <c r="H302" i="34"/>
  <c r="P302" i="34"/>
  <c r="X302" i="34"/>
  <c r="AF302" i="34"/>
  <c r="AN302" i="34"/>
  <c r="AV302" i="34"/>
  <c r="BD302" i="34"/>
  <c r="BL302" i="34"/>
  <c r="I303" i="34"/>
  <c r="Q303" i="34"/>
  <c r="Y303" i="34"/>
  <c r="AG303" i="34"/>
  <c r="AO303" i="34"/>
  <c r="AW303" i="34"/>
  <c r="BE303" i="34"/>
  <c r="BM303" i="34"/>
  <c r="J304" i="34"/>
  <c r="R304" i="34"/>
  <c r="Z304" i="34"/>
  <c r="AH304" i="34"/>
  <c r="AP304" i="34"/>
  <c r="AX304" i="34"/>
  <c r="BF304" i="34"/>
  <c r="BN304" i="34"/>
  <c r="K305" i="34"/>
  <c r="S305" i="34"/>
  <c r="AA305" i="34"/>
  <c r="AI305" i="34"/>
  <c r="AQ305" i="34"/>
  <c r="AY305" i="34"/>
  <c r="BG305" i="34"/>
  <c r="BO305" i="34"/>
  <c r="L306" i="34"/>
  <c r="T306" i="34"/>
  <c r="AB306" i="34"/>
  <c r="AJ306" i="34"/>
  <c r="AR306" i="34"/>
  <c r="AZ306" i="34"/>
  <c r="BH306" i="34"/>
  <c r="BP306" i="34"/>
  <c r="M307" i="34"/>
  <c r="U307" i="34"/>
  <c r="BK277" i="34"/>
  <c r="BD278" i="34"/>
  <c r="AU279" i="34"/>
  <c r="AP280" i="34"/>
  <c r="AI281" i="34"/>
  <c r="X282" i="34"/>
  <c r="S283" i="34"/>
  <c r="BP283" i="34"/>
  <c r="BP284" i="34"/>
  <c r="BA285" i="34"/>
  <c r="AK286" i="34"/>
  <c r="M287" i="34"/>
  <c r="BF287" i="34"/>
  <c r="T288" i="34"/>
  <c r="AO288" i="34"/>
  <c r="BH288" i="34"/>
  <c r="P289" i="34"/>
  <c r="AJ289" i="34"/>
  <c r="BF289" i="34"/>
  <c r="L290" i="34"/>
  <c r="AE290" i="34"/>
  <c r="AY290" i="34"/>
  <c r="G291" i="34"/>
  <c r="AC291" i="34"/>
  <c r="AU291" i="34"/>
  <c r="BN291" i="34"/>
  <c r="V292" i="34"/>
  <c r="AO292" i="34"/>
  <c r="BK292" i="34"/>
  <c r="P293" i="34"/>
  <c r="AE293" i="34"/>
  <c r="AR293" i="34"/>
  <c r="BG293" i="34"/>
  <c r="L294" i="34"/>
  <c r="Z294" i="34"/>
  <c r="AO294" i="34"/>
  <c r="BB294" i="34"/>
  <c r="F295" i="34"/>
  <c r="V295" i="34"/>
  <c r="AJ295" i="34"/>
  <c r="AY295" i="34"/>
  <c r="BL295" i="34"/>
  <c r="N296" i="34"/>
  <c r="Z296" i="34"/>
  <c r="AK296" i="34"/>
  <c r="AV296" i="34"/>
  <c r="BF296" i="34"/>
  <c r="F297" i="34"/>
  <c r="Q297" i="34"/>
  <c r="AA297" i="34"/>
  <c r="AL297" i="34"/>
  <c r="AW297" i="34"/>
  <c r="BG297" i="34"/>
  <c r="BP297" i="34"/>
  <c r="N298" i="34"/>
  <c r="W298" i="34"/>
  <c r="AE298" i="34"/>
  <c r="AM298" i="34"/>
  <c r="AU298" i="34"/>
  <c r="BC298" i="34"/>
  <c r="BK298" i="34"/>
  <c r="H299" i="34"/>
  <c r="P299" i="34"/>
  <c r="X299" i="34"/>
  <c r="AF299" i="34"/>
  <c r="AN299" i="34"/>
  <c r="AV299" i="34"/>
  <c r="BD299" i="34"/>
  <c r="BL299" i="34"/>
  <c r="I300" i="34"/>
  <c r="Q300" i="34"/>
  <c r="Y300" i="34"/>
  <c r="AG300" i="34"/>
  <c r="AO300" i="34"/>
  <c r="AW300" i="34"/>
  <c r="BE300" i="34"/>
  <c r="BM300" i="34"/>
  <c r="J301" i="34"/>
  <c r="R301" i="34"/>
  <c r="Z301" i="34"/>
  <c r="AH301" i="34"/>
  <c r="AP301" i="34"/>
  <c r="AX301" i="34"/>
  <c r="BF301" i="34"/>
  <c r="BN301" i="34"/>
  <c r="N278" i="34"/>
  <c r="BL278" i="34"/>
  <c r="BE279" i="34"/>
  <c r="AV280" i="34"/>
  <c r="AM281" i="34"/>
  <c r="Z282" i="34"/>
  <c r="Y283" i="34"/>
  <c r="T284" i="34"/>
  <c r="F285" i="34"/>
  <c r="BI285" i="34"/>
  <c r="AM286" i="34"/>
  <c r="X287" i="34"/>
  <c r="BH287" i="34"/>
  <c r="Y288" i="34"/>
  <c r="AP288" i="34"/>
  <c r="BI288" i="34"/>
  <c r="T289" i="34"/>
  <c r="AL289" i="34"/>
  <c r="BG289" i="34"/>
  <c r="N290" i="34"/>
  <c r="AG290" i="34"/>
  <c r="BB290" i="34"/>
  <c r="J291" i="34"/>
  <c r="AD291" i="34"/>
  <c r="AV291" i="34"/>
  <c r="F292" i="34"/>
  <c r="AA292" i="34"/>
  <c r="AS292" i="34"/>
  <c r="BL292" i="34"/>
  <c r="Q293" i="34"/>
  <c r="AF293" i="34"/>
  <c r="AV293" i="34"/>
  <c r="BI293" i="34"/>
  <c r="M294" i="34"/>
  <c r="AA294" i="34"/>
  <c r="AP294" i="34"/>
  <c r="BF294" i="34"/>
  <c r="I295" i="34"/>
  <c r="W295" i="34"/>
  <c r="AK295" i="34"/>
  <c r="AZ295" i="34"/>
  <c r="BO295" i="34"/>
  <c r="P296" i="34"/>
  <c r="AB296" i="34"/>
  <c r="AL296" i="34"/>
  <c r="AW296" i="34"/>
  <c r="BH296" i="34"/>
  <c r="G297" i="34"/>
  <c r="R297" i="34"/>
  <c r="AC297" i="34"/>
  <c r="AM297" i="34"/>
  <c r="AX297" i="34"/>
  <c r="BH297" i="34"/>
  <c r="F298" i="34"/>
  <c r="O298" i="34"/>
  <c r="X298" i="34"/>
  <c r="AF298" i="34"/>
  <c r="AN298" i="34"/>
  <c r="AV298" i="34"/>
  <c r="BD298" i="34"/>
  <c r="BL298" i="34"/>
  <c r="I299" i="34"/>
  <c r="Q299" i="34"/>
  <c r="Y299" i="34"/>
  <c r="AG299" i="34"/>
  <c r="AO299" i="34"/>
  <c r="AW299" i="34"/>
  <c r="BE299" i="34"/>
  <c r="BM299" i="34"/>
  <c r="J300" i="34"/>
  <c r="R300" i="34"/>
  <c r="Z300" i="34"/>
  <c r="AH300" i="34"/>
  <c r="AP300" i="34"/>
  <c r="AX300" i="34"/>
  <c r="BF300" i="34"/>
  <c r="BN300" i="34"/>
  <c r="K301" i="34"/>
  <c r="S301" i="34"/>
  <c r="AA301" i="34"/>
  <c r="AI301" i="34"/>
  <c r="AQ301" i="34"/>
  <c r="AY301" i="34"/>
  <c r="BG301" i="34"/>
  <c r="BO301" i="34"/>
  <c r="L302" i="34"/>
  <c r="T302" i="34"/>
  <c r="AB302" i="34"/>
  <c r="AJ302" i="34"/>
  <c r="AR302" i="34"/>
  <c r="AZ302" i="34"/>
  <c r="BH302" i="34"/>
  <c r="BP302" i="34"/>
  <c r="M303" i="34"/>
  <c r="U303" i="34"/>
  <c r="AC303" i="34"/>
  <c r="AK303" i="34"/>
  <c r="AS303" i="34"/>
  <c r="BA303" i="34"/>
  <c r="BI303" i="34"/>
  <c r="F304" i="34"/>
  <c r="N304" i="34"/>
  <c r="V304" i="34"/>
  <c r="AD304" i="34"/>
  <c r="AL304" i="34"/>
  <c r="AT304" i="34"/>
  <c r="BB304" i="34"/>
  <c r="BJ304" i="34"/>
  <c r="G305" i="34"/>
  <c r="O305" i="34"/>
  <c r="W305" i="34"/>
  <c r="AE305" i="34"/>
  <c r="AM305" i="34"/>
  <c r="AU305" i="34"/>
  <c r="BC305" i="34"/>
  <c r="BK305" i="34"/>
  <c r="H306" i="34"/>
  <c r="P306" i="34"/>
  <c r="X306" i="34"/>
  <c r="AF306" i="34"/>
  <c r="AN306" i="34"/>
  <c r="AV306" i="34"/>
  <c r="BD306" i="34"/>
  <c r="BL306" i="34"/>
  <c r="I307" i="34"/>
  <c r="Q307" i="34"/>
  <c r="Y307" i="34"/>
  <c r="BA277" i="34"/>
  <c r="AM279" i="34"/>
  <c r="S281" i="34"/>
  <c r="BN282" i="34"/>
  <c r="AT284" i="34"/>
  <c r="V286" i="34"/>
  <c r="BD287" i="34"/>
  <c r="AJ288" i="34"/>
  <c r="K289" i="34"/>
  <c r="AY289" i="34"/>
  <c r="AA290" i="34"/>
  <c r="BP290" i="34"/>
  <c r="AP291" i="34"/>
  <c r="Q292" i="34"/>
  <c r="BD292" i="34"/>
  <c r="Z293" i="34"/>
  <c r="BE293" i="34"/>
  <c r="V294" i="34"/>
  <c r="AY294" i="34"/>
  <c r="R295" i="34"/>
  <c r="AT295" i="34"/>
  <c r="L296" i="34"/>
  <c r="AF296" i="34"/>
  <c r="AX296" i="34"/>
  <c r="BN296" i="34"/>
  <c r="U297" i="34"/>
  <c r="AK297" i="34"/>
  <c r="BB297" i="34"/>
  <c r="G298" i="34"/>
  <c r="U298" i="34"/>
  <c r="AH298" i="34"/>
  <c r="AT298" i="34"/>
  <c r="BG298" i="34"/>
  <c r="J299" i="34"/>
  <c r="V299" i="34"/>
  <c r="AI299" i="34"/>
  <c r="AU299" i="34"/>
  <c r="BH299" i="34"/>
  <c r="K300" i="34"/>
  <c r="W300" i="34"/>
  <c r="AJ300" i="34"/>
  <c r="AV300" i="34"/>
  <c r="BI300" i="34"/>
  <c r="L301" i="34"/>
  <c r="X301" i="34"/>
  <c r="AK301" i="34"/>
  <c r="AW301" i="34"/>
  <c r="BJ301" i="34"/>
  <c r="K302" i="34"/>
  <c r="V302" i="34"/>
  <c r="AG302" i="34"/>
  <c r="AQ302" i="34"/>
  <c r="BB302" i="34"/>
  <c r="BM302" i="34"/>
  <c r="L303" i="34"/>
  <c r="W303" i="34"/>
  <c r="AH303" i="34"/>
  <c r="AR303" i="34"/>
  <c r="BC303" i="34"/>
  <c r="BN303" i="34"/>
  <c r="M304" i="34"/>
  <c r="X304" i="34"/>
  <c r="AI304" i="34"/>
  <c r="AS304" i="34"/>
  <c r="BD304" i="34"/>
  <c r="BO304" i="34"/>
  <c r="N305" i="34"/>
  <c r="Y305" i="34"/>
  <c r="AJ305" i="34"/>
  <c r="AT305" i="34"/>
  <c r="BE305" i="34"/>
  <c r="BP305" i="34"/>
  <c r="O306" i="34"/>
  <c r="Z306" i="34"/>
  <c r="AK306" i="34"/>
  <c r="AU306" i="34"/>
  <c r="BF306" i="34"/>
  <c r="F307" i="34"/>
  <c r="P307" i="34"/>
  <c r="AA307" i="34"/>
  <c r="AI307" i="34"/>
  <c r="AQ307" i="34"/>
  <c r="AY307" i="34"/>
  <c r="BG307" i="34"/>
  <c r="BO307" i="34"/>
  <c r="BJ277" i="34"/>
  <c r="AO279" i="34"/>
  <c r="W281" i="34"/>
  <c r="BP282" i="34"/>
  <c r="AZ284" i="34"/>
  <c r="AJ286" i="34"/>
  <c r="BE287" i="34"/>
  <c r="AK288" i="34"/>
  <c r="N289" i="34"/>
  <c r="AZ289" i="34"/>
  <c r="AD290" i="34"/>
  <c r="F291" i="34"/>
  <c r="AR291" i="34"/>
  <c r="U292" i="34"/>
  <c r="U349" i="34" s="1"/>
  <c r="BG292" i="34"/>
  <c r="AC293" i="34"/>
  <c r="BF293" i="34"/>
  <c r="X294" i="34"/>
  <c r="BA294" i="34"/>
  <c r="S295" i="34"/>
  <c r="AX295" i="34"/>
  <c r="M296" i="34"/>
  <c r="AH296" i="34"/>
  <c r="AZ296" i="34"/>
  <c r="BP296" i="34"/>
  <c r="V297" i="34"/>
  <c r="AO297" i="34"/>
  <c r="BE297" i="34"/>
  <c r="H298" i="34"/>
  <c r="V298" i="34"/>
  <c r="AI298" i="34"/>
  <c r="AW298" i="34"/>
  <c r="BI298" i="34"/>
  <c r="K299" i="34"/>
  <c r="W299" i="34"/>
  <c r="AJ299" i="34"/>
  <c r="AX299" i="34"/>
  <c r="BJ299" i="34"/>
  <c r="L300" i="34"/>
  <c r="X300" i="34"/>
  <c r="AK300" i="34"/>
  <c r="AY300" i="34"/>
  <c r="BK300" i="34"/>
  <c r="M301" i="34"/>
  <c r="Y301" i="34"/>
  <c r="AL301" i="34"/>
  <c r="AZ301" i="34"/>
  <c r="BL301" i="34"/>
  <c r="M302" i="34"/>
  <c r="W302" i="34"/>
  <c r="AH302" i="34"/>
  <c r="AS302" i="34"/>
  <c r="BC302" i="34"/>
  <c r="BN302" i="34"/>
  <c r="N303" i="34"/>
  <c r="X303" i="34"/>
  <c r="AI303" i="34"/>
  <c r="AT303" i="34"/>
  <c r="BD303" i="34"/>
  <c r="BO303" i="34"/>
  <c r="O304" i="34"/>
  <c r="Y304" i="34"/>
  <c r="AJ304" i="34"/>
  <c r="AU304" i="34"/>
  <c r="BE304" i="34"/>
  <c r="BP304" i="34"/>
  <c r="P305" i="34"/>
  <c r="Z305" i="34"/>
  <c r="AK305" i="34"/>
  <c r="AV305" i="34"/>
  <c r="BF305" i="34"/>
  <c r="F306" i="34"/>
  <c r="Q306" i="34"/>
  <c r="AA306" i="34"/>
  <c r="AL306" i="34"/>
  <c r="AW306" i="34"/>
  <c r="BG306" i="34"/>
  <c r="G307" i="34"/>
  <c r="R307" i="34"/>
  <c r="AB307" i="34"/>
  <c r="AJ307" i="34"/>
  <c r="AR307" i="34"/>
  <c r="AZ307" i="34"/>
  <c r="BH307" i="34"/>
  <c r="BP307" i="34"/>
  <c r="M308" i="34"/>
  <c r="U308" i="34"/>
  <c r="AC308" i="34"/>
  <c r="AK308" i="34"/>
  <c r="AS308" i="34"/>
  <c r="BA308" i="34"/>
  <c r="BI308" i="34"/>
  <c r="F309" i="34"/>
  <c r="N309" i="34"/>
  <c r="V309" i="34"/>
  <c r="AD309" i="34"/>
  <c r="AL309" i="34"/>
  <c r="AT309" i="34"/>
  <c r="BB309" i="34"/>
  <c r="BJ309" i="34"/>
  <c r="G310" i="34"/>
  <c r="O310" i="34"/>
  <c r="W310" i="34"/>
  <c r="AE310" i="34"/>
  <c r="AM310" i="34"/>
  <c r="AU310" i="34"/>
  <c r="BC310" i="34"/>
  <c r="BK310" i="34"/>
  <c r="H311" i="34"/>
  <c r="P311" i="34"/>
  <c r="X311" i="34"/>
  <c r="AF311" i="34"/>
  <c r="AN311" i="34"/>
  <c r="AV311" i="34"/>
  <c r="BD311" i="34"/>
  <c r="BL311" i="34"/>
  <c r="I312" i="34"/>
  <c r="Q312" i="34"/>
  <c r="Y312" i="34"/>
  <c r="AG312" i="34"/>
  <c r="AO312" i="34"/>
  <c r="AW312" i="34"/>
  <c r="BE312" i="34"/>
  <c r="BM312" i="34"/>
  <c r="J313" i="34"/>
  <c r="R313" i="34"/>
  <c r="Z313" i="34"/>
  <c r="AH313" i="34"/>
  <c r="AP313" i="34"/>
  <c r="AX313" i="34"/>
  <c r="BF313" i="34"/>
  <c r="BN313" i="34"/>
  <c r="K314" i="34"/>
  <c r="S314" i="34"/>
  <c r="AA314" i="34"/>
  <c r="AI314" i="34"/>
  <c r="AQ314" i="34"/>
  <c r="AY314" i="34"/>
  <c r="BG314" i="34"/>
  <c r="BO314" i="34"/>
  <c r="L315" i="34"/>
  <c r="T315" i="34"/>
  <c r="AB315" i="34"/>
  <c r="AJ315" i="34"/>
  <c r="AR315" i="34"/>
  <c r="AZ315" i="34"/>
  <c r="BH315" i="34"/>
  <c r="BP315" i="34"/>
  <c r="M316" i="34"/>
  <c r="U316" i="34"/>
  <c r="AC316" i="34"/>
  <c r="AN278" i="34"/>
  <c r="X280" i="34"/>
  <c r="BO281" i="34"/>
  <c r="BI283" i="34"/>
  <c r="AQ285" i="34"/>
  <c r="G287" i="34"/>
  <c r="O288" i="34"/>
  <c r="BC288" i="34"/>
  <c r="AF289" i="34"/>
  <c r="G290" i="34"/>
  <c r="AT290" i="34"/>
  <c r="V291" i="34"/>
  <c r="BI291" i="34"/>
  <c r="AM292" i="34"/>
  <c r="L293" i="34"/>
  <c r="AO293" i="34"/>
  <c r="H294" i="34"/>
  <c r="AJ294" i="34"/>
  <c r="BO294" i="34"/>
  <c r="AG295" i="34"/>
  <c r="BI295" i="34"/>
  <c r="X296" i="34"/>
  <c r="AO296" i="34"/>
  <c r="BE296" i="34"/>
  <c r="K297" i="34"/>
  <c r="AD297" i="34"/>
  <c r="AT297" i="34"/>
  <c r="BJ297" i="34"/>
  <c r="M298" i="34"/>
  <c r="AA298" i="34"/>
  <c r="AA349" i="34" s="1"/>
  <c r="AO298" i="34"/>
  <c r="BA298" i="34"/>
  <c r="BN298" i="34"/>
  <c r="O299" i="34"/>
  <c r="AB299" i="34"/>
  <c r="AP299" i="34"/>
  <c r="BB299" i="34"/>
  <c r="BO299" i="34"/>
  <c r="P300" i="34"/>
  <c r="AC300" i="34"/>
  <c r="AC349" i="34" s="1"/>
  <c r="AQ300" i="34"/>
  <c r="BC300" i="34"/>
  <c r="BP300" i="34"/>
  <c r="Q301" i="34"/>
  <c r="AD301" i="34"/>
  <c r="AD349" i="34" s="1"/>
  <c r="AR301" i="34"/>
  <c r="BD301" i="34"/>
  <c r="F302" i="34"/>
  <c r="Q302" i="34"/>
  <c r="AA302" i="34"/>
  <c r="AL302" i="34"/>
  <c r="AW302" i="34"/>
  <c r="BG302" i="34"/>
  <c r="G303" i="34"/>
  <c r="R303" i="34"/>
  <c r="AB303" i="34"/>
  <c r="AM303" i="34"/>
  <c r="AX303" i="34"/>
  <c r="BH303" i="34"/>
  <c r="H304" i="34"/>
  <c r="S304" i="34"/>
  <c r="AC304" i="34"/>
  <c r="AN304" i="34"/>
  <c r="AY304" i="34"/>
  <c r="BI304" i="34"/>
  <c r="I305" i="34"/>
  <c r="T305" i="34"/>
  <c r="AD305" i="34"/>
  <c r="AO305" i="34"/>
  <c r="AZ305" i="34"/>
  <c r="BJ305" i="34"/>
  <c r="J306" i="34"/>
  <c r="U306" i="34"/>
  <c r="AE306" i="34"/>
  <c r="AP306" i="34"/>
  <c r="BA306" i="34"/>
  <c r="BK306" i="34"/>
  <c r="K307" i="34"/>
  <c r="V307" i="34"/>
  <c r="AE307" i="34"/>
  <c r="AM307" i="34"/>
  <c r="AU307" i="34"/>
  <c r="BC307" i="34"/>
  <c r="BK307" i="34"/>
  <c r="H308" i="34"/>
  <c r="P308" i="34"/>
  <c r="X308" i="34"/>
  <c r="AF308" i="34"/>
  <c r="AN308" i="34"/>
  <c r="AV308" i="34"/>
  <c r="BD308" i="34"/>
  <c r="BL308" i="34"/>
  <c r="I309" i="34"/>
  <c r="Q309" i="34"/>
  <c r="Y309" i="34"/>
  <c r="AG309" i="34"/>
  <c r="AO309" i="34"/>
  <c r="AW309" i="34"/>
  <c r="BE309" i="34"/>
  <c r="BM309" i="34"/>
  <c r="J310" i="34"/>
  <c r="R310" i="34"/>
  <c r="Z310" i="34"/>
  <c r="AH310" i="34"/>
  <c r="AP310" i="34"/>
  <c r="AX310" i="34"/>
  <c r="BF310" i="34"/>
  <c r="BN310" i="34"/>
  <c r="K311" i="34"/>
  <c r="S311" i="34"/>
  <c r="AA311" i="34"/>
  <c r="BB278" i="34"/>
  <c r="AH280" i="34"/>
  <c r="T282" i="34"/>
  <c r="BO283" i="34"/>
  <c r="AS285" i="34"/>
  <c r="I287" i="34"/>
  <c r="Q288" i="34"/>
  <c r="Q349" i="34" s="1"/>
  <c r="BG288" i="34"/>
  <c r="AI289" i="34"/>
  <c r="I290" i="34"/>
  <c r="AW290" i="34"/>
  <c r="W291" i="34"/>
  <c r="BL291" i="34"/>
  <c r="AN292" i="34"/>
  <c r="M293" i="34"/>
  <c r="AQ293" i="34"/>
  <c r="I294" i="34"/>
  <c r="AN294" i="34"/>
  <c r="BP294" i="34"/>
  <c r="AH295" i="34"/>
  <c r="BK295" i="34"/>
  <c r="Y296" i="34"/>
  <c r="Y349" i="34" s="1"/>
  <c r="AP296" i="34"/>
  <c r="BI296" i="34"/>
  <c r="N297" i="34"/>
  <c r="AE297" i="34"/>
  <c r="AU297" i="34"/>
  <c r="BK297" i="34"/>
  <c r="P298" i="34"/>
  <c r="AC298" i="34"/>
  <c r="AP298" i="34"/>
  <c r="BB298" i="34"/>
  <c r="BO298" i="34"/>
  <c r="R299" i="34"/>
  <c r="AD299" i="34"/>
  <c r="AQ299" i="34"/>
  <c r="BC299" i="34"/>
  <c r="BP299" i="34"/>
  <c r="S300" i="34"/>
  <c r="AE300" i="34"/>
  <c r="AR300" i="34"/>
  <c r="BD300" i="34"/>
  <c r="F301" i="34"/>
  <c r="T301" i="34"/>
  <c r="AF301" i="34"/>
  <c r="AS301" i="34"/>
  <c r="BE301" i="34"/>
  <c r="G302" i="34"/>
  <c r="R302" i="34"/>
  <c r="AC302" i="34"/>
  <c r="AM302" i="34"/>
  <c r="AX302" i="34"/>
  <c r="BI302" i="34"/>
  <c r="H303" i="34"/>
  <c r="S303" i="34"/>
  <c r="AD303" i="34"/>
  <c r="AN303" i="34"/>
  <c r="AY303" i="34"/>
  <c r="BJ303" i="34"/>
  <c r="I304" i="34"/>
  <c r="T304" i="34"/>
  <c r="AE304" i="34"/>
  <c r="AO304" i="34"/>
  <c r="AZ304" i="34"/>
  <c r="BK304" i="34"/>
  <c r="J305" i="34"/>
  <c r="U305" i="34"/>
  <c r="AF305" i="34"/>
  <c r="AP305" i="34"/>
  <c r="BA305" i="34"/>
  <c r="BL305" i="34"/>
  <c r="K306" i="34"/>
  <c r="V306" i="34"/>
  <c r="AG306" i="34"/>
  <c r="AQ306" i="34"/>
  <c r="BB306" i="34"/>
  <c r="BM306" i="34"/>
  <c r="L307" i="34"/>
  <c r="W307" i="34"/>
  <c r="AF307" i="34"/>
  <c r="AN307" i="34"/>
  <c r="AV307" i="34"/>
  <c r="BD307" i="34"/>
  <c r="BL307" i="34"/>
  <c r="I308" i="34"/>
  <c r="Q308" i="34"/>
  <c r="Y308" i="34"/>
  <c r="AG308" i="34"/>
  <c r="AO308" i="34"/>
  <c r="AW308" i="34"/>
  <c r="BE308" i="34"/>
  <c r="BM308" i="34"/>
  <c r="J309" i="34"/>
  <c r="R309" i="34"/>
  <c r="Z309" i="34"/>
  <c r="AH309" i="34"/>
  <c r="AP309" i="34"/>
  <c r="AX309" i="34"/>
  <c r="BF309" i="34"/>
  <c r="BN309" i="34"/>
  <c r="K310" i="34"/>
  <c r="S310" i="34"/>
  <c r="AA310" i="34"/>
  <c r="AI310" i="34"/>
  <c r="AQ310" i="34"/>
  <c r="AY310" i="34"/>
  <c r="BG310" i="34"/>
  <c r="BO310" i="34"/>
  <c r="L311" i="34"/>
  <c r="T311" i="34"/>
  <c r="AB311" i="34"/>
  <c r="AJ311" i="34"/>
  <c r="AR311" i="34"/>
  <c r="AZ311" i="34"/>
  <c r="BH311" i="34"/>
  <c r="BP311" i="34"/>
  <c r="M312" i="34"/>
  <c r="U312" i="34"/>
  <c r="AC312" i="34"/>
  <c r="AK312" i="34"/>
  <c r="AS312" i="34"/>
  <c r="BA312" i="34"/>
  <c r="BI312" i="34"/>
  <c r="F313" i="34"/>
  <c r="N313" i="34"/>
  <c r="V313" i="34"/>
  <c r="AD313" i="34"/>
  <c r="AL313" i="34"/>
  <c r="AT313" i="34"/>
  <c r="BB313" i="34"/>
  <c r="BJ313" i="34"/>
  <c r="G314" i="34"/>
  <c r="O314" i="34"/>
  <c r="W314" i="34"/>
  <c r="AE314" i="34"/>
  <c r="AM314" i="34"/>
  <c r="AU314" i="34"/>
  <c r="BC314" i="34"/>
  <c r="BK314" i="34"/>
  <c r="H315" i="34"/>
  <c r="P315" i="34"/>
  <c r="X315" i="34"/>
  <c r="AF315" i="34"/>
  <c r="AN315" i="34"/>
  <c r="AV315" i="34"/>
  <c r="BD315" i="34"/>
  <c r="BL315" i="34"/>
  <c r="I316" i="34"/>
  <c r="Q316" i="34"/>
  <c r="Y316" i="34"/>
  <c r="AG316" i="34"/>
  <c r="AO316" i="34"/>
  <c r="AW316" i="34"/>
  <c r="BE316" i="34"/>
  <c r="BM316" i="34"/>
  <c r="J317" i="34"/>
  <c r="R317" i="34"/>
  <c r="Z317" i="34"/>
  <c r="AH317" i="34"/>
  <c r="AP317" i="34"/>
  <c r="AX317" i="34"/>
  <c r="BF317" i="34"/>
  <c r="BN317" i="34"/>
  <c r="K318" i="34"/>
  <c r="S318" i="34"/>
  <c r="AA318" i="34"/>
  <c r="AI318" i="34"/>
  <c r="AQ318" i="34"/>
  <c r="AY318" i="34"/>
  <c r="BG318" i="34"/>
  <c r="P278" i="34"/>
  <c r="AW281" i="34"/>
  <c r="G285" i="34"/>
  <c r="BN287" i="34"/>
  <c r="U289" i="34"/>
  <c r="AK290" i="34"/>
  <c r="BA291" i="34"/>
  <c r="BM292" i="34"/>
  <c r="BK293" i="34"/>
  <c r="BG294" i="34"/>
  <c r="BB295" i="34"/>
  <c r="AJ296" i="34"/>
  <c r="I297" i="34"/>
  <c r="AP297" i="34"/>
  <c r="J298" i="34"/>
  <c r="AK298" i="34"/>
  <c r="BJ298" i="34"/>
  <c r="Z299" i="34"/>
  <c r="AY299" i="34"/>
  <c r="M300" i="34"/>
  <c r="AM300" i="34"/>
  <c r="BL300" i="34"/>
  <c r="AB301" i="34"/>
  <c r="BA301" i="34"/>
  <c r="N302" i="34"/>
  <c r="AI302" i="34"/>
  <c r="BE302" i="34"/>
  <c r="O303" i="34"/>
  <c r="AJ303" i="34"/>
  <c r="BF303" i="34"/>
  <c r="P304" i="34"/>
  <c r="AK304" i="34"/>
  <c r="BG304" i="34"/>
  <c r="Q305" i="34"/>
  <c r="AL305" i="34"/>
  <c r="BH305" i="34"/>
  <c r="R306" i="34"/>
  <c r="AM306" i="34"/>
  <c r="BI306" i="34"/>
  <c r="S307" i="34"/>
  <c r="AK307" i="34"/>
  <c r="BA307" i="34"/>
  <c r="F308" i="34"/>
  <c r="S308" i="34"/>
  <c r="AE308" i="34"/>
  <c r="AR308" i="34"/>
  <c r="BF308" i="34"/>
  <c r="G309" i="34"/>
  <c r="T309" i="34"/>
  <c r="AF309" i="34"/>
  <c r="AS309" i="34"/>
  <c r="BG309" i="34"/>
  <c r="H310" i="34"/>
  <c r="U310" i="34"/>
  <c r="AG310" i="34"/>
  <c r="AT310" i="34"/>
  <c r="BH310" i="34"/>
  <c r="I311" i="34"/>
  <c r="V311" i="34"/>
  <c r="AH311" i="34"/>
  <c r="AS311" i="34"/>
  <c r="BC311" i="34"/>
  <c r="BN311" i="34"/>
  <c r="N312" i="34"/>
  <c r="X312" i="34"/>
  <c r="AI312" i="34"/>
  <c r="AT312" i="34"/>
  <c r="BD312" i="34"/>
  <c r="BO312" i="34"/>
  <c r="O313" i="34"/>
  <c r="Y313" i="34"/>
  <c r="AJ313" i="34"/>
  <c r="AU313" i="34"/>
  <c r="BE313" i="34"/>
  <c r="BP313" i="34"/>
  <c r="P314" i="34"/>
  <c r="Z314" i="34"/>
  <c r="AK314" i="34"/>
  <c r="AV314" i="34"/>
  <c r="BF314" i="34"/>
  <c r="F315" i="34"/>
  <c r="Q315" i="34"/>
  <c r="AA315" i="34"/>
  <c r="AL315" i="34"/>
  <c r="AW315" i="34"/>
  <c r="BG315" i="34"/>
  <c r="G316" i="34"/>
  <c r="R316" i="34"/>
  <c r="AB316" i="34"/>
  <c r="AL316" i="34"/>
  <c r="AU316" i="34"/>
  <c r="BD316" i="34"/>
  <c r="BN316" i="34"/>
  <c r="L317" i="34"/>
  <c r="U317" i="34"/>
  <c r="AD317" i="34"/>
  <c r="AM317" i="34"/>
  <c r="AV317" i="34"/>
  <c r="BE317" i="34"/>
  <c r="BO317" i="34"/>
  <c r="M318" i="34"/>
  <c r="V318" i="34"/>
  <c r="AE318" i="34"/>
  <c r="AN318" i="34"/>
  <c r="AW318" i="34"/>
  <c r="BF318" i="34"/>
  <c r="BO318" i="34"/>
  <c r="L319" i="34"/>
  <c r="T319" i="34"/>
  <c r="AB319" i="34"/>
  <c r="AJ319" i="34"/>
  <c r="T278" i="34"/>
  <c r="BE281" i="34"/>
  <c r="V285" i="34"/>
  <c r="G288" i="34"/>
  <c r="X289" i="34"/>
  <c r="AL290" i="34"/>
  <c r="BB291" i="34"/>
  <c r="F293" i="34"/>
  <c r="BN293" i="34"/>
  <c r="BH294" i="34"/>
  <c r="BC295" i="34"/>
  <c r="AN296" i="34"/>
  <c r="J297" i="34"/>
  <c r="AQ297" i="34"/>
  <c r="L298" i="34"/>
  <c r="AL298" i="34"/>
  <c r="BM298" i="34"/>
  <c r="AA299" i="34"/>
  <c r="AZ299" i="34"/>
  <c r="O300" i="34"/>
  <c r="AN300" i="34"/>
  <c r="BO300" i="34"/>
  <c r="AC301" i="34"/>
  <c r="BB301" i="34"/>
  <c r="O302" i="34"/>
  <c r="AK302" i="34"/>
  <c r="BF302" i="34"/>
  <c r="P303" i="34"/>
  <c r="AL303" i="34"/>
  <c r="BG303" i="34"/>
  <c r="Q304" i="34"/>
  <c r="AM304" i="34"/>
  <c r="BH304" i="34"/>
  <c r="R305" i="34"/>
  <c r="AN305" i="34"/>
  <c r="BI305" i="34"/>
  <c r="S306" i="34"/>
  <c r="AO306" i="34"/>
  <c r="BJ306" i="34"/>
  <c r="T307" i="34"/>
  <c r="AL307" i="34"/>
  <c r="BB307" i="34"/>
  <c r="G308" i="34"/>
  <c r="T308" i="34"/>
  <c r="AH308" i="34"/>
  <c r="AT308" i="34"/>
  <c r="BG308" i="34"/>
  <c r="H309" i="34"/>
  <c r="U309" i="34"/>
  <c r="AI309" i="34"/>
  <c r="AU309" i="34"/>
  <c r="BH309" i="34"/>
  <c r="I310" i="34"/>
  <c r="V310" i="34"/>
  <c r="AJ310" i="34"/>
  <c r="AV310" i="34"/>
  <c r="BI310" i="34"/>
  <c r="J311" i="34"/>
  <c r="W311" i="34"/>
  <c r="AI311" i="34"/>
  <c r="AT311" i="34"/>
  <c r="BE311" i="34"/>
  <c r="BO311" i="34"/>
  <c r="O312" i="34"/>
  <c r="Z312" i="34"/>
  <c r="AJ312" i="34"/>
  <c r="AU312" i="34"/>
  <c r="BF312" i="34"/>
  <c r="BP312" i="34"/>
  <c r="P313" i="34"/>
  <c r="AA313" i="34"/>
  <c r="AK313" i="34"/>
  <c r="AV313" i="34"/>
  <c r="BG313" i="34"/>
  <c r="F314" i="34"/>
  <c r="Q314" i="34"/>
  <c r="AB314" i="34"/>
  <c r="AL314" i="34"/>
  <c r="AW314" i="34"/>
  <c r="BH314" i="34"/>
  <c r="G315" i="34"/>
  <c r="R315" i="34"/>
  <c r="AC315" i="34"/>
  <c r="AM315" i="34"/>
  <c r="AX315" i="34"/>
  <c r="BI315" i="34"/>
  <c r="H316" i="34"/>
  <c r="S316" i="34"/>
  <c r="AD316" i="34"/>
  <c r="AM316" i="34"/>
  <c r="AV316" i="34"/>
  <c r="BF316" i="34"/>
  <c r="BO316" i="34"/>
  <c r="M317" i="34"/>
  <c r="V317" i="34"/>
  <c r="AE317" i="34"/>
  <c r="AN317" i="34"/>
  <c r="AW317" i="34"/>
  <c r="BG317" i="34"/>
  <c r="BP317" i="34"/>
  <c r="N318" i="34"/>
  <c r="W318" i="34"/>
  <c r="AF318" i="34"/>
  <c r="AO318" i="34"/>
  <c r="AX318" i="34"/>
  <c r="BH318" i="34"/>
  <c r="BP318" i="34"/>
  <c r="M319" i="34"/>
  <c r="U319" i="34"/>
  <c r="AC319" i="34"/>
  <c r="AK319" i="34"/>
  <c r="AS319" i="34"/>
  <c r="BA319" i="34"/>
  <c r="BI319" i="34"/>
  <c r="F320" i="34"/>
  <c r="N320" i="34"/>
  <c r="V320" i="34"/>
  <c r="AD320" i="34"/>
  <c r="AL320" i="34"/>
  <c r="AT320" i="34"/>
  <c r="BB320" i="34"/>
  <c r="BJ320" i="34"/>
  <c r="G321" i="34"/>
  <c r="O321" i="34"/>
  <c r="W321" i="34"/>
  <c r="AE321" i="34"/>
  <c r="AM321" i="34"/>
  <c r="AU321" i="34"/>
  <c r="BC321" i="34"/>
  <c r="BK321" i="34"/>
  <c r="H322" i="34"/>
  <c r="P322" i="34"/>
  <c r="X322" i="34"/>
  <c r="AF322" i="34"/>
  <c r="AN322" i="34"/>
  <c r="AV322" i="34"/>
  <c r="BD322" i="34"/>
  <c r="BL322" i="34"/>
  <c r="I323" i="34"/>
  <c r="Q323" i="34"/>
  <c r="Y323" i="34"/>
  <c r="AG323" i="34"/>
  <c r="AO323" i="34"/>
  <c r="AW323" i="34"/>
  <c r="BE323" i="34"/>
  <c r="BM323" i="34"/>
  <c r="J324" i="34"/>
  <c r="R324" i="34"/>
  <c r="Z324" i="34"/>
  <c r="AH324" i="34"/>
  <c r="AP324" i="34"/>
  <c r="AX324" i="34"/>
  <c r="BF324" i="34"/>
  <c r="BN324" i="34"/>
  <c r="K325" i="34"/>
  <c r="S325" i="34"/>
  <c r="AA325" i="34"/>
  <c r="AI325" i="34"/>
  <c r="AQ325" i="34"/>
  <c r="AY325" i="34"/>
  <c r="BG325" i="34"/>
  <c r="BO325" i="34"/>
  <c r="L326" i="34"/>
  <c r="T326" i="34"/>
  <c r="AB326" i="34"/>
  <c r="AJ326" i="34"/>
  <c r="AR326" i="34"/>
  <c r="AZ326" i="34"/>
  <c r="BH326" i="34"/>
  <c r="BP326" i="34"/>
  <c r="BK279" i="34"/>
  <c r="AA283" i="34"/>
  <c r="AV286" i="34"/>
  <c r="AU288" i="34"/>
  <c r="BH289" i="34"/>
  <c r="L291" i="34"/>
  <c r="AC292" i="34"/>
  <c r="AH293" i="34"/>
  <c r="AD294" i="34"/>
  <c r="Y295" i="34"/>
  <c r="Q296" i="34"/>
  <c r="BA296" i="34"/>
  <c r="Y297" i="34"/>
  <c r="BF297" i="34"/>
  <c r="Y298" i="34"/>
  <c r="AX298" i="34"/>
  <c r="L299" i="34"/>
  <c r="AL299" i="34"/>
  <c r="BK299" i="34"/>
  <c r="AA300" i="34"/>
  <c r="AZ300" i="34"/>
  <c r="N301" i="34"/>
  <c r="AN301" i="34"/>
  <c r="BM301" i="34"/>
  <c r="Y302" i="34"/>
  <c r="AT302" i="34"/>
  <c r="BO302" i="34"/>
  <c r="Z303" i="34"/>
  <c r="AU303" i="34"/>
  <c r="BP303" i="34"/>
  <c r="AA304" i="34"/>
  <c r="AV304" i="34"/>
  <c r="F305" i="34"/>
  <c r="AB305" i="34"/>
  <c r="AW305" i="34"/>
  <c r="G306" i="34"/>
  <c r="AC306" i="34"/>
  <c r="AX306" i="34"/>
  <c r="H307" i="34"/>
  <c r="AC307" i="34"/>
  <c r="AS307" i="34"/>
  <c r="BI307" i="34"/>
  <c r="L308" i="34"/>
  <c r="Z308" i="34"/>
  <c r="AL308" i="34"/>
  <c r="AY308" i="34"/>
  <c r="BK308" i="34"/>
  <c r="M309" i="34"/>
  <c r="AA309" i="34"/>
  <c r="AM309" i="34"/>
  <c r="AZ309" i="34"/>
  <c r="BL309" i="34"/>
  <c r="N310" i="34"/>
  <c r="AB310" i="34"/>
  <c r="AN310" i="34"/>
  <c r="BA310" i="34"/>
  <c r="BM310" i="34"/>
  <c r="O311" i="34"/>
  <c r="AC311" i="34"/>
  <c r="AM311" i="34"/>
  <c r="AX311" i="34"/>
  <c r="BI311" i="34"/>
  <c r="H312" i="34"/>
  <c r="S312" i="34"/>
  <c r="AD312" i="34"/>
  <c r="AN312" i="34"/>
  <c r="AY312" i="34"/>
  <c r="BJ312" i="34"/>
  <c r="I313" i="34"/>
  <c r="T313" i="34"/>
  <c r="AE313" i="34"/>
  <c r="AO313" i="34"/>
  <c r="AZ313" i="34"/>
  <c r="BK313" i="34"/>
  <c r="J314" i="34"/>
  <c r="U314" i="34"/>
  <c r="AF314" i="34"/>
  <c r="AP314" i="34"/>
  <c r="BA314" i="34"/>
  <c r="BL314" i="34"/>
  <c r="K315" i="34"/>
  <c r="V315" i="34"/>
  <c r="AG315" i="34"/>
  <c r="AQ315" i="34"/>
  <c r="BB315" i="34"/>
  <c r="BM315" i="34"/>
  <c r="L316" i="34"/>
  <c r="W316" i="34"/>
  <c r="AH316" i="34"/>
  <c r="AQ316" i="34"/>
  <c r="AZ316" i="34"/>
  <c r="BI316" i="34"/>
  <c r="G317" i="34"/>
  <c r="P317" i="34"/>
  <c r="Y317" i="34"/>
  <c r="AI317" i="34"/>
  <c r="AR317" i="34"/>
  <c r="BA317" i="34"/>
  <c r="BJ317" i="34"/>
  <c r="H318" i="34"/>
  <c r="Q318" i="34"/>
  <c r="Z318" i="34"/>
  <c r="AJ318" i="34"/>
  <c r="AS318" i="34"/>
  <c r="BB318" i="34"/>
  <c r="BK318" i="34"/>
  <c r="H319" i="34"/>
  <c r="P319" i="34"/>
  <c r="X319" i="34"/>
  <c r="AF319" i="34"/>
  <c r="AN319" i="34"/>
  <c r="AV319" i="34"/>
  <c r="BD319" i="34"/>
  <c r="BL319" i="34"/>
  <c r="I320" i="34"/>
  <c r="Q320" i="34"/>
  <c r="Y320" i="34"/>
  <c r="AG320" i="34"/>
  <c r="AO320" i="34"/>
  <c r="AW320" i="34"/>
  <c r="BE320" i="34"/>
  <c r="BM320" i="34"/>
  <c r="J321" i="34"/>
  <c r="R321" i="34"/>
  <c r="Z321" i="34"/>
  <c r="AH321" i="34"/>
  <c r="AP321" i="34"/>
  <c r="P280" i="34"/>
  <c r="AK283" i="34"/>
  <c r="BA286" i="34"/>
  <c r="AW288" i="34"/>
  <c r="BJ289" i="34"/>
  <c r="P291" i="34"/>
  <c r="AD292" i="34"/>
  <c r="AI293" i="34"/>
  <c r="AF294" i="34"/>
  <c r="AA295" i="34"/>
  <c r="T296" i="34"/>
  <c r="BD296" i="34"/>
  <c r="Z297" i="34"/>
  <c r="Z349" i="34" s="1"/>
  <c r="BI297" i="34"/>
  <c r="Z298" i="34"/>
  <c r="AY298" i="34"/>
  <c r="N299" i="34"/>
  <c r="AM299" i="34"/>
  <c r="BN299" i="34"/>
  <c r="AB300" i="34"/>
  <c r="BA300" i="34"/>
  <c r="P301" i="34"/>
  <c r="AO301" i="34"/>
  <c r="BP301" i="34"/>
  <c r="Z302" i="34"/>
  <c r="AU302" i="34"/>
  <c r="F303" i="34"/>
  <c r="AA303" i="34"/>
  <c r="AV303" i="34"/>
  <c r="G304" i="34"/>
  <c r="AB304" i="34"/>
  <c r="AW304" i="34"/>
  <c r="H305" i="34"/>
  <c r="AC305" i="34"/>
  <c r="AX305" i="34"/>
  <c r="I306" i="34"/>
  <c r="AD306" i="34"/>
  <c r="AY306" i="34"/>
  <c r="J307" i="34"/>
  <c r="AD307" i="34"/>
  <c r="AT307" i="34"/>
  <c r="BJ307" i="34"/>
  <c r="N308" i="34"/>
  <c r="AA308" i="34"/>
  <c r="AM308" i="34"/>
  <c r="AZ308" i="34"/>
  <c r="BN308" i="34"/>
  <c r="O309" i="34"/>
  <c r="AB309" i="34"/>
  <c r="AN309" i="34"/>
  <c r="BA309" i="34"/>
  <c r="BO309" i="34"/>
  <c r="P310" i="34"/>
  <c r="AC310" i="34"/>
  <c r="AO310" i="34"/>
  <c r="BB310" i="34"/>
  <c r="BP310" i="34"/>
  <c r="Q311" i="34"/>
  <c r="AD311" i="34"/>
  <c r="AO311" i="34"/>
  <c r="AY311" i="34"/>
  <c r="BJ311" i="34"/>
  <c r="J312" i="34"/>
  <c r="T312" i="34"/>
  <c r="AE312" i="34"/>
  <c r="AP312" i="34"/>
  <c r="AZ312" i="34"/>
  <c r="BK312" i="34"/>
  <c r="K313" i="34"/>
  <c r="U313" i="34"/>
  <c r="AF313" i="34"/>
  <c r="AQ313" i="34"/>
  <c r="BA313" i="34"/>
  <c r="BL313" i="34"/>
  <c r="L314" i="34"/>
  <c r="V314" i="34"/>
  <c r="AG314" i="34"/>
  <c r="AR314" i="34"/>
  <c r="BB314" i="34"/>
  <c r="BM314" i="34"/>
  <c r="M315" i="34"/>
  <c r="W315" i="34"/>
  <c r="AH315" i="34"/>
  <c r="AS315" i="34"/>
  <c r="BC315" i="34"/>
  <c r="BN315" i="34"/>
  <c r="N316" i="34"/>
  <c r="X316" i="34"/>
  <c r="AI316" i="34"/>
  <c r="AR316" i="34"/>
  <c r="BA316" i="34"/>
  <c r="BJ316" i="34"/>
  <c r="H317" i="34"/>
  <c r="Q317" i="34"/>
  <c r="AA317" i="34"/>
  <c r="AJ317" i="34"/>
  <c r="AS317" i="34"/>
  <c r="BB317" i="34"/>
  <c r="BK317" i="34"/>
  <c r="I318" i="34"/>
  <c r="R318" i="34"/>
  <c r="AB318" i="34"/>
  <c r="AK318" i="34"/>
  <c r="AT318" i="34"/>
  <c r="BC318" i="34"/>
  <c r="BL318" i="34"/>
  <c r="I319" i="34"/>
  <c r="Q319" i="34"/>
  <c r="Y319" i="34"/>
  <c r="AG319" i="34"/>
  <c r="AO319" i="34"/>
  <c r="AW319" i="34"/>
  <c r="BE319" i="34"/>
  <c r="BM319" i="34"/>
  <c r="J320" i="34"/>
  <c r="R320" i="34"/>
  <c r="Z320" i="34"/>
  <c r="AH320" i="34"/>
  <c r="AP320" i="34"/>
  <c r="AX320" i="34"/>
  <c r="BF320" i="34"/>
  <c r="BN320" i="34"/>
  <c r="K321" i="34"/>
  <c r="S321" i="34"/>
  <c r="AA321" i="34"/>
  <c r="AI321" i="34"/>
  <c r="AQ321" i="34"/>
  <c r="AY321" i="34"/>
  <c r="BG321" i="34"/>
  <c r="BO321" i="34"/>
  <c r="L322" i="34"/>
  <c r="T322" i="34"/>
  <c r="AB322" i="34"/>
  <c r="AJ322" i="34"/>
  <c r="AR322" i="34"/>
  <c r="AZ322" i="34"/>
  <c r="BH322" i="34"/>
  <c r="BP322" i="34"/>
  <c r="M323" i="34"/>
  <c r="U323" i="34"/>
  <c r="AC323" i="34"/>
  <c r="AK323" i="34"/>
  <c r="AS323" i="34"/>
  <c r="BA323" i="34"/>
  <c r="BI323" i="34"/>
  <c r="F324" i="34"/>
  <c r="N324" i="34"/>
  <c r="V324" i="34"/>
  <c r="AD324" i="34"/>
  <c r="AL324" i="34"/>
  <c r="AT324" i="34"/>
  <c r="BB324" i="34"/>
  <c r="BJ324" i="34"/>
  <c r="G325" i="34"/>
  <c r="O325" i="34"/>
  <c r="W325" i="34"/>
  <c r="AE325" i="34"/>
  <c r="AM325" i="34"/>
  <c r="AU325" i="34"/>
  <c r="BC325" i="34"/>
  <c r="BK325" i="34"/>
  <c r="H326" i="34"/>
  <c r="P326" i="34"/>
  <c r="X326" i="34"/>
  <c r="AF326" i="34"/>
  <c r="AN326" i="34"/>
  <c r="AV326" i="34"/>
  <c r="BD326" i="34"/>
  <c r="BL326" i="34"/>
  <c r="I327" i="34"/>
  <c r="P279" i="34"/>
  <c r="G286" i="34"/>
  <c r="AS289" i="34"/>
  <c r="I292" i="34"/>
  <c r="Q294" i="34"/>
  <c r="F296" i="34"/>
  <c r="S297" i="34"/>
  <c r="S298" i="34"/>
  <c r="G299" i="34"/>
  <c r="BG299" i="34"/>
  <c r="AU300" i="34"/>
  <c r="AJ301" i="34"/>
  <c r="U302" i="34"/>
  <c r="BK302" i="34"/>
  <c r="AQ303" i="34"/>
  <c r="W304" i="34"/>
  <c r="BM304" i="34"/>
  <c r="AS305" i="34"/>
  <c r="Y306" i="34"/>
  <c r="BO306" i="34"/>
  <c r="AP307" i="34"/>
  <c r="K308" i="34"/>
  <c r="AJ308" i="34"/>
  <c r="BJ308" i="34"/>
  <c r="X309" i="34"/>
  <c r="AY309" i="34"/>
  <c r="M310" i="34"/>
  <c r="AL310" i="34"/>
  <c r="BL310" i="34"/>
  <c r="Z311" i="34"/>
  <c r="AW311" i="34"/>
  <c r="G312" i="34"/>
  <c r="BL280" i="34"/>
  <c r="AE287" i="34"/>
  <c r="T290" i="34"/>
  <c r="AY292" i="34"/>
  <c r="AS294" i="34"/>
  <c r="AD296" i="34"/>
  <c r="AI297" i="34"/>
  <c r="AG298" i="34"/>
  <c r="T299" i="34"/>
  <c r="H300" i="34"/>
  <c r="BH300" i="34"/>
  <c r="AV301" i="34"/>
  <c r="AE302" i="34"/>
  <c r="AE349" i="34" s="1"/>
  <c r="K303" i="34"/>
  <c r="BB303" i="34"/>
  <c r="AG304" i="34"/>
  <c r="M305" i="34"/>
  <c r="BD305" i="34"/>
  <c r="AI306" i="34"/>
  <c r="AI349" i="34" s="1"/>
  <c r="O307" i="34"/>
  <c r="AX307" i="34"/>
  <c r="R308" i="34"/>
  <c r="AQ308" i="34"/>
  <c r="BP308" i="34"/>
  <c r="AE309" i="34"/>
  <c r="BD309" i="34"/>
  <c r="T310" i="34"/>
  <c r="AS310" i="34"/>
  <c r="G311" i="34"/>
  <c r="AG311" i="34"/>
  <c r="BB311" i="34"/>
  <c r="L312" i="34"/>
  <c r="AH312" i="34"/>
  <c r="BC312" i="34"/>
  <c r="M313" i="34"/>
  <c r="AI313" i="34"/>
  <c r="BD313" i="34"/>
  <c r="N314" i="34"/>
  <c r="AJ314" i="34"/>
  <c r="BE314" i="34"/>
  <c r="O315" i="34"/>
  <c r="AK315" i="34"/>
  <c r="BF315" i="34"/>
  <c r="P316" i="34"/>
  <c r="AK316" i="34"/>
  <c r="BC316" i="34"/>
  <c r="K317" i="34"/>
  <c r="AC317" i="34"/>
  <c r="AU317" i="34"/>
  <c r="BM317" i="34"/>
  <c r="U318" i="34"/>
  <c r="AM318" i="34"/>
  <c r="BE318" i="34"/>
  <c r="K319" i="34"/>
  <c r="AA319" i="34"/>
  <c r="AQ319" i="34"/>
  <c r="BC319" i="34"/>
  <c r="BP319" i="34"/>
  <c r="S320" i="34"/>
  <c r="AE320" i="34"/>
  <c r="AR320" i="34"/>
  <c r="BD320" i="34"/>
  <c r="F321" i="34"/>
  <c r="T321" i="34"/>
  <c r="AF321" i="34"/>
  <c r="AS321" i="34"/>
  <c r="BD321" i="34"/>
  <c r="BN321" i="34"/>
  <c r="N322" i="34"/>
  <c r="Y322" i="34"/>
  <c r="AI322" i="34"/>
  <c r="AT322" i="34"/>
  <c r="BE322" i="34"/>
  <c r="BO322" i="34"/>
  <c r="O323" i="34"/>
  <c r="Z323" i="34"/>
  <c r="AJ323" i="34"/>
  <c r="AU323" i="34"/>
  <c r="BF323" i="34"/>
  <c r="BP323" i="34"/>
  <c r="P324" i="34"/>
  <c r="AA324" i="34"/>
  <c r="AK324" i="34"/>
  <c r="AV324" i="34"/>
  <c r="BG324" i="34"/>
  <c r="F325" i="34"/>
  <c r="Q325" i="34"/>
  <c r="AB325" i="34"/>
  <c r="AL325" i="34"/>
  <c r="AW325" i="34"/>
  <c r="BH325" i="34"/>
  <c r="G326" i="34"/>
  <c r="R326" i="34"/>
  <c r="AC326" i="34"/>
  <c r="AM326" i="34"/>
  <c r="AX326" i="34"/>
  <c r="BI326" i="34"/>
  <c r="H327" i="34"/>
  <c r="Q327" i="34"/>
  <c r="Y327" i="34"/>
  <c r="AG327" i="34"/>
  <c r="AO327" i="34"/>
  <c r="AW327" i="34"/>
  <c r="BE327" i="34"/>
  <c r="BM327" i="34"/>
  <c r="J328" i="34"/>
  <c r="R328" i="34"/>
  <c r="Z328" i="34"/>
  <c r="AH328" i="34"/>
  <c r="AP328" i="34"/>
  <c r="AX328" i="34"/>
  <c r="BF328" i="34"/>
  <c r="BN328" i="34"/>
  <c r="K329" i="34"/>
  <c r="S329" i="34"/>
  <c r="AA329" i="34"/>
  <c r="AI329" i="34"/>
  <c r="AQ329" i="34"/>
  <c r="AY329" i="34"/>
  <c r="BG329" i="34"/>
  <c r="BO329" i="34"/>
  <c r="L330" i="34"/>
  <c r="T330" i="34"/>
  <c r="AB330" i="34"/>
  <c r="AJ330" i="34"/>
  <c r="AR330" i="34"/>
  <c r="AZ330" i="34"/>
  <c r="BH330" i="34"/>
  <c r="BP330" i="34"/>
  <c r="M331" i="34"/>
  <c r="U331" i="34"/>
  <c r="AC331" i="34"/>
  <c r="AK331" i="34"/>
  <c r="AS331" i="34"/>
  <c r="BA331" i="34"/>
  <c r="BI331" i="34"/>
  <c r="F332" i="34"/>
  <c r="N332" i="34"/>
  <c r="V332" i="34"/>
  <c r="AD332" i="34"/>
  <c r="AL332" i="34"/>
  <c r="AT332" i="34"/>
  <c r="BB332" i="34"/>
  <c r="BJ332" i="34"/>
  <c r="G333" i="34"/>
  <c r="O333" i="34"/>
  <c r="W333" i="34"/>
  <c r="AE333" i="34"/>
  <c r="AM333" i="34"/>
  <c r="AU333" i="34"/>
  <c r="BC333" i="34"/>
  <c r="BK333" i="34"/>
  <c r="H334" i="34"/>
  <c r="P334" i="34"/>
  <c r="X334" i="34"/>
  <c r="AF334" i="34"/>
  <c r="AN334" i="34"/>
  <c r="AV334" i="34"/>
  <c r="BD334" i="34"/>
  <c r="BL334" i="34"/>
  <c r="I335" i="34"/>
  <c r="Q335" i="34"/>
  <c r="Y335" i="34"/>
  <c r="AG335" i="34"/>
  <c r="AO335" i="34"/>
  <c r="AW335" i="34"/>
  <c r="BE335" i="34"/>
  <c r="BM335" i="34"/>
  <c r="J336" i="34"/>
  <c r="R336" i="34"/>
  <c r="AN282" i="34"/>
  <c r="Z288" i="34"/>
  <c r="BE290" i="34"/>
  <c r="T293" i="34"/>
  <c r="J295" i="34"/>
  <c r="AS296" i="34"/>
  <c r="AY297" i="34"/>
  <c r="AQ298" i="34"/>
  <c r="AE299" i="34"/>
  <c r="T300" i="34"/>
  <c r="H301" i="34"/>
  <c r="BH301" i="34"/>
  <c r="AO302" i="34"/>
  <c r="T303" i="34"/>
  <c r="BK303" i="34"/>
  <c r="AQ304" i="34"/>
  <c r="V305" i="34"/>
  <c r="BM305" i="34"/>
  <c r="AS306" i="34"/>
  <c r="X307" i="34"/>
  <c r="BE307" i="34"/>
  <c r="V308" i="34"/>
  <c r="AU308" i="34"/>
  <c r="K309" i="34"/>
  <c r="AJ309" i="34"/>
  <c r="BI309" i="34"/>
  <c r="X310" i="34"/>
  <c r="AW310" i="34"/>
  <c r="M311" i="34"/>
  <c r="AK311" i="34"/>
  <c r="BF311" i="34"/>
  <c r="P312" i="34"/>
  <c r="AL312" i="34"/>
  <c r="BG312" i="34"/>
  <c r="Q313" i="34"/>
  <c r="AM313" i="34"/>
  <c r="BH313" i="34"/>
  <c r="R314" i="34"/>
  <c r="AN314" i="34"/>
  <c r="BI314" i="34"/>
  <c r="S315" i="34"/>
  <c r="AO315" i="34"/>
  <c r="BJ315" i="34"/>
  <c r="T316" i="34"/>
  <c r="AN316" i="34"/>
  <c r="BG316" i="34"/>
  <c r="N317" i="34"/>
  <c r="AF317" i="34"/>
  <c r="AY317" i="34"/>
  <c r="F318" i="34"/>
  <c r="X318" i="34"/>
  <c r="AP318" i="34"/>
  <c r="BI318" i="34"/>
  <c r="N319" i="34"/>
  <c r="AD319" i="34"/>
  <c r="AR319" i="34"/>
  <c r="BF319" i="34"/>
  <c r="G320" i="34"/>
  <c r="T320" i="34"/>
  <c r="AF320" i="34"/>
  <c r="AS320" i="34"/>
  <c r="BG320" i="34"/>
  <c r="H321" i="34"/>
  <c r="U321" i="34"/>
  <c r="AG321" i="34"/>
  <c r="AT321" i="34"/>
  <c r="BE321" i="34"/>
  <c r="BP321" i="34"/>
  <c r="O322" i="34"/>
  <c r="Z322" i="34"/>
  <c r="AK322" i="34"/>
  <c r="AU322" i="34"/>
  <c r="BF322" i="34"/>
  <c r="F323" i="34"/>
  <c r="P323" i="34"/>
  <c r="AA323" i="34"/>
  <c r="AL323" i="34"/>
  <c r="AV323" i="34"/>
  <c r="BG323" i="34"/>
  <c r="G324" i="34"/>
  <c r="Q324" i="34"/>
  <c r="AB324" i="34"/>
  <c r="AM324" i="34"/>
  <c r="AW324" i="34"/>
  <c r="BH324" i="34"/>
  <c r="H325" i="34"/>
  <c r="R325" i="34"/>
  <c r="AC325" i="34"/>
  <c r="AN325" i="34"/>
  <c r="AX325" i="34"/>
  <c r="BI325" i="34"/>
  <c r="I326" i="34"/>
  <c r="S326" i="34"/>
  <c r="AD326" i="34"/>
  <c r="AO326" i="34"/>
  <c r="AY326" i="34"/>
  <c r="BJ326" i="34"/>
  <c r="J327" i="34"/>
  <c r="R327" i="34"/>
  <c r="Z327" i="34"/>
  <c r="AH327" i="34"/>
  <c r="AP327" i="34"/>
  <c r="AX327" i="34"/>
  <c r="BF327" i="34"/>
  <c r="BN327" i="34"/>
  <c r="K328" i="34"/>
  <c r="S328" i="34"/>
  <c r="AA328" i="34"/>
  <c r="AI328" i="34"/>
  <c r="AQ328" i="34"/>
  <c r="AY328" i="34"/>
  <c r="BG328" i="34"/>
  <c r="BO328" i="34"/>
  <c r="L329" i="34"/>
  <c r="T329" i="34"/>
  <c r="AB329" i="34"/>
  <c r="AJ329" i="34"/>
  <c r="AR329" i="34"/>
  <c r="AZ329" i="34"/>
  <c r="BH329" i="34"/>
  <c r="BP329" i="34"/>
  <c r="M330" i="34"/>
  <c r="U330" i="34"/>
  <c r="AC330" i="34"/>
  <c r="AK330" i="34"/>
  <c r="AS330" i="34"/>
  <c r="BA330" i="34"/>
  <c r="BI330" i="34"/>
  <c r="F331" i="34"/>
  <c r="N331" i="34"/>
  <c r="V331" i="34"/>
  <c r="AD331" i="34"/>
  <c r="AL331" i="34"/>
  <c r="AT331" i="34"/>
  <c r="BB331" i="34"/>
  <c r="BJ331" i="34"/>
  <c r="G332" i="34"/>
  <c r="O332" i="34"/>
  <c r="W332" i="34"/>
  <c r="AE332" i="34"/>
  <c r="AM332" i="34"/>
  <c r="AU332" i="34"/>
  <c r="BC332" i="34"/>
  <c r="BK332" i="34"/>
  <c r="H333" i="34"/>
  <c r="P333" i="34"/>
  <c r="X333" i="34"/>
  <c r="AF333" i="34"/>
  <c r="AN333" i="34"/>
  <c r="AV333" i="34"/>
  <c r="BD333" i="34"/>
  <c r="BL333" i="34"/>
  <c r="I334" i="34"/>
  <c r="Q334" i="34"/>
  <c r="Y334" i="34"/>
  <c r="AP282" i="34"/>
  <c r="AB288" i="34"/>
  <c r="BG290" i="34"/>
  <c r="U293" i="34"/>
  <c r="M295" i="34"/>
  <c r="AT296" i="34"/>
  <c r="BA297" i="34"/>
  <c r="AS298" i="34"/>
  <c r="AH299" i="34"/>
  <c r="U300" i="34"/>
  <c r="I301" i="34"/>
  <c r="BI301" i="34"/>
  <c r="AP302" i="34"/>
  <c r="V303" i="34"/>
  <c r="BL303" i="34"/>
  <c r="AR304" i="34"/>
  <c r="X305" i="34"/>
  <c r="BN305" i="34"/>
  <c r="AT306" i="34"/>
  <c r="Z307" i="34"/>
  <c r="BF307" i="34"/>
  <c r="W308" i="34"/>
  <c r="AX308" i="34"/>
  <c r="L309" i="34"/>
  <c r="AK309" i="34"/>
  <c r="BK309" i="34"/>
  <c r="Y310" i="34"/>
  <c r="AZ310" i="34"/>
  <c r="N311" i="34"/>
  <c r="AL311" i="34"/>
  <c r="BG311" i="34"/>
  <c r="R312" i="34"/>
  <c r="AM312" i="34"/>
  <c r="BH312" i="34"/>
  <c r="S313" i="34"/>
  <c r="AN313" i="34"/>
  <c r="BI313" i="34"/>
  <c r="T314" i="34"/>
  <c r="AO314" i="34"/>
  <c r="BJ314" i="34"/>
  <c r="U315" i="34"/>
  <c r="AP315" i="34"/>
  <c r="BK315" i="34"/>
  <c r="V316" i="34"/>
  <c r="AP316" i="34"/>
  <c r="BH316" i="34"/>
  <c r="O317" i="34"/>
  <c r="AG317" i="34"/>
  <c r="AZ317" i="34"/>
  <c r="G318" i="34"/>
  <c r="Y318" i="34"/>
  <c r="AR318" i="34"/>
  <c r="BJ318" i="34"/>
  <c r="O319" i="34"/>
  <c r="AE319" i="34"/>
  <c r="AT319" i="34"/>
  <c r="BG319" i="34"/>
  <c r="H320" i="34"/>
  <c r="U320" i="34"/>
  <c r="AI320" i="34"/>
  <c r="AU320" i="34"/>
  <c r="BH320" i="34"/>
  <c r="I321" i="34"/>
  <c r="V321" i="34"/>
  <c r="AJ321" i="34"/>
  <c r="AV321" i="34"/>
  <c r="BF321" i="34"/>
  <c r="F322" i="34"/>
  <c r="Q322" i="34"/>
  <c r="AA322" i="34"/>
  <c r="AL322" i="34"/>
  <c r="AW322" i="34"/>
  <c r="BG322" i="34"/>
  <c r="G323" i="34"/>
  <c r="R323" i="34"/>
  <c r="AB323" i="34"/>
  <c r="AM323" i="34"/>
  <c r="AX323" i="34"/>
  <c r="BH323" i="34"/>
  <c r="H324" i="34"/>
  <c r="S324" i="34"/>
  <c r="AC324" i="34"/>
  <c r="AN324" i="34"/>
  <c r="AY324" i="34"/>
  <c r="BI324" i="34"/>
  <c r="I325" i="34"/>
  <c r="T325" i="34"/>
  <c r="AD325" i="34"/>
  <c r="AO325" i="34"/>
  <c r="AZ325" i="34"/>
  <c r="BJ325" i="34"/>
  <c r="J326" i="34"/>
  <c r="U326" i="34"/>
  <c r="AE326" i="34"/>
  <c r="AP326" i="34"/>
  <c r="BA326" i="34"/>
  <c r="BK326" i="34"/>
  <c r="K327" i="34"/>
  <c r="S327" i="34"/>
  <c r="AA327" i="34"/>
  <c r="AI327" i="34"/>
  <c r="AQ327" i="34"/>
  <c r="AY327" i="34"/>
  <c r="BG327" i="34"/>
  <c r="BO327" i="34"/>
  <c r="L328" i="34"/>
  <c r="T328" i="34"/>
  <c r="AB328" i="34"/>
  <c r="AJ328" i="34"/>
  <c r="AR328" i="34"/>
  <c r="AZ328" i="34"/>
  <c r="BH328" i="34"/>
  <c r="BP328" i="34"/>
  <c r="M329" i="34"/>
  <c r="U329" i="34"/>
  <c r="AC329" i="34"/>
  <c r="AK329" i="34"/>
  <c r="AS329" i="34"/>
  <c r="BA329" i="34"/>
  <c r="BI329" i="34"/>
  <c r="F330" i="34"/>
  <c r="N330" i="34"/>
  <c r="V330" i="34"/>
  <c r="AD330" i="34"/>
  <c r="AL330" i="34"/>
  <c r="AT330" i="34"/>
  <c r="BB330" i="34"/>
  <c r="BJ330" i="34"/>
  <c r="G331" i="34"/>
  <c r="O331" i="34"/>
  <c r="W331" i="34"/>
  <c r="AE331" i="34"/>
  <c r="AM331" i="34"/>
  <c r="AU331" i="34"/>
  <c r="BC331" i="34"/>
  <c r="BK331" i="34"/>
  <c r="H332" i="34"/>
  <c r="P332" i="34"/>
  <c r="X332" i="34"/>
  <c r="AF332" i="34"/>
  <c r="AN332" i="34"/>
  <c r="AV332" i="34"/>
  <c r="BD332" i="34"/>
  <c r="BL332" i="34"/>
  <c r="I333" i="34"/>
  <c r="Q333" i="34"/>
  <c r="Y333" i="34"/>
  <c r="AG333" i="34"/>
  <c r="AO333" i="34"/>
  <c r="AW333" i="34"/>
  <c r="BE333" i="34"/>
  <c r="BM333" i="34"/>
  <c r="J334" i="34"/>
  <c r="R334" i="34"/>
  <c r="Z334" i="34"/>
  <c r="AH334" i="34"/>
  <c r="AP334" i="34"/>
  <c r="AX334" i="34"/>
  <c r="BF334" i="34"/>
  <c r="BN334" i="34"/>
  <c r="K335" i="34"/>
  <c r="S335" i="34"/>
  <c r="AA335" i="34"/>
  <c r="AI335" i="34"/>
  <c r="AQ335" i="34"/>
  <c r="AY335" i="34"/>
  <c r="BG335" i="34"/>
  <c r="BO335" i="34"/>
  <c r="L336" i="34"/>
  <c r="T336" i="34"/>
  <c r="AB336" i="34"/>
  <c r="AJ336" i="34"/>
  <c r="AR336" i="34"/>
  <c r="AZ336" i="34"/>
  <c r="BH336" i="34"/>
  <c r="BP336" i="34"/>
  <c r="M337" i="34"/>
  <c r="U337" i="34"/>
  <c r="AC337" i="34"/>
  <c r="AK337" i="34"/>
  <c r="AS337" i="34"/>
  <c r="BD280" i="34"/>
  <c r="S290" i="34"/>
  <c r="S349" i="34" s="1"/>
  <c r="AR294" i="34"/>
  <c r="AG297" i="34"/>
  <c r="S299" i="34"/>
  <c r="BG300" i="34"/>
  <c r="AD302" i="34"/>
  <c r="AZ303" i="34"/>
  <c r="L305" i="34"/>
  <c r="AH306" i="34"/>
  <c r="AW307" i="34"/>
  <c r="AP308" i="34"/>
  <c r="AC309" i="34"/>
  <c r="Q310" i="34"/>
  <c r="F311" i="34"/>
  <c r="BA311" i="34"/>
  <c r="AB312" i="34"/>
  <c r="BN312" i="34"/>
  <c r="AG313" i="34"/>
  <c r="H314" i="34"/>
  <c r="AS314" i="34"/>
  <c r="J315" i="34"/>
  <c r="AU315" i="34"/>
  <c r="O316" i="34"/>
  <c r="AX316" i="34"/>
  <c r="S317" i="34"/>
  <c r="AQ317" i="34"/>
  <c r="L318" i="34"/>
  <c r="AL318" i="34"/>
  <c r="F319" i="34"/>
  <c r="AH319" i="34"/>
  <c r="AZ319" i="34"/>
  <c r="L320" i="34"/>
  <c r="AC320" i="34"/>
  <c r="AZ320" i="34"/>
  <c r="L321" i="34"/>
  <c r="AC321" i="34"/>
  <c r="AX321" i="34"/>
  <c r="BM321" i="34"/>
  <c r="U322" i="34"/>
  <c r="AM322" i="34"/>
  <c r="BB322" i="34"/>
  <c r="J323" i="34"/>
  <c r="X323" i="34"/>
  <c r="AQ323" i="34"/>
  <c r="BJ323" i="34"/>
  <c r="M324" i="34"/>
  <c r="AF324" i="34"/>
  <c r="AU324" i="34"/>
  <c r="BM324" i="34"/>
  <c r="U325" i="34"/>
  <c r="AJ325" i="34"/>
  <c r="BB325" i="34"/>
  <c r="F326" i="34"/>
  <c r="Y326" i="34"/>
  <c r="AQ326" i="34"/>
  <c r="BF326" i="34"/>
  <c r="M327" i="34"/>
  <c r="X327" i="34"/>
  <c r="AL327" i="34"/>
  <c r="AZ327" i="34"/>
  <c r="BK327" i="34"/>
  <c r="N328" i="34"/>
  <c r="Y328" i="34"/>
  <c r="AM328" i="34"/>
  <c r="BA328" i="34"/>
  <c r="BL328" i="34"/>
  <c r="O329" i="34"/>
  <c r="Z329" i="34"/>
  <c r="AN329" i="34"/>
  <c r="BB329" i="34"/>
  <c r="BM329" i="34"/>
  <c r="P330" i="34"/>
  <c r="AA330" i="34"/>
  <c r="AO330" i="34"/>
  <c r="BC330" i="34"/>
  <c r="BN330" i="34"/>
  <c r="Q331" i="34"/>
  <c r="AB331" i="34"/>
  <c r="AP331" i="34"/>
  <c r="BD331" i="34"/>
  <c r="BO331" i="34"/>
  <c r="R332" i="34"/>
  <c r="AC332" i="34"/>
  <c r="AQ332" i="34"/>
  <c r="BE332" i="34"/>
  <c r="BP332" i="34"/>
  <c r="S333" i="34"/>
  <c r="AD333" i="34"/>
  <c r="AR333" i="34"/>
  <c r="BF333" i="34"/>
  <c r="F334" i="34"/>
  <c r="T334" i="34"/>
  <c r="AE334" i="34"/>
  <c r="AQ334" i="34"/>
  <c r="BA334" i="34"/>
  <c r="BK334" i="34"/>
  <c r="BK349" i="34" s="1"/>
  <c r="L335" i="34"/>
  <c r="V335" i="34"/>
  <c r="AF335" i="34"/>
  <c r="AR335" i="34"/>
  <c r="BB335" i="34"/>
  <c r="BL335" i="34"/>
  <c r="M336" i="34"/>
  <c r="W336" i="34"/>
  <c r="AF336" i="34"/>
  <c r="AO336" i="34"/>
  <c r="AX336" i="34"/>
  <c r="BG336" i="34"/>
  <c r="F337" i="34"/>
  <c r="O337" i="34"/>
  <c r="X337" i="34"/>
  <c r="AG337" i="34"/>
  <c r="AP337" i="34"/>
  <c r="AY337" i="34"/>
  <c r="BG337" i="34"/>
  <c r="BO337" i="34"/>
  <c r="L338" i="34"/>
  <c r="T338" i="34"/>
  <c r="AB338" i="34"/>
  <c r="AJ338" i="34"/>
  <c r="AR338" i="34"/>
  <c r="AZ338" i="34"/>
  <c r="BH338" i="34"/>
  <c r="BP338" i="34"/>
  <c r="M339" i="34"/>
  <c r="U339" i="34"/>
  <c r="AC339" i="34"/>
  <c r="AK339" i="34"/>
  <c r="AS339" i="34"/>
  <c r="BA339" i="34"/>
  <c r="BI339" i="34"/>
  <c r="AB284" i="34"/>
  <c r="AH291" i="34"/>
  <c r="AP295" i="34"/>
  <c r="BO297" i="34"/>
  <c r="AT299" i="34"/>
  <c r="V301" i="34"/>
  <c r="BA302" i="34"/>
  <c r="L304" i="34"/>
  <c r="AH305" i="34"/>
  <c r="BE306" i="34"/>
  <c r="BN307" i="34"/>
  <c r="BC308" i="34"/>
  <c r="AR309" i="34"/>
  <c r="AF310" i="34"/>
  <c r="U311" i="34"/>
  <c r="BM311" i="34"/>
  <c r="AQ312" i="34"/>
  <c r="H313" i="34"/>
  <c r="AS313" i="34"/>
  <c r="M314" i="34"/>
  <c r="AX314" i="34"/>
  <c r="Y315" i="34"/>
  <c r="BA315" i="34"/>
  <c r="AA316" i="34"/>
  <c r="BB316" i="34"/>
  <c r="W317" i="34"/>
  <c r="BC317" i="34"/>
  <c r="P318" i="34"/>
  <c r="AV318" i="34"/>
  <c r="J319" i="34"/>
  <c r="AL319" i="34"/>
  <c r="BH319" i="34"/>
  <c r="O320" i="34"/>
  <c r="AK320" i="34"/>
  <c r="BC320" i="34"/>
  <c r="N321" i="34"/>
  <c r="AK321" i="34"/>
  <c r="BA321" i="34"/>
  <c r="I322" i="34"/>
  <c r="W322" i="34"/>
  <c r="AP322" i="34"/>
  <c r="BI322" i="34"/>
  <c r="L323" i="34"/>
  <c r="AE323" i="34"/>
  <c r="AT323" i="34"/>
  <c r="BL323" i="34"/>
  <c r="T324" i="34"/>
  <c r="AI324" i="34"/>
  <c r="BA324" i="34"/>
  <c r="BP324" i="34"/>
  <c r="X325" i="34"/>
  <c r="AP325" i="34"/>
  <c r="BE325" i="34"/>
  <c r="M326" i="34"/>
  <c r="AA326" i="34"/>
  <c r="AT326" i="34"/>
  <c r="BM326" i="34"/>
  <c r="O327" i="34"/>
  <c r="AC327" i="34"/>
  <c r="AN327" i="34"/>
  <c r="BB327" i="34"/>
  <c r="BP327" i="34"/>
  <c r="P328" i="34"/>
  <c r="AD328" i="34"/>
  <c r="AO328" i="34"/>
  <c r="BC328" i="34"/>
  <c r="F329" i="34"/>
  <c r="Q329" i="34"/>
  <c r="AE329" i="34"/>
  <c r="AP329" i="34"/>
  <c r="BD329" i="34"/>
  <c r="G330" i="34"/>
  <c r="R330" i="34"/>
  <c r="AF330" i="34"/>
  <c r="AQ330" i="34"/>
  <c r="BE330" i="34"/>
  <c r="H331" i="34"/>
  <c r="S331" i="34"/>
  <c r="AG331" i="34"/>
  <c r="AR331" i="34"/>
  <c r="BF331" i="34"/>
  <c r="I332" i="34"/>
  <c r="T332" i="34"/>
  <c r="AH332" i="34"/>
  <c r="AS332" i="34"/>
  <c r="BG332" i="34"/>
  <c r="J333" i="34"/>
  <c r="U333" i="34"/>
  <c r="AI333" i="34"/>
  <c r="AT333" i="34"/>
  <c r="BH333" i="34"/>
  <c r="K334" i="34"/>
  <c r="V334" i="34"/>
  <c r="AI334" i="34"/>
  <c r="AS334" i="34"/>
  <c r="BC334" i="34"/>
  <c r="BO334" i="34"/>
  <c r="N335" i="34"/>
  <c r="X335" i="34"/>
  <c r="AJ335" i="34"/>
  <c r="AT335" i="34"/>
  <c r="BD335" i="34"/>
  <c r="BP335" i="34"/>
  <c r="O336" i="34"/>
  <c r="Y336" i="34"/>
  <c r="AH336" i="34"/>
  <c r="AQ336" i="34"/>
  <c r="BA336" i="34"/>
  <c r="BJ336" i="34"/>
  <c r="H337" i="34"/>
  <c r="Q337" i="34"/>
  <c r="Z337" i="34"/>
  <c r="AI337" i="34"/>
  <c r="AR337" i="34"/>
  <c r="BA337" i="34"/>
  <c r="BI337" i="34"/>
  <c r="F338" i="34"/>
  <c r="N338" i="34"/>
  <c r="V338" i="34"/>
  <c r="AD338" i="34"/>
  <c r="AL338" i="34"/>
  <c r="AT338" i="34"/>
  <c r="BB338" i="34"/>
  <c r="BJ338" i="34"/>
  <c r="G339" i="34"/>
  <c r="O339" i="34"/>
  <c r="W339" i="34"/>
  <c r="AE339" i="34"/>
  <c r="AM339" i="34"/>
  <c r="AU339" i="34"/>
  <c r="BC339" i="34"/>
  <c r="BK339" i="34"/>
  <c r="F286" i="34"/>
  <c r="H292" i="34"/>
  <c r="BP295" i="34"/>
  <c r="R298" i="34"/>
  <c r="BF299" i="34"/>
  <c r="AG301" i="34"/>
  <c r="BJ302" i="34"/>
  <c r="U304" i="34"/>
  <c r="AR305" i="34"/>
  <c r="BN306" i="34"/>
  <c r="J308" i="34"/>
  <c r="BH308" i="34"/>
  <c r="AV309" i="34"/>
  <c r="AK310" i="34"/>
  <c r="Y311" i="34"/>
  <c r="F312" i="34"/>
  <c r="AR312" i="34"/>
  <c r="L313" i="34"/>
  <c r="AW313" i="34"/>
  <c r="X314" i="34"/>
  <c r="AZ314" i="34"/>
  <c r="Z315" i="34"/>
  <c r="BE315" i="34"/>
  <c r="AE316" i="34"/>
  <c r="BK316" i="34"/>
  <c r="X317" i="34"/>
  <c r="BD317" i="34"/>
  <c r="T318" i="34"/>
  <c r="AZ318" i="34"/>
  <c r="R319" i="34"/>
  <c r="AM319" i="34"/>
  <c r="BJ319" i="34"/>
  <c r="P320" i="34"/>
  <c r="AM320" i="34"/>
  <c r="BI320" i="34"/>
  <c r="P321" i="34"/>
  <c r="AL321" i="34"/>
  <c r="BB321" i="34"/>
  <c r="J322" i="34"/>
  <c r="AC322" i="34"/>
  <c r="AQ322" i="34"/>
  <c r="BJ322" i="34"/>
  <c r="N323" i="34"/>
  <c r="AF323" i="34"/>
  <c r="AY323" i="34"/>
  <c r="BN323" i="34"/>
  <c r="U324" i="34"/>
  <c r="AJ324" i="34"/>
  <c r="BC324" i="34"/>
  <c r="J325" i="34"/>
  <c r="Y325" i="34"/>
  <c r="AR325" i="34"/>
  <c r="BF325" i="34"/>
  <c r="N326" i="34"/>
  <c r="AG326" i="34"/>
  <c r="AU326" i="34"/>
  <c r="BN326" i="34"/>
  <c r="P327" i="34"/>
  <c r="AD327" i="34"/>
  <c r="AR327" i="34"/>
  <c r="BC327" i="34"/>
  <c r="F328" i="34"/>
  <c r="Q328" i="34"/>
  <c r="AE328" i="34"/>
  <c r="AS328" i="34"/>
  <c r="BD328" i="34"/>
  <c r="G329" i="34"/>
  <c r="R329" i="34"/>
  <c r="AF329" i="34"/>
  <c r="AT329" i="34"/>
  <c r="BE329" i="34"/>
  <c r="H330" i="34"/>
  <c r="S330" i="34"/>
  <c r="AG330" i="34"/>
  <c r="AU330" i="34"/>
  <c r="BF330" i="34"/>
  <c r="I331" i="34"/>
  <c r="T331" i="34"/>
  <c r="AH331" i="34"/>
  <c r="AV331" i="34"/>
  <c r="BG331" i="34"/>
  <c r="J332" i="34"/>
  <c r="U332" i="34"/>
  <c r="AI332" i="34"/>
  <c r="AW332" i="34"/>
  <c r="BH332" i="34"/>
  <c r="K333" i="34"/>
  <c r="V333" i="34"/>
  <c r="AJ333" i="34"/>
  <c r="AX333" i="34"/>
  <c r="BI333" i="34"/>
  <c r="L334" i="34"/>
  <c r="W334" i="34"/>
  <c r="AJ334" i="34"/>
  <c r="AT334" i="34"/>
  <c r="BE334" i="34"/>
  <c r="BP334" i="34"/>
  <c r="O335" i="34"/>
  <c r="Z335" i="34"/>
  <c r="AK335" i="34"/>
  <c r="AU335" i="34"/>
  <c r="BF335" i="34"/>
  <c r="F336" i="34"/>
  <c r="P336" i="34"/>
  <c r="Z336" i="34"/>
  <c r="AI336" i="34"/>
  <c r="AS336" i="34"/>
  <c r="BB336" i="34"/>
  <c r="BK336" i="34"/>
  <c r="I337" i="34"/>
  <c r="R337" i="34"/>
  <c r="AA337" i="34"/>
  <c r="AJ337" i="34"/>
  <c r="AT337" i="34"/>
  <c r="BB337" i="34"/>
  <c r="BJ337" i="34"/>
  <c r="G338" i="34"/>
  <c r="O338" i="34"/>
  <c r="W338" i="34"/>
  <c r="AE338" i="34"/>
  <c r="AM338" i="34"/>
  <c r="AU338" i="34"/>
  <c r="BC338" i="34"/>
  <c r="BK338" i="34"/>
  <c r="H339" i="34"/>
  <c r="P339" i="34"/>
  <c r="X339" i="34"/>
  <c r="AF339" i="34"/>
  <c r="AN339" i="34"/>
  <c r="AV339" i="34"/>
  <c r="BD339" i="34"/>
  <c r="BL339" i="34"/>
  <c r="AC287" i="34"/>
  <c r="AT292" i="34"/>
  <c r="AC296" i="34"/>
  <c r="AD298" i="34"/>
  <c r="G300" i="34"/>
  <c r="AT301" i="34"/>
  <c r="J303" i="34"/>
  <c r="AF304" i="34"/>
  <c r="BB305" i="34"/>
  <c r="N307" i="34"/>
  <c r="O308" i="34"/>
  <c r="BO308" i="34"/>
  <c r="BC309" i="34"/>
  <c r="AR310" i="34"/>
  <c r="AE311" i="34"/>
  <c r="K312" i="34"/>
  <c r="AV312" i="34"/>
  <c r="W313" i="34"/>
  <c r="AY313" i="34"/>
  <c r="Y314" i="34"/>
  <c r="BD314" i="34"/>
  <c r="AD315" i="34"/>
  <c r="BO315" i="34"/>
  <c r="AF316" i="34"/>
  <c r="BL316" i="34"/>
  <c r="AB317" i="34"/>
  <c r="BH317" i="34"/>
  <c r="AC318" i="34"/>
  <c r="BA318" i="34"/>
  <c r="S319" i="34"/>
  <c r="AP319" i="34"/>
  <c r="BK319" i="34"/>
  <c r="W320" i="34"/>
  <c r="AN320" i="34"/>
  <c r="BK320" i="34"/>
  <c r="Q321" i="34"/>
  <c r="AN321" i="34"/>
  <c r="BH321" i="34"/>
  <c r="K322" i="34"/>
  <c r="AD322" i="34"/>
  <c r="AS322" i="34"/>
  <c r="BK322" i="34"/>
  <c r="S323" i="34"/>
  <c r="AH323" i="34"/>
  <c r="AZ323" i="34"/>
  <c r="AZ349" i="34" s="1"/>
  <c r="BO323" i="34"/>
  <c r="W324" i="34"/>
  <c r="AO324" i="34"/>
  <c r="BD324" i="34"/>
  <c r="L325" i="34"/>
  <c r="Z325" i="34"/>
  <c r="AS325" i="34"/>
  <c r="BL325" i="34"/>
  <c r="O326" i="34"/>
  <c r="AH326" i="34"/>
  <c r="AW326" i="34"/>
  <c r="BO326" i="34"/>
  <c r="T327" i="34"/>
  <c r="AE327" i="34"/>
  <c r="AS327" i="34"/>
  <c r="BD327" i="34"/>
  <c r="BD349" i="34" s="1"/>
  <c r="G328" i="34"/>
  <c r="U328" i="34"/>
  <c r="AF328" i="34"/>
  <c r="AT328" i="34"/>
  <c r="BE328" i="34"/>
  <c r="H329" i="34"/>
  <c r="V329" i="34"/>
  <c r="AG329" i="34"/>
  <c r="AU329" i="34"/>
  <c r="BF329" i="34"/>
  <c r="BF349" i="34" s="1"/>
  <c r="I330" i="34"/>
  <c r="W330" i="34"/>
  <c r="AH330" i="34"/>
  <c r="AV330" i="34"/>
  <c r="BG330" i="34"/>
  <c r="BG349" i="34" s="1"/>
  <c r="J331" i="34"/>
  <c r="X331" i="34"/>
  <c r="AI331" i="34"/>
  <c r="AW331" i="34"/>
  <c r="BH331" i="34"/>
  <c r="K332" i="34"/>
  <c r="Y332" i="34"/>
  <c r="AJ332" i="34"/>
  <c r="AX332" i="34"/>
  <c r="BI332" i="34"/>
  <c r="BI349" i="34" s="1"/>
  <c r="L333" i="34"/>
  <c r="Z333" i="34"/>
  <c r="AK333" i="34"/>
  <c r="AY333" i="34"/>
  <c r="BJ333" i="34"/>
  <c r="BJ349" i="34" s="1"/>
  <c r="M334" i="34"/>
  <c r="AA334" i="34"/>
  <c r="AK334" i="34"/>
  <c r="AU334" i="34"/>
  <c r="BG334" i="34"/>
  <c r="F335" i="34"/>
  <c r="P335" i="34"/>
  <c r="AB335" i="34"/>
  <c r="AL335" i="34"/>
  <c r="AV335" i="34"/>
  <c r="BH335" i="34"/>
  <c r="G336" i="34"/>
  <c r="Q336" i="34"/>
  <c r="AA336" i="34"/>
  <c r="AK336" i="34"/>
  <c r="AT336" i="34"/>
  <c r="BC336" i="34"/>
  <c r="BL336" i="34"/>
  <c r="J337" i="34"/>
  <c r="S337" i="34"/>
  <c r="AB337" i="34"/>
  <c r="AL337" i="34"/>
  <c r="AU337" i="34"/>
  <c r="BC337" i="34"/>
  <c r="BK337" i="34"/>
  <c r="H338" i="34"/>
  <c r="P338" i="34"/>
  <c r="X338" i="34"/>
  <c r="AF338" i="34"/>
  <c r="AN338" i="34"/>
  <c r="AV338" i="34"/>
  <c r="BD338" i="34"/>
  <c r="BL338" i="34"/>
  <c r="I339" i="34"/>
  <c r="Q339" i="34"/>
  <c r="Y339" i="34"/>
  <c r="AG339" i="34"/>
  <c r="AO339" i="34"/>
  <c r="AW339" i="34"/>
  <c r="BE339" i="34"/>
  <c r="BM339" i="34"/>
  <c r="O279" i="34"/>
  <c r="N294" i="34"/>
  <c r="F299" i="34"/>
  <c r="S302" i="34"/>
  <c r="BL304" i="34"/>
  <c r="AO307" i="34"/>
  <c r="W309" i="34"/>
  <c r="BJ310" i="34"/>
  <c r="AA312" i="34"/>
  <c r="AC313" i="34"/>
  <c r="AH314" i="34"/>
  <c r="AT315" i="34"/>
  <c r="AT316" i="34"/>
  <c r="AO317" i="34"/>
  <c r="AH318" i="34"/>
  <c r="Z319" i="34"/>
  <c r="K320" i="34"/>
  <c r="AY320" i="34"/>
  <c r="AB321" i="34"/>
  <c r="BL321" i="34"/>
  <c r="AH322" i="34"/>
  <c r="H323" i="34"/>
  <c r="AP323" i="34"/>
  <c r="L324" i="34"/>
  <c r="AS324" i="34"/>
  <c r="P325" i="34"/>
  <c r="BA325" i="34"/>
  <c r="W326" i="34"/>
  <c r="BE326" i="34"/>
  <c r="W327" i="34"/>
  <c r="AV327" i="34"/>
  <c r="M328" i="34"/>
  <c r="AL328" i="34"/>
  <c r="BK328" i="34"/>
  <c r="Y329" i="34"/>
  <c r="AX329" i="34"/>
  <c r="O330" i="34"/>
  <c r="AN330" i="34"/>
  <c r="BM330" i="34"/>
  <c r="AA331" i="34"/>
  <c r="AZ331" i="34"/>
  <c r="Q332" i="34"/>
  <c r="AP332" i="34"/>
  <c r="BO332" i="34"/>
  <c r="AC333" i="34"/>
  <c r="BB333" i="34"/>
  <c r="S334" i="34"/>
  <c r="AO334" i="34"/>
  <c r="BJ334" i="34"/>
  <c r="U335" i="34"/>
  <c r="AP335" i="34"/>
  <c r="BK335" i="34"/>
  <c r="V336" i="34"/>
  <c r="AN336" i="34"/>
  <c r="BF336" i="34"/>
  <c r="N337" i="34"/>
  <c r="AF337" i="34"/>
  <c r="AX337" i="34"/>
  <c r="BN337" i="34"/>
  <c r="BN349" i="34" s="1"/>
  <c r="S338" i="34"/>
  <c r="AI338" i="34"/>
  <c r="AY338" i="34"/>
  <c r="BO338" i="34"/>
  <c r="BO349" i="34" s="1"/>
  <c r="T339" i="34"/>
  <c r="AJ339" i="34"/>
  <c r="AZ339" i="34"/>
  <c r="BP339" i="34"/>
  <c r="BP349" i="34" s="1"/>
  <c r="U284" i="34"/>
  <c r="AO295" i="34"/>
  <c r="AR299" i="34"/>
  <c r="AY302" i="34"/>
  <c r="AG305" i="34"/>
  <c r="BM307" i="34"/>
  <c r="AQ309" i="34"/>
  <c r="R311" i="34"/>
  <c r="AF312" i="34"/>
  <c r="AR313" i="34"/>
  <c r="AT314" i="34"/>
  <c r="AY315" i="34"/>
  <c r="AY316" i="34"/>
  <c r="AT317" i="34"/>
  <c r="AT349" i="34" s="1"/>
  <c r="AU318" i="34"/>
  <c r="AU349" i="34" s="1"/>
  <c r="AI319" i="34"/>
  <c r="M320" i="34"/>
  <c r="BA320" i="34"/>
  <c r="AD321" i="34"/>
  <c r="G322" i="34"/>
  <c r="AO322" i="34"/>
  <c r="K323" i="34"/>
  <c r="AR323" i="34"/>
  <c r="O324" i="34"/>
  <c r="AZ324" i="34"/>
  <c r="V325" i="34"/>
  <c r="BD325" i="34"/>
  <c r="Z326" i="34"/>
  <c r="BG326" i="34"/>
  <c r="AB327" i="34"/>
  <c r="BA327" i="34"/>
  <c r="O328" i="34"/>
  <c r="AN328" i="34"/>
  <c r="BM328" i="34"/>
  <c r="AD329" i="34"/>
  <c r="BC329" i="34"/>
  <c r="Q330" i="34"/>
  <c r="AP330" i="34"/>
  <c r="BO330" i="34"/>
  <c r="AF331" i="34"/>
  <c r="BE331" i="34"/>
  <c r="S332" i="34"/>
  <c r="AR332" i="34"/>
  <c r="F333" i="34"/>
  <c r="AH333" i="34"/>
  <c r="BG333" i="34"/>
  <c r="U334" i="34"/>
  <c r="AR334" i="34"/>
  <c r="BM334" i="34"/>
  <c r="W335" i="34"/>
  <c r="AS335" i="34"/>
  <c r="BN335" i="34"/>
  <c r="X336" i="34"/>
  <c r="AP336" i="34"/>
  <c r="BI336" i="34"/>
  <c r="P337" i="34"/>
  <c r="AH337" i="34"/>
  <c r="AZ337" i="34"/>
  <c r="BP337" i="34"/>
  <c r="U338" i="34"/>
  <c r="AK338" i="34"/>
  <c r="BA338" i="34"/>
  <c r="F339" i="34"/>
  <c r="V339" i="34"/>
  <c r="AL339" i="34"/>
  <c r="BB339" i="34"/>
  <c r="BO288" i="34"/>
  <c r="BL296" i="34"/>
  <c r="AI300" i="34"/>
  <c r="AF303" i="34"/>
  <c r="AF349" i="34" s="1"/>
  <c r="N306" i="34"/>
  <c r="AD308" i="34"/>
  <c r="F310" i="34"/>
  <c r="AQ311" i="34"/>
  <c r="BB312" i="34"/>
  <c r="BM313" i="34"/>
  <c r="BP314" i="34"/>
  <c r="J316" i="34"/>
  <c r="F317" i="34"/>
  <c r="BL317" i="34"/>
  <c r="BM318" i="34"/>
  <c r="AX319" i="34"/>
  <c r="AA320" i="34"/>
  <c r="BO320" i="34"/>
  <c r="AR321" i="34"/>
  <c r="R322" i="34"/>
  <c r="AY322" i="34"/>
  <c r="AY349" i="34" s="1"/>
  <c r="V323" i="34"/>
  <c r="BC323" i="34"/>
  <c r="Y324" i="34"/>
  <c r="BK324" i="34"/>
  <c r="AG325" i="34"/>
  <c r="BN325" i="34"/>
  <c r="AK326" i="34"/>
  <c r="G327" i="34"/>
  <c r="AJ327" i="34"/>
  <c r="BI327" i="34"/>
  <c r="W328" i="34"/>
  <c r="AV328" i="34"/>
  <c r="J329" i="34"/>
  <c r="AL329" i="34"/>
  <c r="BK329" i="34"/>
  <c r="Y330" i="34"/>
  <c r="AX330" i="34"/>
  <c r="L331" i="34"/>
  <c r="AN331" i="34"/>
  <c r="BM331" i="34"/>
  <c r="AA332" i="34"/>
  <c r="AZ332" i="34"/>
  <c r="N333" i="34"/>
  <c r="AP333" i="34"/>
  <c r="BO333" i="34"/>
  <c r="AC334" i="34"/>
  <c r="AY334" i="34"/>
  <c r="H335" i="34"/>
  <c r="AD335" i="34"/>
  <c r="AZ335" i="34"/>
  <c r="I336" i="34"/>
  <c r="AD336" i="34"/>
  <c r="AV336" i="34"/>
  <c r="BN336" i="34"/>
  <c r="V337" i="34"/>
  <c r="AN337" i="34"/>
  <c r="BE337" i="34"/>
  <c r="J338" i="34"/>
  <c r="Z338" i="34"/>
  <c r="AP338" i="34"/>
  <c r="BF338" i="34"/>
  <c r="K339" i="34"/>
  <c r="AA339" i="34"/>
  <c r="AQ339" i="34"/>
  <c r="BG339" i="34"/>
  <c r="AN289" i="34"/>
  <c r="O297" i="34"/>
  <c r="AS300" i="34"/>
  <c r="AP303" i="34"/>
  <c r="W306" i="34"/>
  <c r="AI308" i="34"/>
  <c r="L310" i="34"/>
  <c r="AU311" i="34"/>
  <c r="BL312" i="34"/>
  <c r="BO313" i="34"/>
  <c r="I315" i="34"/>
  <c r="K316" i="34"/>
  <c r="I317" i="34"/>
  <c r="J318" i="34"/>
  <c r="BN318" i="34"/>
  <c r="AY319" i="34"/>
  <c r="AB320" i="34"/>
  <c r="BP320" i="34"/>
  <c r="AW321" i="34"/>
  <c r="S322" i="34"/>
  <c r="BA322" i="34"/>
  <c r="W323" i="34"/>
  <c r="BD323" i="34"/>
  <c r="AE324" i="34"/>
  <c r="BL324" i="34"/>
  <c r="AH325" i="34"/>
  <c r="BP325" i="34"/>
  <c r="AL326" i="34"/>
  <c r="L327" i="34"/>
  <c r="AK327" i="34"/>
  <c r="BJ327" i="34"/>
  <c r="X328" i="34"/>
  <c r="AW328" i="34"/>
  <c r="N329" i="34"/>
  <c r="AM329" i="34"/>
  <c r="BL329" i="34"/>
  <c r="Z330" i="34"/>
  <c r="AY330" i="34"/>
  <c r="P331" i="34"/>
  <c r="AO331" i="34"/>
  <c r="BN331" i="34"/>
  <c r="AB332" i="34"/>
  <c r="BA332" i="34"/>
  <c r="R333" i="34"/>
  <c r="AQ333" i="34"/>
  <c r="BP333" i="34"/>
  <c r="AD334" i="34"/>
  <c r="AZ334" i="34"/>
  <c r="J335" i="34"/>
  <c r="AE335" i="34"/>
  <c r="BA335" i="34"/>
  <c r="K336" i="34"/>
  <c r="AE336" i="34"/>
  <c r="AW336" i="34"/>
  <c r="BO336" i="34"/>
  <c r="W337" i="34"/>
  <c r="AO337" i="34"/>
  <c r="BF337" i="34"/>
  <c r="K338" i="34"/>
  <c r="AA338" i="34"/>
  <c r="AQ338" i="34"/>
  <c r="BG338" i="34"/>
  <c r="L339" i="34"/>
  <c r="AB339" i="34"/>
  <c r="AR339" i="34"/>
  <c r="BH339" i="34"/>
  <c r="AE291" i="34"/>
  <c r="BN297" i="34"/>
  <c r="U301" i="34"/>
  <c r="K304" i="34"/>
  <c r="BC306" i="34"/>
  <c r="BB308" i="34"/>
  <c r="AD310" i="34"/>
  <c r="BK311" i="34"/>
  <c r="G313" i="34"/>
  <c r="I314" i="34"/>
  <c r="N315" i="34"/>
  <c r="Z316" i="34"/>
  <c r="T317" i="34"/>
  <c r="O318" i="34"/>
  <c r="G319" i="34"/>
  <c r="BB319" i="34"/>
  <c r="AJ320" i="34"/>
  <c r="M321" i="34"/>
  <c r="AZ321" i="34"/>
  <c r="V322" i="34"/>
  <c r="BC322" i="34"/>
  <c r="AD323" i="34"/>
  <c r="BK323" i="34"/>
  <c r="AG324" i="34"/>
  <c r="BO324" i="34"/>
  <c r="AK325" i="34"/>
  <c r="K326" i="34"/>
  <c r="AS326" i="34"/>
  <c r="N327" i="34"/>
  <c r="AM327" i="34"/>
  <c r="BL327" i="34"/>
  <c r="AC328" i="34"/>
  <c r="BB328" i="34"/>
  <c r="P329" i="34"/>
  <c r="AO329" i="34"/>
  <c r="BN329" i="34"/>
  <c r="AE330" i="34"/>
  <c r="BD330" i="34"/>
  <c r="R331" i="34"/>
  <c r="AQ331" i="34"/>
  <c r="BP331" i="34"/>
  <c r="AG332" i="34"/>
  <c r="BF332" i="34"/>
  <c r="T333" i="34"/>
  <c r="AS333" i="34"/>
  <c r="G334" i="34"/>
  <c r="AG334" i="34"/>
  <c r="BB334" i="34"/>
  <c r="M335" i="34"/>
  <c r="AH335" i="34"/>
  <c r="BC335" i="34"/>
  <c r="N336" i="34"/>
  <c r="AG336" i="34"/>
  <c r="AY336" i="34"/>
  <c r="G337" i="34"/>
  <c r="Y337" i="34"/>
  <c r="AQ337" i="34"/>
  <c r="BH337" i="34"/>
  <c r="M338" i="34"/>
  <c r="AC338" i="34"/>
  <c r="AS338" i="34"/>
  <c r="BI338" i="34"/>
  <c r="N339" i="34"/>
  <c r="AD339" i="34"/>
  <c r="AT339" i="34"/>
  <c r="BJ339" i="34"/>
  <c r="AW293" i="34"/>
  <c r="BE298" i="34"/>
  <c r="I302" i="34"/>
  <c r="BA304" i="34"/>
  <c r="AG307" i="34"/>
  <c r="P309" i="34"/>
  <c r="BD310" i="34"/>
  <c r="V312" i="34"/>
  <c r="X313" i="34"/>
  <c r="AC314" i="34"/>
  <c r="AE315" i="34"/>
  <c r="AJ316" i="34"/>
  <c r="AK317" i="34"/>
  <c r="AD318" i="34"/>
  <c r="V319" i="34"/>
  <c r="BN319" i="34"/>
  <c r="AQ320" i="34"/>
  <c r="X321" i="34"/>
  <c r="BI321" i="34"/>
  <c r="AE322" i="34"/>
  <c r="BM322" i="34"/>
  <c r="AI323" i="34"/>
  <c r="I324" i="34"/>
  <c r="AQ324" i="34"/>
  <c r="M325" i="34"/>
  <c r="AT325" i="34"/>
  <c r="Q326" i="34"/>
  <c r="BB326" i="34"/>
  <c r="U327" i="34"/>
  <c r="AT327" i="34"/>
  <c r="H328" i="34"/>
  <c r="AG328" i="34"/>
  <c r="BI328" i="34"/>
  <c r="W329" i="34"/>
  <c r="AV329" i="34"/>
  <c r="J330" i="34"/>
  <c r="AI330" i="34"/>
  <c r="BK330" i="34"/>
  <c r="Y331" i="34"/>
  <c r="AX331" i="34"/>
  <c r="L332" i="34"/>
  <c r="AK332" i="34"/>
  <c r="BM332" i="34"/>
  <c r="AA333" i="34"/>
  <c r="AZ333" i="34"/>
  <c r="N334" i="34"/>
  <c r="AL334" i="34"/>
  <c r="BH334" i="34"/>
  <c r="R335" i="34"/>
  <c r="AM335" i="34"/>
  <c r="BI335" i="34"/>
  <c r="S336" i="34"/>
  <c r="AL336" i="34"/>
  <c r="BD336" i="34"/>
  <c r="K337" i="34"/>
  <c r="AD337" i="34"/>
  <c r="AV337" i="34"/>
  <c r="BL337" i="34"/>
  <c r="Q338" i="34"/>
  <c r="AG338" i="34"/>
  <c r="AW338" i="34"/>
  <c r="BM338" i="34"/>
  <c r="R339" i="34"/>
  <c r="AH339" i="34"/>
  <c r="AX339" i="34"/>
  <c r="BN339" i="34"/>
  <c r="BN288" i="34"/>
  <c r="M306" i="34"/>
  <c r="AX312" i="34"/>
  <c r="BP316" i="34"/>
  <c r="X320" i="34"/>
  <c r="AX322" i="34"/>
  <c r="BE324" i="34"/>
  <c r="F327" i="34"/>
  <c r="AU328" i="34"/>
  <c r="X330" i="34"/>
  <c r="BL331" i="34"/>
  <c r="AL333" i="34"/>
  <c r="G335" i="34"/>
  <c r="AC336" i="34"/>
  <c r="AM337" i="34"/>
  <c r="AO338" i="34"/>
  <c r="AP339" i="34"/>
  <c r="AX293" i="34"/>
  <c r="AH307" i="34"/>
  <c r="AB313" i="34"/>
  <c r="AL317" i="34"/>
  <c r="AV320" i="34"/>
  <c r="BN322" i="34"/>
  <c r="N325" i="34"/>
  <c r="V327" i="34"/>
  <c r="BJ328" i="34"/>
  <c r="AM330" i="34"/>
  <c r="M332" i="34"/>
  <c r="BA333" i="34"/>
  <c r="T335" i="34"/>
  <c r="AM336" i="34"/>
  <c r="AW337" i="34"/>
  <c r="AX338" i="34"/>
  <c r="AY339" i="34"/>
  <c r="BJ296" i="34"/>
  <c r="AB308" i="34"/>
  <c r="BC313" i="34"/>
  <c r="BI317" i="34"/>
  <c r="BL320" i="34"/>
  <c r="T323" i="34"/>
  <c r="AF325" i="34"/>
  <c r="AF327" i="34"/>
  <c r="I329" i="34"/>
  <c r="AW330" i="34"/>
  <c r="Z332" i="34"/>
  <c r="BN333" i="34"/>
  <c r="AC335" i="34"/>
  <c r="AU336" i="34"/>
  <c r="BD337" i="34"/>
  <c r="BE338" i="34"/>
  <c r="BF339" i="34"/>
  <c r="BF298" i="34"/>
  <c r="S309" i="34"/>
  <c r="AD314" i="34"/>
  <c r="AG318" i="34"/>
  <c r="Y321" i="34"/>
  <c r="AN323" i="34"/>
  <c r="AV325" i="34"/>
  <c r="AU327" i="34"/>
  <c r="X329" i="34"/>
  <c r="BL330" i="34"/>
  <c r="AO332" i="34"/>
  <c r="O334" i="34"/>
  <c r="AN335" i="34"/>
  <c r="BE336" i="34"/>
  <c r="BM337" i="34"/>
  <c r="BN338" i="34"/>
  <c r="BO339" i="34"/>
  <c r="AF300" i="34"/>
  <c r="BP309" i="34"/>
  <c r="BN314" i="34"/>
  <c r="BD318" i="34"/>
  <c r="AO321" i="34"/>
  <c r="BB323" i="34"/>
  <c r="BM325" i="34"/>
  <c r="BH327" i="34"/>
  <c r="AH329" i="34"/>
  <c r="K331" i="34"/>
  <c r="AY332" i="34"/>
  <c r="AB334" i="34"/>
  <c r="AX335" i="34"/>
  <c r="BM336" i="34"/>
  <c r="BM349" i="34" s="1"/>
  <c r="I338" i="34"/>
  <c r="J339" i="34"/>
  <c r="J302" i="34"/>
  <c r="BE310" i="34"/>
  <c r="AI315" i="34"/>
  <c r="W319" i="34"/>
  <c r="BJ321" i="34"/>
  <c r="K324" i="34"/>
  <c r="V326" i="34"/>
  <c r="I328" i="34"/>
  <c r="AW329" i="34"/>
  <c r="Z331" i="34"/>
  <c r="BN332" i="34"/>
  <c r="AM334" i="34"/>
  <c r="BJ335" i="34"/>
  <c r="L337" i="34"/>
  <c r="R338" i="34"/>
  <c r="S339" i="34"/>
  <c r="AE303" i="34"/>
  <c r="M322" i="34"/>
  <c r="BJ329" i="34"/>
  <c r="H336" i="34"/>
  <c r="BC304" i="34"/>
  <c r="AG322" i="34"/>
  <c r="K330" i="34"/>
  <c r="U336" i="34"/>
  <c r="AP311" i="34"/>
  <c r="X324" i="34"/>
  <c r="AJ331" i="34"/>
  <c r="T337" i="34"/>
  <c r="W312" i="34"/>
  <c r="AR324" i="34"/>
  <c r="AY331" i="34"/>
  <c r="AE337" i="34"/>
  <c r="F316" i="34"/>
  <c r="AI326" i="34"/>
  <c r="M333" i="34"/>
  <c r="Y338" i="34"/>
  <c r="AS316" i="34"/>
  <c r="BC326" i="34"/>
  <c r="BC349" i="34" s="1"/>
  <c r="AB333" i="34"/>
  <c r="AH338" i="34"/>
  <c r="BO319" i="34"/>
  <c r="AK328" i="34"/>
  <c r="AW334" i="34"/>
  <c r="BI334" i="34"/>
  <c r="Z339" i="34"/>
  <c r="AU319" i="34"/>
  <c r="V328" i="34"/>
  <c r="AI339" i="34"/>
  <c r="AQ277" i="34"/>
  <c r="AB287" i="34"/>
  <c r="AA286" i="34"/>
  <c r="Z285" i="34"/>
  <c r="Y284" i="34"/>
  <c r="X283" i="34"/>
  <c r="W282" i="34"/>
  <c r="V281" i="34"/>
  <c r="U280" i="34"/>
  <c r="T279" i="34"/>
  <c r="S278" i="34"/>
  <c r="R277" i="34"/>
  <c r="BN286" i="34"/>
  <c r="BM285" i="34"/>
  <c r="BL284" i="34"/>
  <c r="BK283" i="34"/>
  <c r="BJ282" i="34"/>
  <c r="BI281" i="34"/>
  <c r="BH280" i="34"/>
  <c r="BG279" i="34"/>
  <c r="BF278" i="34"/>
  <c r="BE277" i="34"/>
  <c r="AP287" i="34"/>
  <c r="AO286" i="34"/>
  <c r="AN285" i="34"/>
  <c r="AM284" i="34"/>
  <c r="AL283" i="34"/>
  <c r="AK282" i="34"/>
  <c r="AJ281" i="34"/>
  <c r="AI280" i="34"/>
  <c r="AH279" i="34"/>
  <c r="AG278" i="34"/>
  <c r="AF277" i="34"/>
  <c r="G277" i="34"/>
  <c r="AR285" i="34"/>
  <c r="AQ284" i="34"/>
  <c r="AP283" i="34"/>
  <c r="AO282" i="34"/>
  <c r="AN281" i="34"/>
  <c r="AM280" i="34"/>
  <c r="AL279" i="34"/>
  <c r="AK278" i="34"/>
  <c r="AJ277" i="34"/>
  <c r="AI277" i="34"/>
  <c r="T287" i="34"/>
  <c r="S286" i="34"/>
  <c r="R285" i="34"/>
  <c r="Q284" i="34"/>
  <c r="P283" i="34"/>
  <c r="O282" i="34"/>
  <c r="N281" i="34"/>
  <c r="M280" i="34"/>
  <c r="L279" i="34"/>
  <c r="K278" i="34"/>
  <c r="J277" i="34"/>
  <c r="BF286" i="34"/>
  <c r="BE285" i="34"/>
  <c r="BD284" i="34"/>
  <c r="BC283" i="34"/>
  <c r="BB282" i="34"/>
  <c r="BA281" i="34"/>
  <c r="AZ280" i="34"/>
  <c r="AY279" i="34"/>
  <c r="AX278" i="34"/>
  <c r="AW277" i="34"/>
  <c r="AH287" i="34"/>
  <c r="AG286" i="34"/>
  <c r="AF285" i="34"/>
  <c r="AE284" i="34"/>
  <c r="AD283" i="34"/>
  <c r="AC282" i="34"/>
  <c r="AB281" i="34"/>
  <c r="AA280" i="34"/>
  <c r="Z279" i="34"/>
  <c r="Y278" i="34"/>
  <c r="X277" i="34"/>
  <c r="AL277" i="34"/>
  <c r="AJ285" i="34"/>
  <c r="AI284" i="34"/>
  <c r="AH283" i="34"/>
  <c r="AG282" i="34"/>
  <c r="AF281" i="34"/>
  <c r="AE280" i="34"/>
  <c r="AD279" i="34"/>
  <c r="AC278" i="34"/>
  <c r="AB277" i="34"/>
  <c r="AA277" i="34"/>
  <c r="L287" i="34"/>
  <c r="K286" i="34"/>
  <c r="J285" i="34"/>
  <c r="I284" i="34"/>
  <c r="H283" i="34"/>
  <c r="G282" i="34"/>
  <c r="F281" i="34"/>
  <c r="BP279" i="34"/>
  <c r="BO278" i="34"/>
  <c r="BN277" i="34"/>
  <c r="AY287" i="34"/>
  <c r="AX286" i="34"/>
  <c r="AW285" i="34"/>
  <c r="AV284" i="34"/>
  <c r="AU283" i="34"/>
  <c r="AT282" i="34"/>
  <c r="AS281" i="34"/>
  <c r="AR280" i="34"/>
  <c r="AQ279" i="34"/>
  <c r="AP278" i="34"/>
  <c r="AO277" i="34"/>
  <c r="Z287" i="34"/>
  <c r="Y286" i="34"/>
  <c r="X285" i="34"/>
  <c r="W284" i="34"/>
  <c r="V283" i="34"/>
  <c r="U282" i="34"/>
  <c r="T281" i="34"/>
  <c r="S280" i="34"/>
  <c r="R279" i="34"/>
  <c r="Q278" i="34"/>
  <c r="P277" i="34"/>
  <c r="AD277" i="34"/>
  <c r="AB285" i="34"/>
  <c r="AA284" i="34"/>
  <c r="Z283" i="34"/>
  <c r="Y282" i="34"/>
  <c r="X281" i="34"/>
  <c r="W280" i="34"/>
  <c r="V279" i="34"/>
  <c r="U278" i="34"/>
  <c r="T277" i="34"/>
  <c r="S277" i="34"/>
  <c r="BO286" i="34"/>
  <c r="BN285" i="34"/>
  <c r="BM284" i="34"/>
  <c r="BL283" i="34"/>
  <c r="BK282" i="34"/>
  <c r="BJ281" i="34"/>
  <c r="BI280" i="34"/>
  <c r="BH279" i="34"/>
  <c r="BG278" i="34"/>
  <c r="BF277" i="34"/>
  <c r="AQ287" i="34"/>
  <c r="AP286" i="34"/>
  <c r="AO285" i="34"/>
  <c r="AN284" i="34"/>
  <c r="AM283" i="34"/>
  <c r="AL282" i="34"/>
  <c r="AK281" i="34"/>
  <c r="AJ280" i="34"/>
  <c r="AI279" i="34"/>
  <c r="AH278" i="34"/>
  <c r="AG277" i="34"/>
  <c r="R287" i="34"/>
  <c r="Q286" i="34"/>
  <c r="P285" i="34"/>
  <c r="O284" i="34"/>
  <c r="N283" i="34"/>
  <c r="M282" i="34"/>
  <c r="L281" i="34"/>
  <c r="K280" i="34"/>
  <c r="J279" i="34"/>
  <c r="I278" i="34"/>
  <c r="H277" i="34"/>
  <c r="V277" i="34"/>
  <c r="T285" i="34"/>
  <c r="S284" i="34"/>
  <c r="R283" i="34"/>
  <c r="Q282" i="34"/>
  <c r="P281" i="34"/>
  <c r="O280" i="34"/>
  <c r="N279" i="34"/>
  <c r="M278" i="34"/>
  <c r="K277" i="34"/>
  <c r="BG286" i="34"/>
  <c r="BF285" i="34"/>
  <c r="BE284" i="34"/>
  <c r="BD283" i="34"/>
  <c r="BC282" i="34"/>
  <c r="BB281" i="34"/>
  <c r="BA280" i="34"/>
  <c r="AZ279" i="34"/>
  <c r="AY278" i="34"/>
  <c r="AX277" i="34"/>
  <c r="AI287" i="34"/>
  <c r="AH286" i="34"/>
  <c r="AG285" i="34"/>
  <c r="AF284" i="34"/>
  <c r="AE283" i="34"/>
  <c r="AD282" i="34"/>
  <c r="AC281" i="34"/>
  <c r="AB280" i="34"/>
  <c r="AA279" i="34"/>
  <c r="Z278" i="34"/>
  <c r="Y277" i="34"/>
  <c r="J287" i="34"/>
  <c r="I286" i="34"/>
  <c r="H285" i="34"/>
  <c r="G284" i="34"/>
  <c r="F283" i="34"/>
  <c r="BP281" i="34"/>
  <c r="BO280" i="34"/>
  <c r="BN279" i="34"/>
  <c r="BM278" i="34"/>
  <c r="BL277" i="34"/>
  <c r="AM277" i="34"/>
  <c r="N277" i="34"/>
  <c r="L285" i="34"/>
  <c r="K284" i="34"/>
  <c r="J283" i="34"/>
  <c r="I282" i="34"/>
  <c r="H281" i="34"/>
  <c r="G280" i="34"/>
  <c r="F279" i="34"/>
  <c r="BP277" i="34"/>
  <c r="AZ287" i="34"/>
  <c r="AY286" i="34"/>
  <c r="AX285" i="34"/>
  <c r="AW284" i="34"/>
  <c r="AV283" i="34"/>
  <c r="AU282" i="34"/>
  <c r="AT281" i="34"/>
  <c r="AS280" i="34"/>
  <c r="AR279" i="34"/>
  <c r="AQ278" i="34"/>
  <c r="AP277" i="34"/>
  <c r="AA287" i="34"/>
  <c r="Z286" i="34"/>
  <c r="Y285" i="34"/>
  <c r="X284" i="34"/>
  <c r="W283" i="34"/>
  <c r="V282" i="34"/>
  <c r="U281" i="34"/>
  <c r="T280" i="34"/>
  <c r="S279" i="34"/>
  <c r="R278" i="34"/>
  <c r="Q277" i="34"/>
  <c r="BM286" i="34"/>
  <c r="BL285" i="34"/>
  <c r="BK284" i="34"/>
  <c r="BJ283" i="34"/>
  <c r="BI282" i="34"/>
  <c r="BH281" i="34"/>
  <c r="BG280" i="34"/>
  <c r="BF279" i="34"/>
  <c r="BE278" i="34"/>
  <c r="BD277" i="34"/>
  <c r="AE277" i="34"/>
  <c r="F277" i="34"/>
  <c r="BO284" i="34"/>
  <c r="BN283" i="34"/>
  <c r="BM282" i="34"/>
  <c r="BL281" i="34"/>
  <c r="BK280" i="34"/>
  <c r="BJ279" i="34"/>
  <c r="BI278" i="34"/>
  <c r="BH277" i="34"/>
  <c r="AR287" i="34"/>
  <c r="AQ286" i="34"/>
  <c r="AP285" i="34"/>
  <c r="AO284" i="34"/>
  <c r="AN283" i="34"/>
  <c r="AM282" i="34"/>
  <c r="AL281" i="34"/>
  <c r="AK280" i="34"/>
  <c r="AJ279" i="34"/>
  <c r="AI278" i="34"/>
  <c r="AH277" i="34"/>
  <c r="S287" i="34"/>
  <c r="R286" i="34"/>
  <c r="Q285" i="34"/>
  <c r="P284" i="34"/>
  <c r="O283" i="34"/>
  <c r="N282" i="34"/>
  <c r="M281" i="34"/>
  <c r="L280" i="34"/>
  <c r="K279" i="34"/>
  <c r="J278" i="34"/>
  <c r="I277" i="34"/>
  <c r="BE286" i="34"/>
  <c r="BD285" i="34"/>
  <c r="BC284" i="34"/>
  <c r="BB283" i="34"/>
  <c r="BA282" i="34"/>
  <c r="AZ281" i="34"/>
  <c r="AY280" i="34"/>
  <c r="AX279" i="34"/>
  <c r="AW278" i="34"/>
  <c r="AV277" i="34"/>
  <c r="W277" i="34"/>
  <c r="BH285" i="34"/>
  <c r="BG284" i="34"/>
  <c r="BF283" i="34"/>
  <c r="BE282" i="34"/>
  <c r="BD281" i="34"/>
  <c r="BC280" i="34"/>
  <c r="BB279" i="34"/>
  <c r="BA278" i="34"/>
  <c r="AZ277" i="34"/>
  <c r="AJ287" i="34"/>
  <c r="AI286" i="34"/>
  <c r="AH285" i="34"/>
  <c r="AG284" i="34"/>
  <c r="AF283" i="34"/>
  <c r="AE282" i="34"/>
  <c r="AD281" i="34"/>
  <c r="AC280" i="34"/>
  <c r="AB279" i="34"/>
  <c r="AA278" i="34"/>
  <c r="Z277" i="34"/>
  <c r="K287" i="34"/>
  <c r="J286" i="34"/>
  <c r="I285" i="34"/>
  <c r="H284" i="34"/>
  <c r="G283" i="34"/>
  <c r="F282" i="34"/>
  <c r="BP280" i="34"/>
  <c r="BO279" i="34"/>
  <c r="BN278" i="34"/>
  <c r="BM277" i="34"/>
  <c r="AX287" i="34"/>
  <c r="AW286" i="34"/>
  <c r="AV285" i="34"/>
  <c r="AU284" i="34"/>
  <c r="AT283" i="34"/>
  <c r="AS282" i="34"/>
  <c r="AR281" i="34"/>
  <c r="AQ280" i="34"/>
  <c r="AP279" i="34"/>
  <c r="AO278" i="34"/>
  <c r="AN277" i="34"/>
  <c r="O277" i="34"/>
  <c r="AZ285" i="34"/>
  <c r="AY284" i="34"/>
  <c r="AX283" i="34"/>
  <c r="AW282" i="34"/>
  <c r="AV281" i="34"/>
  <c r="AU280" i="34"/>
  <c r="AT279" i="34"/>
  <c r="AS278" i="34"/>
  <c r="AR277" i="34"/>
  <c r="K349" i="34"/>
  <c r="O349" i="34"/>
  <c r="AG349" i="34"/>
  <c r="AM349" i="34"/>
  <c r="AX349" i="34"/>
  <c r="T349" i="34"/>
  <c r="X349" i="34"/>
  <c r="AP349" i="34"/>
  <c r="AL349" i="34"/>
  <c r="AV349" i="34"/>
  <c r="W349" i="34"/>
  <c r="AH349" i="34"/>
  <c r="AB349" i="34"/>
  <c r="AJ349" i="34"/>
  <c r="BQ349" i="34"/>
  <c r="R349" i="34"/>
  <c r="G349" i="34"/>
  <c r="AK349" i="34"/>
  <c r="AO349" i="34"/>
  <c r="BE349" i="34"/>
  <c r="BA349" i="34"/>
  <c r="BL349" i="34"/>
  <c r="AW349" i="34"/>
  <c r="AQ349" i="34"/>
  <c r="V349" i="34"/>
  <c r="AR349" i="34"/>
  <c r="BB349" i="34"/>
  <c r="BH349" i="34"/>
  <c r="AN349" i="34"/>
  <c r="AS349" i="34"/>
  <c r="E357" i="34" l="1"/>
  <c r="F349" i="34"/>
  <c r="BN342" i="34"/>
  <c r="AW342" i="34"/>
  <c r="BS325" i="34"/>
  <c r="BS315" i="34"/>
  <c r="X342" i="34"/>
  <c r="O342" i="34"/>
  <c r="BM342" i="34"/>
  <c r="BS290" i="34"/>
  <c r="BS294" i="34"/>
  <c r="BS296" i="34"/>
  <c r="BO342" i="34"/>
  <c r="BB342" i="34"/>
  <c r="BL342" i="34"/>
  <c r="AZ342" i="34"/>
  <c r="BS336" i="34"/>
  <c r="AH342" i="34"/>
  <c r="BS306" i="34"/>
  <c r="U342" i="34"/>
  <c r="BS291" i="34"/>
  <c r="BS279" i="34"/>
  <c r="AD342" i="34"/>
  <c r="BS322" i="34"/>
  <c r="BS327" i="34"/>
  <c r="AA342" i="34"/>
  <c r="BS319" i="34"/>
  <c r="BS337" i="34"/>
  <c r="BS317" i="34"/>
  <c r="BS328" i="34"/>
  <c r="AK342" i="34"/>
  <c r="BJ342" i="34"/>
  <c r="BS293" i="34"/>
  <c r="Z342" i="34"/>
  <c r="BC342" i="34"/>
  <c r="AN342" i="34"/>
  <c r="BS310" i="34"/>
  <c r="P342" i="34"/>
  <c r="BS283" i="34"/>
  <c r="BI342" i="34"/>
  <c r="AM342" i="34"/>
  <c r="BS323" i="34"/>
  <c r="T342" i="34"/>
  <c r="BF342" i="34"/>
  <c r="BS330" i="34"/>
  <c r="BS297" i="34"/>
  <c r="BG342" i="34"/>
  <c r="H342" i="34"/>
  <c r="AF342" i="34"/>
  <c r="BS305" i="34"/>
  <c r="AP342" i="34"/>
  <c r="BK342" i="34"/>
  <c r="AB342" i="34"/>
  <c r="N342" i="34"/>
  <c r="BS278" i="34"/>
  <c r="BH342" i="34"/>
  <c r="Q342" i="34"/>
  <c r="W342" i="34"/>
  <c r="BD342" i="34"/>
  <c r="BS326" i="34"/>
  <c r="BS309" i="34"/>
  <c r="BS311" i="34"/>
  <c r="BS295" i="34"/>
  <c r="BS316" i="34"/>
  <c r="BS334" i="34"/>
  <c r="BS340" i="34"/>
  <c r="K342" i="34"/>
  <c r="BS289" i="34"/>
  <c r="AU342" i="34"/>
  <c r="AI342" i="34"/>
  <c r="AQ342" i="34"/>
  <c r="AV342" i="34"/>
  <c r="R342" i="34"/>
  <c r="BS300" i="34"/>
  <c r="I342" i="34"/>
  <c r="AX342" i="34"/>
  <c r="AO342" i="34"/>
  <c r="BS304" i="34"/>
  <c r="BS312" i="34"/>
  <c r="AJ342" i="34"/>
  <c r="BA342" i="34"/>
  <c r="BS335" i="34"/>
  <c r="J342" i="34"/>
  <c r="BS281" i="34"/>
  <c r="BS282" i="34"/>
  <c r="G342" i="34"/>
  <c r="AT342" i="34"/>
  <c r="BQ342" i="34"/>
  <c r="BS303" i="34"/>
  <c r="BS318" i="34"/>
  <c r="Y342" i="34"/>
  <c r="BS307" i="34"/>
  <c r="BS320" i="34"/>
  <c r="BS329" i="34"/>
  <c r="BS324" i="34"/>
  <c r="BS313" i="34"/>
  <c r="BS314" i="34"/>
  <c r="BS292" i="34"/>
  <c r="BS339" i="34"/>
  <c r="BS277" i="34"/>
  <c r="F342" i="34"/>
  <c r="BS298" i="34"/>
  <c r="BS302" i="34"/>
  <c r="BS288" i="34"/>
  <c r="AL342" i="34"/>
  <c r="BS331" i="34"/>
  <c r="BS332" i="34"/>
  <c r="BE342" i="34"/>
  <c r="BS338" i="34"/>
  <c r="BP342" i="34"/>
  <c r="BS280" i="34"/>
  <c r="BS299" i="34"/>
  <c r="BS287" i="34"/>
  <c r="V342" i="34"/>
  <c r="M342" i="34"/>
  <c r="AC342" i="34"/>
  <c r="BS321" i="34"/>
  <c r="BS286" i="34"/>
  <c r="BS308" i="34"/>
  <c r="S342" i="34"/>
  <c r="BS333" i="34"/>
  <c r="L342" i="34"/>
  <c r="BS285" i="34"/>
  <c r="AY342" i="34"/>
  <c r="AR342" i="34"/>
  <c r="AG342" i="34"/>
  <c r="AE342" i="34"/>
  <c r="BS301" i="34"/>
  <c r="AS342" i="34"/>
  <c r="BS284" i="34"/>
  <c r="F405" i="34" a="1"/>
  <c r="F405" i="34" s="1"/>
  <c r="N405" i="34" a="1"/>
  <c r="N405" i="34" s="1"/>
  <c r="V405" i="34" a="1"/>
  <c r="V405" i="34" s="1"/>
  <c r="AD405" i="34" a="1"/>
  <c r="AD405" i="34" s="1"/>
  <c r="AL405" i="34" a="1"/>
  <c r="AL405" i="34" s="1"/>
  <c r="G405" i="34" a="1"/>
  <c r="G405" i="34" s="1"/>
  <c r="O405" i="34" a="1"/>
  <c r="O405" i="34" s="1"/>
  <c r="W405" i="34" a="1"/>
  <c r="W405" i="34" s="1"/>
  <c r="AE405" i="34" a="1"/>
  <c r="AE405" i="34" s="1"/>
  <c r="AM405" i="34" a="1"/>
  <c r="AM405" i="34" s="1"/>
  <c r="H405" i="34" a="1"/>
  <c r="H405" i="34" s="1"/>
  <c r="P405" i="34" a="1"/>
  <c r="P405" i="34" s="1"/>
  <c r="X405" i="34" a="1"/>
  <c r="X405" i="34" s="1"/>
  <c r="AF405" i="34" a="1"/>
  <c r="AF405" i="34" s="1"/>
  <c r="AN405" i="34" a="1"/>
  <c r="AN405" i="34" s="1"/>
  <c r="I405" i="34" a="1"/>
  <c r="I405" i="34" s="1"/>
  <c r="Q405" i="34" a="1"/>
  <c r="Q405" i="34" s="1"/>
  <c r="Y405" i="34" a="1"/>
  <c r="Y405" i="34" s="1"/>
  <c r="AG405" i="34" a="1"/>
  <c r="AG405" i="34" s="1"/>
  <c r="J405" i="34" a="1"/>
  <c r="J405" i="34" s="1"/>
  <c r="R405" i="34" a="1"/>
  <c r="R405" i="34" s="1"/>
  <c r="Z405" i="34" a="1"/>
  <c r="Z405" i="34" s="1"/>
  <c r="AH405" i="34" a="1"/>
  <c r="AH405" i="34" s="1"/>
  <c r="K405" i="34" a="1"/>
  <c r="K405" i="34" s="1"/>
  <c r="S405" i="34" a="1"/>
  <c r="S405" i="34" s="1"/>
  <c r="AA405" i="34" a="1"/>
  <c r="AA405" i="34" s="1"/>
  <c r="AI405" i="34" a="1"/>
  <c r="AI405" i="34" s="1"/>
  <c r="L405" i="34" a="1"/>
  <c r="L405" i="34" s="1"/>
  <c r="T405" i="34" a="1"/>
  <c r="T405" i="34" s="1"/>
  <c r="AB405" i="34" a="1"/>
  <c r="AB405" i="34" s="1"/>
  <c r="AJ405" i="34" a="1"/>
  <c r="AJ405" i="34" s="1"/>
  <c r="AK405" i="34" a="1"/>
  <c r="AK405" i="34" s="1"/>
  <c r="M405" i="34" a="1"/>
  <c r="M405" i="34" s="1"/>
  <c r="AC405" i="34" a="1"/>
  <c r="AC405" i="34" s="1"/>
  <c r="U405" i="34" a="1"/>
  <c r="U405" i="34" s="1"/>
  <c r="E405" i="34" a="1"/>
  <c r="E405" i="34" s="1"/>
  <c r="K395" i="34" a="1"/>
  <c r="K395" i="34" s="1"/>
  <c r="S395" i="34" a="1"/>
  <c r="S395" i="34" s="1"/>
  <c r="AA395" i="34" a="1"/>
  <c r="AA395" i="34" s="1"/>
  <c r="AI395" i="34" a="1"/>
  <c r="AI395" i="34" s="1"/>
  <c r="F395" i="34" a="1"/>
  <c r="F395" i="34" s="1"/>
  <c r="N395" i="34" a="1"/>
  <c r="N395" i="34" s="1"/>
  <c r="V395" i="34" a="1"/>
  <c r="V395" i="34" s="1"/>
  <c r="AD395" i="34" a="1"/>
  <c r="AD395" i="34" s="1"/>
  <c r="AL395" i="34" a="1"/>
  <c r="AL395" i="34" s="1"/>
  <c r="G395" i="34" a="1"/>
  <c r="G395" i="34" s="1"/>
  <c r="O395" i="34" a="1"/>
  <c r="O395" i="34" s="1"/>
  <c r="W395" i="34" a="1"/>
  <c r="W395" i="34" s="1"/>
  <c r="AE395" i="34" a="1"/>
  <c r="AE395" i="34" s="1"/>
  <c r="AM395" i="34" a="1"/>
  <c r="AM395" i="34" s="1"/>
  <c r="H395" i="34" a="1"/>
  <c r="H395" i="34" s="1"/>
  <c r="P395" i="34" a="1"/>
  <c r="P395" i="34" s="1"/>
  <c r="X395" i="34" a="1"/>
  <c r="X395" i="34" s="1"/>
  <c r="AF395" i="34" a="1"/>
  <c r="AF395" i="34" s="1"/>
  <c r="AN395" i="34" a="1"/>
  <c r="AN395" i="34" s="1"/>
  <c r="U395" i="34" a="1"/>
  <c r="U395" i="34" s="1"/>
  <c r="AK395" i="34" a="1"/>
  <c r="AK395" i="34" s="1"/>
  <c r="I395" i="34" a="1"/>
  <c r="I395" i="34" s="1"/>
  <c r="Y395" i="34" a="1"/>
  <c r="Y395" i="34" s="1"/>
  <c r="J395" i="34" a="1"/>
  <c r="J395" i="34" s="1"/>
  <c r="Z395" i="34" a="1"/>
  <c r="Z395" i="34" s="1"/>
  <c r="L395" i="34" a="1"/>
  <c r="L395" i="34" s="1"/>
  <c r="AB395" i="34" a="1"/>
  <c r="AB395" i="34" s="1"/>
  <c r="M395" i="34" a="1"/>
  <c r="M395" i="34" s="1"/>
  <c r="AC395" i="34" a="1"/>
  <c r="AC395" i="34" s="1"/>
  <c r="Q395" i="34" a="1"/>
  <c r="Q395" i="34" s="1"/>
  <c r="AG395" i="34" a="1"/>
  <c r="AG395" i="34" s="1"/>
  <c r="R395" i="34" a="1"/>
  <c r="R395" i="34" s="1"/>
  <c r="AH395" i="34" a="1"/>
  <c r="AH395" i="34" s="1"/>
  <c r="T395" i="34" a="1"/>
  <c r="T395" i="34" s="1"/>
  <c r="AJ395" i="34" a="1"/>
  <c r="AJ395" i="34" s="1"/>
  <c r="E395" i="34" a="1"/>
  <c r="E395" i="34" s="1"/>
  <c r="K398" i="34" a="1"/>
  <c r="K398" i="34" s="1"/>
  <c r="S398" i="34" a="1"/>
  <c r="S398" i="34" s="1"/>
  <c r="AA398" i="34" a="1"/>
  <c r="AA398" i="34" s="1"/>
  <c r="AI398" i="34" a="1"/>
  <c r="AI398" i="34" s="1"/>
  <c r="L398" i="34" a="1"/>
  <c r="L398" i="34" s="1"/>
  <c r="T398" i="34" a="1"/>
  <c r="T398" i="34" s="1"/>
  <c r="AB398" i="34" a="1"/>
  <c r="AB398" i="34" s="1"/>
  <c r="AJ398" i="34" a="1"/>
  <c r="AJ398" i="34" s="1"/>
  <c r="M398" i="34" a="1"/>
  <c r="M398" i="34" s="1"/>
  <c r="U398" i="34" a="1"/>
  <c r="U398" i="34" s="1"/>
  <c r="AC398" i="34" a="1"/>
  <c r="AC398" i="34" s="1"/>
  <c r="AK398" i="34" a="1"/>
  <c r="AK398" i="34" s="1"/>
  <c r="F398" i="34" a="1"/>
  <c r="F398" i="34" s="1"/>
  <c r="N398" i="34" a="1"/>
  <c r="N398" i="34" s="1"/>
  <c r="V398" i="34" a="1"/>
  <c r="V398" i="34" s="1"/>
  <c r="AD398" i="34" a="1"/>
  <c r="AD398" i="34" s="1"/>
  <c r="AL398" i="34" a="1"/>
  <c r="AL398" i="34" s="1"/>
  <c r="G398" i="34" a="1"/>
  <c r="G398" i="34" s="1"/>
  <c r="O398" i="34" a="1"/>
  <c r="O398" i="34" s="1"/>
  <c r="W398" i="34" a="1"/>
  <c r="W398" i="34" s="1"/>
  <c r="AE398" i="34" a="1"/>
  <c r="AE398" i="34" s="1"/>
  <c r="AM398" i="34" a="1"/>
  <c r="AM398" i="34" s="1"/>
  <c r="H398" i="34" a="1"/>
  <c r="H398" i="34" s="1"/>
  <c r="P398" i="34" a="1"/>
  <c r="P398" i="34" s="1"/>
  <c r="X398" i="34" a="1"/>
  <c r="X398" i="34" s="1"/>
  <c r="AF398" i="34" a="1"/>
  <c r="AF398" i="34" s="1"/>
  <c r="AN398" i="34" a="1"/>
  <c r="AN398" i="34" s="1"/>
  <c r="I398" i="34" a="1"/>
  <c r="I398" i="34" s="1"/>
  <c r="Q398" i="34" a="1"/>
  <c r="Q398" i="34" s="1"/>
  <c r="Y398" i="34" a="1"/>
  <c r="Y398" i="34" s="1"/>
  <c r="AG398" i="34" a="1"/>
  <c r="AG398" i="34" s="1"/>
  <c r="R398" i="34" a="1"/>
  <c r="R398" i="34" s="1"/>
  <c r="J398" i="34" a="1"/>
  <c r="J398" i="34" s="1"/>
  <c r="AH398" i="34" a="1"/>
  <c r="AH398" i="34" s="1"/>
  <c r="Z398" i="34" a="1"/>
  <c r="Z398" i="34" s="1"/>
  <c r="E398" i="34" a="1"/>
  <c r="E398" i="34" s="1"/>
  <c r="M416" i="34" a="1"/>
  <c r="M416" i="34" s="1"/>
  <c r="U416" i="34" a="1"/>
  <c r="U416" i="34" s="1"/>
  <c r="AC416" i="34" a="1"/>
  <c r="AC416" i="34" s="1"/>
  <c r="AK416" i="34" a="1"/>
  <c r="AK416" i="34" s="1"/>
  <c r="F416" i="34" a="1"/>
  <c r="F416" i="34" s="1"/>
  <c r="N416" i="34" a="1"/>
  <c r="N416" i="34" s="1"/>
  <c r="V416" i="34" a="1"/>
  <c r="V416" i="34" s="1"/>
  <c r="AD416" i="34" a="1"/>
  <c r="AD416" i="34" s="1"/>
  <c r="AL416" i="34" a="1"/>
  <c r="AL416" i="34" s="1"/>
  <c r="G416" i="34" a="1"/>
  <c r="G416" i="34" s="1"/>
  <c r="O416" i="34" a="1"/>
  <c r="O416" i="34" s="1"/>
  <c r="W416" i="34" a="1"/>
  <c r="W416" i="34" s="1"/>
  <c r="AE416" i="34" a="1"/>
  <c r="AE416" i="34" s="1"/>
  <c r="AM416" i="34" a="1"/>
  <c r="AM416" i="34" s="1"/>
  <c r="H416" i="34" a="1"/>
  <c r="H416" i="34" s="1"/>
  <c r="P416" i="34" a="1"/>
  <c r="P416" i="34" s="1"/>
  <c r="X416" i="34" a="1"/>
  <c r="X416" i="34" s="1"/>
  <c r="AF416" i="34" a="1"/>
  <c r="AF416" i="34" s="1"/>
  <c r="AN416" i="34" a="1"/>
  <c r="AN416" i="34" s="1"/>
  <c r="I416" i="34" a="1"/>
  <c r="I416" i="34" s="1"/>
  <c r="Q416" i="34" a="1"/>
  <c r="Q416" i="34" s="1"/>
  <c r="Y416" i="34" a="1"/>
  <c r="Y416" i="34" s="1"/>
  <c r="AG416" i="34" a="1"/>
  <c r="AG416" i="34" s="1"/>
  <c r="J416" i="34" a="1"/>
  <c r="J416" i="34" s="1"/>
  <c r="R416" i="34" a="1"/>
  <c r="R416" i="34" s="1"/>
  <c r="Z416" i="34" a="1"/>
  <c r="Z416" i="34" s="1"/>
  <c r="AH416" i="34" a="1"/>
  <c r="AH416" i="34" s="1"/>
  <c r="AJ416" i="34" a="1"/>
  <c r="AJ416" i="34" s="1"/>
  <c r="S416" i="34" a="1"/>
  <c r="S416" i="34" s="1"/>
  <c r="K416" i="34" a="1"/>
  <c r="K416" i="34" s="1"/>
  <c r="L416" i="34" a="1"/>
  <c r="L416" i="34" s="1"/>
  <c r="AA416" i="34" a="1"/>
  <c r="AA416" i="34" s="1"/>
  <c r="AB416" i="34" a="1"/>
  <c r="AB416" i="34" s="1"/>
  <c r="AI416" i="34" a="1"/>
  <c r="AI416" i="34" s="1"/>
  <c r="T416" i="34" a="1"/>
  <c r="T416" i="34" s="1"/>
  <c r="E416" i="34" a="1"/>
  <c r="E416" i="34" s="1"/>
  <c r="F386" i="34" a="1"/>
  <c r="F386" i="34" s="1"/>
  <c r="N386" i="34" a="1"/>
  <c r="N386" i="34" s="1"/>
  <c r="V386" i="34" a="1"/>
  <c r="V386" i="34" s="1"/>
  <c r="AD386" i="34" a="1"/>
  <c r="AD386" i="34" s="1"/>
  <c r="AL386" i="34" a="1"/>
  <c r="AL386" i="34" s="1"/>
  <c r="G386" i="34" a="1"/>
  <c r="G386" i="34" s="1"/>
  <c r="O386" i="34" a="1"/>
  <c r="O386" i="34" s="1"/>
  <c r="W386" i="34" a="1"/>
  <c r="W386" i="34" s="1"/>
  <c r="AE386" i="34" a="1"/>
  <c r="AE386" i="34" s="1"/>
  <c r="AM386" i="34" a="1"/>
  <c r="AM386" i="34" s="1"/>
  <c r="H386" i="34" a="1"/>
  <c r="H386" i="34" s="1"/>
  <c r="P386" i="34" a="1"/>
  <c r="P386" i="34" s="1"/>
  <c r="X386" i="34" a="1"/>
  <c r="X386" i="34" s="1"/>
  <c r="AF386" i="34" a="1"/>
  <c r="AF386" i="34" s="1"/>
  <c r="AN386" i="34" a="1"/>
  <c r="AN386" i="34" s="1"/>
  <c r="I386" i="34" a="1"/>
  <c r="I386" i="34" s="1"/>
  <c r="Q386" i="34" a="1"/>
  <c r="Q386" i="34" s="1"/>
  <c r="Y386" i="34" a="1"/>
  <c r="Y386" i="34" s="1"/>
  <c r="AG386" i="34" a="1"/>
  <c r="AG386" i="34" s="1"/>
  <c r="J386" i="34" a="1"/>
  <c r="J386" i="34" s="1"/>
  <c r="R386" i="34" a="1"/>
  <c r="R386" i="34" s="1"/>
  <c r="Z386" i="34" a="1"/>
  <c r="Z386" i="34" s="1"/>
  <c r="AH386" i="34" a="1"/>
  <c r="AH386" i="34" s="1"/>
  <c r="K386" i="34" a="1"/>
  <c r="K386" i="34" s="1"/>
  <c r="S386" i="34" a="1"/>
  <c r="S386" i="34" s="1"/>
  <c r="AA386" i="34" a="1"/>
  <c r="AA386" i="34" s="1"/>
  <c r="AI386" i="34" a="1"/>
  <c r="AI386" i="34" s="1"/>
  <c r="AK386" i="34" a="1"/>
  <c r="AK386" i="34" s="1"/>
  <c r="L386" i="34" a="1"/>
  <c r="L386" i="34" s="1"/>
  <c r="M386" i="34" a="1"/>
  <c r="M386" i="34" s="1"/>
  <c r="T386" i="34" a="1"/>
  <c r="T386" i="34" s="1"/>
  <c r="U386" i="34" a="1"/>
  <c r="U386" i="34" s="1"/>
  <c r="AB386" i="34" a="1"/>
  <c r="AB386" i="34" s="1"/>
  <c r="AC386" i="34" a="1"/>
  <c r="AC386" i="34" s="1"/>
  <c r="AJ386" i="34" a="1"/>
  <c r="AJ386" i="34" s="1"/>
  <c r="E386" i="34" a="1"/>
  <c r="E386" i="34" s="1"/>
  <c r="K387" i="34" a="1"/>
  <c r="K387" i="34" s="1"/>
  <c r="S387" i="34" a="1"/>
  <c r="S387" i="34" s="1"/>
  <c r="AA387" i="34" a="1"/>
  <c r="AA387" i="34" s="1"/>
  <c r="AI387" i="34" a="1"/>
  <c r="AI387" i="34" s="1"/>
  <c r="L387" i="34" a="1"/>
  <c r="L387" i="34" s="1"/>
  <c r="T387" i="34" a="1"/>
  <c r="T387" i="34" s="1"/>
  <c r="AB387" i="34" a="1"/>
  <c r="AB387" i="34" s="1"/>
  <c r="AJ387" i="34" a="1"/>
  <c r="AJ387" i="34" s="1"/>
  <c r="M387" i="34" a="1"/>
  <c r="M387" i="34" s="1"/>
  <c r="U387" i="34" a="1"/>
  <c r="U387" i="34" s="1"/>
  <c r="AC387" i="34" a="1"/>
  <c r="AC387" i="34" s="1"/>
  <c r="AK387" i="34" a="1"/>
  <c r="AK387" i="34" s="1"/>
  <c r="F387" i="34" a="1"/>
  <c r="F387" i="34" s="1"/>
  <c r="N387" i="34" a="1"/>
  <c r="N387" i="34" s="1"/>
  <c r="V387" i="34" a="1"/>
  <c r="V387" i="34" s="1"/>
  <c r="AD387" i="34" a="1"/>
  <c r="AD387" i="34" s="1"/>
  <c r="AL387" i="34" a="1"/>
  <c r="AL387" i="34" s="1"/>
  <c r="G387" i="34" a="1"/>
  <c r="G387" i="34" s="1"/>
  <c r="O387" i="34" a="1"/>
  <c r="O387" i="34" s="1"/>
  <c r="W387" i="34" a="1"/>
  <c r="W387" i="34" s="1"/>
  <c r="AE387" i="34" a="1"/>
  <c r="AE387" i="34" s="1"/>
  <c r="AM387" i="34" a="1"/>
  <c r="AM387" i="34" s="1"/>
  <c r="H387" i="34" a="1"/>
  <c r="H387" i="34" s="1"/>
  <c r="P387" i="34" a="1"/>
  <c r="P387" i="34" s="1"/>
  <c r="X387" i="34" a="1"/>
  <c r="X387" i="34" s="1"/>
  <c r="AF387" i="34" a="1"/>
  <c r="AF387" i="34" s="1"/>
  <c r="AN387" i="34" a="1"/>
  <c r="AN387" i="34" s="1"/>
  <c r="AH387" i="34" a="1"/>
  <c r="AH387" i="34" s="1"/>
  <c r="I387" i="34" a="1"/>
  <c r="I387" i="34" s="1"/>
  <c r="J387" i="34" a="1"/>
  <c r="J387" i="34" s="1"/>
  <c r="Q387" i="34" a="1"/>
  <c r="Q387" i="34" s="1"/>
  <c r="R387" i="34" a="1"/>
  <c r="R387" i="34" s="1"/>
  <c r="Y387" i="34" a="1"/>
  <c r="Y387" i="34" s="1"/>
  <c r="Z387" i="34" a="1"/>
  <c r="Z387" i="34" s="1"/>
  <c r="AG387" i="34" a="1"/>
  <c r="AG387" i="34" s="1"/>
  <c r="E387" i="34" a="1"/>
  <c r="E387" i="34" s="1"/>
  <c r="I371" i="34" a="1"/>
  <c r="I371" i="34" s="1"/>
  <c r="Q371" i="34" a="1"/>
  <c r="Q371" i="34" s="1"/>
  <c r="Y371" i="34" a="1"/>
  <c r="Y371" i="34" s="1"/>
  <c r="AG371" i="34" a="1"/>
  <c r="AG371" i="34" s="1"/>
  <c r="J371" i="34" a="1"/>
  <c r="J371" i="34" s="1"/>
  <c r="R371" i="34" a="1"/>
  <c r="R371" i="34" s="1"/>
  <c r="Z371" i="34" a="1"/>
  <c r="Z371" i="34" s="1"/>
  <c r="AH371" i="34" a="1"/>
  <c r="AH371" i="34" s="1"/>
  <c r="K371" i="34" a="1"/>
  <c r="K371" i="34" s="1"/>
  <c r="S371" i="34" a="1"/>
  <c r="S371" i="34" s="1"/>
  <c r="AA371" i="34" a="1"/>
  <c r="AA371" i="34" s="1"/>
  <c r="AI371" i="34" a="1"/>
  <c r="AI371" i="34" s="1"/>
  <c r="L371" i="34" a="1"/>
  <c r="L371" i="34" s="1"/>
  <c r="T371" i="34" a="1"/>
  <c r="T371" i="34" s="1"/>
  <c r="AB371" i="34" a="1"/>
  <c r="AB371" i="34" s="1"/>
  <c r="AJ371" i="34" a="1"/>
  <c r="AJ371" i="34" s="1"/>
  <c r="M371" i="34" a="1"/>
  <c r="M371" i="34" s="1"/>
  <c r="U371" i="34" a="1"/>
  <c r="U371" i="34" s="1"/>
  <c r="AC371" i="34" a="1"/>
  <c r="AC371" i="34" s="1"/>
  <c r="AK371" i="34" a="1"/>
  <c r="AK371" i="34" s="1"/>
  <c r="F371" i="34" a="1"/>
  <c r="F371" i="34" s="1"/>
  <c r="N371" i="34" a="1"/>
  <c r="N371" i="34" s="1"/>
  <c r="V371" i="34" a="1"/>
  <c r="V371" i="34" s="1"/>
  <c r="AD371" i="34" a="1"/>
  <c r="AD371" i="34" s="1"/>
  <c r="AL371" i="34" a="1"/>
  <c r="AL371" i="34" s="1"/>
  <c r="P371" i="34" a="1"/>
  <c r="P371" i="34" s="1"/>
  <c r="W371" i="34" a="1"/>
  <c r="W371" i="34" s="1"/>
  <c r="X371" i="34" a="1"/>
  <c r="X371" i="34" s="1"/>
  <c r="AE371" i="34" a="1"/>
  <c r="AE371" i="34" s="1"/>
  <c r="AF371" i="34" a="1"/>
  <c r="AF371" i="34" s="1"/>
  <c r="G371" i="34" a="1"/>
  <c r="G371" i="34" s="1"/>
  <c r="AM371" i="34" a="1"/>
  <c r="AM371" i="34" s="1"/>
  <c r="H371" i="34" a="1"/>
  <c r="H371" i="34" s="1"/>
  <c r="O371" i="34" a="1"/>
  <c r="O371" i="34" s="1"/>
  <c r="AN371" i="34" a="1"/>
  <c r="AN371" i="34" s="1"/>
  <c r="E371" i="34" a="1"/>
  <c r="E371" i="34" s="1"/>
  <c r="I359" i="34" a="1"/>
  <c r="I359" i="34" s="1"/>
  <c r="AB359" i="34" a="1"/>
  <c r="AB359" i="34" s="1"/>
  <c r="M359" i="34" a="1"/>
  <c r="M359" i="34" s="1"/>
  <c r="AD359" i="34" a="1"/>
  <c r="AD359" i="34" s="1"/>
  <c r="N359" i="34" a="1"/>
  <c r="N359" i="34" s="1"/>
  <c r="AK359" i="34" a="1"/>
  <c r="AK359" i="34" s="1"/>
  <c r="Q359" i="34" a="1"/>
  <c r="Q359" i="34" s="1"/>
  <c r="AL359" i="34" a="1"/>
  <c r="AL359" i="34" s="1"/>
  <c r="T359" i="34" a="1"/>
  <c r="T359" i="34" s="1"/>
  <c r="AA359" i="34" a="1"/>
  <c r="AA359" i="34" s="1"/>
  <c r="AC359" i="34" a="1"/>
  <c r="AC359" i="34" s="1"/>
  <c r="H359" i="34" a="1"/>
  <c r="H359" i="34" s="1"/>
  <c r="J359" i="34" a="1"/>
  <c r="J359" i="34" s="1"/>
  <c r="Z359" i="34" a="1"/>
  <c r="Z359" i="34" s="1"/>
  <c r="X359" i="34" a="1"/>
  <c r="X359" i="34" s="1"/>
  <c r="AJ359" i="34" a="1"/>
  <c r="AJ359" i="34" s="1"/>
  <c r="W359" i="34" a="1"/>
  <c r="W359" i="34" s="1"/>
  <c r="R359" i="34" a="1"/>
  <c r="R359" i="34" s="1"/>
  <c r="AG359" i="34" a="1"/>
  <c r="AG359" i="34" s="1"/>
  <c r="AH359" i="34" a="1"/>
  <c r="AH359" i="34" s="1"/>
  <c r="O359" i="34" a="1"/>
  <c r="O359" i="34" s="1"/>
  <c r="AE359" i="34" a="1"/>
  <c r="AE359" i="34" s="1"/>
  <c r="V359" i="34" a="1"/>
  <c r="V359" i="34" s="1"/>
  <c r="AF359" i="34" a="1"/>
  <c r="AF359" i="34" s="1"/>
  <c r="Y359" i="34" a="1"/>
  <c r="Y359" i="34" s="1"/>
  <c r="G359" i="34" a="1"/>
  <c r="G359" i="34" s="1"/>
  <c r="L359" i="34" a="1"/>
  <c r="L359" i="34" s="1"/>
  <c r="U359" i="34" a="1"/>
  <c r="U359" i="34" s="1"/>
  <c r="P359" i="34" a="1"/>
  <c r="P359" i="34" s="1"/>
  <c r="E359" i="34" a="1"/>
  <c r="E359" i="34" s="1"/>
  <c r="AN359" i="34" a="1"/>
  <c r="AN359" i="34" s="1"/>
  <c r="K359" i="34" a="1"/>
  <c r="K359" i="34" s="1"/>
  <c r="F359" i="34" a="1"/>
  <c r="F359" i="34" s="1"/>
  <c r="AI359" i="34" a="1"/>
  <c r="AI359" i="34" s="1"/>
  <c r="S359" i="34" a="1"/>
  <c r="S359" i="34" s="1"/>
  <c r="AM359" i="34" a="1"/>
  <c r="AM359" i="34" s="1"/>
  <c r="M400" i="34" a="1"/>
  <c r="M400" i="34" s="1"/>
  <c r="U400" i="34" a="1"/>
  <c r="U400" i="34" s="1"/>
  <c r="AC400" i="34" a="1"/>
  <c r="AC400" i="34" s="1"/>
  <c r="AK400" i="34" a="1"/>
  <c r="AK400" i="34" s="1"/>
  <c r="F400" i="34" a="1"/>
  <c r="F400" i="34" s="1"/>
  <c r="N400" i="34" a="1"/>
  <c r="N400" i="34" s="1"/>
  <c r="V400" i="34" a="1"/>
  <c r="V400" i="34" s="1"/>
  <c r="AD400" i="34" a="1"/>
  <c r="AD400" i="34" s="1"/>
  <c r="AL400" i="34" a="1"/>
  <c r="AL400" i="34" s="1"/>
  <c r="G400" i="34" a="1"/>
  <c r="G400" i="34" s="1"/>
  <c r="O400" i="34" a="1"/>
  <c r="O400" i="34" s="1"/>
  <c r="W400" i="34" a="1"/>
  <c r="W400" i="34" s="1"/>
  <c r="AE400" i="34" a="1"/>
  <c r="AE400" i="34" s="1"/>
  <c r="AM400" i="34" a="1"/>
  <c r="AM400" i="34" s="1"/>
  <c r="H400" i="34" a="1"/>
  <c r="H400" i="34" s="1"/>
  <c r="P400" i="34" a="1"/>
  <c r="P400" i="34" s="1"/>
  <c r="X400" i="34" a="1"/>
  <c r="X400" i="34" s="1"/>
  <c r="AF400" i="34" a="1"/>
  <c r="AF400" i="34" s="1"/>
  <c r="AN400" i="34" a="1"/>
  <c r="AN400" i="34" s="1"/>
  <c r="I400" i="34" a="1"/>
  <c r="I400" i="34" s="1"/>
  <c r="Q400" i="34" a="1"/>
  <c r="Q400" i="34" s="1"/>
  <c r="Y400" i="34" a="1"/>
  <c r="Y400" i="34" s="1"/>
  <c r="AG400" i="34" a="1"/>
  <c r="AG400" i="34" s="1"/>
  <c r="J400" i="34" a="1"/>
  <c r="J400" i="34" s="1"/>
  <c r="R400" i="34" a="1"/>
  <c r="R400" i="34" s="1"/>
  <c r="Z400" i="34" a="1"/>
  <c r="Z400" i="34" s="1"/>
  <c r="AH400" i="34" a="1"/>
  <c r="AH400" i="34" s="1"/>
  <c r="K400" i="34" a="1"/>
  <c r="K400" i="34" s="1"/>
  <c r="S400" i="34" a="1"/>
  <c r="S400" i="34" s="1"/>
  <c r="AA400" i="34" a="1"/>
  <c r="AA400" i="34" s="1"/>
  <c r="AI400" i="34" a="1"/>
  <c r="AI400" i="34" s="1"/>
  <c r="L400" i="34" a="1"/>
  <c r="L400" i="34" s="1"/>
  <c r="T400" i="34" a="1"/>
  <c r="T400" i="34" s="1"/>
  <c r="AB400" i="34" a="1"/>
  <c r="AB400" i="34" s="1"/>
  <c r="AJ400" i="34" a="1"/>
  <c r="AJ400" i="34" s="1"/>
  <c r="E400" i="34" a="1"/>
  <c r="E400" i="34" s="1"/>
  <c r="J409" i="34" a="1"/>
  <c r="J409" i="34" s="1"/>
  <c r="R409" i="34" a="1"/>
  <c r="R409" i="34" s="1"/>
  <c r="Z409" i="34" a="1"/>
  <c r="Z409" i="34" s="1"/>
  <c r="AH409" i="34" a="1"/>
  <c r="AH409" i="34" s="1"/>
  <c r="K409" i="34" a="1"/>
  <c r="K409" i="34" s="1"/>
  <c r="S409" i="34" a="1"/>
  <c r="S409" i="34" s="1"/>
  <c r="AA409" i="34" a="1"/>
  <c r="AA409" i="34" s="1"/>
  <c r="AI409" i="34" a="1"/>
  <c r="AI409" i="34" s="1"/>
  <c r="L409" i="34" a="1"/>
  <c r="L409" i="34" s="1"/>
  <c r="T409" i="34" a="1"/>
  <c r="T409" i="34" s="1"/>
  <c r="AB409" i="34" a="1"/>
  <c r="AB409" i="34" s="1"/>
  <c r="AJ409" i="34" a="1"/>
  <c r="AJ409" i="34" s="1"/>
  <c r="M409" i="34" a="1"/>
  <c r="M409" i="34" s="1"/>
  <c r="U409" i="34" a="1"/>
  <c r="U409" i="34" s="1"/>
  <c r="AC409" i="34" a="1"/>
  <c r="AC409" i="34" s="1"/>
  <c r="AK409" i="34" a="1"/>
  <c r="AK409" i="34" s="1"/>
  <c r="F409" i="34" a="1"/>
  <c r="F409" i="34" s="1"/>
  <c r="N409" i="34" a="1"/>
  <c r="N409" i="34" s="1"/>
  <c r="V409" i="34" a="1"/>
  <c r="V409" i="34" s="1"/>
  <c r="AD409" i="34" a="1"/>
  <c r="AD409" i="34" s="1"/>
  <c r="AL409" i="34" a="1"/>
  <c r="AL409" i="34" s="1"/>
  <c r="G409" i="34" a="1"/>
  <c r="G409" i="34" s="1"/>
  <c r="O409" i="34" a="1"/>
  <c r="O409" i="34" s="1"/>
  <c r="W409" i="34" a="1"/>
  <c r="W409" i="34" s="1"/>
  <c r="AE409" i="34" a="1"/>
  <c r="AE409" i="34" s="1"/>
  <c r="AM409" i="34" a="1"/>
  <c r="AM409" i="34" s="1"/>
  <c r="H409" i="34" a="1"/>
  <c r="H409" i="34" s="1"/>
  <c r="P409" i="34" a="1"/>
  <c r="P409" i="34" s="1"/>
  <c r="X409" i="34" a="1"/>
  <c r="X409" i="34" s="1"/>
  <c r="AF409" i="34" a="1"/>
  <c r="AF409" i="34" s="1"/>
  <c r="AN409" i="34" a="1"/>
  <c r="AN409" i="34" s="1"/>
  <c r="Q409" i="34" a="1"/>
  <c r="Q409" i="34" s="1"/>
  <c r="I409" i="34" a="1"/>
  <c r="I409" i="34" s="1"/>
  <c r="Y409" i="34" a="1"/>
  <c r="Y409" i="34" s="1"/>
  <c r="AG409" i="34" a="1"/>
  <c r="AG409" i="34" s="1"/>
  <c r="E409" i="34" a="1"/>
  <c r="E409" i="34" s="1"/>
  <c r="I404" i="34" a="1"/>
  <c r="I404" i="34" s="1"/>
  <c r="Q404" i="34" a="1"/>
  <c r="Q404" i="34" s="1"/>
  <c r="Y404" i="34" a="1"/>
  <c r="Y404" i="34" s="1"/>
  <c r="AG404" i="34" a="1"/>
  <c r="AG404" i="34" s="1"/>
  <c r="J404" i="34" a="1"/>
  <c r="J404" i="34" s="1"/>
  <c r="R404" i="34" a="1"/>
  <c r="R404" i="34" s="1"/>
  <c r="Z404" i="34" a="1"/>
  <c r="Z404" i="34" s="1"/>
  <c r="AH404" i="34" a="1"/>
  <c r="AH404" i="34" s="1"/>
  <c r="K404" i="34" a="1"/>
  <c r="K404" i="34" s="1"/>
  <c r="S404" i="34" a="1"/>
  <c r="S404" i="34" s="1"/>
  <c r="AA404" i="34" a="1"/>
  <c r="AA404" i="34" s="1"/>
  <c r="AI404" i="34" a="1"/>
  <c r="AI404" i="34" s="1"/>
  <c r="L404" i="34" a="1"/>
  <c r="L404" i="34" s="1"/>
  <c r="T404" i="34" a="1"/>
  <c r="T404" i="34" s="1"/>
  <c r="AB404" i="34" a="1"/>
  <c r="AB404" i="34" s="1"/>
  <c r="AJ404" i="34" a="1"/>
  <c r="AJ404" i="34" s="1"/>
  <c r="M404" i="34" a="1"/>
  <c r="M404" i="34" s="1"/>
  <c r="U404" i="34" a="1"/>
  <c r="U404" i="34" s="1"/>
  <c r="AC404" i="34" a="1"/>
  <c r="AC404" i="34" s="1"/>
  <c r="AK404" i="34" a="1"/>
  <c r="AK404" i="34" s="1"/>
  <c r="F404" i="34" a="1"/>
  <c r="F404" i="34" s="1"/>
  <c r="N404" i="34" a="1"/>
  <c r="N404" i="34" s="1"/>
  <c r="V404" i="34" a="1"/>
  <c r="V404" i="34" s="1"/>
  <c r="AD404" i="34" a="1"/>
  <c r="AD404" i="34" s="1"/>
  <c r="AL404" i="34" a="1"/>
  <c r="AL404" i="34" s="1"/>
  <c r="G404" i="34" a="1"/>
  <c r="G404" i="34" s="1"/>
  <c r="O404" i="34" a="1"/>
  <c r="O404" i="34" s="1"/>
  <c r="W404" i="34" a="1"/>
  <c r="W404" i="34" s="1"/>
  <c r="AE404" i="34" a="1"/>
  <c r="AE404" i="34" s="1"/>
  <c r="AM404" i="34" a="1"/>
  <c r="AM404" i="34" s="1"/>
  <c r="AN404" i="34" a="1"/>
  <c r="AN404" i="34" s="1"/>
  <c r="P404" i="34" a="1"/>
  <c r="P404" i="34" s="1"/>
  <c r="H404" i="34" a="1"/>
  <c r="H404" i="34" s="1"/>
  <c r="X404" i="34" a="1"/>
  <c r="X404" i="34" s="1"/>
  <c r="AF404" i="34" a="1"/>
  <c r="AF404" i="34" s="1"/>
  <c r="E404" i="34" a="1"/>
  <c r="E404" i="34" s="1"/>
  <c r="I393" i="34" a="1"/>
  <c r="I393" i="34" s="1"/>
  <c r="Q393" i="34" a="1"/>
  <c r="Q393" i="34" s="1"/>
  <c r="Y393" i="34" a="1"/>
  <c r="Y393" i="34" s="1"/>
  <c r="AG393" i="34" a="1"/>
  <c r="AG393" i="34" s="1"/>
  <c r="J393" i="34" a="1"/>
  <c r="J393" i="34" s="1"/>
  <c r="R393" i="34" a="1"/>
  <c r="R393" i="34" s="1"/>
  <c r="Z393" i="34" a="1"/>
  <c r="Z393" i="34" s="1"/>
  <c r="AH393" i="34" a="1"/>
  <c r="AH393" i="34" s="1"/>
  <c r="K393" i="34" a="1"/>
  <c r="K393" i="34" s="1"/>
  <c r="S393" i="34" a="1"/>
  <c r="S393" i="34" s="1"/>
  <c r="AA393" i="34" a="1"/>
  <c r="AA393" i="34" s="1"/>
  <c r="AI393" i="34" a="1"/>
  <c r="AI393" i="34" s="1"/>
  <c r="L393" i="34" a="1"/>
  <c r="L393" i="34" s="1"/>
  <c r="T393" i="34" a="1"/>
  <c r="T393" i="34" s="1"/>
  <c r="AB393" i="34" a="1"/>
  <c r="AB393" i="34" s="1"/>
  <c r="AJ393" i="34" a="1"/>
  <c r="AJ393" i="34" s="1"/>
  <c r="M393" i="34" a="1"/>
  <c r="M393" i="34" s="1"/>
  <c r="U393" i="34" a="1"/>
  <c r="U393" i="34" s="1"/>
  <c r="AC393" i="34" a="1"/>
  <c r="AC393" i="34" s="1"/>
  <c r="AK393" i="34" a="1"/>
  <c r="AK393" i="34" s="1"/>
  <c r="F393" i="34" a="1"/>
  <c r="F393" i="34" s="1"/>
  <c r="N393" i="34" a="1"/>
  <c r="N393" i="34" s="1"/>
  <c r="V393" i="34" a="1"/>
  <c r="V393" i="34" s="1"/>
  <c r="AD393" i="34" a="1"/>
  <c r="AD393" i="34" s="1"/>
  <c r="AL393" i="34" a="1"/>
  <c r="AL393" i="34" s="1"/>
  <c r="P393" i="34" a="1"/>
  <c r="P393" i="34" s="1"/>
  <c r="W393" i="34" a="1"/>
  <c r="W393" i="34" s="1"/>
  <c r="X393" i="34" a="1"/>
  <c r="X393" i="34" s="1"/>
  <c r="AE393" i="34" a="1"/>
  <c r="AE393" i="34" s="1"/>
  <c r="AF393" i="34" a="1"/>
  <c r="AF393" i="34" s="1"/>
  <c r="G393" i="34" a="1"/>
  <c r="G393" i="34" s="1"/>
  <c r="AM393" i="34" a="1"/>
  <c r="AM393" i="34" s="1"/>
  <c r="H393" i="34" a="1"/>
  <c r="H393" i="34" s="1"/>
  <c r="AN393" i="34" a="1"/>
  <c r="AN393" i="34" s="1"/>
  <c r="O393" i="34" a="1"/>
  <c r="O393" i="34" s="1"/>
  <c r="E393" i="34" a="1"/>
  <c r="E393" i="34" s="1"/>
  <c r="L403" i="34" a="1"/>
  <c r="L403" i="34" s="1"/>
  <c r="T403" i="34" a="1"/>
  <c r="T403" i="34" s="1"/>
  <c r="AB403" i="34" a="1"/>
  <c r="AB403" i="34" s="1"/>
  <c r="AJ403" i="34" a="1"/>
  <c r="AJ403" i="34" s="1"/>
  <c r="M403" i="34" a="1"/>
  <c r="M403" i="34" s="1"/>
  <c r="U403" i="34" a="1"/>
  <c r="U403" i="34" s="1"/>
  <c r="AC403" i="34" a="1"/>
  <c r="AC403" i="34" s="1"/>
  <c r="AK403" i="34" a="1"/>
  <c r="AK403" i="34" s="1"/>
  <c r="F403" i="34" a="1"/>
  <c r="F403" i="34" s="1"/>
  <c r="N403" i="34" a="1"/>
  <c r="N403" i="34" s="1"/>
  <c r="V403" i="34" a="1"/>
  <c r="V403" i="34" s="1"/>
  <c r="AD403" i="34" a="1"/>
  <c r="AD403" i="34" s="1"/>
  <c r="AL403" i="34" a="1"/>
  <c r="AL403" i="34" s="1"/>
  <c r="G403" i="34" a="1"/>
  <c r="G403" i="34" s="1"/>
  <c r="O403" i="34" a="1"/>
  <c r="O403" i="34" s="1"/>
  <c r="W403" i="34" a="1"/>
  <c r="W403" i="34" s="1"/>
  <c r="AE403" i="34" a="1"/>
  <c r="AE403" i="34" s="1"/>
  <c r="AM403" i="34" a="1"/>
  <c r="AM403" i="34" s="1"/>
  <c r="H403" i="34" a="1"/>
  <c r="H403" i="34" s="1"/>
  <c r="P403" i="34" a="1"/>
  <c r="P403" i="34" s="1"/>
  <c r="X403" i="34" a="1"/>
  <c r="X403" i="34" s="1"/>
  <c r="AF403" i="34" a="1"/>
  <c r="AF403" i="34" s="1"/>
  <c r="AN403" i="34" a="1"/>
  <c r="AN403" i="34" s="1"/>
  <c r="I403" i="34" a="1"/>
  <c r="I403" i="34" s="1"/>
  <c r="Q403" i="34" a="1"/>
  <c r="Q403" i="34" s="1"/>
  <c r="Y403" i="34" a="1"/>
  <c r="Y403" i="34" s="1"/>
  <c r="AG403" i="34" a="1"/>
  <c r="AG403" i="34" s="1"/>
  <c r="J403" i="34" a="1"/>
  <c r="J403" i="34" s="1"/>
  <c r="R403" i="34" a="1"/>
  <c r="R403" i="34" s="1"/>
  <c r="Z403" i="34" a="1"/>
  <c r="Z403" i="34" s="1"/>
  <c r="AH403" i="34" a="1"/>
  <c r="AH403" i="34" s="1"/>
  <c r="K403" i="34" a="1"/>
  <c r="K403" i="34" s="1"/>
  <c r="S403" i="34" a="1"/>
  <c r="S403" i="34" s="1"/>
  <c r="AA403" i="34" a="1"/>
  <c r="AA403" i="34" s="1"/>
  <c r="AI403" i="34" a="1"/>
  <c r="AI403" i="34" s="1"/>
  <c r="E403" i="34" a="1"/>
  <c r="E403" i="34" s="1"/>
  <c r="K406" i="34" a="1"/>
  <c r="K406" i="34" s="1"/>
  <c r="S406" i="34" a="1"/>
  <c r="S406" i="34" s="1"/>
  <c r="AA406" i="34" a="1"/>
  <c r="AA406" i="34" s="1"/>
  <c r="AI406" i="34" a="1"/>
  <c r="AI406" i="34" s="1"/>
  <c r="L406" i="34" a="1"/>
  <c r="L406" i="34" s="1"/>
  <c r="T406" i="34" a="1"/>
  <c r="T406" i="34" s="1"/>
  <c r="AB406" i="34" a="1"/>
  <c r="AB406" i="34" s="1"/>
  <c r="AJ406" i="34" a="1"/>
  <c r="AJ406" i="34" s="1"/>
  <c r="M406" i="34" a="1"/>
  <c r="M406" i="34" s="1"/>
  <c r="U406" i="34" a="1"/>
  <c r="U406" i="34" s="1"/>
  <c r="AC406" i="34" a="1"/>
  <c r="AC406" i="34" s="1"/>
  <c r="AK406" i="34" a="1"/>
  <c r="AK406" i="34" s="1"/>
  <c r="F406" i="34" a="1"/>
  <c r="F406" i="34" s="1"/>
  <c r="N406" i="34" a="1"/>
  <c r="N406" i="34" s="1"/>
  <c r="V406" i="34" a="1"/>
  <c r="V406" i="34" s="1"/>
  <c r="AD406" i="34" a="1"/>
  <c r="AD406" i="34" s="1"/>
  <c r="AL406" i="34" a="1"/>
  <c r="AL406" i="34" s="1"/>
  <c r="G406" i="34" a="1"/>
  <c r="G406" i="34" s="1"/>
  <c r="O406" i="34" a="1"/>
  <c r="O406" i="34" s="1"/>
  <c r="W406" i="34" a="1"/>
  <c r="W406" i="34" s="1"/>
  <c r="AE406" i="34" a="1"/>
  <c r="AE406" i="34" s="1"/>
  <c r="AM406" i="34" a="1"/>
  <c r="AM406" i="34" s="1"/>
  <c r="H406" i="34" a="1"/>
  <c r="H406" i="34" s="1"/>
  <c r="P406" i="34" a="1"/>
  <c r="P406" i="34" s="1"/>
  <c r="X406" i="34" a="1"/>
  <c r="X406" i="34" s="1"/>
  <c r="AF406" i="34" a="1"/>
  <c r="AF406" i="34" s="1"/>
  <c r="AN406" i="34" a="1"/>
  <c r="AN406" i="34" s="1"/>
  <c r="I406" i="34" a="1"/>
  <c r="I406" i="34" s="1"/>
  <c r="Q406" i="34" a="1"/>
  <c r="Q406" i="34" s="1"/>
  <c r="Y406" i="34" a="1"/>
  <c r="Y406" i="34" s="1"/>
  <c r="AG406" i="34" a="1"/>
  <c r="AG406" i="34" s="1"/>
  <c r="AH406" i="34" a="1"/>
  <c r="AH406" i="34" s="1"/>
  <c r="J406" i="34" a="1"/>
  <c r="J406" i="34" s="1"/>
  <c r="R406" i="34" a="1"/>
  <c r="R406" i="34" s="1"/>
  <c r="Z406" i="34" a="1"/>
  <c r="Z406" i="34" s="1"/>
  <c r="E406" i="34" a="1"/>
  <c r="E406" i="34" s="1"/>
  <c r="G402" i="34" a="1"/>
  <c r="G402" i="34" s="1"/>
  <c r="O402" i="34" a="1"/>
  <c r="O402" i="34" s="1"/>
  <c r="W402" i="34" a="1"/>
  <c r="W402" i="34" s="1"/>
  <c r="AE402" i="34" a="1"/>
  <c r="AE402" i="34" s="1"/>
  <c r="AM402" i="34" a="1"/>
  <c r="AM402" i="34" s="1"/>
  <c r="H402" i="34" a="1"/>
  <c r="H402" i="34" s="1"/>
  <c r="P402" i="34" a="1"/>
  <c r="P402" i="34" s="1"/>
  <c r="X402" i="34" a="1"/>
  <c r="X402" i="34" s="1"/>
  <c r="AF402" i="34" a="1"/>
  <c r="AF402" i="34" s="1"/>
  <c r="AN402" i="34" a="1"/>
  <c r="AN402" i="34" s="1"/>
  <c r="I402" i="34" a="1"/>
  <c r="I402" i="34" s="1"/>
  <c r="Q402" i="34" a="1"/>
  <c r="Q402" i="34" s="1"/>
  <c r="Y402" i="34" a="1"/>
  <c r="Y402" i="34" s="1"/>
  <c r="AG402" i="34" a="1"/>
  <c r="AG402" i="34" s="1"/>
  <c r="J402" i="34" a="1"/>
  <c r="J402" i="34" s="1"/>
  <c r="R402" i="34" a="1"/>
  <c r="R402" i="34" s="1"/>
  <c r="Z402" i="34" a="1"/>
  <c r="Z402" i="34" s="1"/>
  <c r="AH402" i="34" a="1"/>
  <c r="AH402" i="34" s="1"/>
  <c r="K402" i="34" a="1"/>
  <c r="K402" i="34" s="1"/>
  <c r="S402" i="34" a="1"/>
  <c r="S402" i="34" s="1"/>
  <c r="AA402" i="34" a="1"/>
  <c r="AA402" i="34" s="1"/>
  <c r="AI402" i="34" a="1"/>
  <c r="AI402" i="34" s="1"/>
  <c r="L402" i="34" a="1"/>
  <c r="L402" i="34" s="1"/>
  <c r="T402" i="34" a="1"/>
  <c r="T402" i="34" s="1"/>
  <c r="AB402" i="34" a="1"/>
  <c r="AB402" i="34" s="1"/>
  <c r="AJ402" i="34" a="1"/>
  <c r="AJ402" i="34" s="1"/>
  <c r="M402" i="34" a="1"/>
  <c r="M402" i="34" s="1"/>
  <c r="U402" i="34" a="1"/>
  <c r="U402" i="34" s="1"/>
  <c r="AC402" i="34" a="1"/>
  <c r="AC402" i="34" s="1"/>
  <c r="AK402" i="34" a="1"/>
  <c r="AK402" i="34" s="1"/>
  <c r="F402" i="34" a="1"/>
  <c r="F402" i="34" s="1"/>
  <c r="V402" i="34" a="1"/>
  <c r="V402" i="34" s="1"/>
  <c r="AD402" i="34" a="1"/>
  <c r="AD402" i="34" s="1"/>
  <c r="AL402" i="34" a="1"/>
  <c r="AL402" i="34" s="1"/>
  <c r="N402" i="34" a="1"/>
  <c r="N402" i="34" s="1"/>
  <c r="E402" i="34" a="1"/>
  <c r="E402" i="34" s="1"/>
  <c r="F394" i="34" a="1"/>
  <c r="F394" i="34" s="1"/>
  <c r="N394" i="34" a="1"/>
  <c r="N394" i="34" s="1"/>
  <c r="V394" i="34" a="1"/>
  <c r="V394" i="34" s="1"/>
  <c r="AD394" i="34" a="1"/>
  <c r="AD394" i="34" s="1"/>
  <c r="AL394" i="34" a="1"/>
  <c r="AL394" i="34" s="1"/>
  <c r="G394" i="34" a="1"/>
  <c r="G394" i="34" s="1"/>
  <c r="O394" i="34" a="1"/>
  <c r="O394" i="34" s="1"/>
  <c r="W394" i="34" a="1"/>
  <c r="W394" i="34" s="1"/>
  <c r="AE394" i="34" a="1"/>
  <c r="AE394" i="34" s="1"/>
  <c r="H394" i="34" a="1"/>
  <c r="H394" i="34" s="1"/>
  <c r="P394" i="34" a="1"/>
  <c r="P394" i="34" s="1"/>
  <c r="X394" i="34" a="1"/>
  <c r="X394" i="34" s="1"/>
  <c r="AF394" i="34" a="1"/>
  <c r="AF394" i="34" s="1"/>
  <c r="I394" i="34" a="1"/>
  <c r="I394" i="34" s="1"/>
  <c r="Q394" i="34" a="1"/>
  <c r="Q394" i="34" s="1"/>
  <c r="Y394" i="34" a="1"/>
  <c r="Y394" i="34" s="1"/>
  <c r="AG394" i="34" a="1"/>
  <c r="AG394" i="34" s="1"/>
  <c r="J394" i="34" a="1"/>
  <c r="J394" i="34" s="1"/>
  <c r="R394" i="34" a="1"/>
  <c r="R394" i="34" s="1"/>
  <c r="Z394" i="34" a="1"/>
  <c r="Z394" i="34" s="1"/>
  <c r="AH394" i="34" a="1"/>
  <c r="AH394" i="34" s="1"/>
  <c r="K394" i="34" a="1"/>
  <c r="K394" i="34" s="1"/>
  <c r="S394" i="34" a="1"/>
  <c r="S394" i="34" s="1"/>
  <c r="AA394" i="34" a="1"/>
  <c r="AA394" i="34" s="1"/>
  <c r="AI394" i="34" a="1"/>
  <c r="AI394" i="34" s="1"/>
  <c r="M394" i="34" a="1"/>
  <c r="M394" i="34" s="1"/>
  <c r="AN394" i="34" a="1"/>
  <c r="AN394" i="34" s="1"/>
  <c r="T394" i="34" a="1"/>
  <c r="T394" i="34" s="1"/>
  <c r="U394" i="34" a="1"/>
  <c r="U394" i="34" s="1"/>
  <c r="AB394" i="34" a="1"/>
  <c r="AB394" i="34" s="1"/>
  <c r="AC394" i="34" a="1"/>
  <c r="AC394" i="34" s="1"/>
  <c r="AJ394" i="34" a="1"/>
  <c r="AJ394" i="34" s="1"/>
  <c r="AK394" i="34" a="1"/>
  <c r="AK394" i="34" s="1"/>
  <c r="AM394" i="34" a="1"/>
  <c r="AM394" i="34" s="1"/>
  <c r="L394" i="34" a="1"/>
  <c r="L394" i="34" s="1"/>
  <c r="E394" i="34" a="1"/>
  <c r="E394" i="34" s="1"/>
  <c r="L370" i="34" a="1"/>
  <c r="L370" i="34" s="1"/>
  <c r="T370" i="34" a="1"/>
  <c r="T370" i="34" s="1"/>
  <c r="AB370" i="34" a="1"/>
  <c r="AB370" i="34" s="1"/>
  <c r="AJ370" i="34" a="1"/>
  <c r="AJ370" i="34" s="1"/>
  <c r="M370" i="34" a="1"/>
  <c r="M370" i="34" s="1"/>
  <c r="U370" i="34" a="1"/>
  <c r="U370" i="34" s="1"/>
  <c r="AC370" i="34" a="1"/>
  <c r="AC370" i="34" s="1"/>
  <c r="AK370" i="34" a="1"/>
  <c r="AK370" i="34" s="1"/>
  <c r="F370" i="34" a="1"/>
  <c r="F370" i="34" s="1"/>
  <c r="N370" i="34" a="1"/>
  <c r="N370" i="34" s="1"/>
  <c r="V370" i="34" a="1"/>
  <c r="V370" i="34" s="1"/>
  <c r="AD370" i="34" a="1"/>
  <c r="AD370" i="34" s="1"/>
  <c r="AL370" i="34" a="1"/>
  <c r="AL370" i="34" s="1"/>
  <c r="G370" i="34" a="1"/>
  <c r="G370" i="34" s="1"/>
  <c r="O370" i="34" a="1"/>
  <c r="O370" i="34" s="1"/>
  <c r="W370" i="34" a="1"/>
  <c r="W370" i="34" s="1"/>
  <c r="AE370" i="34" a="1"/>
  <c r="AE370" i="34" s="1"/>
  <c r="AM370" i="34" a="1"/>
  <c r="AM370" i="34" s="1"/>
  <c r="H370" i="34" a="1"/>
  <c r="H370" i="34" s="1"/>
  <c r="P370" i="34" a="1"/>
  <c r="P370" i="34" s="1"/>
  <c r="X370" i="34" a="1"/>
  <c r="X370" i="34" s="1"/>
  <c r="AF370" i="34" a="1"/>
  <c r="AF370" i="34" s="1"/>
  <c r="AN370" i="34" a="1"/>
  <c r="AN370" i="34" s="1"/>
  <c r="I370" i="34" a="1"/>
  <c r="I370" i="34" s="1"/>
  <c r="Q370" i="34" a="1"/>
  <c r="Q370" i="34" s="1"/>
  <c r="Y370" i="34" a="1"/>
  <c r="Y370" i="34" s="1"/>
  <c r="AG370" i="34" a="1"/>
  <c r="AG370" i="34" s="1"/>
  <c r="S370" i="34" a="1"/>
  <c r="S370" i="34" s="1"/>
  <c r="Z370" i="34" a="1"/>
  <c r="Z370" i="34" s="1"/>
  <c r="AA370" i="34" a="1"/>
  <c r="AA370" i="34" s="1"/>
  <c r="AH370" i="34" a="1"/>
  <c r="AH370" i="34" s="1"/>
  <c r="AI370" i="34" a="1"/>
  <c r="AI370" i="34" s="1"/>
  <c r="J370" i="34" a="1"/>
  <c r="J370" i="34" s="1"/>
  <c r="K370" i="34" a="1"/>
  <c r="K370" i="34" s="1"/>
  <c r="R370" i="34" a="1"/>
  <c r="R370" i="34" s="1"/>
  <c r="E370" i="34" a="1"/>
  <c r="E370" i="34" s="1"/>
  <c r="H374" i="34" a="1"/>
  <c r="H374" i="34" s="1"/>
  <c r="P374" i="34" a="1"/>
  <c r="P374" i="34" s="1"/>
  <c r="X374" i="34" a="1"/>
  <c r="X374" i="34" s="1"/>
  <c r="AF374" i="34" a="1"/>
  <c r="AF374" i="34" s="1"/>
  <c r="AN374" i="34" a="1"/>
  <c r="AN374" i="34" s="1"/>
  <c r="I374" i="34" a="1"/>
  <c r="I374" i="34" s="1"/>
  <c r="Q374" i="34" a="1"/>
  <c r="Q374" i="34" s="1"/>
  <c r="Y374" i="34" a="1"/>
  <c r="Y374" i="34" s="1"/>
  <c r="AG374" i="34" a="1"/>
  <c r="AG374" i="34" s="1"/>
  <c r="J374" i="34" a="1"/>
  <c r="J374" i="34" s="1"/>
  <c r="R374" i="34" a="1"/>
  <c r="R374" i="34" s="1"/>
  <c r="Z374" i="34" a="1"/>
  <c r="Z374" i="34" s="1"/>
  <c r="AH374" i="34" a="1"/>
  <c r="AH374" i="34" s="1"/>
  <c r="K374" i="34" a="1"/>
  <c r="K374" i="34" s="1"/>
  <c r="S374" i="34" a="1"/>
  <c r="S374" i="34" s="1"/>
  <c r="AA374" i="34" a="1"/>
  <c r="AA374" i="34" s="1"/>
  <c r="AI374" i="34" a="1"/>
  <c r="AI374" i="34" s="1"/>
  <c r="L374" i="34" a="1"/>
  <c r="L374" i="34" s="1"/>
  <c r="T374" i="34" a="1"/>
  <c r="T374" i="34" s="1"/>
  <c r="AB374" i="34" a="1"/>
  <c r="AB374" i="34" s="1"/>
  <c r="AJ374" i="34" a="1"/>
  <c r="AJ374" i="34" s="1"/>
  <c r="M374" i="34" a="1"/>
  <c r="M374" i="34" s="1"/>
  <c r="U374" i="34" a="1"/>
  <c r="U374" i="34" s="1"/>
  <c r="AC374" i="34" a="1"/>
  <c r="AC374" i="34" s="1"/>
  <c r="AK374" i="34" a="1"/>
  <c r="AK374" i="34" s="1"/>
  <c r="G374" i="34" a="1"/>
  <c r="G374" i="34" s="1"/>
  <c r="AM374" i="34" a="1"/>
  <c r="AM374" i="34" s="1"/>
  <c r="N374" i="34" a="1"/>
  <c r="N374" i="34" s="1"/>
  <c r="O374" i="34" a="1"/>
  <c r="O374" i="34" s="1"/>
  <c r="V374" i="34" a="1"/>
  <c r="V374" i="34" s="1"/>
  <c r="W374" i="34" a="1"/>
  <c r="W374" i="34" s="1"/>
  <c r="AD374" i="34" a="1"/>
  <c r="AD374" i="34" s="1"/>
  <c r="F374" i="34" a="1"/>
  <c r="F374" i="34" s="1"/>
  <c r="AE374" i="34" a="1"/>
  <c r="AE374" i="34" s="1"/>
  <c r="AL374" i="34" a="1"/>
  <c r="AL374" i="34" s="1"/>
  <c r="E374" i="34" a="1"/>
  <c r="E374" i="34" s="1"/>
  <c r="K376" i="34" a="1"/>
  <c r="K376" i="34" s="1"/>
  <c r="S376" i="34" a="1"/>
  <c r="S376" i="34" s="1"/>
  <c r="AA376" i="34" a="1"/>
  <c r="AA376" i="34" s="1"/>
  <c r="AI376" i="34" a="1"/>
  <c r="AI376" i="34" s="1"/>
  <c r="L376" i="34" a="1"/>
  <c r="L376" i="34" s="1"/>
  <c r="T376" i="34" a="1"/>
  <c r="T376" i="34" s="1"/>
  <c r="AB376" i="34" a="1"/>
  <c r="AB376" i="34" s="1"/>
  <c r="AJ376" i="34" a="1"/>
  <c r="AJ376" i="34" s="1"/>
  <c r="M376" i="34" a="1"/>
  <c r="M376" i="34" s="1"/>
  <c r="U376" i="34" a="1"/>
  <c r="U376" i="34" s="1"/>
  <c r="AC376" i="34" a="1"/>
  <c r="AC376" i="34" s="1"/>
  <c r="AK376" i="34" a="1"/>
  <c r="AK376" i="34" s="1"/>
  <c r="F376" i="34" a="1"/>
  <c r="F376" i="34" s="1"/>
  <c r="N376" i="34" a="1"/>
  <c r="N376" i="34" s="1"/>
  <c r="V376" i="34" a="1"/>
  <c r="V376" i="34" s="1"/>
  <c r="AD376" i="34" a="1"/>
  <c r="AD376" i="34" s="1"/>
  <c r="AL376" i="34" a="1"/>
  <c r="AL376" i="34" s="1"/>
  <c r="G376" i="34" a="1"/>
  <c r="G376" i="34" s="1"/>
  <c r="O376" i="34" a="1"/>
  <c r="O376" i="34" s="1"/>
  <c r="W376" i="34" a="1"/>
  <c r="W376" i="34" s="1"/>
  <c r="AE376" i="34" a="1"/>
  <c r="AE376" i="34" s="1"/>
  <c r="AM376" i="34" a="1"/>
  <c r="AM376" i="34" s="1"/>
  <c r="Y376" i="34" a="1"/>
  <c r="Y376" i="34" s="1"/>
  <c r="H376" i="34" a="1"/>
  <c r="H376" i="34" s="1"/>
  <c r="Z376" i="34" a="1"/>
  <c r="Z376" i="34" s="1"/>
  <c r="I376" i="34" a="1"/>
  <c r="I376" i="34" s="1"/>
  <c r="AF376" i="34" a="1"/>
  <c r="AF376" i="34" s="1"/>
  <c r="J376" i="34" a="1"/>
  <c r="J376" i="34" s="1"/>
  <c r="AG376" i="34" a="1"/>
  <c r="AG376" i="34" s="1"/>
  <c r="P376" i="34" a="1"/>
  <c r="P376" i="34" s="1"/>
  <c r="AH376" i="34" a="1"/>
  <c r="AH376" i="34" s="1"/>
  <c r="Q376" i="34" a="1"/>
  <c r="Q376" i="34" s="1"/>
  <c r="AN376" i="34" a="1"/>
  <c r="AN376" i="34" s="1"/>
  <c r="X376" i="34" a="1"/>
  <c r="X376" i="34" s="1"/>
  <c r="R376" i="34" a="1"/>
  <c r="R376" i="34" s="1"/>
  <c r="E376" i="34" a="1"/>
  <c r="E376" i="34" s="1"/>
  <c r="H407" i="34" a="1"/>
  <c r="H407" i="34" s="1"/>
  <c r="P407" i="34" a="1"/>
  <c r="P407" i="34" s="1"/>
  <c r="X407" i="34" a="1"/>
  <c r="X407" i="34" s="1"/>
  <c r="AF407" i="34" a="1"/>
  <c r="AF407" i="34" s="1"/>
  <c r="AN407" i="34" a="1"/>
  <c r="AN407" i="34" s="1"/>
  <c r="I407" i="34" a="1"/>
  <c r="I407" i="34" s="1"/>
  <c r="Q407" i="34" a="1"/>
  <c r="Q407" i="34" s="1"/>
  <c r="Y407" i="34" a="1"/>
  <c r="Y407" i="34" s="1"/>
  <c r="AG407" i="34" a="1"/>
  <c r="AG407" i="34" s="1"/>
  <c r="J407" i="34" a="1"/>
  <c r="J407" i="34" s="1"/>
  <c r="R407" i="34" a="1"/>
  <c r="R407" i="34" s="1"/>
  <c r="Z407" i="34" a="1"/>
  <c r="Z407" i="34" s="1"/>
  <c r="AH407" i="34" a="1"/>
  <c r="AH407" i="34" s="1"/>
  <c r="K407" i="34" a="1"/>
  <c r="K407" i="34" s="1"/>
  <c r="S407" i="34" a="1"/>
  <c r="S407" i="34" s="1"/>
  <c r="AA407" i="34" a="1"/>
  <c r="AA407" i="34" s="1"/>
  <c r="AI407" i="34" a="1"/>
  <c r="AI407" i="34" s="1"/>
  <c r="L407" i="34" a="1"/>
  <c r="L407" i="34" s="1"/>
  <c r="T407" i="34" a="1"/>
  <c r="T407" i="34" s="1"/>
  <c r="AB407" i="34" a="1"/>
  <c r="AB407" i="34" s="1"/>
  <c r="AJ407" i="34" a="1"/>
  <c r="AJ407" i="34" s="1"/>
  <c r="M407" i="34" a="1"/>
  <c r="M407" i="34" s="1"/>
  <c r="U407" i="34" a="1"/>
  <c r="U407" i="34" s="1"/>
  <c r="AC407" i="34" a="1"/>
  <c r="AC407" i="34" s="1"/>
  <c r="AK407" i="34" a="1"/>
  <c r="AK407" i="34" s="1"/>
  <c r="F407" i="34" a="1"/>
  <c r="F407" i="34" s="1"/>
  <c r="N407" i="34" a="1"/>
  <c r="N407" i="34" s="1"/>
  <c r="V407" i="34" a="1"/>
  <c r="V407" i="34" s="1"/>
  <c r="AD407" i="34" a="1"/>
  <c r="AD407" i="34" s="1"/>
  <c r="AL407" i="34" a="1"/>
  <c r="AL407" i="34" s="1"/>
  <c r="G407" i="34" a="1"/>
  <c r="G407" i="34" s="1"/>
  <c r="AE407" i="34" a="1"/>
  <c r="AE407" i="34" s="1"/>
  <c r="O407" i="34" a="1"/>
  <c r="O407" i="34" s="1"/>
  <c r="W407" i="34" a="1"/>
  <c r="W407" i="34" s="1"/>
  <c r="AM407" i="34" a="1"/>
  <c r="AM407" i="34" s="1"/>
  <c r="E407" i="34" a="1"/>
  <c r="E407" i="34" s="1"/>
  <c r="H399" i="34" a="1"/>
  <c r="H399" i="34" s="1"/>
  <c r="P399" i="34" a="1"/>
  <c r="P399" i="34" s="1"/>
  <c r="X399" i="34" a="1"/>
  <c r="X399" i="34" s="1"/>
  <c r="AF399" i="34" a="1"/>
  <c r="AF399" i="34" s="1"/>
  <c r="AN399" i="34" a="1"/>
  <c r="AN399" i="34" s="1"/>
  <c r="I399" i="34" a="1"/>
  <c r="I399" i="34" s="1"/>
  <c r="Q399" i="34" a="1"/>
  <c r="Q399" i="34" s="1"/>
  <c r="Y399" i="34" a="1"/>
  <c r="Y399" i="34" s="1"/>
  <c r="AG399" i="34" a="1"/>
  <c r="AG399" i="34" s="1"/>
  <c r="J399" i="34" a="1"/>
  <c r="J399" i="34" s="1"/>
  <c r="R399" i="34" a="1"/>
  <c r="R399" i="34" s="1"/>
  <c r="Z399" i="34" a="1"/>
  <c r="Z399" i="34" s="1"/>
  <c r="AH399" i="34" a="1"/>
  <c r="AH399" i="34" s="1"/>
  <c r="K399" i="34" a="1"/>
  <c r="K399" i="34" s="1"/>
  <c r="S399" i="34" a="1"/>
  <c r="S399" i="34" s="1"/>
  <c r="AA399" i="34" a="1"/>
  <c r="AA399" i="34" s="1"/>
  <c r="AI399" i="34" a="1"/>
  <c r="AI399" i="34" s="1"/>
  <c r="L399" i="34" a="1"/>
  <c r="L399" i="34" s="1"/>
  <c r="T399" i="34" a="1"/>
  <c r="T399" i="34" s="1"/>
  <c r="AB399" i="34" a="1"/>
  <c r="AB399" i="34" s="1"/>
  <c r="AJ399" i="34" a="1"/>
  <c r="AJ399" i="34" s="1"/>
  <c r="M399" i="34" a="1"/>
  <c r="M399" i="34" s="1"/>
  <c r="U399" i="34" a="1"/>
  <c r="U399" i="34" s="1"/>
  <c r="AC399" i="34" a="1"/>
  <c r="AC399" i="34" s="1"/>
  <c r="AK399" i="34" a="1"/>
  <c r="AK399" i="34" s="1"/>
  <c r="F399" i="34" a="1"/>
  <c r="F399" i="34" s="1"/>
  <c r="N399" i="34" a="1"/>
  <c r="N399" i="34" s="1"/>
  <c r="V399" i="34" a="1"/>
  <c r="V399" i="34" s="1"/>
  <c r="AD399" i="34" a="1"/>
  <c r="AD399" i="34" s="1"/>
  <c r="AL399" i="34" a="1"/>
  <c r="AL399" i="34" s="1"/>
  <c r="W399" i="34" a="1"/>
  <c r="W399" i="34" s="1"/>
  <c r="AE399" i="34" a="1"/>
  <c r="AE399" i="34" s="1"/>
  <c r="AM399" i="34" a="1"/>
  <c r="AM399" i="34" s="1"/>
  <c r="G399" i="34" a="1"/>
  <c r="G399" i="34" s="1"/>
  <c r="O399" i="34" a="1"/>
  <c r="O399" i="34" s="1"/>
  <c r="E399" i="34" a="1"/>
  <c r="E399" i="34" s="1"/>
  <c r="J417" i="34" a="1"/>
  <c r="J417" i="34" s="1"/>
  <c r="R417" i="34" a="1"/>
  <c r="R417" i="34" s="1"/>
  <c r="Z417" i="34" a="1"/>
  <c r="Z417" i="34" s="1"/>
  <c r="AH417" i="34" a="1"/>
  <c r="AH417" i="34" s="1"/>
  <c r="K417" i="34" a="1"/>
  <c r="K417" i="34" s="1"/>
  <c r="S417" i="34" a="1"/>
  <c r="S417" i="34" s="1"/>
  <c r="AA417" i="34" a="1"/>
  <c r="AA417" i="34" s="1"/>
  <c r="AI417" i="34" a="1"/>
  <c r="AI417" i="34" s="1"/>
  <c r="L417" i="34" a="1"/>
  <c r="L417" i="34" s="1"/>
  <c r="T417" i="34" a="1"/>
  <c r="T417" i="34" s="1"/>
  <c r="AB417" i="34" a="1"/>
  <c r="AB417" i="34" s="1"/>
  <c r="AJ417" i="34" a="1"/>
  <c r="AJ417" i="34" s="1"/>
  <c r="M417" i="34" a="1"/>
  <c r="M417" i="34" s="1"/>
  <c r="U417" i="34" a="1"/>
  <c r="U417" i="34" s="1"/>
  <c r="AC417" i="34" a="1"/>
  <c r="AC417" i="34" s="1"/>
  <c r="AK417" i="34" a="1"/>
  <c r="AK417" i="34" s="1"/>
  <c r="F417" i="34" a="1"/>
  <c r="F417" i="34" s="1"/>
  <c r="N417" i="34" a="1"/>
  <c r="N417" i="34" s="1"/>
  <c r="V417" i="34" a="1"/>
  <c r="V417" i="34" s="1"/>
  <c r="AD417" i="34" a="1"/>
  <c r="AD417" i="34" s="1"/>
  <c r="AL417" i="34" a="1"/>
  <c r="AL417" i="34" s="1"/>
  <c r="G417" i="34" a="1"/>
  <c r="G417" i="34" s="1"/>
  <c r="O417" i="34" a="1"/>
  <c r="O417" i="34" s="1"/>
  <c r="W417" i="34" a="1"/>
  <c r="W417" i="34" s="1"/>
  <c r="AE417" i="34" a="1"/>
  <c r="AE417" i="34" s="1"/>
  <c r="AM417" i="34" a="1"/>
  <c r="AM417" i="34" s="1"/>
  <c r="AG417" i="34" a="1"/>
  <c r="AG417" i="34" s="1"/>
  <c r="H417" i="34" a="1"/>
  <c r="H417" i="34" s="1"/>
  <c r="AN417" i="34" a="1"/>
  <c r="AN417" i="34" s="1"/>
  <c r="P417" i="34" a="1"/>
  <c r="P417" i="34" s="1"/>
  <c r="I417" i="34" a="1"/>
  <c r="I417" i="34" s="1"/>
  <c r="Q417" i="34" a="1"/>
  <c r="Q417" i="34" s="1"/>
  <c r="X417" i="34" a="1"/>
  <c r="X417" i="34" s="1"/>
  <c r="AF417" i="34" a="1"/>
  <c r="AF417" i="34" s="1"/>
  <c r="Y417" i="34" a="1"/>
  <c r="Y417" i="34" s="1"/>
  <c r="E417" i="34" a="1"/>
  <c r="E417" i="34" s="1"/>
  <c r="F397" i="34" a="1"/>
  <c r="F397" i="34" s="1"/>
  <c r="N397" i="34" a="1"/>
  <c r="N397" i="34" s="1"/>
  <c r="V397" i="34" a="1"/>
  <c r="V397" i="34" s="1"/>
  <c r="AD397" i="34" a="1"/>
  <c r="AD397" i="34" s="1"/>
  <c r="AL397" i="34" a="1"/>
  <c r="AL397" i="34" s="1"/>
  <c r="G397" i="34" a="1"/>
  <c r="G397" i="34" s="1"/>
  <c r="O397" i="34" a="1"/>
  <c r="O397" i="34" s="1"/>
  <c r="W397" i="34" a="1"/>
  <c r="W397" i="34" s="1"/>
  <c r="AE397" i="34" a="1"/>
  <c r="AE397" i="34" s="1"/>
  <c r="AM397" i="34" a="1"/>
  <c r="AM397" i="34" s="1"/>
  <c r="H397" i="34" a="1"/>
  <c r="H397" i="34" s="1"/>
  <c r="P397" i="34" a="1"/>
  <c r="P397" i="34" s="1"/>
  <c r="X397" i="34" a="1"/>
  <c r="X397" i="34" s="1"/>
  <c r="AF397" i="34" a="1"/>
  <c r="AF397" i="34" s="1"/>
  <c r="AN397" i="34" a="1"/>
  <c r="AN397" i="34" s="1"/>
  <c r="I397" i="34" a="1"/>
  <c r="I397" i="34" s="1"/>
  <c r="Q397" i="34" a="1"/>
  <c r="Q397" i="34" s="1"/>
  <c r="Y397" i="34" a="1"/>
  <c r="Y397" i="34" s="1"/>
  <c r="AG397" i="34" a="1"/>
  <c r="AG397" i="34" s="1"/>
  <c r="J397" i="34" a="1"/>
  <c r="J397" i="34" s="1"/>
  <c r="R397" i="34" a="1"/>
  <c r="R397" i="34" s="1"/>
  <c r="Z397" i="34" a="1"/>
  <c r="Z397" i="34" s="1"/>
  <c r="AH397" i="34" a="1"/>
  <c r="AH397" i="34" s="1"/>
  <c r="K397" i="34" a="1"/>
  <c r="K397" i="34" s="1"/>
  <c r="S397" i="34" a="1"/>
  <c r="S397" i="34" s="1"/>
  <c r="AA397" i="34" a="1"/>
  <c r="AA397" i="34" s="1"/>
  <c r="AI397" i="34" a="1"/>
  <c r="AI397" i="34" s="1"/>
  <c r="L397" i="34" a="1"/>
  <c r="L397" i="34" s="1"/>
  <c r="T397" i="34" a="1"/>
  <c r="T397" i="34" s="1"/>
  <c r="AB397" i="34" a="1"/>
  <c r="AB397" i="34" s="1"/>
  <c r="AJ397" i="34" a="1"/>
  <c r="AJ397" i="34" s="1"/>
  <c r="AC397" i="34" a="1"/>
  <c r="AC397" i="34" s="1"/>
  <c r="AK397" i="34" a="1"/>
  <c r="AK397" i="34" s="1"/>
  <c r="M397" i="34" a="1"/>
  <c r="M397" i="34" s="1"/>
  <c r="U397" i="34" a="1"/>
  <c r="U397" i="34" s="1"/>
  <c r="E397" i="34" a="1"/>
  <c r="E397" i="34" s="1"/>
  <c r="M408" i="34" a="1"/>
  <c r="M408" i="34" s="1"/>
  <c r="U408" i="34" a="1"/>
  <c r="U408" i="34" s="1"/>
  <c r="AC408" i="34" a="1"/>
  <c r="AC408" i="34" s="1"/>
  <c r="AK408" i="34" a="1"/>
  <c r="AK408" i="34" s="1"/>
  <c r="F408" i="34" a="1"/>
  <c r="F408" i="34" s="1"/>
  <c r="N408" i="34" a="1"/>
  <c r="N408" i="34" s="1"/>
  <c r="V408" i="34" a="1"/>
  <c r="V408" i="34" s="1"/>
  <c r="AD408" i="34" a="1"/>
  <c r="AD408" i="34" s="1"/>
  <c r="AL408" i="34" a="1"/>
  <c r="AL408" i="34" s="1"/>
  <c r="G408" i="34" a="1"/>
  <c r="G408" i="34" s="1"/>
  <c r="O408" i="34" a="1"/>
  <c r="O408" i="34" s="1"/>
  <c r="W408" i="34" a="1"/>
  <c r="W408" i="34" s="1"/>
  <c r="AE408" i="34" a="1"/>
  <c r="AE408" i="34" s="1"/>
  <c r="AM408" i="34" a="1"/>
  <c r="AM408" i="34" s="1"/>
  <c r="H408" i="34" a="1"/>
  <c r="H408" i="34" s="1"/>
  <c r="P408" i="34" a="1"/>
  <c r="P408" i="34" s="1"/>
  <c r="X408" i="34" a="1"/>
  <c r="X408" i="34" s="1"/>
  <c r="AF408" i="34" a="1"/>
  <c r="AF408" i="34" s="1"/>
  <c r="AN408" i="34" a="1"/>
  <c r="AN408" i="34" s="1"/>
  <c r="I408" i="34" a="1"/>
  <c r="I408" i="34" s="1"/>
  <c r="Q408" i="34" a="1"/>
  <c r="Q408" i="34" s="1"/>
  <c r="Y408" i="34" a="1"/>
  <c r="Y408" i="34" s="1"/>
  <c r="AG408" i="34" a="1"/>
  <c r="AG408" i="34" s="1"/>
  <c r="J408" i="34" a="1"/>
  <c r="J408" i="34" s="1"/>
  <c r="R408" i="34" a="1"/>
  <c r="R408" i="34" s="1"/>
  <c r="Z408" i="34" a="1"/>
  <c r="Z408" i="34" s="1"/>
  <c r="AH408" i="34" a="1"/>
  <c r="AH408" i="34" s="1"/>
  <c r="K408" i="34" a="1"/>
  <c r="K408" i="34" s="1"/>
  <c r="S408" i="34" a="1"/>
  <c r="S408" i="34" s="1"/>
  <c r="AA408" i="34" a="1"/>
  <c r="AA408" i="34" s="1"/>
  <c r="AI408" i="34" a="1"/>
  <c r="AI408" i="34" s="1"/>
  <c r="AB408" i="34" a="1"/>
  <c r="AB408" i="34" s="1"/>
  <c r="AJ408" i="34" a="1"/>
  <c r="AJ408" i="34" s="1"/>
  <c r="L408" i="34" a="1"/>
  <c r="L408" i="34" s="1"/>
  <c r="T408" i="34" a="1"/>
  <c r="T408" i="34" s="1"/>
  <c r="E408" i="34" a="1"/>
  <c r="E408" i="34" s="1"/>
  <c r="K373" i="34" a="1"/>
  <c r="K373" i="34" s="1"/>
  <c r="S373" i="34" a="1"/>
  <c r="S373" i="34" s="1"/>
  <c r="AA373" i="34" a="1"/>
  <c r="AA373" i="34" s="1"/>
  <c r="AI373" i="34" a="1"/>
  <c r="AI373" i="34" s="1"/>
  <c r="L373" i="34" a="1"/>
  <c r="L373" i="34" s="1"/>
  <c r="T373" i="34" a="1"/>
  <c r="T373" i="34" s="1"/>
  <c r="AB373" i="34" a="1"/>
  <c r="AB373" i="34" s="1"/>
  <c r="AJ373" i="34" a="1"/>
  <c r="AJ373" i="34" s="1"/>
  <c r="M373" i="34" a="1"/>
  <c r="M373" i="34" s="1"/>
  <c r="U373" i="34" a="1"/>
  <c r="U373" i="34" s="1"/>
  <c r="AC373" i="34" a="1"/>
  <c r="AC373" i="34" s="1"/>
  <c r="AK373" i="34" a="1"/>
  <c r="AK373" i="34" s="1"/>
  <c r="F373" i="34" a="1"/>
  <c r="F373" i="34" s="1"/>
  <c r="N373" i="34" a="1"/>
  <c r="N373" i="34" s="1"/>
  <c r="V373" i="34" a="1"/>
  <c r="V373" i="34" s="1"/>
  <c r="AD373" i="34" a="1"/>
  <c r="AD373" i="34" s="1"/>
  <c r="AL373" i="34" a="1"/>
  <c r="AL373" i="34" s="1"/>
  <c r="G373" i="34" a="1"/>
  <c r="G373" i="34" s="1"/>
  <c r="O373" i="34" a="1"/>
  <c r="O373" i="34" s="1"/>
  <c r="W373" i="34" a="1"/>
  <c r="W373" i="34" s="1"/>
  <c r="AE373" i="34" a="1"/>
  <c r="AE373" i="34" s="1"/>
  <c r="AM373" i="34" a="1"/>
  <c r="AM373" i="34" s="1"/>
  <c r="H373" i="34" a="1"/>
  <c r="H373" i="34" s="1"/>
  <c r="P373" i="34" a="1"/>
  <c r="P373" i="34" s="1"/>
  <c r="X373" i="34" a="1"/>
  <c r="X373" i="34" s="1"/>
  <c r="AF373" i="34" a="1"/>
  <c r="AF373" i="34" s="1"/>
  <c r="AN373" i="34" a="1"/>
  <c r="AN373" i="34" s="1"/>
  <c r="J373" i="34" a="1"/>
  <c r="J373" i="34" s="1"/>
  <c r="Q373" i="34" a="1"/>
  <c r="Q373" i="34" s="1"/>
  <c r="R373" i="34" a="1"/>
  <c r="R373" i="34" s="1"/>
  <c r="Y373" i="34" a="1"/>
  <c r="Y373" i="34" s="1"/>
  <c r="Z373" i="34" a="1"/>
  <c r="Z373" i="34" s="1"/>
  <c r="AG373" i="34" a="1"/>
  <c r="AG373" i="34" s="1"/>
  <c r="I373" i="34" a="1"/>
  <c r="I373" i="34" s="1"/>
  <c r="AH373" i="34" a="1"/>
  <c r="AH373" i="34" s="1"/>
  <c r="E373" i="34" a="1"/>
  <c r="E373" i="34" s="1"/>
  <c r="J390" i="34" a="1"/>
  <c r="J390" i="34" s="1"/>
  <c r="R390" i="34" a="1"/>
  <c r="R390" i="34" s="1"/>
  <c r="Z390" i="34" a="1"/>
  <c r="Z390" i="34" s="1"/>
  <c r="AH390" i="34" a="1"/>
  <c r="AH390" i="34" s="1"/>
  <c r="K390" i="34" a="1"/>
  <c r="K390" i="34" s="1"/>
  <c r="S390" i="34" a="1"/>
  <c r="S390" i="34" s="1"/>
  <c r="AA390" i="34" a="1"/>
  <c r="AA390" i="34" s="1"/>
  <c r="AI390" i="34" a="1"/>
  <c r="AI390" i="34" s="1"/>
  <c r="L390" i="34" a="1"/>
  <c r="L390" i="34" s="1"/>
  <c r="T390" i="34" a="1"/>
  <c r="T390" i="34" s="1"/>
  <c r="AB390" i="34" a="1"/>
  <c r="AB390" i="34" s="1"/>
  <c r="AJ390" i="34" a="1"/>
  <c r="AJ390" i="34" s="1"/>
  <c r="M390" i="34" a="1"/>
  <c r="M390" i="34" s="1"/>
  <c r="U390" i="34" a="1"/>
  <c r="U390" i="34" s="1"/>
  <c r="AC390" i="34" a="1"/>
  <c r="AC390" i="34" s="1"/>
  <c r="AK390" i="34" a="1"/>
  <c r="AK390" i="34" s="1"/>
  <c r="F390" i="34" a="1"/>
  <c r="F390" i="34" s="1"/>
  <c r="N390" i="34" a="1"/>
  <c r="N390" i="34" s="1"/>
  <c r="V390" i="34" a="1"/>
  <c r="V390" i="34" s="1"/>
  <c r="AD390" i="34" a="1"/>
  <c r="AD390" i="34" s="1"/>
  <c r="AL390" i="34" a="1"/>
  <c r="AL390" i="34" s="1"/>
  <c r="G390" i="34" a="1"/>
  <c r="G390" i="34" s="1"/>
  <c r="O390" i="34" a="1"/>
  <c r="O390" i="34" s="1"/>
  <c r="W390" i="34" a="1"/>
  <c r="W390" i="34" s="1"/>
  <c r="AE390" i="34" a="1"/>
  <c r="AE390" i="34" s="1"/>
  <c r="AM390" i="34" a="1"/>
  <c r="AM390" i="34" s="1"/>
  <c r="Y390" i="34" a="1"/>
  <c r="Y390" i="34" s="1"/>
  <c r="AF390" i="34" a="1"/>
  <c r="AF390" i="34" s="1"/>
  <c r="AG390" i="34" a="1"/>
  <c r="AG390" i="34" s="1"/>
  <c r="H390" i="34" a="1"/>
  <c r="H390" i="34" s="1"/>
  <c r="AN390" i="34" a="1"/>
  <c r="AN390" i="34" s="1"/>
  <c r="I390" i="34" a="1"/>
  <c r="I390" i="34" s="1"/>
  <c r="P390" i="34" a="1"/>
  <c r="P390" i="34" s="1"/>
  <c r="Q390" i="34" a="1"/>
  <c r="Q390" i="34" s="1"/>
  <c r="X390" i="34" a="1"/>
  <c r="X390" i="34" s="1"/>
  <c r="E390" i="34" a="1"/>
  <c r="E390" i="34" s="1"/>
  <c r="G363" i="34" a="1"/>
  <c r="G363" i="34" s="1"/>
  <c r="S363" i="34" a="1"/>
  <c r="S363" i="34" s="1"/>
  <c r="AE363" i="34" a="1"/>
  <c r="AE363" i="34" s="1"/>
  <c r="L363" i="34" a="1"/>
  <c r="L363" i="34" s="1"/>
  <c r="X363" i="34" a="1"/>
  <c r="X363" i="34" s="1"/>
  <c r="AJ363" i="34" a="1"/>
  <c r="AJ363" i="34" s="1"/>
  <c r="O363" i="34" a="1"/>
  <c r="O363" i="34" s="1"/>
  <c r="AA363" i="34" a="1"/>
  <c r="AA363" i="34" s="1"/>
  <c r="AL363" i="34" a="1"/>
  <c r="AL363" i="34" s="1"/>
  <c r="M363" i="34" a="1"/>
  <c r="M363" i="34" s="1"/>
  <c r="AG363" i="34" a="1"/>
  <c r="AG363" i="34" s="1"/>
  <c r="P363" i="34" a="1"/>
  <c r="P363" i="34" s="1"/>
  <c r="AI363" i="34" a="1"/>
  <c r="AI363" i="34" s="1"/>
  <c r="Q363" i="34" a="1"/>
  <c r="Q363" i="34" s="1"/>
  <c r="AK363" i="34" a="1"/>
  <c r="AK363" i="34" s="1"/>
  <c r="U363" i="34" a="1"/>
  <c r="U363" i="34" s="1"/>
  <c r="AM363" i="34" a="1"/>
  <c r="AM363" i="34" s="1"/>
  <c r="V363" i="34" a="1"/>
  <c r="V363" i="34" s="1"/>
  <c r="F363" i="34" a="1"/>
  <c r="F363" i="34" s="1"/>
  <c r="Y363" i="34" a="1"/>
  <c r="Y363" i="34" s="1"/>
  <c r="H363" i="34" a="1"/>
  <c r="H363" i="34" s="1"/>
  <c r="AB363" i="34" a="1"/>
  <c r="AB363" i="34" s="1"/>
  <c r="AC363" i="34" a="1"/>
  <c r="AC363" i="34" s="1"/>
  <c r="K363" i="34" a="1"/>
  <c r="K363" i="34" s="1"/>
  <c r="N363" i="34" a="1"/>
  <c r="N363" i="34" s="1"/>
  <c r="Z363" i="34" a="1"/>
  <c r="Z363" i="34" s="1"/>
  <c r="E363" i="34" a="1"/>
  <c r="E363" i="34" s="1"/>
  <c r="AH363" i="34" a="1"/>
  <c r="AH363" i="34" s="1"/>
  <c r="R363" i="34" a="1"/>
  <c r="R363" i="34" s="1"/>
  <c r="J363" i="34" a="1"/>
  <c r="J363" i="34" s="1"/>
  <c r="I363" i="34" a="1"/>
  <c r="I363" i="34" s="1"/>
  <c r="AN363" i="34" a="1"/>
  <c r="AN363" i="34" s="1"/>
  <c r="AD363" i="34" a="1"/>
  <c r="AD363" i="34" s="1"/>
  <c r="W363" i="34" a="1"/>
  <c r="W363" i="34" s="1"/>
  <c r="T363" i="34" a="1"/>
  <c r="T363" i="34" s="1"/>
  <c r="AF363" i="34" a="1"/>
  <c r="AF363" i="34" s="1"/>
  <c r="G410" i="34" a="1"/>
  <c r="G410" i="34" s="1"/>
  <c r="O410" i="34" a="1"/>
  <c r="O410" i="34" s="1"/>
  <c r="W410" i="34" a="1"/>
  <c r="W410" i="34" s="1"/>
  <c r="AE410" i="34" a="1"/>
  <c r="AE410" i="34" s="1"/>
  <c r="AM410" i="34" a="1"/>
  <c r="AM410" i="34" s="1"/>
  <c r="H410" i="34" a="1"/>
  <c r="H410" i="34" s="1"/>
  <c r="P410" i="34" a="1"/>
  <c r="P410" i="34" s="1"/>
  <c r="X410" i="34" a="1"/>
  <c r="X410" i="34" s="1"/>
  <c r="AF410" i="34" a="1"/>
  <c r="AF410" i="34" s="1"/>
  <c r="AN410" i="34" a="1"/>
  <c r="AN410" i="34" s="1"/>
  <c r="I410" i="34" a="1"/>
  <c r="I410" i="34" s="1"/>
  <c r="Q410" i="34" a="1"/>
  <c r="Q410" i="34" s="1"/>
  <c r="Y410" i="34" a="1"/>
  <c r="Y410" i="34" s="1"/>
  <c r="AG410" i="34" a="1"/>
  <c r="AG410" i="34" s="1"/>
  <c r="J410" i="34" a="1"/>
  <c r="J410" i="34" s="1"/>
  <c r="R410" i="34" a="1"/>
  <c r="R410" i="34" s="1"/>
  <c r="Z410" i="34" a="1"/>
  <c r="Z410" i="34" s="1"/>
  <c r="AH410" i="34" a="1"/>
  <c r="AH410" i="34" s="1"/>
  <c r="K410" i="34" a="1"/>
  <c r="K410" i="34" s="1"/>
  <c r="S410" i="34" a="1"/>
  <c r="S410" i="34" s="1"/>
  <c r="AA410" i="34" a="1"/>
  <c r="AA410" i="34" s="1"/>
  <c r="AI410" i="34" a="1"/>
  <c r="AI410" i="34" s="1"/>
  <c r="L410" i="34" a="1"/>
  <c r="L410" i="34" s="1"/>
  <c r="T410" i="34" a="1"/>
  <c r="T410" i="34" s="1"/>
  <c r="AB410" i="34" a="1"/>
  <c r="AB410" i="34" s="1"/>
  <c r="AJ410" i="34" a="1"/>
  <c r="AJ410" i="34" s="1"/>
  <c r="M410" i="34" a="1"/>
  <c r="M410" i="34" s="1"/>
  <c r="U410" i="34" a="1"/>
  <c r="U410" i="34" s="1"/>
  <c r="V410" i="34" a="1"/>
  <c r="V410" i="34" s="1"/>
  <c r="AC410" i="34" a="1"/>
  <c r="AC410" i="34" s="1"/>
  <c r="AD410" i="34" a="1"/>
  <c r="AD410" i="34" s="1"/>
  <c r="AK410" i="34" a="1"/>
  <c r="AK410" i="34" s="1"/>
  <c r="F410" i="34" a="1"/>
  <c r="F410" i="34" s="1"/>
  <c r="AL410" i="34" a="1"/>
  <c r="AL410" i="34" s="1"/>
  <c r="N410" i="34" a="1"/>
  <c r="N410" i="34" s="1"/>
  <c r="E410" i="34" a="1"/>
  <c r="E410" i="34" s="1"/>
  <c r="H377" i="34" a="1"/>
  <c r="H377" i="34" s="1"/>
  <c r="P377" i="34" a="1"/>
  <c r="P377" i="34" s="1"/>
  <c r="X377" i="34" a="1"/>
  <c r="X377" i="34" s="1"/>
  <c r="AF377" i="34" a="1"/>
  <c r="AF377" i="34" s="1"/>
  <c r="AN377" i="34" a="1"/>
  <c r="AN377" i="34" s="1"/>
  <c r="I377" i="34" a="1"/>
  <c r="I377" i="34" s="1"/>
  <c r="Q377" i="34" a="1"/>
  <c r="Q377" i="34" s="1"/>
  <c r="Y377" i="34" a="1"/>
  <c r="Y377" i="34" s="1"/>
  <c r="AG377" i="34" a="1"/>
  <c r="AG377" i="34" s="1"/>
  <c r="J377" i="34" a="1"/>
  <c r="J377" i="34" s="1"/>
  <c r="R377" i="34" a="1"/>
  <c r="R377" i="34" s="1"/>
  <c r="Z377" i="34" a="1"/>
  <c r="Z377" i="34" s="1"/>
  <c r="AH377" i="34" a="1"/>
  <c r="AH377" i="34" s="1"/>
  <c r="K377" i="34" a="1"/>
  <c r="K377" i="34" s="1"/>
  <c r="S377" i="34" a="1"/>
  <c r="S377" i="34" s="1"/>
  <c r="AA377" i="34" a="1"/>
  <c r="AA377" i="34" s="1"/>
  <c r="AI377" i="34" a="1"/>
  <c r="AI377" i="34" s="1"/>
  <c r="L377" i="34" a="1"/>
  <c r="L377" i="34" s="1"/>
  <c r="T377" i="34" a="1"/>
  <c r="T377" i="34" s="1"/>
  <c r="AB377" i="34" a="1"/>
  <c r="AB377" i="34" s="1"/>
  <c r="AJ377" i="34" a="1"/>
  <c r="AJ377" i="34" s="1"/>
  <c r="M377" i="34" a="1"/>
  <c r="M377" i="34" s="1"/>
  <c r="AE377" i="34" a="1"/>
  <c r="AE377" i="34" s="1"/>
  <c r="N377" i="34" a="1"/>
  <c r="N377" i="34" s="1"/>
  <c r="AK377" i="34" a="1"/>
  <c r="AK377" i="34" s="1"/>
  <c r="O377" i="34" a="1"/>
  <c r="O377" i="34" s="1"/>
  <c r="AL377" i="34" a="1"/>
  <c r="AL377" i="34" s="1"/>
  <c r="U377" i="34" a="1"/>
  <c r="U377" i="34" s="1"/>
  <c r="AM377" i="34" a="1"/>
  <c r="AM377" i="34" s="1"/>
  <c r="V377" i="34" a="1"/>
  <c r="V377" i="34" s="1"/>
  <c r="W377" i="34" a="1"/>
  <c r="W377" i="34" s="1"/>
  <c r="F377" i="34" a="1"/>
  <c r="F377" i="34" s="1"/>
  <c r="G377" i="34" a="1"/>
  <c r="G377" i="34" s="1"/>
  <c r="AC377" i="34" a="1"/>
  <c r="AC377" i="34" s="1"/>
  <c r="AD377" i="34" a="1"/>
  <c r="AD377" i="34" s="1"/>
  <c r="E377" i="34" a="1"/>
  <c r="E377" i="34" s="1"/>
  <c r="I385" i="34" a="1"/>
  <c r="I385" i="34" s="1"/>
  <c r="Q385" i="34" a="1"/>
  <c r="Q385" i="34" s="1"/>
  <c r="Y385" i="34" a="1"/>
  <c r="Y385" i="34" s="1"/>
  <c r="AG385" i="34" a="1"/>
  <c r="AG385" i="34" s="1"/>
  <c r="J385" i="34" a="1"/>
  <c r="J385" i="34" s="1"/>
  <c r="R385" i="34" a="1"/>
  <c r="R385" i="34" s="1"/>
  <c r="Z385" i="34" a="1"/>
  <c r="Z385" i="34" s="1"/>
  <c r="AH385" i="34" a="1"/>
  <c r="AH385" i="34" s="1"/>
  <c r="K385" i="34" a="1"/>
  <c r="K385" i="34" s="1"/>
  <c r="S385" i="34" a="1"/>
  <c r="S385" i="34" s="1"/>
  <c r="AA385" i="34" a="1"/>
  <c r="AA385" i="34" s="1"/>
  <c r="AI385" i="34" a="1"/>
  <c r="AI385" i="34" s="1"/>
  <c r="L385" i="34" a="1"/>
  <c r="L385" i="34" s="1"/>
  <c r="T385" i="34" a="1"/>
  <c r="T385" i="34" s="1"/>
  <c r="AB385" i="34" a="1"/>
  <c r="AB385" i="34" s="1"/>
  <c r="AJ385" i="34" a="1"/>
  <c r="AJ385" i="34" s="1"/>
  <c r="M385" i="34" a="1"/>
  <c r="M385" i="34" s="1"/>
  <c r="U385" i="34" a="1"/>
  <c r="U385" i="34" s="1"/>
  <c r="AC385" i="34" a="1"/>
  <c r="AC385" i="34" s="1"/>
  <c r="AK385" i="34" a="1"/>
  <c r="AK385" i="34" s="1"/>
  <c r="F385" i="34" a="1"/>
  <c r="F385" i="34" s="1"/>
  <c r="N385" i="34" a="1"/>
  <c r="N385" i="34" s="1"/>
  <c r="V385" i="34" a="1"/>
  <c r="V385" i="34" s="1"/>
  <c r="AD385" i="34" a="1"/>
  <c r="AD385" i="34" s="1"/>
  <c r="AL385" i="34" a="1"/>
  <c r="AL385" i="34" s="1"/>
  <c r="H385" i="34" a="1"/>
  <c r="H385" i="34" s="1"/>
  <c r="AN385" i="34" a="1"/>
  <c r="AN385" i="34" s="1"/>
  <c r="O385" i="34" a="1"/>
  <c r="O385" i="34" s="1"/>
  <c r="P385" i="34" a="1"/>
  <c r="P385" i="34" s="1"/>
  <c r="W385" i="34" a="1"/>
  <c r="W385" i="34" s="1"/>
  <c r="X385" i="34" a="1"/>
  <c r="X385" i="34" s="1"/>
  <c r="AE385" i="34" a="1"/>
  <c r="AE385" i="34" s="1"/>
  <c r="AF385" i="34" a="1"/>
  <c r="AF385" i="34" s="1"/>
  <c r="G385" i="34" a="1"/>
  <c r="G385" i="34" s="1"/>
  <c r="AM385" i="34" a="1"/>
  <c r="AM385" i="34" s="1"/>
  <c r="E385" i="34" a="1"/>
  <c r="E385" i="34" s="1"/>
  <c r="O358" i="34" a="1"/>
  <c r="O358" i="34" s="1"/>
  <c r="R358" i="34" a="1"/>
  <c r="R358" i="34" s="1"/>
  <c r="S358" i="34" a="1"/>
  <c r="S358" i="34" s="1"/>
  <c r="Y358" i="34" a="1"/>
  <c r="Y358" i="34" s="1"/>
  <c r="AL358" i="34" a="1"/>
  <c r="AL358" i="34" s="1"/>
  <c r="V358" i="34" a="1"/>
  <c r="V358" i="34" s="1"/>
  <c r="H358" i="34" a="1"/>
  <c r="H358" i="34" s="1"/>
  <c r="K358" i="34" a="1"/>
  <c r="K358" i="34" s="1"/>
  <c r="T358" i="34" a="1"/>
  <c r="T358" i="34" s="1"/>
  <c r="AJ358" i="34" a="1"/>
  <c r="AJ358" i="34" s="1"/>
  <c r="AF358" i="34" a="1"/>
  <c r="AF358" i="34" s="1"/>
  <c r="J358" i="34" a="1"/>
  <c r="J358" i="34" s="1"/>
  <c r="AA358" i="34" a="1"/>
  <c r="AA358" i="34" s="1"/>
  <c r="W358" i="34" a="1"/>
  <c r="W358" i="34" s="1"/>
  <c r="P358" i="34" a="1"/>
  <c r="P358" i="34" s="1"/>
  <c r="L358" i="34" a="1"/>
  <c r="L358" i="34" s="1"/>
  <c r="AK358" i="34" a="1"/>
  <c r="AK358" i="34" s="1"/>
  <c r="AH358" i="34" a="1"/>
  <c r="AH358" i="34" s="1"/>
  <c r="AG358" i="34" a="1"/>
  <c r="AG358" i="34" s="1"/>
  <c r="AC358" i="34" a="1"/>
  <c r="AC358" i="34" s="1"/>
  <c r="F358" i="34" a="1"/>
  <c r="F358" i="34" s="1"/>
  <c r="AB358" i="34" a="1"/>
  <c r="AB358" i="34" s="1"/>
  <c r="AI358" i="34" a="1"/>
  <c r="AI358" i="34" s="1"/>
  <c r="X358" i="34" a="1"/>
  <c r="X358" i="34" s="1"/>
  <c r="AM358" i="34" a="1"/>
  <c r="AM358" i="34" s="1"/>
  <c r="U358" i="34" a="1"/>
  <c r="U358" i="34" s="1"/>
  <c r="Q358" i="34" a="1"/>
  <c r="Q358" i="34" s="1"/>
  <c r="Z358" i="34" a="1"/>
  <c r="Z358" i="34" s="1"/>
  <c r="N358" i="34" a="1"/>
  <c r="N358" i="34" s="1"/>
  <c r="AN358" i="34" a="1"/>
  <c r="AN358" i="34" s="1"/>
  <c r="AD358" i="34" a="1"/>
  <c r="AD358" i="34" s="1"/>
  <c r="M358" i="34" a="1"/>
  <c r="M358" i="34" s="1"/>
  <c r="I358" i="34" a="1"/>
  <c r="I358" i="34" s="1"/>
  <c r="E358" i="34" a="1"/>
  <c r="E358" i="34" s="1"/>
  <c r="G358" i="34" a="1"/>
  <c r="G358" i="34" s="1"/>
  <c r="AE358" i="34" a="1"/>
  <c r="AE358" i="34" s="1"/>
  <c r="M389" i="34" a="1"/>
  <c r="M389" i="34" s="1"/>
  <c r="U389" i="34" a="1"/>
  <c r="U389" i="34" s="1"/>
  <c r="AC389" i="34" a="1"/>
  <c r="AC389" i="34" s="1"/>
  <c r="AK389" i="34" a="1"/>
  <c r="AK389" i="34" s="1"/>
  <c r="F389" i="34" a="1"/>
  <c r="F389" i="34" s="1"/>
  <c r="N389" i="34" a="1"/>
  <c r="N389" i="34" s="1"/>
  <c r="V389" i="34" a="1"/>
  <c r="V389" i="34" s="1"/>
  <c r="AD389" i="34" a="1"/>
  <c r="AD389" i="34" s="1"/>
  <c r="AL389" i="34" a="1"/>
  <c r="AL389" i="34" s="1"/>
  <c r="G389" i="34" a="1"/>
  <c r="G389" i="34" s="1"/>
  <c r="O389" i="34" a="1"/>
  <c r="O389" i="34" s="1"/>
  <c r="W389" i="34" a="1"/>
  <c r="W389" i="34" s="1"/>
  <c r="AE389" i="34" a="1"/>
  <c r="AE389" i="34" s="1"/>
  <c r="AM389" i="34" a="1"/>
  <c r="AM389" i="34" s="1"/>
  <c r="H389" i="34" a="1"/>
  <c r="H389" i="34" s="1"/>
  <c r="P389" i="34" a="1"/>
  <c r="P389" i="34" s="1"/>
  <c r="X389" i="34" a="1"/>
  <c r="X389" i="34" s="1"/>
  <c r="AF389" i="34" a="1"/>
  <c r="AF389" i="34" s="1"/>
  <c r="AN389" i="34" a="1"/>
  <c r="AN389" i="34" s="1"/>
  <c r="I389" i="34" a="1"/>
  <c r="I389" i="34" s="1"/>
  <c r="Q389" i="34" a="1"/>
  <c r="Q389" i="34" s="1"/>
  <c r="Y389" i="34" a="1"/>
  <c r="Y389" i="34" s="1"/>
  <c r="AG389" i="34" a="1"/>
  <c r="AG389" i="34" s="1"/>
  <c r="J389" i="34" a="1"/>
  <c r="J389" i="34" s="1"/>
  <c r="R389" i="34" a="1"/>
  <c r="R389" i="34" s="1"/>
  <c r="Z389" i="34" a="1"/>
  <c r="Z389" i="34" s="1"/>
  <c r="AH389" i="34" a="1"/>
  <c r="AH389" i="34" s="1"/>
  <c r="AB389" i="34" a="1"/>
  <c r="AB389" i="34" s="1"/>
  <c r="AI389" i="34" a="1"/>
  <c r="AI389" i="34" s="1"/>
  <c r="AJ389" i="34" a="1"/>
  <c r="AJ389" i="34" s="1"/>
  <c r="K389" i="34" a="1"/>
  <c r="K389" i="34" s="1"/>
  <c r="L389" i="34" a="1"/>
  <c r="L389" i="34" s="1"/>
  <c r="S389" i="34" a="1"/>
  <c r="S389" i="34" s="1"/>
  <c r="T389" i="34" a="1"/>
  <c r="T389" i="34" s="1"/>
  <c r="AA389" i="34" a="1"/>
  <c r="AA389" i="34" s="1"/>
  <c r="E389" i="34" a="1"/>
  <c r="E389" i="34" s="1"/>
  <c r="G391" i="34" a="1"/>
  <c r="G391" i="34" s="1"/>
  <c r="O391" i="34" a="1"/>
  <c r="O391" i="34" s="1"/>
  <c r="W391" i="34" a="1"/>
  <c r="W391" i="34" s="1"/>
  <c r="AE391" i="34" a="1"/>
  <c r="AE391" i="34" s="1"/>
  <c r="AM391" i="34" a="1"/>
  <c r="AM391" i="34" s="1"/>
  <c r="H391" i="34" a="1"/>
  <c r="H391" i="34" s="1"/>
  <c r="P391" i="34" a="1"/>
  <c r="P391" i="34" s="1"/>
  <c r="X391" i="34" a="1"/>
  <c r="X391" i="34" s="1"/>
  <c r="AF391" i="34" a="1"/>
  <c r="AF391" i="34" s="1"/>
  <c r="AN391" i="34" a="1"/>
  <c r="AN391" i="34" s="1"/>
  <c r="I391" i="34" a="1"/>
  <c r="I391" i="34" s="1"/>
  <c r="Q391" i="34" a="1"/>
  <c r="Q391" i="34" s="1"/>
  <c r="Y391" i="34" a="1"/>
  <c r="Y391" i="34" s="1"/>
  <c r="AG391" i="34" a="1"/>
  <c r="AG391" i="34" s="1"/>
  <c r="J391" i="34" a="1"/>
  <c r="J391" i="34" s="1"/>
  <c r="R391" i="34" a="1"/>
  <c r="R391" i="34" s="1"/>
  <c r="Z391" i="34" a="1"/>
  <c r="Z391" i="34" s="1"/>
  <c r="AH391" i="34" a="1"/>
  <c r="AH391" i="34" s="1"/>
  <c r="K391" i="34" a="1"/>
  <c r="K391" i="34" s="1"/>
  <c r="S391" i="34" a="1"/>
  <c r="S391" i="34" s="1"/>
  <c r="AA391" i="34" a="1"/>
  <c r="AA391" i="34" s="1"/>
  <c r="AI391" i="34" a="1"/>
  <c r="AI391" i="34" s="1"/>
  <c r="L391" i="34" a="1"/>
  <c r="L391" i="34" s="1"/>
  <c r="T391" i="34" a="1"/>
  <c r="T391" i="34" s="1"/>
  <c r="AB391" i="34" a="1"/>
  <c r="AB391" i="34" s="1"/>
  <c r="AJ391" i="34" a="1"/>
  <c r="AJ391" i="34" s="1"/>
  <c r="V391" i="34" a="1"/>
  <c r="V391" i="34" s="1"/>
  <c r="AC391" i="34" a="1"/>
  <c r="AC391" i="34" s="1"/>
  <c r="AD391" i="34" a="1"/>
  <c r="AD391" i="34" s="1"/>
  <c r="AK391" i="34" a="1"/>
  <c r="AK391" i="34" s="1"/>
  <c r="F391" i="34" a="1"/>
  <c r="F391" i="34" s="1"/>
  <c r="AL391" i="34" a="1"/>
  <c r="AL391" i="34" s="1"/>
  <c r="M391" i="34" a="1"/>
  <c r="M391" i="34" s="1"/>
  <c r="N391" i="34" a="1"/>
  <c r="N391" i="34" s="1"/>
  <c r="U391" i="34" a="1"/>
  <c r="U391" i="34" s="1"/>
  <c r="E391" i="34" a="1"/>
  <c r="E391" i="34" s="1"/>
  <c r="M375" i="34" a="1"/>
  <c r="M375" i="34" s="1"/>
  <c r="U375" i="34" a="1"/>
  <c r="U375" i="34" s="1"/>
  <c r="AC375" i="34" a="1"/>
  <c r="AC375" i="34" s="1"/>
  <c r="AK375" i="34" a="1"/>
  <c r="AK375" i="34" s="1"/>
  <c r="F375" i="34" a="1"/>
  <c r="F375" i="34" s="1"/>
  <c r="N375" i="34" a="1"/>
  <c r="N375" i="34" s="1"/>
  <c r="V375" i="34" a="1"/>
  <c r="V375" i="34" s="1"/>
  <c r="AD375" i="34" a="1"/>
  <c r="AD375" i="34" s="1"/>
  <c r="AL375" i="34" a="1"/>
  <c r="AL375" i="34" s="1"/>
  <c r="G375" i="34" a="1"/>
  <c r="G375" i="34" s="1"/>
  <c r="O375" i="34" a="1"/>
  <c r="O375" i="34" s="1"/>
  <c r="W375" i="34" a="1"/>
  <c r="W375" i="34" s="1"/>
  <c r="AE375" i="34" a="1"/>
  <c r="AE375" i="34" s="1"/>
  <c r="AM375" i="34" a="1"/>
  <c r="AM375" i="34" s="1"/>
  <c r="H375" i="34" a="1"/>
  <c r="H375" i="34" s="1"/>
  <c r="P375" i="34" a="1"/>
  <c r="P375" i="34" s="1"/>
  <c r="X375" i="34" a="1"/>
  <c r="X375" i="34" s="1"/>
  <c r="AF375" i="34" a="1"/>
  <c r="AF375" i="34" s="1"/>
  <c r="AN375" i="34" a="1"/>
  <c r="AN375" i="34" s="1"/>
  <c r="I375" i="34" a="1"/>
  <c r="I375" i="34" s="1"/>
  <c r="Q375" i="34" a="1"/>
  <c r="Q375" i="34" s="1"/>
  <c r="Y375" i="34" a="1"/>
  <c r="Y375" i="34" s="1"/>
  <c r="AG375" i="34" a="1"/>
  <c r="AG375" i="34" s="1"/>
  <c r="J375" i="34" a="1"/>
  <c r="J375" i="34" s="1"/>
  <c r="R375" i="34" a="1"/>
  <c r="R375" i="34" s="1"/>
  <c r="Z375" i="34" a="1"/>
  <c r="Z375" i="34" s="1"/>
  <c r="AH375" i="34" a="1"/>
  <c r="AH375" i="34" s="1"/>
  <c r="AJ375" i="34" a="1"/>
  <c r="AJ375" i="34" s="1"/>
  <c r="K375" i="34" a="1"/>
  <c r="K375" i="34" s="1"/>
  <c r="L375" i="34" a="1"/>
  <c r="L375" i="34" s="1"/>
  <c r="S375" i="34" a="1"/>
  <c r="S375" i="34" s="1"/>
  <c r="T375" i="34" a="1"/>
  <c r="T375" i="34" s="1"/>
  <c r="AA375" i="34" a="1"/>
  <c r="AA375" i="34" s="1"/>
  <c r="AB375" i="34" a="1"/>
  <c r="AB375" i="34" s="1"/>
  <c r="AI375" i="34" a="1"/>
  <c r="AI375" i="34" s="1"/>
  <c r="E375" i="34" a="1"/>
  <c r="E375" i="34" s="1"/>
  <c r="H396" i="34" a="1"/>
  <c r="H396" i="34" s="1"/>
  <c r="P396" i="34" a="1"/>
  <c r="P396" i="34" s="1"/>
  <c r="X396" i="34" a="1"/>
  <c r="X396" i="34" s="1"/>
  <c r="K396" i="34" a="1"/>
  <c r="K396" i="34" s="1"/>
  <c r="S396" i="34" a="1"/>
  <c r="S396" i="34" s="1"/>
  <c r="AA396" i="34" a="1"/>
  <c r="AA396" i="34" s="1"/>
  <c r="L396" i="34" a="1"/>
  <c r="L396" i="34" s="1"/>
  <c r="T396" i="34" a="1"/>
  <c r="T396" i="34" s="1"/>
  <c r="AB396" i="34" a="1"/>
  <c r="AB396" i="34" s="1"/>
  <c r="M396" i="34" a="1"/>
  <c r="M396" i="34" s="1"/>
  <c r="U396" i="34" a="1"/>
  <c r="U396" i="34" s="1"/>
  <c r="AC396" i="34" a="1"/>
  <c r="AC396" i="34" s="1"/>
  <c r="R396" i="34" a="1"/>
  <c r="R396" i="34" s="1"/>
  <c r="AG396" i="34" a="1"/>
  <c r="AG396" i="34" s="1"/>
  <c r="F396" i="34" a="1"/>
  <c r="F396" i="34" s="1"/>
  <c r="V396" i="34" a="1"/>
  <c r="V396" i="34" s="1"/>
  <c r="AH396" i="34" a="1"/>
  <c r="AH396" i="34" s="1"/>
  <c r="G396" i="34" a="1"/>
  <c r="G396" i="34" s="1"/>
  <c r="W396" i="34" a="1"/>
  <c r="W396" i="34" s="1"/>
  <c r="AI396" i="34" a="1"/>
  <c r="AI396" i="34" s="1"/>
  <c r="I396" i="34" a="1"/>
  <c r="I396" i="34" s="1"/>
  <c r="Y396" i="34" a="1"/>
  <c r="Y396" i="34" s="1"/>
  <c r="AJ396" i="34" a="1"/>
  <c r="AJ396" i="34" s="1"/>
  <c r="J396" i="34" a="1"/>
  <c r="J396" i="34" s="1"/>
  <c r="Z396" i="34" a="1"/>
  <c r="Z396" i="34" s="1"/>
  <c r="AK396" i="34" a="1"/>
  <c r="AK396" i="34" s="1"/>
  <c r="N396" i="34" a="1"/>
  <c r="N396" i="34" s="1"/>
  <c r="AD396" i="34" a="1"/>
  <c r="AD396" i="34" s="1"/>
  <c r="AL396" i="34" a="1"/>
  <c r="AL396" i="34" s="1"/>
  <c r="O396" i="34" a="1"/>
  <c r="O396" i="34" s="1"/>
  <c r="AE396" i="34" a="1"/>
  <c r="AE396" i="34" s="1"/>
  <c r="AM396" i="34" a="1"/>
  <c r="AM396" i="34" s="1"/>
  <c r="AF396" i="34" a="1"/>
  <c r="AF396" i="34" s="1"/>
  <c r="Q396" i="34" a="1"/>
  <c r="Q396" i="34" s="1"/>
  <c r="AN396" i="34" a="1"/>
  <c r="AN396" i="34" s="1"/>
  <c r="E396" i="34" a="1"/>
  <c r="E396" i="34" s="1"/>
  <c r="K414" i="34" a="1"/>
  <c r="K414" i="34" s="1"/>
  <c r="S414" i="34" a="1"/>
  <c r="S414" i="34" s="1"/>
  <c r="AA414" i="34" a="1"/>
  <c r="AA414" i="34" s="1"/>
  <c r="AI414" i="34" a="1"/>
  <c r="AI414" i="34" s="1"/>
  <c r="L414" i="34" a="1"/>
  <c r="L414" i="34" s="1"/>
  <c r="T414" i="34" a="1"/>
  <c r="T414" i="34" s="1"/>
  <c r="AB414" i="34" a="1"/>
  <c r="AB414" i="34" s="1"/>
  <c r="AJ414" i="34" a="1"/>
  <c r="AJ414" i="34" s="1"/>
  <c r="M414" i="34" a="1"/>
  <c r="M414" i="34" s="1"/>
  <c r="U414" i="34" a="1"/>
  <c r="U414" i="34" s="1"/>
  <c r="AC414" i="34" a="1"/>
  <c r="AC414" i="34" s="1"/>
  <c r="AK414" i="34" a="1"/>
  <c r="AK414" i="34" s="1"/>
  <c r="F414" i="34" a="1"/>
  <c r="F414" i="34" s="1"/>
  <c r="N414" i="34" a="1"/>
  <c r="N414" i="34" s="1"/>
  <c r="V414" i="34" a="1"/>
  <c r="V414" i="34" s="1"/>
  <c r="AD414" i="34" a="1"/>
  <c r="AD414" i="34" s="1"/>
  <c r="AL414" i="34" a="1"/>
  <c r="AL414" i="34" s="1"/>
  <c r="G414" i="34" a="1"/>
  <c r="G414" i="34" s="1"/>
  <c r="O414" i="34" a="1"/>
  <c r="O414" i="34" s="1"/>
  <c r="W414" i="34" a="1"/>
  <c r="W414" i="34" s="1"/>
  <c r="AE414" i="34" a="1"/>
  <c r="AE414" i="34" s="1"/>
  <c r="AM414" i="34" a="1"/>
  <c r="AM414" i="34" s="1"/>
  <c r="H414" i="34" a="1"/>
  <c r="H414" i="34" s="1"/>
  <c r="P414" i="34" a="1"/>
  <c r="P414" i="34" s="1"/>
  <c r="X414" i="34" a="1"/>
  <c r="X414" i="34" s="1"/>
  <c r="AF414" i="34" a="1"/>
  <c r="AF414" i="34" s="1"/>
  <c r="AN414" i="34" a="1"/>
  <c r="AN414" i="34" s="1"/>
  <c r="J414" i="34" a="1"/>
  <c r="J414" i="34" s="1"/>
  <c r="Q414" i="34" a="1"/>
  <c r="Q414" i="34" s="1"/>
  <c r="Y414" i="34" a="1"/>
  <c r="Y414" i="34" s="1"/>
  <c r="R414" i="34" a="1"/>
  <c r="R414" i="34" s="1"/>
  <c r="Z414" i="34" a="1"/>
  <c r="Z414" i="34" s="1"/>
  <c r="AG414" i="34" a="1"/>
  <c r="AG414" i="34" s="1"/>
  <c r="AH414" i="34" a="1"/>
  <c r="AH414" i="34" s="1"/>
  <c r="I414" i="34" a="1"/>
  <c r="I414" i="34" s="1"/>
  <c r="E414" i="34" a="1"/>
  <c r="E414" i="34" s="1"/>
  <c r="K420" i="34" a="1"/>
  <c r="K420" i="34" s="1"/>
  <c r="S420" i="34" a="1"/>
  <c r="S420" i="34" s="1"/>
  <c r="AA420" i="34" a="1"/>
  <c r="AA420" i="34" s="1"/>
  <c r="AI420" i="34" a="1"/>
  <c r="AI420" i="34" s="1"/>
  <c r="L420" i="34" a="1"/>
  <c r="L420" i="34" s="1"/>
  <c r="T420" i="34" a="1"/>
  <c r="T420" i="34" s="1"/>
  <c r="AB420" i="34" a="1"/>
  <c r="AB420" i="34" s="1"/>
  <c r="AJ420" i="34" a="1"/>
  <c r="AJ420" i="34" s="1"/>
  <c r="M420" i="34" a="1"/>
  <c r="M420" i="34" s="1"/>
  <c r="U420" i="34" a="1"/>
  <c r="U420" i="34" s="1"/>
  <c r="AC420" i="34" a="1"/>
  <c r="AC420" i="34" s="1"/>
  <c r="AK420" i="34" a="1"/>
  <c r="AK420" i="34" s="1"/>
  <c r="F420" i="34" a="1"/>
  <c r="F420" i="34" s="1"/>
  <c r="N420" i="34" a="1"/>
  <c r="N420" i="34" s="1"/>
  <c r="V420" i="34" a="1"/>
  <c r="V420" i="34" s="1"/>
  <c r="AD420" i="34" a="1"/>
  <c r="AD420" i="34" s="1"/>
  <c r="AL420" i="34" a="1"/>
  <c r="AL420" i="34" s="1"/>
  <c r="O420" i="34" a="1"/>
  <c r="O420" i="34" s="1"/>
  <c r="AE420" i="34" a="1"/>
  <c r="AE420" i="34" s="1"/>
  <c r="R420" i="34" a="1"/>
  <c r="R420" i="34" s="1"/>
  <c r="AM420" i="34" a="1"/>
  <c r="AM420" i="34" s="1"/>
  <c r="P420" i="34" a="1"/>
  <c r="P420" i="34" s="1"/>
  <c r="AF420" i="34" a="1"/>
  <c r="AF420" i="34" s="1"/>
  <c r="G420" i="34" a="1"/>
  <c r="G420" i="34" s="1"/>
  <c r="Q420" i="34" a="1"/>
  <c r="Q420" i="34" s="1"/>
  <c r="AG420" i="34" a="1"/>
  <c r="AG420" i="34" s="1"/>
  <c r="W420" i="34" a="1"/>
  <c r="W420" i="34" s="1"/>
  <c r="H420" i="34" a="1"/>
  <c r="H420" i="34" s="1"/>
  <c r="X420" i="34" a="1"/>
  <c r="X420" i="34" s="1"/>
  <c r="AN420" i="34" a="1"/>
  <c r="AN420" i="34" s="1"/>
  <c r="J420" i="34" a="1"/>
  <c r="J420" i="34" s="1"/>
  <c r="I420" i="34" a="1"/>
  <c r="I420" i="34" s="1"/>
  <c r="Y420" i="34" a="1"/>
  <c r="Y420" i="34" s="1"/>
  <c r="Z420" i="34" a="1"/>
  <c r="Z420" i="34" s="1"/>
  <c r="AH420" i="34" a="1"/>
  <c r="AH420" i="34" s="1"/>
  <c r="E420" i="34" a="1"/>
  <c r="E420" i="34" s="1"/>
  <c r="G369" i="34" a="1"/>
  <c r="G369" i="34" s="1"/>
  <c r="O369" i="34" a="1"/>
  <c r="O369" i="34" s="1"/>
  <c r="W369" i="34" a="1"/>
  <c r="W369" i="34" s="1"/>
  <c r="AE369" i="34" a="1"/>
  <c r="AE369" i="34" s="1"/>
  <c r="AM369" i="34" a="1"/>
  <c r="AM369" i="34" s="1"/>
  <c r="H369" i="34" a="1"/>
  <c r="H369" i="34" s="1"/>
  <c r="P369" i="34" a="1"/>
  <c r="P369" i="34" s="1"/>
  <c r="X369" i="34" a="1"/>
  <c r="X369" i="34" s="1"/>
  <c r="AF369" i="34" a="1"/>
  <c r="AF369" i="34" s="1"/>
  <c r="AN369" i="34" a="1"/>
  <c r="AN369" i="34" s="1"/>
  <c r="I369" i="34" a="1"/>
  <c r="I369" i="34" s="1"/>
  <c r="Q369" i="34" a="1"/>
  <c r="Q369" i="34" s="1"/>
  <c r="Y369" i="34" a="1"/>
  <c r="Y369" i="34" s="1"/>
  <c r="AG369" i="34" a="1"/>
  <c r="AG369" i="34" s="1"/>
  <c r="J369" i="34" a="1"/>
  <c r="J369" i="34" s="1"/>
  <c r="R369" i="34" a="1"/>
  <c r="R369" i="34" s="1"/>
  <c r="Z369" i="34" a="1"/>
  <c r="Z369" i="34" s="1"/>
  <c r="AH369" i="34" a="1"/>
  <c r="AH369" i="34" s="1"/>
  <c r="K369" i="34" a="1"/>
  <c r="K369" i="34" s="1"/>
  <c r="S369" i="34" a="1"/>
  <c r="S369" i="34" s="1"/>
  <c r="AA369" i="34" a="1"/>
  <c r="AA369" i="34" s="1"/>
  <c r="AI369" i="34" a="1"/>
  <c r="AI369" i="34" s="1"/>
  <c r="L369" i="34" a="1"/>
  <c r="L369" i="34" s="1"/>
  <c r="T369" i="34" a="1"/>
  <c r="T369" i="34" s="1"/>
  <c r="AB369" i="34" a="1"/>
  <c r="AB369" i="34" s="1"/>
  <c r="AJ369" i="34" a="1"/>
  <c r="AJ369" i="34" s="1"/>
  <c r="V369" i="34" a="1"/>
  <c r="V369" i="34" s="1"/>
  <c r="AC369" i="34" a="1"/>
  <c r="AC369" i="34" s="1"/>
  <c r="AD369" i="34" a="1"/>
  <c r="AD369" i="34" s="1"/>
  <c r="AK369" i="34" a="1"/>
  <c r="AK369" i="34" s="1"/>
  <c r="F369" i="34" a="1"/>
  <c r="F369" i="34" s="1"/>
  <c r="AL369" i="34" a="1"/>
  <c r="AL369" i="34" s="1"/>
  <c r="M369" i="34" a="1"/>
  <c r="M369" i="34" s="1"/>
  <c r="U369" i="34" a="1"/>
  <c r="U369" i="34" s="1"/>
  <c r="N369" i="34" a="1"/>
  <c r="N369" i="34" s="1"/>
  <c r="E369" i="34" a="1"/>
  <c r="E369" i="34" s="1"/>
  <c r="K380" i="34" a="1"/>
  <c r="K380" i="34" s="1"/>
  <c r="S380" i="34" a="1"/>
  <c r="S380" i="34" s="1"/>
  <c r="AA380" i="34" a="1"/>
  <c r="AA380" i="34" s="1"/>
  <c r="AI380" i="34" a="1"/>
  <c r="AI380" i="34" s="1"/>
  <c r="F380" i="34" a="1"/>
  <c r="F380" i="34" s="1"/>
  <c r="O380" i="34" a="1"/>
  <c r="O380" i="34" s="1"/>
  <c r="X380" i="34" a="1"/>
  <c r="X380" i="34" s="1"/>
  <c r="AG380" i="34" a="1"/>
  <c r="AG380" i="34" s="1"/>
  <c r="G380" i="34" a="1"/>
  <c r="G380" i="34" s="1"/>
  <c r="P380" i="34" a="1"/>
  <c r="P380" i="34" s="1"/>
  <c r="Y380" i="34" a="1"/>
  <c r="Y380" i="34" s="1"/>
  <c r="AH380" i="34" a="1"/>
  <c r="AH380" i="34" s="1"/>
  <c r="H380" i="34" a="1"/>
  <c r="H380" i="34" s="1"/>
  <c r="Q380" i="34" a="1"/>
  <c r="Q380" i="34" s="1"/>
  <c r="Z380" i="34" a="1"/>
  <c r="Z380" i="34" s="1"/>
  <c r="AJ380" i="34" a="1"/>
  <c r="AJ380" i="34" s="1"/>
  <c r="I380" i="34" a="1"/>
  <c r="I380" i="34" s="1"/>
  <c r="R380" i="34" a="1"/>
  <c r="R380" i="34" s="1"/>
  <c r="AB380" i="34" a="1"/>
  <c r="AB380" i="34" s="1"/>
  <c r="AK380" i="34" a="1"/>
  <c r="AK380" i="34" s="1"/>
  <c r="J380" i="34" a="1"/>
  <c r="J380" i="34" s="1"/>
  <c r="T380" i="34" a="1"/>
  <c r="T380" i="34" s="1"/>
  <c r="AC380" i="34" a="1"/>
  <c r="AC380" i="34" s="1"/>
  <c r="AL380" i="34" a="1"/>
  <c r="AL380" i="34" s="1"/>
  <c r="L380" i="34" a="1"/>
  <c r="L380" i="34" s="1"/>
  <c r="U380" i="34" a="1"/>
  <c r="U380" i="34" s="1"/>
  <c r="AD380" i="34" a="1"/>
  <c r="AD380" i="34" s="1"/>
  <c r="AM380" i="34" a="1"/>
  <c r="AM380" i="34" s="1"/>
  <c r="N380" i="34" a="1"/>
  <c r="N380" i="34" s="1"/>
  <c r="V380" i="34" a="1"/>
  <c r="V380" i="34" s="1"/>
  <c r="W380" i="34" a="1"/>
  <c r="W380" i="34" s="1"/>
  <c r="AE380" i="34" a="1"/>
  <c r="AE380" i="34" s="1"/>
  <c r="AF380" i="34" a="1"/>
  <c r="AF380" i="34" s="1"/>
  <c r="AN380" i="34" a="1"/>
  <c r="AN380" i="34" s="1"/>
  <c r="M380" i="34" a="1"/>
  <c r="M380" i="34" s="1"/>
  <c r="E380" i="34" a="1"/>
  <c r="E380" i="34" s="1"/>
  <c r="L384" i="34" a="1"/>
  <c r="L384" i="34" s="1"/>
  <c r="T384" i="34" a="1"/>
  <c r="T384" i="34" s="1"/>
  <c r="AB384" i="34" a="1"/>
  <c r="AB384" i="34" s="1"/>
  <c r="AJ384" i="34" a="1"/>
  <c r="AJ384" i="34" s="1"/>
  <c r="M384" i="34" a="1"/>
  <c r="M384" i="34" s="1"/>
  <c r="U384" i="34" a="1"/>
  <c r="U384" i="34" s="1"/>
  <c r="AC384" i="34" a="1"/>
  <c r="AC384" i="34" s="1"/>
  <c r="AK384" i="34" a="1"/>
  <c r="AK384" i="34" s="1"/>
  <c r="F384" i="34" a="1"/>
  <c r="F384" i="34" s="1"/>
  <c r="N384" i="34" a="1"/>
  <c r="N384" i="34" s="1"/>
  <c r="V384" i="34" a="1"/>
  <c r="V384" i="34" s="1"/>
  <c r="AD384" i="34" a="1"/>
  <c r="AD384" i="34" s="1"/>
  <c r="AL384" i="34" a="1"/>
  <c r="AL384" i="34" s="1"/>
  <c r="G384" i="34" a="1"/>
  <c r="G384" i="34" s="1"/>
  <c r="O384" i="34" a="1"/>
  <c r="O384" i="34" s="1"/>
  <c r="W384" i="34" a="1"/>
  <c r="W384" i="34" s="1"/>
  <c r="AE384" i="34" a="1"/>
  <c r="AE384" i="34" s="1"/>
  <c r="AM384" i="34" a="1"/>
  <c r="AM384" i="34" s="1"/>
  <c r="H384" i="34" a="1"/>
  <c r="H384" i="34" s="1"/>
  <c r="P384" i="34" a="1"/>
  <c r="P384" i="34" s="1"/>
  <c r="X384" i="34" a="1"/>
  <c r="X384" i="34" s="1"/>
  <c r="AF384" i="34" a="1"/>
  <c r="AF384" i="34" s="1"/>
  <c r="AN384" i="34" a="1"/>
  <c r="AN384" i="34" s="1"/>
  <c r="I384" i="34" a="1"/>
  <c r="I384" i="34" s="1"/>
  <c r="Q384" i="34" a="1"/>
  <c r="Q384" i="34" s="1"/>
  <c r="Y384" i="34" a="1"/>
  <c r="Y384" i="34" s="1"/>
  <c r="AG384" i="34" a="1"/>
  <c r="AG384" i="34" s="1"/>
  <c r="K384" i="34" a="1"/>
  <c r="K384" i="34" s="1"/>
  <c r="R384" i="34" a="1"/>
  <c r="R384" i="34" s="1"/>
  <c r="S384" i="34" a="1"/>
  <c r="S384" i="34" s="1"/>
  <c r="Z384" i="34" a="1"/>
  <c r="Z384" i="34" s="1"/>
  <c r="AA384" i="34" a="1"/>
  <c r="AA384" i="34" s="1"/>
  <c r="AH384" i="34" a="1"/>
  <c r="AH384" i="34" s="1"/>
  <c r="AI384" i="34" a="1"/>
  <c r="AI384" i="34" s="1"/>
  <c r="J384" i="34" a="1"/>
  <c r="J384" i="34" s="1"/>
  <c r="E384" i="34" a="1"/>
  <c r="E384" i="34" s="1"/>
  <c r="L392" i="34" a="1"/>
  <c r="L392" i="34" s="1"/>
  <c r="T392" i="34" a="1"/>
  <c r="T392" i="34" s="1"/>
  <c r="AB392" i="34" a="1"/>
  <c r="AB392" i="34" s="1"/>
  <c r="AJ392" i="34" a="1"/>
  <c r="AJ392" i="34" s="1"/>
  <c r="M392" i="34" a="1"/>
  <c r="M392" i="34" s="1"/>
  <c r="U392" i="34" a="1"/>
  <c r="U392" i="34" s="1"/>
  <c r="AC392" i="34" a="1"/>
  <c r="AC392" i="34" s="1"/>
  <c r="AK392" i="34" a="1"/>
  <c r="AK392" i="34" s="1"/>
  <c r="F392" i="34" a="1"/>
  <c r="F392" i="34" s="1"/>
  <c r="N392" i="34" a="1"/>
  <c r="N392" i="34" s="1"/>
  <c r="V392" i="34" a="1"/>
  <c r="V392" i="34" s="1"/>
  <c r="AD392" i="34" a="1"/>
  <c r="AD392" i="34" s="1"/>
  <c r="AL392" i="34" a="1"/>
  <c r="AL392" i="34" s="1"/>
  <c r="G392" i="34" a="1"/>
  <c r="G392" i="34" s="1"/>
  <c r="O392" i="34" a="1"/>
  <c r="O392" i="34" s="1"/>
  <c r="W392" i="34" a="1"/>
  <c r="W392" i="34" s="1"/>
  <c r="AE392" i="34" a="1"/>
  <c r="AE392" i="34" s="1"/>
  <c r="AM392" i="34" a="1"/>
  <c r="AM392" i="34" s="1"/>
  <c r="H392" i="34" a="1"/>
  <c r="H392" i="34" s="1"/>
  <c r="P392" i="34" a="1"/>
  <c r="P392" i="34" s="1"/>
  <c r="X392" i="34" a="1"/>
  <c r="X392" i="34" s="1"/>
  <c r="AF392" i="34" a="1"/>
  <c r="AF392" i="34" s="1"/>
  <c r="AN392" i="34" a="1"/>
  <c r="AN392" i="34" s="1"/>
  <c r="I392" i="34" a="1"/>
  <c r="I392" i="34" s="1"/>
  <c r="Q392" i="34" a="1"/>
  <c r="Q392" i="34" s="1"/>
  <c r="Y392" i="34" a="1"/>
  <c r="Y392" i="34" s="1"/>
  <c r="AG392" i="34" a="1"/>
  <c r="AG392" i="34" s="1"/>
  <c r="S392" i="34" a="1"/>
  <c r="S392" i="34" s="1"/>
  <c r="Z392" i="34" a="1"/>
  <c r="Z392" i="34" s="1"/>
  <c r="AA392" i="34" a="1"/>
  <c r="AA392" i="34" s="1"/>
  <c r="AH392" i="34" a="1"/>
  <c r="AH392" i="34" s="1"/>
  <c r="AI392" i="34" a="1"/>
  <c r="AI392" i="34" s="1"/>
  <c r="J392" i="34" a="1"/>
  <c r="J392" i="34" s="1"/>
  <c r="K392" i="34" a="1"/>
  <c r="K392" i="34" s="1"/>
  <c r="R392" i="34" a="1"/>
  <c r="R392" i="34" s="1"/>
  <c r="E392" i="34" a="1"/>
  <c r="E392" i="34" s="1"/>
  <c r="H415" i="34" a="1"/>
  <c r="H415" i="34" s="1"/>
  <c r="P415" i="34" a="1"/>
  <c r="P415" i="34" s="1"/>
  <c r="X415" i="34" a="1"/>
  <c r="X415" i="34" s="1"/>
  <c r="AF415" i="34" a="1"/>
  <c r="AF415" i="34" s="1"/>
  <c r="AN415" i="34" a="1"/>
  <c r="AN415" i="34" s="1"/>
  <c r="I415" i="34" a="1"/>
  <c r="I415" i="34" s="1"/>
  <c r="Q415" i="34" a="1"/>
  <c r="Q415" i="34" s="1"/>
  <c r="Y415" i="34" a="1"/>
  <c r="Y415" i="34" s="1"/>
  <c r="AG415" i="34" a="1"/>
  <c r="AG415" i="34" s="1"/>
  <c r="J415" i="34" a="1"/>
  <c r="J415" i="34" s="1"/>
  <c r="R415" i="34" a="1"/>
  <c r="R415" i="34" s="1"/>
  <c r="Z415" i="34" a="1"/>
  <c r="Z415" i="34" s="1"/>
  <c r="AH415" i="34" a="1"/>
  <c r="AH415" i="34" s="1"/>
  <c r="K415" i="34" a="1"/>
  <c r="K415" i="34" s="1"/>
  <c r="S415" i="34" a="1"/>
  <c r="S415" i="34" s="1"/>
  <c r="AA415" i="34" a="1"/>
  <c r="AA415" i="34" s="1"/>
  <c r="AI415" i="34" a="1"/>
  <c r="AI415" i="34" s="1"/>
  <c r="L415" i="34" a="1"/>
  <c r="L415" i="34" s="1"/>
  <c r="T415" i="34" a="1"/>
  <c r="T415" i="34" s="1"/>
  <c r="AB415" i="34" a="1"/>
  <c r="AB415" i="34" s="1"/>
  <c r="AJ415" i="34" a="1"/>
  <c r="AJ415" i="34" s="1"/>
  <c r="M415" i="34" a="1"/>
  <c r="M415" i="34" s="1"/>
  <c r="U415" i="34" a="1"/>
  <c r="U415" i="34" s="1"/>
  <c r="AC415" i="34" a="1"/>
  <c r="AC415" i="34" s="1"/>
  <c r="AK415" i="34" a="1"/>
  <c r="AK415" i="34" s="1"/>
  <c r="G415" i="34" a="1"/>
  <c r="G415" i="34" s="1"/>
  <c r="AM415" i="34" a="1"/>
  <c r="AM415" i="34" s="1"/>
  <c r="W415" i="34" a="1"/>
  <c r="W415" i="34" s="1"/>
  <c r="N415" i="34" a="1"/>
  <c r="N415" i="34" s="1"/>
  <c r="O415" i="34" a="1"/>
  <c r="O415" i="34" s="1"/>
  <c r="V415" i="34" a="1"/>
  <c r="V415" i="34" s="1"/>
  <c r="AD415" i="34" a="1"/>
  <c r="AD415" i="34" s="1"/>
  <c r="F415" i="34" a="1"/>
  <c r="F415" i="34" s="1"/>
  <c r="AE415" i="34" a="1"/>
  <c r="AE415" i="34" s="1"/>
  <c r="AL415" i="34" a="1"/>
  <c r="AL415" i="34" s="1"/>
  <c r="E415" i="34" a="1"/>
  <c r="E415" i="34" s="1"/>
  <c r="R361" i="34" a="1"/>
  <c r="R361" i="34" s="1"/>
  <c r="AI361" i="34" a="1"/>
  <c r="AI361" i="34" s="1"/>
  <c r="U361" i="34" a="1"/>
  <c r="U361" i="34" s="1"/>
  <c r="AK361" i="34" a="1"/>
  <c r="AK361" i="34" s="1"/>
  <c r="G361" i="34" a="1"/>
  <c r="G361" i="34" s="1"/>
  <c r="W361" i="34" a="1"/>
  <c r="W361" i="34" s="1"/>
  <c r="AL361" i="34" a="1"/>
  <c r="AL361" i="34" s="1"/>
  <c r="J361" i="34" a="1"/>
  <c r="J361" i="34" s="1"/>
  <c r="Z361" i="34" a="1"/>
  <c r="Z361" i="34" s="1"/>
  <c r="AM361" i="34" a="1"/>
  <c r="AM361" i="34" s="1"/>
  <c r="K361" i="34" a="1"/>
  <c r="K361" i="34" s="1"/>
  <c r="AA361" i="34" a="1"/>
  <c r="AA361" i="34" s="1"/>
  <c r="M361" i="34" a="1"/>
  <c r="M361" i="34" s="1"/>
  <c r="N361" i="34" a="1"/>
  <c r="N361" i="34" s="1"/>
  <c r="T361" i="34" a="1"/>
  <c r="T361" i="34" s="1"/>
  <c r="AB361" i="34" a="1"/>
  <c r="AB361" i="34" s="1"/>
  <c r="AE361" i="34" a="1"/>
  <c r="AE361" i="34" s="1"/>
  <c r="AJ361" i="34" a="1"/>
  <c r="AJ361" i="34" s="1"/>
  <c r="V361" i="34" a="1"/>
  <c r="V361" i="34" s="1"/>
  <c r="L361" i="34" a="1"/>
  <c r="L361" i="34" s="1"/>
  <c r="AG361" i="34" a="1"/>
  <c r="AG361" i="34" s="1"/>
  <c r="AH361" i="34" a="1"/>
  <c r="AH361" i="34" s="1"/>
  <c r="Y361" i="34" a="1"/>
  <c r="Y361" i="34" s="1"/>
  <c r="AN361" i="34" a="1"/>
  <c r="AN361" i="34" s="1"/>
  <c r="AC361" i="34" a="1"/>
  <c r="AC361" i="34" s="1"/>
  <c r="AD361" i="34" a="1"/>
  <c r="AD361" i="34" s="1"/>
  <c r="Q361" i="34" a="1"/>
  <c r="Q361" i="34" s="1"/>
  <c r="AF361" i="34" a="1"/>
  <c r="AF361" i="34" s="1"/>
  <c r="O361" i="34" a="1"/>
  <c r="O361" i="34" s="1"/>
  <c r="S361" i="34" a="1"/>
  <c r="S361" i="34" s="1"/>
  <c r="I361" i="34" a="1"/>
  <c r="I361" i="34" s="1"/>
  <c r="X361" i="34" a="1"/>
  <c r="X361" i="34" s="1"/>
  <c r="E361" i="34" a="1"/>
  <c r="E361" i="34" s="1"/>
  <c r="F361" i="34" a="1"/>
  <c r="F361" i="34" s="1"/>
  <c r="P361" i="34" a="1"/>
  <c r="P361" i="34" s="1"/>
  <c r="H361" i="34" a="1"/>
  <c r="H361" i="34" s="1"/>
  <c r="M362" i="34" a="1"/>
  <c r="M362" i="34" s="1"/>
  <c r="AC362" i="34" a="1"/>
  <c r="AC362" i="34" s="1"/>
  <c r="O362" i="34" a="1"/>
  <c r="O362" i="34" s="1"/>
  <c r="AF362" i="34" a="1"/>
  <c r="AF362" i="34" s="1"/>
  <c r="T362" i="34" a="1"/>
  <c r="T362" i="34" s="1"/>
  <c r="AJ362" i="34" a="1"/>
  <c r="AJ362" i="34" s="1"/>
  <c r="V362" i="34" a="1"/>
  <c r="V362" i="34" s="1"/>
  <c r="AK362" i="34" a="1"/>
  <c r="AK362" i="34" s="1"/>
  <c r="H362" i="34" a="1"/>
  <c r="H362" i="34" s="1"/>
  <c r="W362" i="34" a="1"/>
  <c r="W362" i="34" s="1"/>
  <c r="AM362" i="34" a="1"/>
  <c r="AM362" i="34" s="1"/>
  <c r="N362" i="34" a="1"/>
  <c r="N362" i="34" s="1"/>
  <c r="X362" i="34" a="1"/>
  <c r="X362" i="34" s="1"/>
  <c r="Y362" i="34" a="1"/>
  <c r="Y362" i="34" s="1"/>
  <c r="AE362" i="34" a="1"/>
  <c r="AE362" i="34" s="1"/>
  <c r="AN362" i="34" a="1"/>
  <c r="AN362" i="34" s="1"/>
  <c r="I362" i="34" a="1"/>
  <c r="I362" i="34" s="1"/>
  <c r="L362" i="34" a="1"/>
  <c r="L362" i="34" s="1"/>
  <c r="AG362" i="34" a="1"/>
  <c r="AG362" i="34" s="1"/>
  <c r="K362" i="34" a="1"/>
  <c r="K362" i="34" s="1"/>
  <c r="R362" i="34" a="1"/>
  <c r="R362" i="34" s="1"/>
  <c r="S362" i="34" a="1"/>
  <c r="S362" i="34" s="1"/>
  <c r="U362" i="34" a="1"/>
  <c r="U362" i="34" s="1"/>
  <c r="AD362" i="34" a="1"/>
  <c r="AD362" i="34" s="1"/>
  <c r="J362" i="34" a="1"/>
  <c r="J362" i="34" s="1"/>
  <c r="Z362" i="34" a="1"/>
  <c r="Z362" i="34" s="1"/>
  <c r="G362" i="34" a="1"/>
  <c r="G362" i="34" s="1"/>
  <c r="Q362" i="34" a="1"/>
  <c r="Q362" i="34" s="1"/>
  <c r="AL362" i="34" a="1"/>
  <c r="AL362" i="34" s="1"/>
  <c r="E362" i="34" a="1"/>
  <c r="E362" i="34" s="1"/>
  <c r="AB362" i="34" a="1"/>
  <c r="AB362" i="34" s="1"/>
  <c r="P362" i="34" a="1"/>
  <c r="P362" i="34" s="1"/>
  <c r="AI362" i="34" a="1"/>
  <c r="AI362" i="34" s="1"/>
  <c r="F362" i="34" a="1"/>
  <c r="F362" i="34" s="1"/>
  <c r="AA362" i="34" a="1"/>
  <c r="AA362" i="34" s="1"/>
  <c r="AH362" i="34" a="1"/>
  <c r="AH362" i="34" s="1"/>
  <c r="G383" i="34" a="1"/>
  <c r="G383" i="34" s="1"/>
  <c r="O383" i="34" a="1"/>
  <c r="O383" i="34" s="1"/>
  <c r="W383" i="34" a="1"/>
  <c r="W383" i="34" s="1"/>
  <c r="AE383" i="34" a="1"/>
  <c r="AE383" i="34" s="1"/>
  <c r="AM383" i="34" a="1"/>
  <c r="AM383" i="34" s="1"/>
  <c r="H383" i="34" a="1"/>
  <c r="H383" i="34" s="1"/>
  <c r="P383" i="34" a="1"/>
  <c r="P383" i="34" s="1"/>
  <c r="X383" i="34" a="1"/>
  <c r="X383" i="34" s="1"/>
  <c r="AF383" i="34" a="1"/>
  <c r="AF383" i="34" s="1"/>
  <c r="AN383" i="34" a="1"/>
  <c r="AN383" i="34" s="1"/>
  <c r="I383" i="34" a="1"/>
  <c r="I383" i="34" s="1"/>
  <c r="Q383" i="34" a="1"/>
  <c r="Q383" i="34" s="1"/>
  <c r="Y383" i="34" a="1"/>
  <c r="Y383" i="34" s="1"/>
  <c r="AG383" i="34" a="1"/>
  <c r="AG383" i="34" s="1"/>
  <c r="J383" i="34" a="1"/>
  <c r="J383" i="34" s="1"/>
  <c r="R383" i="34" a="1"/>
  <c r="R383" i="34" s="1"/>
  <c r="Z383" i="34" a="1"/>
  <c r="Z383" i="34" s="1"/>
  <c r="AH383" i="34" a="1"/>
  <c r="AH383" i="34" s="1"/>
  <c r="K383" i="34" a="1"/>
  <c r="K383" i="34" s="1"/>
  <c r="S383" i="34" a="1"/>
  <c r="S383" i="34" s="1"/>
  <c r="AA383" i="34" a="1"/>
  <c r="AA383" i="34" s="1"/>
  <c r="AI383" i="34" a="1"/>
  <c r="AI383" i="34" s="1"/>
  <c r="L383" i="34" a="1"/>
  <c r="L383" i="34" s="1"/>
  <c r="T383" i="34" a="1"/>
  <c r="T383" i="34" s="1"/>
  <c r="AB383" i="34" a="1"/>
  <c r="AB383" i="34" s="1"/>
  <c r="AJ383" i="34" a="1"/>
  <c r="AJ383" i="34" s="1"/>
  <c r="N383" i="34" a="1"/>
  <c r="N383" i="34" s="1"/>
  <c r="U383" i="34" a="1"/>
  <c r="U383" i="34" s="1"/>
  <c r="V383" i="34" a="1"/>
  <c r="V383" i="34" s="1"/>
  <c r="AC383" i="34" a="1"/>
  <c r="AC383" i="34" s="1"/>
  <c r="AD383" i="34" a="1"/>
  <c r="AD383" i="34" s="1"/>
  <c r="AK383" i="34" a="1"/>
  <c r="AK383" i="34" s="1"/>
  <c r="F383" i="34" a="1"/>
  <c r="F383" i="34" s="1"/>
  <c r="AL383" i="34" a="1"/>
  <c r="AL383" i="34" s="1"/>
  <c r="M383" i="34" a="1"/>
  <c r="M383" i="34" s="1"/>
  <c r="E383" i="34" a="1"/>
  <c r="E383" i="34" s="1"/>
  <c r="F372" i="34" a="1"/>
  <c r="F372" i="34" s="1"/>
  <c r="N372" i="34" a="1"/>
  <c r="N372" i="34" s="1"/>
  <c r="V372" i="34" a="1"/>
  <c r="V372" i="34" s="1"/>
  <c r="AD372" i="34" a="1"/>
  <c r="AD372" i="34" s="1"/>
  <c r="AL372" i="34" a="1"/>
  <c r="AL372" i="34" s="1"/>
  <c r="G372" i="34" a="1"/>
  <c r="G372" i="34" s="1"/>
  <c r="O372" i="34" a="1"/>
  <c r="O372" i="34" s="1"/>
  <c r="W372" i="34" a="1"/>
  <c r="W372" i="34" s="1"/>
  <c r="AE372" i="34" a="1"/>
  <c r="AE372" i="34" s="1"/>
  <c r="AM372" i="34" a="1"/>
  <c r="AM372" i="34" s="1"/>
  <c r="H372" i="34" a="1"/>
  <c r="H372" i="34" s="1"/>
  <c r="P372" i="34" a="1"/>
  <c r="P372" i="34" s="1"/>
  <c r="X372" i="34" a="1"/>
  <c r="X372" i="34" s="1"/>
  <c r="AF372" i="34" a="1"/>
  <c r="AF372" i="34" s="1"/>
  <c r="AN372" i="34" a="1"/>
  <c r="AN372" i="34" s="1"/>
  <c r="I372" i="34" a="1"/>
  <c r="I372" i="34" s="1"/>
  <c r="Q372" i="34" a="1"/>
  <c r="Q372" i="34" s="1"/>
  <c r="Y372" i="34" a="1"/>
  <c r="Y372" i="34" s="1"/>
  <c r="AG372" i="34" a="1"/>
  <c r="AG372" i="34" s="1"/>
  <c r="J372" i="34" a="1"/>
  <c r="J372" i="34" s="1"/>
  <c r="R372" i="34" a="1"/>
  <c r="R372" i="34" s="1"/>
  <c r="Z372" i="34" a="1"/>
  <c r="Z372" i="34" s="1"/>
  <c r="AH372" i="34" a="1"/>
  <c r="AH372" i="34" s="1"/>
  <c r="K372" i="34" a="1"/>
  <c r="K372" i="34" s="1"/>
  <c r="S372" i="34" a="1"/>
  <c r="S372" i="34" s="1"/>
  <c r="AA372" i="34" a="1"/>
  <c r="AA372" i="34" s="1"/>
  <c r="AI372" i="34" a="1"/>
  <c r="AI372" i="34" s="1"/>
  <c r="M372" i="34" a="1"/>
  <c r="M372" i="34" s="1"/>
  <c r="T372" i="34" a="1"/>
  <c r="T372" i="34" s="1"/>
  <c r="U372" i="34" a="1"/>
  <c r="U372" i="34" s="1"/>
  <c r="AB372" i="34" a="1"/>
  <c r="AB372" i="34" s="1"/>
  <c r="AC372" i="34" a="1"/>
  <c r="AC372" i="34" s="1"/>
  <c r="AJ372" i="34" a="1"/>
  <c r="AJ372" i="34" s="1"/>
  <c r="L372" i="34" a="1"/>
  <c r="L372" i="34" s="1"/>
  <c r="AK372" i="34" a="1"/>
  <c r="AK372" i="34" s="1"/>
  <c r="E372" i="34" a="1"/>
  <c r="E372" i="34" s="1"/>
  <c r="L419" i="34" a="1"/>
  <c r="L419" i="34" s="1"/>
  <c r="T419" i="34" a="1"/>
  <c r="T419" i="34" s="1"/>
  <c r="AB419" i="34" a="1"/>
  <c r="AB419" i="34" s="1"/>
  <c r="M419" i="34" a="1"/>
  <c r="M419" i="34" s="1"/>
  <c r="U419" i="34" a="1"/>
  <c r="U419" i="34" s="1"/>
  <c r="AC419" i="34" a="1"/>
  <c r="AC419" i="34" s="1"/>
  <c r="AK419" i="34" a="1"/>
  <c r="AK419" i="34" s="1"/>
  <c r="F419" i="34" a="1"/>
  <c r="F419" i="34" s="1"/>
  <c r="N419" i="34" a="1"/>
  <c r="N419" i="34" s="1"/>
  <c r="V419" i="34" a="1"/>
  <c r="V419" i="34" s="1"/>
  <c r="AD419" i="34" a="1"/>
  <c r="AD419" i="34" s="1"/>
  <c r="AL419" i="34" a="1"/>
  <c r="AL419" i="34" s="1"/>
  <c r="G419" i="34" a="1"/>
  <c r="G419" i="34" s="1"/>
  <c r="O419" i="34" a="1"/>
  <c r="O419" i="34" s="1"/>
  <c r="W419" i="34" a="1"/>
  <c r="W419" i="34" s="1"/>
  <c r="AE419" i="34" a="1"/>
  <c r="AE419" i="34" s="1"/>
  <c r="AM419" i="34" a="1"/>
  <c r="AM419" i="34" s="1"/>
  <c r="H419" i="34" a="1"/>
  <c r="H419" i="34" s="1"/>
  <c r="P419" i="34" a="1"/>
  <c r="P419" i="34" s="1"/>
  <c r="X419" i="34" a="1"/>
  <c r="X419" i="34" s="1"/>
  <c r="AF419" i="34" a="1"/>
  <c r="AF419" i="34" s="1"/>
  <c r="AN419" i="34" a="1"/>
  <c r="AN419" i="34" s="1"/>
  <c r="I419" i="34" a="1"/>
  <c r="I419" i="34" s="1"/>
  <c r="Q419" i="34" a="1"/>
  <c r="Q419" i="34" s="1"/>
  <c r="Y419" i="34" a="1"/>
  <c r="Y419" i="34" s="1"/>
  <c r="AG419" i="34" a="1"/>
  <c r="AG419" i="34" s="1"/>
  <c r="AA419" i="34" a="1"/>
  <c r="AA419" i="34" s="1"/>
  <c r="AH419" i="34" a="1"/>
  <c r="AH419" i="34" s="1"/>
  <c r="AI419" i="34" a="1"/>
  <c r="AI419" i="34" s="1"/>
  <c r="J419" i="34" a="1"/>
  <c r="J419" i="34" s="1"/>
  <c r="R419" i="34" a="1"/>
  <c r="R419" i="34" s="1"/>
  <c r="AJ419" i="34" a="1"/>
  <c r="AJ419" i="34" s="1"/>
  <c r="K419" i="34" a="1"/>
  <c r="K419" i="34" s="1"/>
  <c r="S419" i="34" a="1"/>
  <c r="S419" i="34" s="1"/>
  <c r="Z419" i="34" a="1"/>
  <c r="Z419" i="34" s="1"/>
  <c r="E419" i="34" a="1"/>
  <c r="E419" i="34" s="1"/>
  <c r="H357" i="34" a="1"/>
  <c r="H357" i="34" s="1"/>
  <c r="P357" i="34" a="1"/>
  <c r="P357" i="34" s="1"/>
  <c r="I357" i="34" a="1"/>
  <c r="I357" i="34" s="1"/>
  <c r="Q357" i="34" a="1"/>
  <c r="Q357" i="34" s="1"/>
  <c r="J357" i="34" a="1"/>
  <c r="J357" i="34" s="1"/>
  <c r="R357" i="34" a="1"/>
  <c r="R357" i="34" s="1"/>
  <c r="K357" i="34" a="1"/>
  <c r="K357" i="34" s="1"/>
  <c r="S357" i="34" a="1"/>
  <c r="S357" i="34" s="1"/>
  <c r="L357" i="34" a="1"/>
  <c r="L357" i="34" s="1"/>
  <c r="X357" i="34" a="1"/>
  <c r="X357" i="34" s="1"/>
  <c r="AF357" i="34" a="1"/>
  <c r="AF357" i="34" s="1"/>
  <c r="AN357" i="34" a="1"/>
  <c r="AN357" i="34" s="1"/>
  <c r="M357" i="34" a="1"/>
  <c r="M357" i="34" s="1"/>
  <c r="Y357" i="34" a="1"/>
  <c r="Y357" i="34" s="1"/>
  <c r="AG357" i="34" a="1"/>
  <c r="AG357" i="34" s="1"/>
  <c r="O357" i="34" a="1"/>
  <c r="O357" i="34" s="1"/>
  <c r="N357" i="34" a="1"/>
  <c r="N357" i="34" s="1"/>
  <c r="Z357" i="34" a="1"/>
  <c r="Z357" i="34" s="1"/>
  <c r="AH357" i="34" a="1"/>
  <c r="AH357" i="34" s="1"/>
  <c r="AA357" i="34" a="1"/>
  <c r="AA357" i="34" s="1"/>
  <c r="AB357" i="34" a="1"/>
  <c r="AB357" i="34" s="1"/>
  <c r="U357" i="34" a="1"/>
  <c r="U357" i="34" s="1"/>
  <c r="AC357" i="34" a="1"/>
  <c r="AC357" i="34" s="1"/>
  <c r="AK357" i="34" a="1"/>
  <c r="AK357" i="34" s="1"/>
  <c r="W357" i="34" a="1"/>
  <c r="W357" i="34" s="1"/>
  <c r="F357" i="34" a="1"/>
  <c r="F357" i="34" s="1"/>
  <c r="V357" i="34" a="1"/>
  <c r="V357" i="34" s="1"/>
  <c r="AD357" i="34" a="1"/>
  <c r="AD357" i="34" s="1"/>
  <c r="AL357" i="34" a="1"/>
  <c r="AL357" i="34" s="1"/>
  <c r="G357" i="34" a="1"/>
  <c r="G357" i="34" s="1"/>
  <c r="AE357" i="34" a="1"/>
  <c r="AE357" i="34" s="1"/>
  <c r="AI357" i="34" a="1"/>
  <c r="AI357" i="34" s="1"/>
  <c r="T357" i="34" a="1"/>
  <c r="T357" i="34" s="1"/>
  <c r="AM357" i="34" a="1"/>
  <c r="AM357" i="34" s="1"/>
  <c r="AJ357" i="34" a="1"/>
  <c r="AJ357" i="34" s="1"/>
  <c r="M378" i="34" a="1"/>
  <c r="M378" i="34" s="1"/>
  <c r="U378" i="34" a="1"/>
  <c r="U378" i="34" s="1"/>
  <c r="AC378" i="34" a="1"/>
  <c r="AC378" i="34" s="1"/>
  <c r="AK378" i="34" a="1"/>
  <c r="AK378" i="34" s="1"/>
  <c r="F378" i="34" a="1"/>
  <c r="F378" i="34" s="1"/>
  <c r="N378" i="34" a="1"/>
  <c r="N378" i="34" s="1"/>
  <c r="V378" i="34" a="1"/>
  <c r="V378" i="34" s="1"/>
  <c r="AD378" i="34" a="1"/>
  <c r="AD378" i="34" s="1"/>
  <c r="AL378" i="34" a="1"/>
  <c r="AL378" i="34" s="1"/>
  <c r="G378" i="34" a="1"/>
  <c r="G378" i="34" s="1"/>
  <c r="O378" i="34" a="1"/>
  <c r="O378" i="34" s="1"/>
  <c r="W378" i="34" a="1"/>
  <c r="W378" i="34" s="1"/>
  <c r="AE378" i="34" a="1"/>
  <c r="AE378" i="34" s="1"/>
  <c r="AM378" i="34" a="1"/>
  <c r="AM378" i="34" s="1"/>
  <c r="H378" i="34" a="1"/>
  <c r="H378" i="34" s="1"/>
  <c r="P378" i="34" a="1"/>
  <c r="P378" i="34" s="1"/>
  <c r="X378" i="34" a="1"/>
  <c r="X378" i="34" s="1"/>
  <c r="AF378" i="34" a="1"/>
  <c r="AF378" i="34" s="1"/>
  <c r="AN378" i="34" a="1"/>
  <c r="AN378" i="34" s="1"/>
  <c r="I378" i="34" a="1"/>
  <c r="I378" i="34" s="1"/>
  <c r="Q378" i="34" a="1"/>
  <c r="Q378" i="34" s="1"/>
  <c r="Y378" i="34" a="1"/>
  <c r="Y378" i="34" s="1"/>
  <c r="AG378" i="34" a="1"/>
  <c r="AG378" i="34" s="1"/>
  <c r="S378" i="34" a="1"/>
  <c r="S378" i="34" s="1"/>
  <c r="T378" i="34" a="1"/>
  <c r="T378" i="34" s="1"/>
  <c r="Z378" i="34" a="1"/>
  <c r="Z378" i="34" s="1"/>
  <c r="AA378" i="34" a="1"/>
  <c r="AA378" i="34" s="1"/>
  <c r="J378" i="34" a="1"/>
  <c r="J378" i="34" s="1"/>
  <c r="AB378" i="34" a="1"/>
  <c r="AB378" i="34" s="1"/>
  <c r="K378" i="34" a="1"/>
  <c r="K378" i="34" s="1"/>
  <c r="AH378" i="34" a="1"/>
  <c r="AH378" i="34" s="1"/>
  <c r="AJ378" i="34" a="1"/>
  <c r="AJ378" i="34" s="1"/>
  <c r="L378" i="34" a="1"/>
  <c r="L378" i="34" s="1"/>
  <c r="R378" i="34" a="1"/>
  <c r="R378" i="34" s="1"/>
  <c r="AI378" i="34" a="1"/>
  <c r="AI378" i="34" s="1"/>
  <c r="E378" i="34" a="1"/>
  <c r="E378" i="34" s="1"/>
  <c r="M382" i="34" a="1"/>
  <c r="M382" i="34" s="1"/>
  <c r="I382" i="34" a="1"/>
  <c r="I382" i="34" s="1"/>
  <c r="R382" i="34" a="1"/>
  <c r="R382" i="34" s="1"/>
  <c r="Z382" i="34" a="1"/>
  <c r="Z382" i="34" s="1"/>
  <c r="AH382" i="34" a="1"/>
  <c r="AH382" i="34" s="1"/>
  <c r="J382" i="34" a="1"/>
  <c r="J382" i="34" s="1"/>
  <c r="S382" i="34" a="1"/>
  <c r="S382" i="34" s="1"/>
  <c r="AA382" i="34" a="1"/>
  <c r="AA382" i="34" s="1"/>
  <c r="AI382" i="34" a="1"/>
  <c r="AI382" i="34" s="1"/>
  <c r="K382" i="34" a="1"/>
  <c r="K382" i="34" s="1"/>
  <c r="T382" i="34" a="1"/>
  <c r="T382" i="34" s="1"/>
  <c r="AB382" i="34" a="1"/>
  <c r="AB382" i="34" s="1"/>
  <c r="AJ382" i="34" a="1"/>
  <c r="AJ382" i="34" s="1"/>
  <c r="L382" i="34" a="1"/>
  <c r="L382" i="34" s="1"/>
  <c r="U382" i="34" a="1"/>
  <c r="U382" i="34" s="1"/>
  <c r="AC382" i="34" a="1"/>
  <c r="AC382" i="34" s="1"/>
  <c r="AK382" i="34" a="1"/>
  <c r="AK382" i="34" s="1"/>
  <c r="N382" i="34" a="1"/>
  <c r="N382" i="34" s="1"/>
  <c r="V382" i="34" a="1"/>
  <c r="V382" i="34" s="1"/>
  <c r="AD382" i="34" a="1"/>
  <c r="AD382" i="34" s="1"/>
  <c r="AL382" i="34" a="1"/>
  <c r="AL382" i="34" s="1"/>
  <c r="F382" i="34" a="1"/>
  <c r="F382" i="34" s="1"/>
  <c r="O382" i="34" a="1"/>
  <c r="O382" i="34" s="1"/>
  <c r="W382" i="34" a="1"/>
  <c r="W382" i="34" s="1"/>
  <c r="AE382" i="34" a="1"/>
  <c r="AE382" i="34" s="1"/>
  <c r="AM382" i="34" a="1"/>
  <c r="AM382" i="34" s="1"/>
  <c r="Q382" i="34" a="1"/>
  <c r="Q382" i="34" s="1"/>
  <c r="X382" i="34" a="1"/>
  <c r="X382" i="34" s="1"/>
  <c r="Y382" i="34" a="1"/>
  <c r="Y382" i="34" s="1"/>
  <c r="AF382" i="34" a="1"/>
  <c r="AF382" i="34" s="1"/>
  <c r="AG382" i="34" a="1"/>
  <c r="AG382" i="34" s="1"/>
  <c r="G382" i="34" a="1"/>
  <c r="G382" i="34" s="1"/>
  <c r="AN382" i="34" a="1"/>
  <c r="AN382" i="34" s="1"/>
  <c r="H382" i="34" a="1"/>
  <c r="H382" i="34" s="1"/>
  <c r="P382" i="34" a="1"/>
  <c r="P382" i="34" s="1"/>
  <c r="E382" i="34" a="1"/>
  <c r="E382" i="34" s="1"/>
  <c r="J368" i="34" a="1"/>
  <c r="J368" i="34" s="1"/>
  <c r="R368" i="34" a="1"/>
  <c r="R368" i="34" s="1"/>
  <c r="Z368" i="34" a="1"/>
  <c r="Z368" i="34" s="1"/>
  <c r="AH368" i="34" a="1"/>
  <c r="AH368" i="34" s="1"/>
  <c r="K368" i="34" a="1"/>
  <c r="K368" i="34" s="1"/>
  <c r="S368" i="34" a="1"/>
  <c r="S368" i="34" s="1"/>
  <c r="AA368" i="34" a="1"/>
  <c r="AA368" i="34" s="1"/>
  <c r="AI368" i="34" a="1"/>
  <c r="AI368" i="34" s="1"/>
  <c r="L368" i="34" a="1"/>
  <c r="L368" i="34" s="1"/>
  <c r="T368" i="34" a="1"/>
  <c r="T368" i="34" s="1"/>
  <c r="AB368" i="34" a="1"/>
  <c r="AB368" i="34" s="1"/>
  <c r="AJ368" i="34" a="1"/>
  <c r="AJ368" i="34" s="1"/>
  <c r="M368" i="34" a="1"/>
  <c r="M368" i="34" s="1"/>
  <c r="U368" i="34" a="1"/>
  <c r="U368" i="34" s="1"/>
  <c r="AC368" i="34" a="1"/>
  <c r="AC368" i="34" s="1"/>
  <c r="AK368" i="34" a="1"/>
  <c r="AK368" i="34" s="1"/>
  <c r="F368" i="34" a="1"/>
  <c r="F368" i="34" s="1"/>
  <c r="N368" i="34" a="1"/>
  <c r="N368" i="34" s="1"/>
  <c r="V368" i="34" a="1"/>
  <c r="V368" i="34" s="1"/>
  <c r="AD368" i="34" a="1"/>
  <c r="AD368" i="34" s="1"/>
  <c r="AL368" i="34" a="1"/>
  <c r="AL368" i="34" s="1"/>
  <c r="G368" i="34" a="1"/>
  <c r="G368" i="34" s="1"/>
  <c r="O368" i="34" a="1"/>
  <c r="O368" i="34" s="1"/>
  <c r="W368" i="34" a="1"/>
  <c r="W368" i="34" s="1"/>
  <c r="AE368" i="34" a="1"/>
  <c r="AE368" i="34" s="1"/>
  <c r="AM368" i="34" a="1"/>
  <c r="AM368" i="34" s="1"/>
  <c r="Y368" i="34" a="1"/>
  <c r="Y368" i="34" s="1"/>
  <c r="AF368" i="34" a="1"/>
  <c r="AF368" i="34" s="1"/>
  <c r="AG368" i="34" a="1"/>
  <c r="AG368" i="34" s="1"/>
  <c r="H368" i="34" a="1"/>
  <c r="H368" i="34" s="1"/>
  <c r="AN368" i="34" a="1"/>
  <c r="AN368" i="34" s="1"/>
  <c r="I368" i="34" a="1"/>
  <c r="I368" i="34" s="1"/>
  <c r="P368" i="34" a="1"/>
  <c r="P368" i="34" s="1"/>
  <c r="Q368" i="34" a="1"/>
  <c r="Q368" i="34" s="1"/>
  <c r="X368" i="34" a="1"/>
  <c r="X368" i="34" s="1"/>
  <c r="E368" i="34" a="1"/>
  <c r="E368" i="34" s="1"/>
  <c r="L411" i="34" a="1"/>
  <c r="L411" i="34" s="1"/>
  <c r="T411" i="34" a="1"/>
  <c r="T411" i="34" s="1"/>
  <c r="AB411" i="34" a="1"/>
  <c r="AB411" i="34" s="1"/>
  <c r="AJ411" i="34" a="1"/>
  <c r="AJ411" i="34" s="1"/>
  <c r="M411" i="34" a="1"/>
  <c r="M411" i="34" s="1"/>
  <c r="U411" i="34" a="1"/>
  <c r="U411" i="34" s="1"/>
  <c r="AC411" i="34" a="1"/>
  <c r="AC411" i="34" s="1"/>
  <c r="AK411" i="34" a="1"/>
  <c r="AK411" i="34" s="1"/>
  <c r="F411" i="34" a="1"/>
  <c r="F411" i="34" s="1"/>
  <c r="N411" i="34" a="1"/>
  <c r="N411" i="34" s="1"/>
  <c r="V411" i="34" a="1"/>
  <c r="V411" i="34" s="1"/>
  <c r="AD411" i="34" a="1"/>
  <c r="AD411" i="34" s="1"/>
  <c r="AL411" i="34" a="1"/>
  <c r="AL411" i="34" s="1"/>
  <c r="G411" i="34" a="1"/>
  <c r="G411" i="34" s="1"/>
  <c r="O411" i="34" a="1"/>
  <c r="O411" i="34" s="1"/>
  <c r="W411" i="34" a="1"/>
  <c r="W411" i="34" s="1"/>
  <c r="AE411" i="34" a="1"/>
  <c r="AE411" i="34" s="1"/>
  <c r="AM411" i="34" a="1"/>
  <c r="AM411" i="34" s="1"/>
  <c r="H411" i="34" a="1"/>
  <c r="H411" i="34" s="1"/>
  <c r="P411" i="34" a="1"/>
  <c r="P411" i="34" s="1"/>
  <c r="X411" i="34" a="1"/>
  <c r="X411" i="34" s="1"/>
  <c r="AF411" i="34" a="1"/>
  <c r="AF411" i="34" s="1"/>
  <c r="AN411" i="34" a="1"/>
  <c r="AN411" i="34" s="1"/>
  <c r="I411" i="34" a="1"/>
  <c r="I411" i="34" s="1"/>
  <c r="Q411" i="34" a="1"/>
  <c r="Q411" i="34" s="1"/>
  <c r="Y411" i="34" a="1"/>
  <c r="Y411" i="34" s="1"/>
  <c r="AG411" i="34" a="1"/>
  <c r="AG411" i="34" s="1"/>
  <c r="S411" i="34" a="1"/>
  <c r="S411" i="34" s="1"/>
  <c r="AH411" i="34" a="1"/>
  <c r="AH411" i="34" s="1"/>
  <c r="Z411" i="34" a="1"/>
  <c r="Z411" i="34" s="1"/>
  <c r="AA411" i="34" a="1"/>
  <c r="AA411" i="34" s="1"/>
  <c r="J411" i="34" a="1"/>
  <c r="J411" i="34" s="1"/>
  <c r="K411" i="34" a="1"/>
  <c r="K411" i="34" s="1"/>
  <c r="R411" i="34" a="1"/>
  <c r="R411" i="34" s="1"/>
  <c r="AI411" i="34" a="1"/>
  <c r="AI411" i="34" s="1"/>
  <c r="E411" i="34" a="1"/>
  <c r="E411" i="34" s="1"/>
  <c r="I412" i="34" a="1"/>
  <c r="I412" i="34" s="1"/>
  <c r="Q412" i="34" a="1"/>
  <c r="Q412" i="34" s="1"/>
  <c r="Y412" i="34" a="1"/>
  <c r="Y412" i="34" s="1"/>
  <c r="AG412" i="34" a="1"/>
  <c r="AG412" i="34" s="1"/>
  <c r="J412" i="34" a="1"/>
  <c r="J412" i="34" s="1"/>
  <c r="R412" i="34" a="1"/>
  <c r="R412" i="34" s="1"/>
  <c r="Z412" i="34" a="1"/>
  <c r="Z412" i="34" s="1"/>
  <c r="AH412" i="34" a="1"/>
  <c r="AH412" i="34" s="1"/>
  <c r="K412" i="34" a="1"/>
  <c r="K412" i="34" s="1"/>
  <c r="S412" i="34" a="1"/>
  <c r="S412" i="34" s="1"/>
  <c r="AA412" i="34" a="1"/>
  <c r="AA412" i="34" s="1"/>
  <c r="AI412" i="34" a="1"/>
  <c r="AI412" i="34" s="1"/>
  <c r="L412" i="34" a="1"/>
  <c r="L412" i="34" s="1"/>
  <c r="T412" i="34" a="1"/>
  <c r="T412" i="34" s="1"/>
  <c r="AB412" i="34" a="1"/>
  <c r="AB412" i="34" s="1"/>
  <c r="AJ412" i="34" a="1"/>
  <c r="AJ412" i="34" s="1"/>
  <c r="M412" i="34" a="1"/>
  <c r="M412" i="34" s="1"/>
  <c r="U412" i="34" a="1"/>
  <c r="U412" i="34" s="1"/>
  <c r="AC412" i="34" a="1"/>
  <c r="AC412" i="34" s="1"/>
  <c r="AK412" i="34" a="1"/>
  <c r="AK412" i="34" s="1"/>
  <c r="F412" i="34" a="1"/>
  <c r="F412" i="34" s="1"/>
  <c r="N412" i="34" a="1"/>
  <c r="N412" i="34" s="1"/>
  <c r="V412" i="34" a="1"/>
  <c r="V412" i="34" s="1"/>
  <c r="AD412" i="34" a="1"/>
  <c r="AD412" i="34" s="1"/>
  <c r="AL412" i="34" a="1"/>
  <c r="AL412" i="34" s="1"/>
  <c r="P412" i="34" a="1"/>
  <c r="P412" i="34" s="1"/>
  <c r="W412" i="34" a="1"/>
  <c r="W412" i="34" s="1"/>
  <c r="AE412" i="34" a="1"/>
  <c r="AE412" i="34" s="1"/>
  <c r="X412" i="34" a="1"/>
  <c r="X412" i="34" s="1"/>
  <c r="G412" i="34" a="1"/>
  <c r="G412" i="34" s="1"/>
  <c r="AM412" i="34" a="1"/>
  <c r="AM412" i="34" s="1"/>
  <c r="O412" i="34" a="1"/>
  <c r="O412" i="34" s="1"/>
  <c r="AF412" i="34" a="1"/>
  <c r="AF412" i="34" s="1"/>
  <c r="H412" i="34" a="1"/>
  <c r="H412" i="34" s="1"/>
  <c r="AN412" i="34" a="1"/>
  <c r="AN412" i="34" s="1"/>
  <c r="E412" i="34" a="1"/>
  <c r="E412" i="34" s="1"/>
  <c r="G418" i="34" a="1"/>
  <c r="G418" i="34" s="1"/>
  <c r="O418" i="34" a="1"/>
  <c r="O418" i="34" s="1"/>
  <c r="W418" i="34" a="1"/>
  <c r="W418" i="34" s="1"/>
  <c r="AE418" i="34" a="1"/>
  <c r="AE418" i="34" s="1"/>
  <c r="AM418" i="34" a="1"/>
  <c r="AM418" i="34" s="1"/>
  <c r="H418" i="34" a="1"/>
  <c r="H418" i="34" s="1"/>
  <c r="P418" i="34" a="1"/>
  <c r="P418" i="34" s="1"/>
  <c r="X418" i="34" a="1"/>
  <c r="X418" i="34" s="1"/>
  <c r="AF418" i="34" a="1"/>
  <c r="AF418" i="34" s="1"/>
  <c r="AN418" i="34" a="1"/>
  <c r="AN418" i="34" s="1"/>
  <c r="I418" i="34" a="1"/>
  <c r="I418" i="34" s="1"/>
  <c r="Q418" i="34" a="1"/>
  <c r="Q418" i="34" s="1"/>
  <c r="Y418" i="34" a="1"/>
  <c r="Y418" i="34" s="1"/>
  <c r="AG418" i="34" a="1"/>
  <c r="AG418" i="34" s="1"/>
  <c r="J418" i="34" a="1"/>
  <c r="J418" i="34" s="1"/>
  <c r="R418" i="34" a="1"/>
  <c r="R418" i="34" s="1"/>
  <c r="Z418" i="34" a="1"/>
  <c r="Z418" i="34" s="1"/>
  <c r="AH418" i="34" a="1"/>
  <c r="AH418" i="34" s="1"/>
  <c r="K418" i="34" a="1"/>
  <c r="K418" i="34" s="1"/>
  <c r="S418" i="34" a="1"/>
  <c r="S418" i="34" s="1"/>
  <c r="AA418" i="34" a="1"/>
  <c r="AA418" i="34" s="1"/>
  <c r="AI418" i="34" a="1"/>
  <c r="AI418" i="34" s="1"/>
  <c r="L418" i="34" a="1"/>
  <c r="L418" i="34" s="1"/>
  <c r="T418" i="34" a="1"/>
  <c r="T418" i="34" s="1"/>
  <c r="AB418" i="34" a="1"/>
  <c r="AB418" i="34" s="1"/>
  <c r="AJ418" i="34" a="1"/>
  <c r="AJ418" i="34" s="1"/>
  <c r="AD418" i="34" a="1"/>
  <c r="AD418" i="34" s="1"/>
  <c r="AK418" i="34" a="1"/>
  <c r="AK418" i="34" s="1"/>
  <c r="F418" i="34" a="1"/>
  <c r="F418" i="34" s="1"/>
  <c r="AL418" i="34" a="1"/>
  <c r="AL418" i="34" s="1"/>
  <c r="U418" i="34" a="1"/>
  <c r="U418" i="34" s="1"/>
  <c r="V418" i="34" a="1"/>
  <c r="V418" i="34" s="1"/>
  <c r="M418" i="34" a="1"/>
  <c r="M418" i="34" s="1"/>
  <c r="AC418" i="34" a="1"/>
  <c r="AC418" i="34" s="1"/>
  <c r="N418" i="34" a="1"/>
  <c r="N418" i="34" s="1"/>
  <c r="E418" i="34" a="1"/>
  <c r="E418" i="34" s="1"/>
  <c r="M360" i="34" a="1"/>
  <c r="M360" i="34" s="1"/>
  <c r="AH360" i="34" a="1"/>
  <c r="AH360" i="34" s="1"/>
  <c r="S360" i="34" a="1"/>
  <c r="S360" i="34" s="1"/>
  <c r="AN360" i="34" a="1"/>
  <c r="AN360" i="34" s="1"/>
  <c r="U360" i="34" a="1"/>
  <c r="U360" i="34" s="1"/>
  <c r="X360" i="34" a="1"/>
  <c r="X360" i="34" s="1"/>
  <c r="G360" i="34" a="1"/>
  <c r="G360" i="34" s="1"/>
  <c r="AB360" i="34" a="1"/>
  <c r="AB360" i="34" s="1"/>
  <c r="H360" i="34" a="1"/>
  <c r="H360" i="34" s="1"/>
  <c r="K360" i="34" a="1"/>
  <c r="K360" i="34" s="1"/>
  <c r="R360" i="34" a="1"/>
  <c r="R360" i="34" s="1"/>
  <c r="AD360" i="34" a="1"/>
  <c r="AD360" i="34" s="1"/>
  <c r="AE360" i="34" a="1"/>
  <c r="AE360" i="34" s="1"/>
  <c r="AI360" i="34" a="1"/>
  <c r="AI360" i="34" s="1"/>
  <c r="F360" i="34" a="1"/>
  <c r="F360" i="34" s="1"/>
  <c r="Z360" i="34" a="1"/>
  <c r="Z360" i="34" s="1"/>
  <c r="N360" i="34" a="1"/>
  <c r="N360" i="34" s="1"/>
  <c r="O360" i="34" a="1"/>
  <c r="O360" i="34" s="1"/>
  <c r="E360" i="34" a="1"/>
  <c r="E360" i="34" s="1"/>
  <c r="AL360" i="34" a="1"/>
  <c r="AL360" i="34" s="1"/>
  <c r="AG360" i="34" a="1"/>
  <c r="AG360" i="34" s="1"/>
  <c r="V360" i="34" a="1"/>
  <c r="V360" i="34" s="1"/>
  <c r="Y360" i="34" a="1"/>
  <c r="Y360" i="34" s="1"/>
  <c r="W360" i="34" a="1"/>
  <c r="W360" i="34" s="1"/>
  <c r="J360" i="34" a="1"/>
  <c r="J360" i="34" s="1"/>
  <c r="Q360" i="34" a="1"/>
  <c r="Q360" i="34" s="1"/>
  <c r="L360" i="34" a="1"/>
  <c r="L360" i="34" s="1"/>
  <c r="P360" i="34" a="1"/>
  <c r="P360" i="34" s="1"/>
  <c r="AM360" i="34" a="1"/>
  <c r="AM360" i="34" s="1"/>
  <c r="AK360" i="34" a="1"/>
  <c r="AK360" i="34" s="1"/>
  <c r="I360" i="34" a="1"/>
  <c r="I360" i="34" s="1"/>
  <c r="AJ360" i="34" a="1"/>
  <c r="AJ360" i="34" s="1"/>
  <c r="T360" i="34" a="1"/>
  <c r="T360" i="34" s="1"/>
  <c r="AC360" i="34" a="1"/>
  <c r="AC360" i="34" s="1"/>
  <c r="AA360" i="34" a="1"/>
  <c r="AA360" i="34" s="1"/>
  <c r="AF360" i="34" a="1"/>
  <c r="AF360" i="34" s="1"/>
  <c r="J379" i="34" a="1"/>
  <c r="J379" i="34" s="1"/>
  <c r="K379" i="34" a="1"/>
  <c r="K379" i="34" s="1"/>
  <c r="S379" i="34" a="1"/>
  <c r="S379" i="34" s="1"/>
  <c r="L379" i="34" a="1"/>
  <c r="L379" i="34" s="1"/>
  <c r="T379" i="34" a="1"/>
  <c r="T379" i="34" s="1"/>
  <c r="M379" i="34" a="1"/>
  <c r="M379" i="34" s="1"/>
  <c r="F379" i="34" a="1"/>
  <c r="F379" i="34" s="1"/>
  <c r="N379" i="34" a="1"/>
  <c r="N379" i="34" s="1"/>
  <c r="V379" i="34" a="1"/>
  <c r="V379" i="34" s="1"/>
  <c r="AD379" i="34" a="1"/>
  <c r="AD379" i="34" s="1"/>
  <c r="AL379" i="34" a="1"/>
  <c r="AL379" i="34" s="1"/>
  <c r="G379" i="34" a="1"/>
  <c r="G379" i="34" s="1"/>
  <c r="W379" i="34" a="1"/>
  <c r="W379" i="34" s="1"/>
  <c r="AF379" i="34" a="1"/>
  <c r="AF379" i="34" s="1"/>
  <c r="H379" i="34" a="1"/>
  <c r="H379" i="34" s="1"/>
  <c r="X379" i="34" a="1"/>
  <c r="X379" i="34" s="1"/>
  <c r="AG379" i="34" a="1"/>
  <c r="AG379" i="34" s="1"/>
  <c r="I379" i="34" a="1"/>
  <c r="I379" i="34" s="1"/>
  <c r="Y379" i="34" a="1"/>
  <c r="Y379" i="34" s="1"/>
  <c r="AH379" i="34" a="1"/>
  <c r="AH379" i="34" s="1"/>
  <c r="O379" i="34" a="1"/>
  <c r="O379" i="34" s="1"/>
  <c r="Z379" i="34" a="1"/>
  <c r="Z379" i="34" s="1"/>
  <c r="AI379" i="34" a="1"/>
  <c r="AI379" i="34" s="1"/>
  <c r="P379" i="34" a="1"/>
  <c r="P379" i="34" s="1"/>
  <c r="AA379" i="34" a="1"/>
  <c r="AA379" i="34" s="1"/>
  <c r="AJ379" i="34" a="1"/>
  <c r="AJ379" i="34" s="1"/>
  <c r="Q379" i="34" a="1"/>
  <c r="Q379" i="34" s="1"/>
  <c r="AB379" i="34" a="1"/>
  <c r="AB379" i="34" s="1"/>
  <c r="AK379" i="34" a="1"/>
  <c r="AK379" i="34" s="1"/>
  <c r="R379" i="34" a="1"/>
  <c r="R379" i="34" s="1"/>
  <c r="U379" i="34" a="1"/>
  <c r="U379" i="34" s="1"/>
  <c r="AC379" i="34" a="1"/>
  <c r="AC379" i="34" s="1"/>
  <c r="AE379" i="34" a="1"/>
  <c r="AE379" i="34" s="1"/>
  <c r="AM379" i="34" a="1"/>
  <c r="AM379" i="34" s="1"/>
  <c r="AN379" i="34" a="1"/>
  <c r="AN379" i="34" s="1"/>
  <c r="E379" i="34" a="1"/>
  <c r="E379" i="34" s="1"/>
  <c r="F367" i="34" a="1"/>
  <c r="F367" i="34" s="1"/>
  <c r="N367" i="34" a="1"/>
  <c r="N367" i="34" s="1"/>
  <c r="V367" i="34" a="1"/>
  <c r="V367" i="34" s="1"/>
  <c r="AD367" i="34" a="1"/>
  <c r="AD367" i="34" s="1"/>
  <c r="AL367" i="34" a="1"/>
  <c r="AL367" i="34" s="1"/>
  <c r="I367" i="34" a="1"/>
  <c r="I367" i="34" s="1"/>
  <c r="R367" i="34" a="1"/>
  <c r="R367" i="34" s="1"/>
  <c r="AA367" i="34" a="1"/>
  <c r="AA367" i="34" s="1"/>
  <c r="AJ367" i="34" a="1"/>
  <c r="AJ367" i="34" s="1"/>
  <c r="J367" i="34" a="1"/>
  <c r="J367" i="34" s="1"/>
  <c r="S367" i="34" a="1"/>
  <c r="S367" i="34" s="1"/>
  <c r="AB367" i="34" a="1"/>
  <c r="AB367" i="34" s="1"/>
  <c r="AK367" i="34" a="1"/>
  <c r="AK367" i="34" s="1"/>
  <c r="K367" i="34" a="1"/>
  <c r="K367" i="34" s="1"/>
  <c r="T367" i="34" a="1"/>
  <c r="T367" i="34" s="1"/>
  <c r="AC367" i="34" a="1"/>
  <c r="AC367" i="34" s="1"/>
  <c r="AM367" i="34" a="1"/>
  <c r="AM367" i="34" s="1"/>
  <c r="L367" i="34" a="1"/>
  <c r="L367" i="34" s="1"/>
  <c r="U367" i="34" a="1"/>
  <c r="U367" i="34" s="1"/>
  <c r="AE367" i="34" a="1"/>
  <c r="AE367" i="34" s="1"/>
  <c r="AN367" i="34" a="1"/>
  <c r="AN367" i="34" s="1"/>
  <c r="M367" i="34" a="1"/>
  <c r="M367" i="34" s="1"/>
  <c r="W367" i="34" a="1"/>
  <c r="W367" i="34" s="1"/>
  <c r="AF367" i="34" a="1"/>
  <c r="AF367" i="34" s="1"/>
  <c r="O367" i="34" a="1"/>
  <c r="O367" i="34" s="1"/>
  <c r="X367" i="34" a="1"/>
  <c r="X367" i="34" s="1"/>
  <c r="AG367" i="34" a="1"/>
  <c r="AG367" i="34" s="1"/>
  <c r="Z367" i="34" a="1"/>
  <c r="Z367" i="34" s="1"/>
  <c r="AH367" i="34" a="1"/>
  <c r="AH367" i="34" s="1"/>
  <c r="AI367" i="34" a="1"/>
  <c r="AI367" i="34" s="1"/>
  <c r="G367" i="34" a="1"/>
  <c r="G367" i="34" s="1"/>
  <c r="H367" i="34" a="1"/>
  <c r="H367" i="34" s="1"/>
  <c r="P367" i="34" a="1"/>
  <c r="P367" i="34" s="1"/>
  <c r="Q367" i="34" a="1"/>
  <c r="Q367" i="34" s="1"/>
  <c r="Y367" i="34" a="1"/>
  <c r="Y367" i="34" s="1"/>
  <c r="E367" i="34" a="1"/>
  <c r="E367" i="34" s="1"/>
  <c r="J401" i="34" a="1"/>
  <c r="J401" i="34" s="1"/>
  <c r="R401" i="34" a="1"/>
  <c r="R401" i="34" s="1"/>
  <c r="Z401" i="34" a="1"/>
  <c r="Z401" i="34" s="1"/>
  <c r="AH401" i="34" a="1"/>
  <c r="AH401" i="34" s="1"/>
  <c r="K401" i="34" a="1"/>
  <c r="K401" i="34" s="1"/>
  <c r="S401" i="34" a="1"/>
  <c r="S401" i="34" s="1"/>
  <c r="AA401" i="34" a="1"/>
  <c r="AA401" i="34" s="1"/>
  <c r="AI401" i="34" a="1"/>
  <c r="AI401" i="34" s="1"/>
  <c r="L401" i="34" a="1"/>
  <c r="L401" i="34" s="1"/>
  <c r="T401" i="34" a="1"/>
  <c r="T401" i="34" s="1"/>
  <c r="AB401" i="34" a="1"/>
  <c r="AB401" i="34" s="1"/>
  <c r="AJ401" i="34" a="1"/>
  <c r="AJ401" i="34" s="1"/>
  <c r="M401" i="34" a="1"/>
  <c r="M401" i="34" s="1"/>
  <c r="U401" i="34" a="1"/>
  <c r="U401" i="34" s="1"/>
  <c r="AC401" i="34" a="1"/>
  <c r="AC401" i="34" s="1"/>
  <c r="AK401" i="34" a="1"/>
  <c r="AK401" i="34" s="1"/>
  <c r="F401" i="34" a="1"/>
  <c r="F401" i="34" s="1"/>
  <c r="N401" i="34" a="1"/>
  <c r="N401" i="34" s="1"/>
  <c r="V401" i="34" a="1"/>
  <c r="V401" i="34" s="1"/>
  <c r="AD401" i="34" a="1"/>
  <c r="AD401" i="34" s="1"/>
  <c r="AL401" i="34" a="1"/>
  <c r="AL401" i="34" s="1"/>
  <c r="G401" i="34" a="1"/>
  <c r="G401" i="34" s="1"/>
  <c r="O401" i="34" a="1"/>
  <c r="O401" i="34" s="1"/>
  <c r="W401" i="34" a="1"/>
  <c r="W401" i="34" s="1"/>
  <c r="AE401" i="34" a="1"/>
  <c r="AE401" i="34" s="1"/>
  <c r="AM401" i="34" a="1"/>
  <c r="AM401" i="34" s="1"/>
  <c r="H401" i="34" a="1"/>
  <c r="H401" i="34" s="1"/>
  <c r="P401" i="34" a="1"/>
  <c r="P401" i="34" s="1"/>
  <c r="X401" i="34" a="1"/>
  <c r="X401" i="34" s="1"/>
  <c r="AF401" i="34" a="1"/>
  <c r="AF401" i="34" s="1"/>
  <c r="AN401" i="34" a="1"/>
  <c r="AN401" i="34" s="1"/>
  <c r="Q401" i="34" a="1"/>
  <c r="Q401" i="34" s="1"/>
  <c r="Y401" i="34" a="1"/>
  <c r="Y401" i="34" s="1"/>
  <c r="AG401" i="34" a="1"/>
  <c r="AG401" i="34" s="1"/>
  <c r="I401" i="34" a="1"/>
  <c r="I401" i="34" s="1"/>
  <c r="E401" i="34" a="1"/>
  <c r="E401" i="34" s="1"/>
  <c r="I366" i="34" a="1"/>
  <c r="I366" i="34" s="1"/>
  <c r="Q366" i="34" a="1"/>
  <c r="Q366" i="34" s="1"/>
  <c r="Y366" i="34" a="1"/>
  <c r="Y366" i="34" s="1"/>
  <c r="AG366" i="34" a="1"/>
  <c r="AG366" i="34" s="1"/>
  <c r="G366" i="34" a="1"/>
  <c r="G366" i="34" s="1"/>
  <c r="P366" i="34" a="1"/>
  <c r="P366" i="34" s="1"/>
  <c r="Z366" i="34" a="1"/>
  <c r="Z366" i="34" s="1"/>
  <c r="AI366" i="34" a="1"/>
  <c r="AI366" i="34" s="1"/>
  <c r="H366" i="34" a="1"/>
  <c r="H366" i="34" s="1"/>
  <c r="R366" i="34" a="1"/>
  <c r="R366" i="34" s="1"/>
  <c r="AA366" i="34" a="1"/>
  <c r="AA366" i="34" s="1"/>
  <c r="AJ366" i="34" a="1"/>
  <c r="AJ366" i="34" s="1"/>
  <c r="J366" i="34" a="1"/>
  <c r="J366" i="34" s="1"/>
  <c r="S366" i="34" a="1"/>
  <c r="S366" i="34" s="1"/>
  <c r="AB366" i="34" a="1"/>
  <c r="AB366" i="34" s="1"/>
  <c r="AK366" i="34" a="1"/>
  <c r="AK366" i="34" s="1"/>
  <c r="K366" i="34" a="1"/>
  <c r="K366" i="34" s="1"/>
  <c r="T366" i="34" a="1"/>
  <c r="T366" i="34" s="1"/>
  <c r="AC366" i="34" a="1"/>
  <c r="AC366" i="34" s="1"/>
  <c r="AL366" i="34" a="1"/>
  <c r="AL366" i="34" s="1"/>
  <c r="L366" i="34" a="1"/>
  <c r="L366" i="34" s="1"/>
  <c r="U366" i="34" a="1"/>
  <c r="U366" i="34" s="1"/>
  <c r="AD366" i="34" a="1"/>
  <c r="AD366" i="34" s="1"/>
  <c r="AM366" i="34" a="1"/>
  <c r="AM366" i="34" s="1"/>
  <c r="M366" i="34" a="1"/>
  <c r="M366" i="34" s="1"/>
  <c r="V366" i="34" a="1"/>
  <c r="V366" i="34" s="1"/>
  <c r="AE366" i="34" a="1"/>
  <c r="AE366" i="34" s="1"/>
  <c r="AN366" i="34" a="1"/>
  <c r="AN366" i="34" s="1"/>
  <c r="N366" i="34" a="1"/>
  <c r="N366" i="34" s="1"/>
  <c r="W366" i="34" a="1"/>
  <c r="W366" i="34" s="1"/>
  <c r="X366" i="34" a="1"/>
  <c r="X366" i="34" s="1"/>
  <c r="AF366" i="34" a="1"/>
  <c r="AF366" i="34" s="1"/>
  <c r="AH366" i="34" a="1"/>
  <c r="AH366" i="34" s="1"/>
  <c r="F366" i="34" a="1"/>
  <c r="F366" i="34" s="1"/>
  <c r="O366" i="34" a="1"/>
  <c r="O366" i="34" s="1"/>
  <c r="E366" i="34" a="1"/>
  <c r="E366" i="34" s="1"/>
  <c r="H388" i="34" a="1"/>
  <c r="H388" i="34" s="1"/>
  <c r="P388" i="34" a="1"/>
  <c r="P388" i="34" s="1"/>
  <c r="X388" i="34" a="1"/>
  <c r="X388" i="34" s="1"/>
  <c r="AF388" i="34" a="1"/>
  <c r="AF388" i="34" s="1"/>
  <c r="AN388" i="34" a="1"/>
  <c r="AN388" i="34" s="1"/>
  <c r="I388" i="34" a="1"/>
  <c r="I388" i="34" s="1"/>
  <c r="Q388" i="34" a="1"/>
  <c r="Q388" i="34" s="1"/>
  <c r="Y388" i="34" a="1"/>
  <c r="Y388" i="34" s="1"/>
  <c r="AG388" i="34" a="1"/>
  <c r="AG388" i="34" s="1"/>
  <c r="J388" i="34" a="1"/>
  <c r="J388" i="34" s="1"/>
  <c r="R388" i="34" a="1"/>
  <c r="R388" i="34" s="1"/>
  <c r="Z388" i="34" a="1"/>
  <c r="Z388" i="34" s="1"/>
  <c r="AH388" i="34" a="1"/>
  <c r="AH388" i="34" s="1"/>
  <c r="K388" i="34" a="1"/>
  <c r="K388" i="34" s="1"/>
  <c r="S388" i="34" a="1"/>
  <c r="S388" i="34" s="1"/>
  <c r="AA388" i="34" a="1"/>
  <c r="AA388" i="34" s="1"/>
  <c r="AI388" i="34" a="1"/>
  <c r="AI388" i="34" s="1"/>
  <c r="L388" i="34" a="1"/>
  <c r="L388" i="34" s="1"/>
  <c r="T388" i="34" a="1"/>
  <c r="T388" i="34" s="1"/>
  <c r="AB388" i="34" a="1"/>
  <c r="AB388" i="34" s="1"/>
  <c r="AJ388" i="34" a="1"/>
  <c r="AJ388" i="34" s="1"/>
  <c r="M388" i="34" a="1"/>
  <c r="M388" i="34" s="1"/>
  <c r="U388" i="34" a="1"/>
  <c r="U388" i="34" s="1"/>
  <c r="AC388" i="34" a="1"/>
  <c r="AC388" i="34" s="1"/>
  <c r="AK388" i="34" a="1"/>
  <c r="AK388" i="34" s="1"/>
  <c r="AE388" i="34" a="1"/>
  <c r="AE388" i="34" s="1"/>
  <c r="F388" i="34" a="1"/>
  <c r="F388" i="34" s="1"/>
  <c r="AL388" i="34" a="1"/>
  <c r="AL388" i="34" s="1"/>
  <c r="G388" i="34" a="1"/>
  <c r="G388" i="34" s="1"/>
  <c r="AM388" i="34" a="1"/>
  <c r="AM388" i="34" s="1"/>
  <c r="N388" i="34" a="1"/>
  <c r="N388" i="34" s="1"/>
  <c r="O388" i="34" a="1"/>
  <c r="O388" i="34" s="1"/>
  <c r="V388" i="34" a="1"/>
  <c r="V388" i="34" s="1"/>
  <c r="W388" i="34" a="1"/>
  <c r="W388" i="34" s="1"/>
  <c r="AD388" i="34" a="1"/>
  <c r="AD388" i="34" s="1"/>
  <c r="E388" i="34" a="1"/>
  <c r="E388" i="34" s="1"/>
  <c r="F413" i="34" a="1"/>
  <c r="F413" i="34" s="1"/>
  <c r="N413" i="34" a="1"/>
  <c r="N413" i="34" s="1"/>
  <c r="V413" i="34" a="1"/>
  <c r="V413" i="34" s="1"/>
  <c r="AD413" i="34" a="1"/>
  <c r="AD413" i="34" s="1"/>
  <c r="AL413" i="34" a="1"/>
  <c r="AL413" i="34" s="1"/>
  <c r="G413" i="34" a="1"/>
  <c r="G413" i="34" s="1"/>
  <c r="O413" i="34" a="1"/>
  <c r="O413" i="34" s="1"/>
  <c r="W413" i="34" a="1"/>
  <c r="W413" i="34" s="1"/>
  <c r="AE413" i="34" a="1"/>
  <c r="AE413" i="34" s="1"/>
  <c r="AM413" i="34" a="1"/>
  <c r="AM413" i="34" s="1"/>
  <c r="H413" i="34" a="1"/>
  <c r="H413" i="34" s="1"/>
  <c r="P413" i="34" a="1"/>
  <c r="P413" i="34" s="1"/>
  <c r="X413" i="34" a="1"/>
  <c r="X413" i="34" s="1"/>
  <c r="AF413" i="34" a="1"/>
  <c r="AF413" i="34" s="1"/>
  <c r="AN413" i="34" a="1"/>
  <c r="AN413" i="34" s="1"/>
  <c r="I413" i="34" a="1"/>
  <c r="I413" i="34" s="1"/>
  <c r="Q413" i="34" a="1"/>
  <c r="Q413" i="34" s="1"/>
  <c r="Y413" i="34" a="1"/>
  <c r="Y413" i="34" s="1"/>
  <c r="AG413" i="34" a="1"/>
  <c r="AG413" i="34" s="1"/>
  <c r="J413" i="34" a="1"/>
  <c r="J413" i="34" s="1"/>
  <c r="R413" i="34" a="1"/>
  <c r="R413" i="34" s="1"/>
  <c r="Z413" i="34" a="1"/>
  <c r="Z413" i="34" s="1"/>
  <c r="AH413" i="34" a="1"/>
  <c r="AH413" i="34" s="1"/>
  <c r="K413" i="34" a="1"/>
  <c r="K413" i="34" s="1"/>
  <c r="S413" i="34" a="1"/>
  <c r="S413" i="34" s="1"/>
  <c r="AA413" i="34" a="1"/>
  <c r="AA413" i="34" s="1"/>
  <c r="AI413" i="34" a="1"/>
  <c r="AI413" i="34" s="1"/>
  <c r="M413" i="34" a="1"/>
  <c r="M413" i="34" s="1"/>
  <c r="T413" i="34" a="1"/>
  <c r="T413" i="34" s="1"/>
  <c r="AC413" i="34" a="1"/>
  <c r="AC413" i="34" s="1"/>
  <c r="U413" i="34" a="1"/>
  <c r="U413" i="34" s="1"/>
  <c r="AB413" i="34" a="1"/>
  <c r="AB413" i="34" s="1"/>
  <c r="AJ413" i="34" a="1"/>
  <c r="AJ413" i="34" s="1"/>
  <c r="AK413" i="34" a="1"/>
  <c r="AK413" i="34" s="1"/>
  <c r="L413" i="34" a="1"/>
  <c r="L413" i="34" s="1"/>
  <c r="E413" i="34" a="1"/>
  <c r="E413" i="34" s="1"/>
  <c r="G365" i="34" a="1"/>
  <c r="G365" i="34" s="1"/>
  <c r="J365" i="34" a="1"/>
  <c r="J365" i="34" s="1"/>
  <c r="R365" i="34" a="1"/>
  <c r="R365" i="34" s="1"/>
  <c r="L365" i="34" a="1"/>
  <c r="L365" i="34" s="1"/>
  <c r="T365" i="34" a="1"/>
  <c r="T365" i="34" s="1"/>
  <c r="AB365" i="34" a="1"/>
  <c r="AB365" i="34" s="1"/>
  <c r="AJ365" i="34" a="1"/>
  <c r="AJ365" i="34" s="1"/>
  <c r="N365" i="34" a="1"/>
  <c r="N365" i="34" s="1"/>
  <c r="X365" i="34" a="1"/>
  <c r="X365" i="34" s="1"/>
  <c r="AG365" i="34" a="1"/>
  <c r="AG365" i="34" s="1"/>
  <c r="O365" i="34" a="1"/>
  <c r="O365" i="34" s="1"/>
  <c r="Y365" i="34" a="1"/>
  <c r="Y365" i="34" s="1"/>
  <c r="AH365" i="34" a="1"/>
  <c r="AH365" i="34" s="1"/>
  <c r="P365" i="34" a="1"/>
  <c r="P365" i="34" s="1"/>
  <c r="Z365" i="34" a="1"/>
  <c r="Z365" i="34" s="1"/>
  <c r="AI365" i="34" a="1"/>
  <c r="AI365" i="34" s="1"/>
  <c r="F365" i="34" a="1"/>
  <c r="F365" i="34" s="1"/>
  <c r="Q365" i="34" a="1"/>
  <c r="Q365" i="34" s="1"/>
  <c r="AA365" i="34" a="1"/>
  <c r="AA365" i="34" s="1"/>
  <c r="AK365" i="34" a="1"/>
  <c r="AK365" i="34" s="1"/>
  <c r="H365" i="34" a="1"/>
  <c r="H365" i="34" s="1"/>
  <c r="S365" i="34" a="1"/>
  <c r="S365" i="34" s="1"/>
  <c r="AC365" i="34" a="1"/>
  <c r="AC365" i="34" s="1"/>
  <c r="AL365" i="34" a="1"/>
  <c r="AL365" i="34" s="1"/>
  <c r="I365" i="34" a="1"/>
  <c r="I365" i="34" s="1"/>
  <c r="U365" i="34" a="1"/>
  <c r="U365" i="34" s="1"/>
  <c r="AD365" i="34" a="1"/>
  <c r="AD365" i="34" s="1"/>
  <c r="AM365" i="34" a="1"/>
  <c r="AM365" i="34" s="1"/>
  <c r="K365" i="34" a="1"/>
  <c r="K365" i="34" s="1"/>
  <c r="V365" i="34" a="1"/>
  <c r="V365" i="34" s="1"/>
  <c r="AE365" i="34" a="1"/>
  <c r="AE365" i="34" s="1"/>
  <c r="AN365" i="34" a="1"/>
  <c r="AN365" i="34" s="1"/>
  <c r="M365" i="34" a="1"/>
  <c r="M365" i="34" s="1"/>
  <c r="W365" i="34" a="1"/>
  <c r="W365" i="34" s="1"/>
  <c r="AF365" i="34" a="1"/>
  <c r="AF365" i="34" s="1"/>
  <c r="E365" i="34" a="1"/>
  <c r="E365" i="34" s="1"/>
  <c r="H381" i="34" a="1"/>
  <c r="H381" i="34" s="1"/>
  <c r="P381" i="34" a="1"/>
  <c r="P381" i="34" s="1"/>
  <c r="X381" i="34" a="1"/>
  <c r="X381" i="34" s="1"/>
  <c r="AF381" i="34" a="1"/>
  <c r="AF381" i="34" s="1"/>
  <c r="AN381" i="34" a="1"/>
  <c r="AN381" i="34" s="1"/>
  <c r="G381" i="34" a="1"/>
  <c r="G381" i="34" s="1"/>
  <c r="Q381" i="34" a="1"/>
  <c r="Q381" i="34" s="1"/>
  <c r="Z381" i="34" a="1"/>
  <c r="Z381" i="34" s="1"/>
  <c r="AI381" i="34" a="1"/>
  <c r="AI381" i="34" s="1"/>
  <c r="I381" i="34" a="1"/>
  <c r="I381" i="34" s="1"/>
  <c r="R381" i="34" a="1"/>
  <c r="R381" i="34" s="1"/>
  <c r="AA381" i="34" a="1"/>
  <c r="AA381" i="34" s="1"/>
  <c r="AJ381" i="34" a="1"/>
  <c r="AJ381" i="34" s="1"/>
  <c r="J381" i="34" a="1"/>
  <c r="J381" i="34" s="1"/>
  <c r="S381" i="34" a="1"/>
  <c r="S381" i="34" s="1"/>
  <c r="AB381" i="34" a="1"/>
  <c r="AB381" i="34" s="1"/>
  <c r="AK381" i="34" a="1"/>
  <c r="AK381" i="34" s="1"/>
  <c r="K381" i="34" a="1"/>
  <c r="K381" i="34" s="1"/>
  <c r="T381" i="34" a="1"/>
  <c r="T381" i="34" s="1"/>
  <c r="AC381" i="34" a="1"/>
  <c r="AC381" i="34" s="1"/>
  <c r="AL381" i="34" a="1"/>
  <c r="AL381" i="34" s="1"/>
  <c r="L381" i="34" a="1"/>
  <c r="L381" i="34" s="1"/>
  <c r="U381" i="34" a="1"/>
  <c r="U381" i="34" s="1"/>
  <c r="AD381" i="34" a="1"/>
  <c r="AD381" i="34" s="1"/>
  <c r="AM381" i="34" a="1"/>
  <c r="AM381" i="34" s="1"/>
  <c r="M381" i="34" a="1"/>
  <c r="M381" i="34" s="1"/>
  <c r="V381" i="34" a="1"/>
  <c r="V381" i="34" s="1"/>
  <c r="AE381" i="34" a="1"/>
  <c r="AE381" i="34" s="1"/>
  <c r="O381" i="34" a="1"/>
  <c r="O381" i="34" s="1"/>
  <c r="W381" i="34" a="1"/>
  <c r="W381" i="34" s="1"/>
  <c r="Y381" i="34" a="1"/>
  <c r="Y381" i="34" s="1"/>
  <c r="AG381" i="34" a="1"/>
  <c r="AG381" i="34" s="1"/>
  <c r="AH381" i="34" a="1"/>
  <c r="AH381" i="34" s="1"/>
  <c r="F381" i="34" a="1"/>
  <c r="F381" i="34" s="1"/>
  <c r="N381" i="34" a="1"/>
  <c r="N381" i="34" s="1"/>
  <c r="E381" i="34" a="1"/>
  <c r="E381" i="34" s="1"/>
  <c r="G364" i="34" a="1"/>
  <c r="G364" i="34" s="1"/>
  <c r="R364" i="34" a="1"/>
  <c r="R364" i="34" s="1"/>
  <c r="AD364" i="34" a="1"/>
  <c r="AD364" i="34" s="1"/>
  <c r="J364" i="34" a="1"/>
  <c r="J364" i="34" s="1"/>
  <c r="W364" i="34" a="1"/>
  <c r="W364" i="34" s="1"/>
  <c r="AI364" i="34" a="1"/>
  <c r="AI364" i="34" s="1"/>
  <c r="O364" i="34" a="1"/>
  <c r="O364" i="34" s="1"/>
  <c r="Z364" i="34" a="1"/>
  <c r="Z364" i="34" s="1"/>
  <c r="AL364" i="34" a="1"/>
  <c r="AL364" i="34" s="1"/>
  <c r="P364" i="34" a="1"/>
  <c r="P364" i="34" s="1"/>
  <c r="AG364" i="34" a="1"/>
  <c r="AG364" i="34" s="1"/>
  <c r="Q364" i="34" a="1"/>
  <c r="Q364" i="34" s="1"/>
  <c r="AK364" i="34" a="1"/>
  <c r="AK364" i="34" s="1"/>
  <c r="S364" i="34" a="1"/>
  <c r="S364" i="34" s="1"/>
  <c r="AM364" i="34" a="1"/>
  <c r="AM364" i="34" s="1"/>
  <c r="U364" i="34" a="1"/>
  <c r="U364" i="34" s="1"/>
  <c r="F364" i="34" a="1"/>
  <c r="F364" i="34" s="1"/>
  <c r="Y364" i="34" a="1"/>
  <c r="Y364" i="34" s="1"/>
  <c r="H364" i="34" a="1"/>
  <c r="H364" i="34" s="1"/>
  <c r="AA364" i="34" a="1"/>
  <c r="AA364" i="34" s="1"/>
  <c r="I364" i="34" a="1"/>
  <c r="I364" i="34" s="1"/>
  <c r="AC364" i="34" a="1"/>
  <c r="AC364" i="34" s="1"/>
  <c r="K364" i="34" a="1"/>
  <c r="K364" i="34" s="1"/>
  <c r="AF364" i="34" a="1"/>
  <c r="AF364" i="34" s="1"/>
  <c r="AH364" i="34" a="1"/>
  <c r="AH364" i="34" s="1"/>
  <c r="X364" i="34" a="1"/>
  <c r="X364" i="34" s="1"/>
  <c r="AN364" i="34" a="1"/>
  <c r="AN364" i="34" s="1"/>
  <c r="N364" i="34" a="1"/>
  <c r="N364" i="34" s="1"/>
  <c r="AE364" i="34" a="1"/>
  <c r="AE364" i="34" s="1"/>
  <c r="AJ364" i="34" a="1"/>
  <c r="AJ364" i="34" s="1"/>
  <c r="V364" i="34" a="1"/>
  <c r="V364" i="34" s="1"/>
  <c r="AB364" i="34" a="1"/>
  <c r="AB364" i="34" s="1"/>
  <c r="M364" i="34" a="1"/>
  <c r="M364" i="34" s="1"/>
  <c r="T364" i="34" a="1"/>
  <c r="T364" i="34" s="1"/>
  <c r="E364" i="34" a="1"/>
  <c r="E364" i="34" s="1"/>
  <c r="L364" i="34" a="1"/>
  <c r="L364" i="34" s="1"/>
  <c r="R353" i="34" l="1" a="1"/>
  <c r="R353" i="34" s="1"/>
  <c r="Q475" i="34" s="1"/>
  <c r="AA353" i="34" a="1"/>
  <c r="AA353" i="34" s="1"/>
  <c r="Z484" i="34" s="1"/>
  <c r="M353" i="34" a="1"/>
  <c r="M353" i="34" s="1"/>
  <c r="L470" i="34" s="1"/>
  <c r="AF353" i="34" a="1"/>
  <c r="AF353" i="34" s="1"/>
  <c r="AE489" i="34" s="1"/>
  <c r="N353" i="34" a="1"/>
  <c r="N353" i="34" s="1"/>
  <c r="M471" i="34" s="1"/>
  <c r="F464" i="34"/>
  <c r="I353" i="34"/>
  <c r="H466" i="34" s="1"/>
  <c r="Z353" i="34" a="1"/>
  <c r="Z353" i="34" s="1"/>
  <c r="Y483" i="34" s="1"/>
  <c r="AJ353" i="34" a="1"/>
  <c r="AJ353" i="34" s="1"/>
  <c r="AI493" i="34" s="1"/>
  <c r="U353" i="34" a="1"/>
  <c r="U353" i="34" s="1"/>
  <c r="T478" i="34" s="1"/>
  <c r="AN353" i="34" a="1"/>
  <c r="AN353" i="34" s="1"/>
  <c r="AM497" i="34" s="1"/>
  <c r="AB353" i="34" a="1"/>
  <c r="AB353" i="34" s="1"/>
  <c r="AA485" i="34" s="1"/>
  <c r="J353" i="34" a="1"/>
  <c r="J353" i="34" s="1"/>
  <c r="I467" i="34" s="1"/>
  <c r="Q353" i="34" a="1"/>
  <c r="Q353" i="34" s="1"/>
  <c r="P474" i="34" s="1"/>
  <c r="AH353" i="34" a="1"/>
  <c r="AH353" i="34" s="1"/>
  <c r="AG491" i="34" s="1"/>
  <c r="AL353" i="34" a="1"/>
  <c r="AL353" i="34" s="1"/>
  <c r="AK495" i="34" s="1"/>
  <c r="AC353" i="34" a="1"/>
  <c r="AC353" i="34" s="1"/>
  <c r="AB486" i="34" s="1"/>
  <c r="P353" i="34" a="1"/>
  <c r="P353" i="34" s="1"/>
  <c r="O473" i="34" s="1"/>
  <c r="S353" i="34" a="1"/>
  <c r="S353" i="34" s="1"/>
  <c r="R476" i="34" s="1"/>
  <c r="Y353" i="34" a="1"/>
  <c r="Y353" i="34" s="1"/>
  <c r="X482" i="34" s="1"/>
  <c r="AI353" i="34" a="1"/>
  <c r="AI353" i="34" s="1"/>
  <c r="AH492" i="34" s="1"/>
  <c r="L353" i="34" a="1"/>
  <c r="L353" i="34" s="1"/>
  <c r="K469" i="34" s="1"/>
  <c r="AK353" i="34" a="1"/>
  <c r="AK353" i="34" s="1"/>
  <c r="AJ494" i="34" s="1"/>
  <c r="H353" i="34" a="1"/>
  <c r="H353" i="34" s="1"/>
  <c r="G465" i="34" s="1"/>
  <c r="AE353" i="34" a="1"/>
  <c r="AE353" i="34" s="1"/>
  <c r="AD488" i="34" s="1"/>
  <c r="AG353" i="34" a="1"/>
  <c r="AG353" i="34" s="1"/>
  <c r="AF490" i="34" s="1"/>
  <c r="AD353" i="34" a="1"/>
  <c r="AD353" i="34" s="1"/>
  <c r="AC487" i="34" s="1"/>
  <c r="T353" i="34" a="1"/>
  <c r="T353" i="34" s="1"/>
  <c r="S477" i="34" s="1"/>
  <c r="W353" i="34" a="1"/>
  <c r="W353" i="34" s="1"/>
  <c r="V480" i="34" s="1"/>
  <c r="AO353" i="34" a="1"/>
  <c r="AO353" i="34" s="1"/>
  <c r="AN498" i="34" s="1"/>
  <c r="X353" i="34" a="1"/>
  <c r="X353" i="34" s="1"/>
  <c r="W481" i="34" s="1"/>
  <c r="AM353" i="34" a="1"/>
  <c r="AM353" i="34" s="1"/>
  <c r="AL496" i="34" s="1"/>
  <c r="K353" i="34" a="1"/>
  <c r="K353" i="34" s="1"/>
  <c r="J468" i="34" s="1"/>
  <c r="V353" i="34" a="1"/>
  <c r="V353" i="34" s="1"/>
  <c r="U479" i="34" s="1"/>
  <c r="O353" i="34" a="1"/>
  <c r="O353" i="34" s="1"/>
  <c r="N472" i="34" s="1"/>
  <c r="E424" i="34"/>
  <c r="H448" i="34" a="1"/>
  <c r="H448" i="34" s="1"/>
  <c r="H487" i="34" s="1"/>
  <c r="BR343" i="34"/>
  <c r="BT341" i="34"/>
  <c r="T435" i="34" a="1"/>
  <c r="T435" i="34" s="1"/>
  <c r="T474" i="34" s="1"/>
  <c r="AJ453" i="34" a="1"/>
  <c r="AJ453" i="34" s="1"/>
  <c r="AJ492" i="34" s="1"/>
  <c r="Z455" i="34" a="1"/>
  <c r="Z455" i="34" s="1"/>
  <c r="Z494" i="34" s="1"/>
  <c r="E456" i="34" a="1"/>
  <c r="E456" i="34" s="1"/>
  <c r="E495" i="34" s="1"/>
  <c r="E450" i="34" a="1"/>
  <c r="E450" i="34" s="1"/>
  <c r="E489" i="34" s="1"/>
  <c r="E432" i="34" a="1"/>
  <c r="E432" i="34" s="1"/>
  <c r="E471" i="34" s="1"/>
  <c r="E447" i="34" a="1"/>
  <c r="E447" i="34" s="1"/>
  <c r="E486" i="34" s="1"/>
  <c r="E459" i="34" a="1"/>
  <c r="E459" i="34" s="1"/>
  <c r="E498" i="34" s="1"/>
  <c r="E429" i="34" a="1"/>
  <c r="E429" i="34" s="1"/>
  <c r="E468" i="34" s="1"/>
  <c r="E458" i="34" a="1"/>
  <c r="E458" i="34" s="1"/>
  <c r="E497" i="34" s="1"/>
  <c r="E438" i="34" a="1"/>
  <c r="E438" i="34" s="1"/>
  <c r="E477" i="34" s="1"/>
  <c r="E426" i="34" a="1"/>
  <c r="E426" i="34" s="1"/>
  <c r="E465" i="34" s="1"/>
  <c r="E431" i="34" a="1"/>
  <c r="E431" i="34" s="1"/>
  <c r="E470" i="34" s="1"/>
  <c r="E452" i="34" a="1"/>
  <c r="E452" i="34" s="1"/>
  <c r="E491" i="34" s="1"/>
  <c r="E439" i="34" a="1"/>
  <c r="E439" i="34" s="1"/>
  <c r="E478" i="34" s="1"/>
  <c r="E441" i="34" a="1"/>
  <c r="E441" i="34" s="1"/>
  <c r="E480" i="34" s="1"/>
  <c r="E436" i="34" a="1"/>
  <c r="E436" i="34" s="1"/>
  <c r="E475" i="34" s="1"/>
  <c r="E433" i="34" a="1"/>
  <c r="E433" i="34" s="1"/>
  <c r="E472" i="34" s="1"/>
  <c r="E442" i="34" a="1"/>
  <c r="E442" i="34" s="1"/>
  <c r="E481" i="34" s="1"/>
  <c r="E440" i="34" a="1"/>
  <c r="E440" i="34" s="1"/>
  <c r="E479" i="34" s="1"/>
  <c r="E444" i="34" a="1"/>
  <c r="E444" i="34" s="1"/>
  <c r="E483" i="34" s="1"/>
  <c r="E437" i="34" a="1"/>
  <c r="E437" i="34" s="1"/>
  <c r="E476" i="34" s="1"/>
  <c r="E427" i="34" a="1"/>
  <c r="E427" i="34" s="1"/>
  <c r="E466" i="34" s="1"/>
  <c r="E428" i="34" a="1"/>
  <c r="E428" i="34" s="1"/>
  <c r="E467" i="34" s="1"/>
  <c r="E449" i="34" a="1"/>
  <c r="E449" i="34" s="1"/>
  <c r="E488" i="34" s="1"/>
  <c r="E446" i="34" a="1"/>
  <c r="E446" i="34" s="1"/>
  <c r="E485" i="34" s="1"/>
  <c r="E430" i="34" a="1"/>
  <c r="E430" i="34" s="1"/>
  <c r="E469" i="34" s="1"/>
  <c r="E435" i="34" a="1"/>
  <c r="E435" i="34" s="1"/>
  <c r="E474" i="34" s="1"/>
  <c r="E457" i="34" a="1"/>
  <c r="E457" i="34" s="1"/>
  <c r="E496" i="34" s="1"/>
  <c r="E451" i="34" a="1"/>
  <c r="E451" i="34" s="1"/>
  <c r="E490" i="34" s="1"/>
  <c r="E445" i="34" a="1"/>
  <c r="E445" i="34" s="1"/>
  <c r="E484" i="34" s="1"/>
  <c r="E454" i="34" a="1"/>
  <c r="E454" i="34" s="1"/>
  <c r="E493" i="34" s="1"/>
  <c r="E453" i="34" a="1"/>
  <c r="E453" i="34" s="1"/>
  <c r="E492" i="34" s="1"/>
  <c r="E448" i="34" a="1"/>
  <c r="E448" i="34" s="1"/>
  <c r="E487" i="34" s="1"/>
  <c r="E443" i="34" a="1"/>
  <c r="E443" i="34" s="1"/>
  <c r="E482" i="34" s="1"/>
  <c r="E425" i="34" a="1"/>
  <c r="E425" i="34" s="1"/>
  <c r="E464" i="34" s="1"/>
  <c r="E455" i="34" a="1"/>
  <c r="E455" i="34" s="1"/>
  <c r="E494" i="34" s="1"/>
  <c r="E434" i="34" a="1"/>
  <c r="E434" i="34" s="1"/>
  <c r="E473" i="34" s="1"/>
  <c r="AD427" i="34" a="1"/>
  <c r="AD427" i="34" s="1"/>
  <c r="AD466" i="34" s="1"/>
  <c r="AD432" i="34" a="1"/>
  <c r="AD432" i="34" s="1"/>
  <c r="AD471" i="34" s="1"/>
  <c r="AD444" i="34" a="1"/>
  <c r="AD444" i="34" s="1"/>
  <c r="AD483" i="34" s="1"/>
  <c r="AD430" i="34" a="1"/>
  <c r="AD430" i="34" s="1"/>
  <c r="AD469" i="34" s="1"/>
  <c r="AD434" i="34" a="1"/>
  <c r="AD434" i="34" s="1"/>
  <c r="AD446" i="34" a="1"/>
  <c r="AD446" i="34" s="1"/>
  <c r="AD485" i="34" s="1"/>
  <c r="AD433" i="34" a="1"/>
  <c r="AD433" i="34" s="1"/>
  <c r="AD472" i="34" s="1"/>
  <c r="AD439" i="34" a="1"/>
  <c r="AD439" i="34" s="1"/>
  <c r="AD478" i="34" s="1"/>
  <c r="AD449" i="34" a="1"/>
  <c r="AD449" i="34" s="1"/>
  <c r="AD437" i="34" a="1"/>
  <c r="AD437" i="34" s="1"/>
  <c r="AD476" i="34" s="1"/>
  <c r="AD428" i="34" a="1"/>
  <c r="AD428" i="34" s="1"/>
  <c r="AD467" i="34" s="1"/>
  <c r="AD440" i="34" a="1"/>
  <c r="AD440" i="34" s="1"/>
  <c r="AD479" i="34" s="1"/>
  <c r="AD450" i="34" a="1"/>
  <c r="AD450" i="34" s="1"/>
  <c r="AD489" i="34" s="1"/>
  <c r="AD436" i="34" a="1"/>
  <c r="AD436" i="34" s="1"/>
  <c r="AD475" i="34" s="1"/>
  <c r="AD426" i="34" a="1"/>
  <c r="AD426" i="34" s="1"/>
  <c r="AD465" i="34" s="1"/>
  <c r="AD431" i="34" a="1"/>
  <c r="AD431" i="34" s="1"/>
  <c r="AD470" i="34" s="1"/>
  <c r="AD445" i="34" a="1"/>
  <c r="AD445" i="34" s="1"/>
  <c r="AD484" i="34" s="1"/>
  <c r="AD443" i="34" a="1"/>
  <c r="AD443" i="34" s="1"/>
  <c r="AD454" i="34" a="1"/>
  <c r="AD454" i="34" s="1"/>
  <c r="AD493" i="34" s="1"/>
  <c r="AD429" i="34" a="1"/>
  <c r="AD429" i="34" s="1"/>
  <c r="AD468" i="34" s="1"/>
  <c r="AD424" i="34" a="1"/>
  <c r="AD424" i="34" s="1"/>
  <c r="AD463" i="34" s="1"/>
  <c r="AD441" i="34" a="1"/>
  <c r="AD441" i="34" s="1"/>
  <c r="AD480" i="34" s="1"/>
  <c r="AD451" i="34" a="1"/>
  <c r="AD451" i="34" s="1"/>
  <c r="AD490" i="34" s="1"/>
  <c r="AD453" i="34" a="1"/>
  <c r="AD453" i="34" s="1"/>
  <c r="AD492" i="34" s="1"/>
  <c r="AD458" i="34" a="1"/>
  <c r="AD458" i="34" s="1"/>
  <c r="AD497" i="34" s="1"/>
  <c r="AD435" i="34" a="1"/>
  <c r="AD435" i="34" s="1"/>
  <c r="AD425" i="34" a="1"/>
  <c r="AD425" i="34" s="1"/>
  <c r="AD448" i="34" a="1"/>
  <c r="AD448" i="34" s="1"/>
  <c r="AD487" i="34" s="1"/>
  <c r="AD447" i="34" a="1"/>
  <c r="AD447" i="34" s="1"/>
  <c r="AD486" i="34" s="1"/>
  <c r="AD457" i="34" a="1"/>
  <c r="AD457" i="34" s="1"/>
  <c r="AD496" i="34" s="1"/>
  <c r="AD438" i="34" a="1"/>
  <c r="AD438" i="34" s="1"/>
  <c r="AD477" i="34" s="1"/>
  <c r="AD459" i="34" a="1"/>
  <c r="AD459" i="34" s="1"/>
  <c r="AD498" i="34" s="1"/>
  <c r="AD456" i="34" a="1"/>
  <c r="AD456" i="34" s="1"/>
  <c r="AD495" i="34" s="1"/>
  <c r="AD455" i="34" a="1"/>
  <c r="AD455" i="34" s="1"/>
  <c r="AD494" i="34" s="1"/>
  <c r="AD452" i="34" a="1"/>
  <c r="AD452" i="34" s="1"/>
  <c r="AD491" i="34" s="1"/>
  <c r="AA455" i="34" a="1"/>
  <c r="AA455" i="34" s="1"/>
  <c r="AA494" i="34" s="1"/>
  <c r="AA452" i="34" a="1"/>
  <c r="AA452" i="34" s="1"/>
  <c r="AA491" i="34" s="1"/>
  <c r="AA456" i="34" a="1"/>
  <c r="AA456" i="34" s="1"/>
  <c r="AA495" i="34" s="1"/>
  <c r="AA436" i="34" a="1"/>
  <c r="AA436" i="34" s="1"/>
  <c r="AA475" i="34" s="1"/>
  <c r="AA454" i="34" a="1"/>
  <c r="AA454" i="34" s="1"/>
  <c r="AA493" i="34" s="1"/>
  <c r="AA459" i="34" a="1"/>
  <c r="AA459" i="34" s="1"/>
  <c r="AA498" i="34" s="1"/>
  <c r="AA458" i="34" a="1"/>
  <c r="AA458" i="34" s="1"/>
  <c r="AA497" i="34" s="1"/>
  <c r="AA431" i="34" a="1"/>
  <c r="AA431" i="34" s="1"/>
  <c r="AA470" i="34" s="1"/>
  <c r="AA439" i="34" a="1"/>
  <c r="AA439" i="34" s="1"/>
  <c r="AA478" i="34" s="1"/>
  <c r="AA457" i="34" a="1"/>
  <c r="AA457" i="34" s="1"/>
  <c r="AA496" i="34" s="1"/>
  <c r="AA424" i="34" a="1"/>
  <c r="AA424" i="34" s="1"/>
  <c r="AA463" i="34" s="1"/>
  <c r="AA449" i="34" a="1"/>
  <c r="AA449" i="34" s="1"/>
  <c r="AA488" i="34" s="1"/>
  <c r="AA442" i="34" a="1"/>
  <c r="AA442" i="34" s="1"/>
  <c r="AA481" i="34" s="1"/>
  <c r="AA447" i="34" a="1"/>
  <c r="AA447" i="34" s="1"/>
  <c r="AA486" i="34" s="1"/>
  <c r="AA438" i="34" a="1"/>
  <c r="AA438" i="34" s="1"/>
  <c r="AA477" i="34" s="1"/>
  <c r="AA437" i="34" a="1"/>
  <c r="AA437" i="34" s="1"/>
  <c r="AA476" i="34" s="1"/>
  <c r="AA435" i="34" a="1"/>
  <c r="AA435" i="34" s="1"/>
  <c r="AA443" i="34" a="1"/>
  <c r="AA443" i="34" s="1"/>
  <c r="AA427" i="34" a="1"/>
  <c r="AA427" i="34" s="1"/>
  <c r="AA466" i="34" s="1"/>
  <c r="AA428" i="34" a="1"/>
  <c r="AA428" i="34" s="1"/>
  <c r="AA467" i="34" s="1"/>
  <c r="AA430" i="34" a="1"/>
  <c r="AA430" i="34" s="1"/>
  <c r="AA469" i="34" s="1"/>
  <c r="AA450" i="34" a="1"/>
  <c r="AA450" i="34" s="1"/>
  <c r="AA489" i="34" s="1"/>
  <c r="AA432" i="34" a="1"/>
  <c r="AA432" i="34" s="1"/>
  <c r="AA471" i="34" s="1"/>
  <c r="AA453" i="34" a="1"/>
  <c r="AA453" i="34" s="1"/>
  <c r="AA492" i="34" s="1"/>
  <c r="AA444" i="34" a="1"/>
  <c r="AA444" i="34" s="1"/>
  <c r="AA483" i="34" s="1"/>
  <c r="AA445" i="34" a="1"/>
  <c r="AA445" i="34" s="1"/>
  <c r="AA484" i="34" s="1"/>
  <c r="AA426" i="34" a="1"/>
  <c r="AA426" i="34" s="1"/>
  <c r="AA465" i="34" s="1"/>
  <c r="AA441" i="34" a="1"/>
  <c r="AA441" i="34" s="1"/>
  <c r="AA480" i="34" s="1"/>
  <c r="AA429" i="34" a="1"/>
  <c r="AA429" i="34" s="1"/>
  <c r="AA468" i="34" s="1"/>
  <c r="AA446" i="34" a="1"/>
  <c r="AA446" i="34" s="1"/>
  <c r="AA451" i="34" a="1"/>
  <c r="AA451" i="34" s="1"/>
  <c r="AA490" i="34" s="1"/>
  <c r="AA448" i="34" a="1"/>
  <c r="AA448" i="34" s="1"/>
  <c r="AA487" i="34" s="1"/>
  <c r="AA440" i="34" a="1"/>
  <c r="AA440" i="34" s="1"/>
  <c r="AA479" i="34" s="1"/>
  <c r="AA434" i="34" a="1"/>
  <c r="AA434" i="34" s="1"/>
  <c r="AA433" i="34" a="1"/>
  <c r="AA433" i="34" s="1"/>
  <c r="AA472" i="34" s="1"/>
  <c r="AN448" i="34" a="1"/>
  <c r="AN448" i="34" s="1"/>
  <c r="AN487" i="34" s="1"/>
  <c r="AN455" i="34" a="1"/>
  <c r="AN455" i="34" s="1"/>
  <c r="AN494" i="34" s="1"/>
  <c r="AN446" i="34" a="1"/>
  <c r="AN446" i="34" s="1"/>
  <c r="AN485" i="34" s="1"/>
  <c r="AN454" i="34" a="1"/>
  <c r="AN454" i="34" s="1"/>
  <c r="AN493" i="34" s="1"/>
  <c r="AN459" i="34" a="1"/>
  <c r="AN459" i="34" s="1"/>
  <c r="AN453" i="34" a="1"/>
  <c r="AN453" i="34" s="1"/>
  <c r="AN492" i="34" s="1"/>
  <c r="AN458" i="34" a="1"/>
  <c r="AN458" i="34" s="1"/>
  <c r="AN497" i="34" s="1"/>
  <c r="AN444" i="34" a="1"/>
  <c r="AN444" i="34" s="1"/>
  <c r="AN483" i="34" s="1"/>
  <c r="AN450" i="34" a="1"/>
  <c r="AN450" i="34" s="1"/>
  <c r="AN489" i="34" s="1"/>
  <c r="AN457" i="34" a="1"/>
  <c r="AN457" i="34" s="1"/>
  <c r="AN496" i="34" s="1"/>
  <c r="AN436" i="34" a="1"/>
  <c r="AN436" i="34" s="1"/>
  <c r="AN475" i="34" s="1"/>
  <c r="AN445" i="34" a="1"/>
  <c r="AN445" i="34" s="1"/>
  <c r="AN484" i="34" s="1"/>
  <c r="AN442" i="34" a="1"/>
  <c r="AN442" i="34" s="1"/>
  <c r="AN481" i="34" s="1"/>
  <c r="AN449" i="34" a="1"/>
  <c r="AN449" i="34" s="1"/>
  <c r="AN488" i="34" s="1"/>
  <c r="AN443" i="34" a="1"/>
  <c r="AN443" i="34" s="1"/>
  <c r="AN427" i="34" a="1"/>
  <c r="AN427" i="34" s="1"/>
  <c r="AN466" i="34" s="1"/>
  <c r="AN425" i="34" a="1"/>
  <c r="AN425" i="34" s="1"/>
  <c r="AN439" i="34" a="1"/>
  <c r="AN439" i="34" s="1"/>
  <c r="AN478" i="34" s="1"/>
  <c r="AN447" i="34" a="1"/>
  <c r="AN447" i="34" s="1"/>
  <c r="AN486" i="34" s="1"/>
  <c r="AN441" i="34" a="1"/>
  <c r="AN441" i="34" s="1"/>
  <c r="AN480" i="34" s="1"/>
  <c r="AN431" i="34" a="1"/>
  <c r="AN431" i="34" s="1"/>
  <c r="AN470" i="34" s="1"/>
  <c r="AN440" i="34" a="1"/>
  <c r="AN440" i="34" s="1"/>
  <c r="AN479" i="34" s="1"/>
  <c r="AN435" i="34" a="1"/>
  <c r="AN435" i="34" s="1"/>
  <c r="AN451" i="34" a="1"/>
  <c r="AN451" i="34" s="1"/>
  <c r="AN490" i="34" s="1"/>
  <c r="AN426" i="34" a="1"/>
  <c r="AN426" i="34" s="1"/>
  <c r="AN465" i="34" s="1"/>
  <c r="AN430" i="34" a="1"/>
  <c r="AN430" i="34" s="1"/>
  <c r="AN469" i="34" s="1"/>
  <c r="AN438" i="34" a="1"/>
  <c r="AN438" i="34" s="1"/>
  <c r="AN477" i="34" s="1"/>
  <c r="AN434" i="34" a="1"/>
  <c r="AN434" i="34" s="1"/>
  <c r="AN452" i="34" a="1"/>
  <c r="AN452" i="34" s="1"/>
  <c r="AN491" i="34" s="1"/>
  <c r="AN456" i="34" a="1"/>
  <c r="AN456" i="34" s="1"/>
  <c r="AN495" i="34" s="1"/>
  <c r="AN424" i="34" a="1"/>
  <c r="AN424" i="34" s="1"/>
  <c r="AN463" i="34" s="1"/>
  <c r="AN437" i="34" a="1"/>
  <c r="AN437" i="34" s="1"/>
  <c r="AN476" i="34" s="1"/>
  <c r="AN433" i="34" a="1"/>
  <c r="AN433" i="34" s="1"/>
  <c r="AN472" i="34" s="1"/>
  <c r="AN429" i="34" a="1"/>
  <c r="AN429" i="34" s="1"/>
  <c r="AN468" i="34" s="1"/>
  <c r="AN432" i="34" a="1"/>
  <c r="AN432" i="34" s="1"/>
  <c r="AN471" i="34" s="1"/>
  <c r="Q424" i="34" a="1"/>
  <c r="Q424" i="34" s="1"/>
  <c r="Q463" i="34" s="1"/>
  <c r="Q434" i="34" a="1"/>
  <c r="Q434" i="34" s="1"/>
  <c r="Q459" i="34" a="1"/>
  <c r="Q459" i="34" s="1"/>
  <c r="Q498" i="34" s="1"/>
  <c r="Q444" i="34" a="1"/>
  <c r="Q444" i="34" s="1"/>
  <c r="Q483" i="34" s="1"/>
  <c r="Q448" i="34" a="1"/>
  <c r="Q448" i="34" s="1"/>
  <c r="Q487" i="34" s="1"/>
  <c r="Q443" i="34" a="1"/>
  <c r="Q443" i="34" s="1"/>
  <c r="Q428" i="34" a="1"/>
  <c r="Q428" i="34" s="1"/>
  <c r="Q467" i="34" s="1"/>
  <c r="Q453" i="34" a="1"/>
  <c r="Q453" i="34" s="1"/>
  <c r="Q492" i="34" s="1"/>
  <c r="Q435" i="34" a="1"/>
  <c r="Q435" i="34" s="1"/>
  <c r="Q474" i="34" s="1"/>
  <c r="Q433" i="34" a="1"/>
  <c r="Q433" i="34" s="1"/>
  <c r="Q472" i="34" s="1"/>
  <c r="Q441" i="34" a="1"/>
  <c r="Q441" i="34" s="1"/>
  <c r="Q480" i="34" s="1"/>
  <c r="Q439" i="34" a="1"/>
  <c r="Q439" i="34" s="1"/>
  <c r="Q478" i="34" s="1"/>
  <c r="Q425" i="34" a="1"/>
  <c r="Q425" i="34" s="1"/>
  <c r="Q464" i="34" s="1"/>
  <c r="Q446" i="34" a="1"/>
  <c r="Q446" i="34" s="1"/>
  <c r="Q485" i="34" s="1"/>
  <c r="Q442" i="34" a="1"/>
  <c r="Q442" i="34" s="1"/>
  <c r="Q481" i="34" s="1"/>
  <c r="Q449" i="34" a="1"/>
  <c r="Q449" i="34" s="1"/>
  <c r="Q488" i="34" s="1"/>
  <c r="Q430" i="34" a="1"/>
  <c r="Q430" i="34" s="1"/>
  <c r="Q469" i="34" s="1"/>
  <c r="Q429" i="34" a="1"/>
  <c r="Q429" i="34" s="1"/>
  <c r="Q468" i="34" s="1"/>
  <c r="Q455" i="34" a="1"/>
  <c r="Q455" i="34" s="1"/>
  <c r="Q494" i="34" s="1"/>
  <c r="Q454" i="34" a="1"/>
  <c r="Q454" i="34" s="1"/>
  <c r="Q493" i="34" s="1"/>
  <c r="Q450" i="34" a="1"/>
  <c r="Q450" i="34" s="1"/>
  <c r="Q489" i="34" s="1"/>
  <c r="Q445" i="34" a="1"/>
  <c r="Q445" i="34" s="1"/>
  <c r="Q484" i="34" s="1"/>
  <c r="Q427" i="34" a="1"/>
  <c r="Q427" i="34" s="1"/>
  <c r="Q466" i="34" s="1"/>
  <c r="Q447" i="34" a="1"/>
  <c r="Q447" i="34" s="1"/>
  <c r="Q486" i="34" s="1"/>
  <c r="Q440" i="34" a="1"/>
  <c r="Q440" i="34" s="1"/>
  <c r="Q479" i="34" s="1"/>
  <c r="Q436" i="34" a="1"/>
  <c r="Q436" i="34" s="1"/>
  <c r="Q458" i="34" a="1"/>
  <c r="Q458" i="34" s="1"/>
  <c r="Q497" i="34" s="1"/>
  <c r="Q431" i="34" a="1"/>
  <c r="Q431" i="34" s="1"/>
  <c r="Q470" i="34" s="1"/>
  <c r="Q432" i="34" a="1"/>
  <c r="Q432" i="34" s="1"/>
  <c r="Q471" i="34" s="1"/>
  <c r="Q452" i="34" a="1"/>
  <c r="Q452" i="34" s="1"/>
  <c r="Q491" i="34" s="1"/>
  <c r="Q437" i="34" a="1"/>
  <c r="Q437" i="34" s="1"/>
  <c r="Q476" i="34" s="1"/>
  <c r="Q451" i="34" a="1"/>
  <c r="Q451" i="34" s="1"/>
  <c r="Q490" i="34" s="1"/>
  <c r="Q438" i="34" a="1"/>
  <c r="Q438" i="34" s="1"/>
  <c r="Q477" i="34" s="1"/>
  <c r="Q426" i="34" a="1"/>
  <c r="Q426" i="34" s="1"/>
  <c r="Q465" i="34" s="1"/>
  <c r="Q457" i="34" a="1"/>
  <c r="Q457" i="34" s="1"/>
  <c r="Q496" i="34" s="1"/>
  <c r="Q456" i="34" a="1"/>
  <c r="Q456" i="34" s="1"/>
  <c r="Q495" i="34" s="1"/>
  <c r="M457" i="34" a="1"/>
  <c r="M457" i="34" s="1"/>
  <c r="M496" i="34" s="1"/>
  <c r="K452" i="34" a="1"/>
  <c r="K452" i="34" s="1"/>
  <c r="K491" i="34" s="1"/>
  <c r="AM437" i="34" a="1"/>
  <c r="AM437" i="34" s="1"/>
  <c r="AM476" i="34" s="1"/>
  <c r="AJ456" i="34" a="1"/>
  <c r="AJ456" i="34" s="1"/>
  <c r="AJ495" i="34" s="1"/>
  <c r="AJ424" i="34" a="1"/>
  <c r="AJ424" i="34" s="1"/>
  <c r="AJ463" i="34" s="1"/>
  <c r="AJ444" i="34" a="1"/>
  <c r="AJ444" i="34" s="1"/>
  <c r="AJ483" i="34" s="1"/>
  <c r="AJ430" i="34" a="1"/>
  <c r="AJ430" i="34" s="1"/>
  <c r="AJ469" i="34" s="1"/>
  <c r="AJ426" i="34" a="1"/>
  <c r="AJ426" i="34" s="1"/>
  <c r="AJ465" i="34" s="1"/>
  <c r="AJ450" i="34" a="1"/>
  <c r="AJ450" i="34" s="1"/>
  <c r="AJ489" i="34" s="1"/>
  <c r="AJ429" i="34" a="1"/>
  <c r="AJ429" i="34" s="1"/>
  <c r="AJ468" i="34" s="1"/>
  <c r="AJ437" i="34" a="1"/>
  <c r="AJ437" i="34" s="1"/>
  <c r="AJ476" i="34" s="1"/>
  <c r="AJ457" i="34" a="1"/>
  <c r="AJ457" i="34" s="1"/>
  <c r="AJ496" i="34" s="1"/>
  <c r="AJ434" i="34" a="1"/>
  <c r="AJ434" i="34" s="1"/>
  <c r="AJ439" i="34" a="1"/>
  <c r="AJ439" i="34" s="1"/>
  <c r="AJ478" i="34" s="1"/>
  <c r="AJ435" i="34" a="1"/>
  <c r="AJ435" i="34" s="1"/>
  <c r="AJ440" i="34" a="1"/>
  <c r="AJ440" i="34" s="1"/>
  <c r="AJ479" i="34" s="1"/>
  <c r="AJ452" i="34" a="1"/>
  <c r="AJ452" i="34" s="1"/>
  <c r="AJ491" i="34" s="1"/>
  <c r="AJ436" i="34" a="1"/>
  <c r="AJ436" i="34" s="1"/>
  <c r="AJ475" i="34" s="1"/>
  <c r="AJ445" i="34" a="1"/>
  <c r="AJ445" i="34" s="1"/>
  <c r="AJ484" i="34" s="1"/>
  <c r="AJ446" i="34" a="1"/>
  <c r="AJ446" i="34" s="1"/>
  <c r="AJ485" i="34" s="1"/>
  <c r="AJ433" i="34" a="1"/>
  <c r="AJ433" i="34" s="1"/>
  <c r="AJ472" i="34" s="1"/>
  <c r="AJ448" i="34" a="1"/>
  <c r="AJ448" i="34" s="1"/>
  <c r="AJ487" i="34" s="1"/>
  <c r="AJ447" i="34" a="1"/>
  <c r="AJ447" i="34" s="1"/>
  <c r="AJ486" i="34" s="1"/>
  <c r="AJ425" i="34" a="1"/>
  <c r="AJ425" i="34" s="1"/>
  <c r="AJ442" i="34" a="1"/>
  <c r="AJ442" i="34" s="1"/>
  <c r="AJ481" i="34" s="1"/>
  <c r="AJ431" i="34" a="1"/>
  <c r="AJ431" i="34" s="1"/>
  <c r="AJ470" i="34" s="1"/>
  <c r="AJ441" i="34" a="1"/>
  <c r="AJ441" i="34" s="1"/>
  <c r="AJ480" i="34" s="1"/>
  <c r="AJ455" i="34" a="1"/>
  <c r="AJ455" i="34" s="1"/>
  <c r="AJ432" i="34" a="1"/>
  <c r="AJ432" i="34" s="1"/>
  <c r="AJ471" i="34" s="1"/>
  <c r="AJ428" i="34" a="1"/>
  <c r="AJ428" i="34" s="1"/>
  <c r="AJ467" i="34" s="1"/>
  <c r="AJ451" i="34" a="1"/>
  <c r="AJ451" i="34" s="1"/>
  <c r="AJ490" i="34" s="1"/>
  <c r="AJ443" i="34" a="1"/>
  <c r="AJ443" i="34" s="1"/>
  <c r="AJ438" i="34" a="1"/>
  <c r="AJ438" i="34" s="1"/>
  <c r="AJ477" i="34" s="1"/>
  <c r="AJ458" i="34" a="1"/>
  <c r="AJ458" i="34" s="1"/>
  <c r="AJ497" i="34" s="1"/>
  <c r="AJ459" i="34" a="1"/>
  <c r="AJ459" i="34" s="1"/>
  <c r="AJ498" i="34" s="1"/>
  <c r="AJ449" i="34" a="1"/>
  <c r="AJ449" i="34" s="1"/>
  <c r="AJ488" i="34" s="1"/>
  <c r="AJ454" i="34" a="1"/>
  <c r="AJ454" i="34" s="1"/>
  <c r="AJ493" i="34" s="1"/>
  <c r="AJ427" i="34" a="1"/>
  <c r="AJ427" i="34" s="1"/>
  <c r="AJ466" i="34" s="1"/>
  <c r="V445" i="34" a="1"/>
  <c r="V445" i="34" s="1"/>
  <c r="V484" i="34" s="1"/>
  <c r="V441" i="34" a="1"/>
  <c r="V441" i="34" s="1"/>
  <c r="V459" i="34" a="1"/>
  <c r="V459" i="34" s="1"/>
  <c r="V498" i="34" s="1"/>
  <c r="V440" i="34" a="1"/>
  <c r="V440" i="34" s="1"/>
  <c r="V479" i="34" s="1"/>
  <c r="V424" i="34" a="1"/>
  <c r="V424" i="34" s="1"/>
  <c r="V463" i="34" s="1"/>
  <c r="V455" i="34" a="1"/>
  <c r="V455" i="34" s="1"/>
  <c r="V494" i="34" s="1"/>
  <c r="V450" i="34" a="1"/>
  <c r="V450" i="34" s="1"/>
  <c r="V489" i="34" s="1"/>
  <c r="V433" i="34" a="1"/>
  <c r="V433" i="34" s="1"/>
  <c r="V472" i="34" s="1"/>
  <c r="V426" i="34" a="1"/>
  <c r="V426" i="34" s="1"/>
  <c r="V465" i="34" s="1"/>
  <c r="V456" i="34" a="1"/>
  <c r="V456" i="34" s="1"/>
  <c r="V495" i="34" s="1"/>
  <c r="V432" i="34" a="1"/>
  <c r="V432" i="34" s="1"/>
  <c r="V471" i="34" s="1"/>
  <c r="V454" i="34" a="1"/>
  <c r="V454" i="34" s="1"/>
  <c r="V493" i="34" s="1"/>
  <c r="V449" i="34" a="1"/>
  <c r="V449" i="34" s="1"/>
  <c r="V488" i="34" s="1"/>
  <c r="V446" i="34" a="1"/>
  <c r="V446" i="34" s="1"/>
  <c r="V485" i="34" s="1"/>
  <c r="V429" i="34" a="1"/>
  <c r="V429" i="34" s="1"/>
  <c r="V468" i="34" s="1"/>
  <c r="V457" i="34" a="1"/>
  <c r="V457" i="34" s="1"/>
  <c r="V496" i="34" s="1"/>
  <c r="V434" i="34" a="1"/>
  <c r="V434" i="34" s="1"/>
  <c r="V428" i="34" a="1"/>
  <c r="V428" i="34" s="1"/>
  <c r="V467" i="34" s="1"/>
  <c r="V435" i="34" a="1"/>
  <c r="V435" i="34" s="1"/>
  <c r="V474" i="34" s="1"/>
  <c r="V447" i="34" a="1"/>
  <c r="V447" i="34" s="1"/>
  <c r="V486" i="34" s="1"/>
  <c r="V438" i="34" a="1"/>
  <c r="V438" i="34" s="1"/>
  <c r="V477" i="34" s="1"/>
  <c r="V453" i="34" a="1"/>
  <c r="V453" i="34" s="1"/>
  <c r="V492" i="34" s="1"/>
  <c r="V442" i="34" a="1"/>
  <c r="V442" i="34" s="1"/>
  <c r="V481" i="34" s="1"/>
  <c r="V436" i="34" a="1"/>
  <c r="V436" i="34" s="1"/>
  <c r="V475" i="34" s="1"/>
  <c r="V458" i="34" a="1"/>
  <c r="V458" i="34" s="1"/>
  <c r="V497" i="34" s="1"/>
  <c r="V448" i="34" a="1"/>
  <c r="V448" i="34" s="1"/>
  <c r="V487" i="34" s="1"/>
  <c r="V431" i="34" a="1"/>
  <c r="V431" i="34" s="1"/>
  <c r="V470" i="34" s="1"/>
  <c r="V437" i="34" a="1"/>
  <c r="V437" i="34" s="1"/>
  <c r="V476" i="34" s="1"/>
  <c r="V427" i="34" a="1"/>
  <c r="V427" i="34" s="1"/>
  <c r="V466" i="34" s="1"/>
  <c r="V425" i="34" a="1"/>
  <c r="V425" i="34" s="1"/>
  <c r="V464" i="34" s="1"/>
  <c r="V451" i="34" a="1"/>
  <c r="V451" i="34" s="1"/>
  <c r="V490" i="34" s="1"/>
  <c r="V452" i="34" a="1"/>
  <c r="V452" i="34" s="1"/>
  <c r="V491" i="34" s="1"/>
  <c r="V439" i="34" a="1"/>
  <c r="V439" i="34" s="1"/>
  <c r="V478" i="34" s="1"/>
  <c r="V430" i="34" a="1"/>
  <c r="V430" i="34" s="1"/>
  <c r="V469" i="34" s="1"/>
  <c r="V444" i="34" a="1"/>
  <c r="V444" i="34" s="1"/>
  <c r="V483" i="34" s="1"/>
  <c r="AH436" i="34" a="1"/>
  <c r="AH436" i="34" s="1"/>
  <c r="AH475" i="34" s="1"/>
  <c r="AH441" i="34" a="1"/>
  <c r="AH441" i="34" s="1"/>
  <c r="AH480" i="34" s="1"/>
  <c r="AH455" i="34" a="1"/>
  <c r="AH455" i="34" s="1"/>
  <c r="AH494" i="34" s="1"/>
  <c r="AH456" i="34" a="1"/>
  <c r="AH456" i="34" s="1"/>
  <c r="AH495" i="34" s="1"/>
  <c r="AH448" i="34" a="1"/>
  <c r="AH448" i="34" s="1"/>
  <c r="AH487" i="34" s="1"/>
  <c r="AH431" i="34" a="1"/>
  <c r="AH431" i="34" s="1"/>
  <c r="AH470" i="34" s="1"/>
  <c r="AH443" i="34" a="1"/>
  <c r="AH443" i="34" s="1"/>
  <c r="AH425" i="34" a="1"/>
  <c r="AH425" i="34" s="1"/>
  <c r="AH444" i="34" a="1"/>
  <c r="AH444" i="34" s="1"/>
  <c r="AH483" i="34" s="1"/>
  <c r="AH435" i="34" a="1"/>
  <c r="AH435" i="34" s="1"/>
  <c r="AH428" i="34" a="1"/>
  <c r="AH428" i="34" s="1"/>
  <c r="AH467" i="34" s="1"/>
  <c r="AH451" i="34" a="1"/>
  <c r="AH451" i="34" s="1"/>
  <c r="AH490" i="34" s="1"/>
  <c r="AH458" i="34" a="1"/>
  <c r="AH458" i="34" s="1"/>
  <c r="AH497" i="34" s="1"/>
  <c r="AH454" i="34" a="1"/>
  <c r="AH454" i="34" s="1"/>
  <c r="AH493" i="34" s="1"/>
  <c r="AH449" i="34" a="1"/>
  <c r="AH449" i="34" s="1"/>
  <c r="AH488" i="34" s="1"/>
  <c r="AH450" i="34" a="1"/>
  <c r="AH450" i="34" s="1"/>
  <c r="AH489" i="34" s="1"/>
  <c r="AH426" i="34" a="1"/>
  <c r="AH426" i="34" s="1"/>
  <c r="AH465" i="34" s="1"/>
  <c r="AH452" i="34" a="1"/>
  <c r="AH452" i="34" s="1"/>
  <c r="AH491" i="34" s="1"/>
  <c r="AH459" i="34" a="1"/>
  <c r="AH459" i="34" s="1"/>
  <c r="AH498" i="34" s="1"/>
  <c r="AH446" i="34" a="1"/>
  <c r="AH446" i="34" s="1"/>
  <c r="AH485" i="34" s="1"/>
  <c r="AH429" i="34" a="1"/>
  <c r="AH429" i="34" s="1"/>
  <c r="AH468" i="34" s="1"/>
  <c r="AH439" i="34" a="1"/>
  <c r="AH439" i="34" s="1"/>
  <c r="AH478" i="34" s="1"/>
  <c r="AH434" i="34" a="1"/>
  <c r="AH434" i="34" s="1"/>
  <c r="AH445" i="34" a="1"/>
  <c r="AH445" i="34" s="1"/>
  <c r="AH484" i="34" s="1"/>
  <c r="AH453" i="34" a="1"/>
  <c r="AH453" i="34" s="1"/>
  <c r="AH457" i="34" a="1"/>
  <c r="AH457" i="34" s="1"/>
  <c r="AH496" i="34" s="1"/>
  <c r="AH442" i="34" a="1"/>
  <c r="AH442" i="34" s="1"/>
  <c r="AH481" i="34" s="1"/>
  <c r="AH437" i="34" a="1"/>
  <c r="AH437" i="34" s="1"/>
  <c r="AH476" i="34" s="1"/>
  <c r="AH433" i="34" a="1"/>
  <c r="AH433" i="34" s="1"/>
  <c r="AH472" i="34" s="1"/>
  <c r="AH438" i="34" a="1"/>
  <c r="AH438" i="34" s="1"/>
  <c r="AH477" i="34" s="1"/>
  <c r="AH440" i="34" a="1"/>
  <c r="AH440" i="34" s="1"/>
  <c r="AH479" i="34" s="1"/>
  <c r="AH430" i="34" a="1"/>
  <c r="AH430" i="34" s="1"/>
  <c r="AH469" i="34" s="1"/>
  <c r="AH432" i="34" a="1"/>
  <c r="AH432" i="34" s="1"/>
  <c r="AH471" i="34" s="1"/>
  <c r="AH447" i="34" a="1"/>
  <c r="AH447" i="34" s="1"/>
  <c r="AH486" i="34" s="1"/>
  <c r="AH427" i="34" a="1"/>
  <c r="AH427" i="34" s="1"/>
  <c r="AH466" i="34" s="1"/>
  <c r="AH424" i="34" a="1"/>
  <c r="AH424" i="34" s="1"/>
  <c r="AH463" i="34" s="1"/>
  <c r="AF449" i="34" a="1"/>
  <c r="AF449" i="34" s="1"/>
  <c r="AF488" i="34" s="1"/>
  <c r="AF451" i="34" a="1"/>
  <c r="AF451" i="34" s="1"/>
  <c r="AF459" i="34" a="1"/>
  <c r="AF459" i="34" s="1"/>
  <c r="AF498" i="34" s="1"/>
  <c r="AF435" i="34" a="1"/>
  <c r="AF435" i="34" s="1"/>
  <c r="AF444" i="34" a="1"/>
  <c r="AF444" i="34" s="1"/>
  <c r="AF483" i="34" s="1"/>
  <c r="AF448" i="34" a="1"/>
  <c r="AF448" i="34" s="1"/>
  <c r="AF487" i="34" s="1"/>
  <c r="AF428" i="34" a="1"/>
  <c r="AF428" i="34" s="1"/>
  <c r="AF467" i="34" s="1"/>
  <c r="AF440" i="34" a="1"/>
  <c r="AF440" i="34" s="1"/>
  <c r="AF479" i="34" s="1"/>
  <c r="AF458" i="34" a="1"/>
  <c r="AF458" i="34" s="1"/>
  <c r="AF497" i="34" s="1"/>
  <c r="AF447" i="34" a="1"/>
  <c r="AF447" i="34" s="1"/>
  <c r="AF486" i="34" s="1"/>
  <c r="AF431" i="34" a="1"/>
  <c r="AF431" i="34" s="1"/>
  <c r="AF470" i="34" s="1"/>
  <c r="AF439" i="34" a="1"/>
  <c r="AF439" i="34" s="1"/>
  <c r="AF478" i="34" s="1"/>
  <c r="AF442" i="34" a="1"/>
  <c r="AF442" i="34" s="1"/>
  <c r="AF481" i="34" s="1"/>
  <c r="AF436" i="34" a="1"/>
  <c r="AF436" i="34" s="1"/>
  <c r="AF475" i="34" s="1"/>
  <c r="AF430" i="34" a="1"/>
  <c r="AF430" i="34" s="1"/>
  <c r="AF469" i="34" s="1"/>
  <c r="AF438" i="34" a="1"/>
  <c r="AF438" i="34" s="1"/>
  <c r="AF477" i="34" s="1"/>
  <c r="AF429" i="34" a="1"/>
  <c r="AF429" i="34" s="1"/>
  <c r="AF468" i="34" s="1"/>
  <c r="AF454" i="34" a="1"/>
  <c r="AF454" i="34" s="1"/>
  <c r="AF493" i="34" s="1"/>
  <c r="AF446" i="34" a="1"/>
  <c r="AF446" i="34" s="1"/>
  <c r="AF485" i="34" s="1"/>
  <c r="AF425" i="34" a="1"/>
  <c r="AF425" i="34" s="1"/>
  <c r="AF441" i="34" a="1"/>
  <c r="AF441" i="34" s="1"/>
  <c r="AF480" i="34" s="1"/>
  <c r="AF452" i="34" a="1"/>
  <c r="AF452" i="34" s="1"/>
  <c r="AF491" i="34" s="1"/>
  <c r="AF426" i="34" a="1"/>
  <c r="AF426" i="34" s="1"/>
  <c r="AF465" i="34" s="1"/>
  <c r="AF433" i="34" a="1"/>
  <c r="AF433" i="34" s="1"/>
  <c r="AF472" i="34" s="1"/>
  <c r="AF432" i="34" a="1"/>
  <c r="AF432" i="34" s="1"/>
  <c r="AF471" i="34" s="1"/>
  <c r="AF427" i="34" a="1"/>
  <c r="AF427" i="34" s="1"/>
  <c r="AF466" i="34" s="1"/>
  <c r="AF424" i="34" a="1"/>
  <c r="AF424" i="34" s="1"/>
  <c r="AF463" i="34" s="1"/>
  <c r="AF455" i="34" a="1"/>
  <c r="AF455" i="34" s="1"/>
  <c r="AF494" i="34" s="1"/>
  <c r="AF443" i="34" a="1"/>
  <c r="AF443" i="34" s="1"/>
  <c r="AF453" i="34" a="1"/>
  <c r="AF453" i="34" s="1"/>
  <c r="AF492" i="34" s="1"/>
  <c r="AF457" i="34" a="1"/>
  <c r="AF457" i="34" s="1"/>
  <c r="AF496" i="34" s="1"/>
  <c r="AF434" i="34" a="1"/>
  <c r="AF434" i="34" s="1"/>
  <c r="AF445" i="34" a="1"/>
  <c r="AF445" i="34" s="1"/>
  <c r="AF484" i="34" s="1"/>
  <c r="AF456" i="34" a="1"/>
  <c r="AF456" i="34" s="1"/>
  <c r="AF495" i="34" s="1"/>
  <c r="AF450" i="34" a="1"/>
  <c r="AF450" i="34" s="1"/>
  <c r="AF489" i="34" s="1"/>
  <c r="I447" i="34" a="1"/>
  <c r="I447" i="34" s="1"/>
  <c r="I486" i="34" s="1"/>
  <c r="I445" i="34" a="1"/>
  <c r="I445" i="34" s="1"/>
  <c r="I484" i="34" s="1"/>
  <c r="I442" i="34" a="1"/>
  <c r="I442" i="34" s="1"/>
  <c r="I481" i="34" s="1"/>
  <c r="I446" i="34" a="1"/>
  <c r="I446" i="34" s="1"/>
  <c r="I485" i="34" s="1"/>
  <c r="I429" i="34" a="1"/>
  <c r="I429" i="34" s="1"/>
  <c r="I468" i="34" s="1"/>
  <c r="I452" i="34" a="1"/>
  <c r="I452" i="34" s="1"/>
  <c r="I491" i="34" s="1"/>
  <c r="I459" i="34" a="1"/>
  <c r="I459" i="34" s="1"/>
  <c r="I498" i="34" s="1"/>
  <c r="I448" i="34" a="1"/>
  <c r="I448" i="34" s="1"/>
  <c r="I487" i="34" s="1"/>
  <c r="I425" i="34" a="1"/>
  <c r="I425" i="34" s="1"/>
  <c r="I458" i="34" a="1"/>
  <c r="I458" i="34" s="1"/>
  <c r="I497" i="34" s="1"/>
  <c r="I433" i="34" a="1"/>
  <c r="I433" i="34" s="1"/>
  <c r="I472" i="34" s="1"/>
  <c r="I454" i="34" a="1"/>
  <c r="I454" i="34" s="1"/>
  <c r="I493" i="34" s="1"/>
  <c r="I428" i="34" a="1"/>
  <c r="I428" i="34" s="1"/>
  <c r="I436" i="34" a="1"/>
  <c r="I436" i="34" s="1"/>
  <c r="I475" i="34" s="1"/>
  <c r="I443" i="34" a="1"/>
  <c r="I443" i="34" s="1"/>
  <c r="I451" i="34" a="1"/>
  <c r="I451" i="34" s="1"/>
  <c r="I490" i="34" s="1"/>
  <c r="I453" i="34" a="1"/>
  <c r="I453" i="34" s="1"/>
  <c r="I492" i="34" s="1"/>
  <c r="I450" i="34" a="1"/>
  <c r="I450" i="34" s="1"/>
  <c r="I489" i="34" s="1"/>
  <c r="I455" i="34" a="1"/>
  <c r="I455" i="34" s="1"/>
  <c r="I494" i="34" s="1"/>
  <c r="I426" i="34" a="1"/>
  <c r="I426" i="34" s="1"/>
  <c r="I465" i="34" s="1"/>
  <c r="I438" i="34" a="1"/>
  <c r="I438" i="34" s="1"/>
  <c r="I477" i="34" s="1"/>
  <c r="I441" i="34" a="1"/>
  <c r="I441" i="34" s="1"/>
  <c r="I480" i="34" s="1"/>
  <c r="I427" i="34" a="1"/>
  <c r="I427" i="34" s="1"/>
  <c r="I466" i="34" s="1"/>
  <c r="I440" i="34" a="1"/>
  <c r="I440" i="34" s="1"/>
  <c r="I479" i="34" s="1"/>
  <c r="I439" i="34" a="1"/>
  <c r="I439" i="34" s="1"/>
  <c r="I478" i="34" s="1"/>
  <c r="I449" i="34" a="1"/>
  <c r="I449" i="34" s="1"/>
  <c r="I488" i="34" s="1"/>
  <c r="I435" i="34" a="1"/>
  <c r="I435" i="34" s="1"/>
  <c r="I432" i="34" a="1"/>
  <c r="I432" i="34" s="1"/>
  <c r="I471" i="34" s="1"/>
  <c r="I431" i="34" a="1"/>
  <c r="I431" i="34" s="1"/>
  <c r="I470" i="34" s="1"/>
  <c r="I437" i="34" a="1"/>
  <c r="I437" i="34" s="1"/>
  <c r="I476" i="34" s="1"/>
  <c r="I444" i="34" a="1"/>
  <c r="I444" i="34" s="1"/>
  <c r="I483" i="34" s="1"/>
  <c r="I434" i="34" a="1"/>
  <c r="I434" i="34" s="1"/>
  <c r="I424" i="34" a="1"/>
  <c r="I424" i="34" s="1"/>
  <c r="I463" i="34" s="1"/>
  <c r="I457" i="34" a="1"/>
  <c r="I457" i="34" s="1"/>
  <c r="I496" i="34" s="1"/>
  <c r="I456" i="34" a="1"/>
  <c r="I456" i="34" s="1"/>
  <c r="I495" i="34" s="1"/>
  <c r="AD442" i="34" a="1"/>
  <c r="AD442" i="34" s="1"/>
  <c r="AD481" i="34" s="1"/>
  <c r="AI432" i="34" a="1"/>
  <c r="AI432" i="34" s="1"/>
  <c r="AI471" i="34" s="1"/>
  <c r="H431" i="34" a="1"/>
  <c r="H431" i="34" s="1"/>
  <c r="H470" i="34" s="1"/>
  <c r="AM458" i="34" a="1"/>
  <c r="AM458" i="34" s="1"/>
  <c r="AM431" i="34" a="1"/>
  <c r="AM431" i="34" s="1"/>
  <c r="AM470" i="34" s="1"/>
  <c r="AM450" i="34" a="1"/>
  <c r="AM450" i="34" s="1"/>
  <c r="AM489" i="34" s="1"/>
  <c r="AM456" i="34" a="1"/>
  <c r="AM456" i="34" s="1"/>
  <c r="AM495" i="34" s="1"/>
  <c r="AM427" i="34" a="1"/>
  <c r="AM427" i="34" s="1"/>
  <c r="AM466" i="34" s="1"/>
  <c r="AM447" i="34" a="1"/>
  <c r="AM447" i="34" s="1"/>
  <c r="AM486" i="34" s="1"/>
  <c r="AM459" i="34" a="1"/>
  <c r="AM459" i="34" s="1"/>
  <c r="AM498" i="34" s="1"/>
  <c r="AM430" i="34" a="1"/>
  <c r="AM430" i="34" s="1"/>
  <c r="AM469" i="34" s="1"/>
  <c r="AM439" i="34" a="1"/>
  <c r="AM439" i="34" s="1"/>
  <c r="AM478" i="34" s="1"/>
  <c r="AM440" i="34" a="1"/>
  <c r="AM440" i="34" s="1"/>
  <c r="AM479" i="34" s="1"/>
  <c r="AM435" i="34" a="1"/>
  <c r="AM435" i="34" s="1"/>
  <c r="AM441" i="34" a="1"/>
  <c r="AM441" i="34" s="1"/>
  <c r="AM480" i="34" s="1"/>
  <c r="AM442" i="34" a="1"/>
  <c r="AM442" i="34" s="1"/>
  <c r="AM481" i="34" s="1"/>
  <c r="AM433" i="34" a="1"/>
  <c r="AM433" i="34" s="1"/>
  <c r="AM472" i="34" s="1"/>
  <c r="AM424" i="34" a="1"/>
  <c r="AM424" i="34" s="1"/>
  <c r="AM463" i="34" s="1"/>
  <c r="AM445" i="34" a="1"/>
  <c r="AM445" i="34" s="1"/>
  <c r="AM484" i="34" s="1"/>
  <c r="AM444" i="34" a="1"/>
  <c r="AM444" i="34" s="1"/>
  <c r="AM483" i="34" s="1"/>
  <c r="AM425" i="34" a="1"/>
  <c r="AM425" i="34" s="1"/>
  <c r="AM453" i="34" a="1"/>
  <c r="AM453" i="34" s="1"/>
  <c r="AM492" i="34" s="1"/>
  <c r="AM429" i="34" a="1"/>
  <c r="AM429" i="34" s="1"/>
  <c r="AM468" i="34" s="1"/>
  <c r="AM428" i="34" a="1"/>
  <c r="AM428" i="34" s="1"/>
  <c r="AM467" i="34" s="1"/>
  <c r="AM434" i="34" a="1"/>
  <c r="AM434" i="34" s="1"/>
  <c r="AM457" i="34" a="1"/>
  <c r="AM457" i="34" s="1"/>
  <c r="AM496" i="34" s="1"/>
  <c r="AM455" i="34" a="1"/>
  <c r="AM455" i="34" s="1"/>
  <c r="AM494" i="34" s="1"/>
  <c r="AM449" i="34" a="1"/>
  <c r="AM449" i="34" s="1"/>
  <c r="AM488" i="34" s="1"/>
  <c r="AM451" i="34" a="1"/>
  <c r="AM451" i="34" s="1"/>
  <c r="AM490" i="34" s="1"/>
  <c r="AM443" i="34" a="1"/>
  <c r="AM443" i="34" s="1"/>
  <c r="AM426" i="34" a="1"/>
  <c r="AM426" i="34" s="1"/>
  <c r="AM465" i="34" s="1"/>
  <c r="AM452" i="34" a="1"/>
  <c r="AM452" i="34" s="1"/>
  <c r="AM491" i="34" s="1"/>
  <c r="AM454" i="34" a="1"/>
  <c r="AM454" i="34" s="1"/>
  <c r="AM493" i="34" s="1"/>
  <c r="AM438" i="34" a="1"/>
  <c r="AM438" i="34" s="1"/>
  <c r="AM477" i="34" s="1"/>
  <c r="AM446" i="34" a="1"/>
  <c r="AM446" i="34" s="1"/>
  <c r="AM485" i="34" s="1"/>
  <c r="AM436" i="34" a="1"/>
  <c r="AM436" i="34" s="1"/>
  <c r="AM475" i="34" s="1"/>
  <c r="AM432" i="34" a="1"/>
  <c r="AM432" i="34" s="1"/>
  <c r="AM471" i="34" s="1"/>
  <c r="AM448" i="34" a="1"/>
  <c r="AM448" i="34" s="1"/>
  <c r="AM487" i="34" s="1"/>
  <c r="F428" i="34" a="1"/>
  <c r="F428" i="34" s="1"/>
  <c r="F455" i="34" a="1"/>
  <c r="F455" i="34" s="1"/>
  <c r="F441" i="34" a="1"/>
  <c r="F441" i="34" s="1"/>
  <c r="F450" i="34" a="1"/>
  <c r="F450" i="34" s="1"/>
  <c r="F440" i="34" a="1"/>
  <c r="F440" i="34" s="1"/>
  <c r="F452" i="34" a="1"/>
  <c r="F452" i="34" s="1"/>
  <c r="F427" i="34" a="1"/>
  <c r="F427" i="34" s="1"/>
  <c r="F454" i="34" a="1"/>
  <c r="F454" i="34" s="1"/>
  <c r="F424" i="34" a="1"/>
  <c r="F424" i="34" s="1"/>
  <c r="F463" i="34" s="1"/>
  <c r="F430" i="34" a="1"/>
  <c r="F430" i="34" s="1"/>
  <c r="F442" i="34" a="1"/>
  <c r="F442" i="34" s="1"/>
  <c r="F451" i="34" a="1"/>
  <c r="F451" i="34" s="1"/>
  <c r="F439" i="34" a="1"/>
  <c r="F439" i="34" s="1"/>
  <c r="F448" i="34" a="1"/>
  <c r="F448" i="34" s="1"/>
  <c r="F434" i="34" a="1"/>
  <c r="F434" i="34" s="1"/>
  <c r="F433" i="34" a="1"/>
  <c r="F433" i="34" s="1"/>
  <c r="F472" i="34" s="1"/>
  <c r="F432" i="34" a="1"/>
  <c r="F432" i="34" s="1"/>
  <c r="F436" i="34" a="1"/>
  <c r="F436" i="34" s="1"/>
  <c r="F475" i="34" s="1"/>
  <c r="F447" i="34" a="1"/>
  <c r="F447" i="34" s="1"/>
  <c r="F446" i="34" a="1"/>
  <c r="F446" i="34" s="1"/>
  <c r="F444" i="34" a="1"/>
  <c r="F444" i="34" s="1"/>
  <c r="F457" i="34" a="1"/>
  <c r="F457" i="34" s="1"/>
  <c r="F458" i="34" a="1"/>
  <c r="F458" i="34" s="1"/>
  <c r="F431" i="34" a="1"/>
  <c r="F431" i="34" s="1"/>
  <c r="F426" i="34" a="1"/>
  <c r="F426" i="34" s="1"/>
  <c r="F443" i="34" a="1"/>
  <c r="F443" i="34" s="1"/>
  <c r="F437" i="34" a="1"/>
  <c r="F437" i="34" s="1"/>
  <c r="F445" i="34" a="1"/>
  <c r="F445" i="34" s="1"/>
  <c r="F453" i="34" a="1"/>
  <c r="F453" i="34" s="1"/>
  <c r="F459" i="34" a="1"/>
  <c r="F459" i="34" s="1"/>
  <c r="F456" i="34" a="1"/>
  <c r="F456" i="34" s="1"/>
  <c r="F449" i="34" a="1"/>
  <c r="F449" i="34" s="1"/>
  <c r="F425" i="34" a="1"/>
  <c r="F425" i="34" s="1"/>
  <c r="F435" i="34" a="1"/>
  <c r="F435" i="34" s="1"/>
  <c r="F438" i="34" a="1"/>
  <c r="F438" i="34" s="1"/>
  <c r="Z441" i="34" a="1"/>
  <c r="Z441" i="34" s="1"/>
  <c r="Z480" i="34" s="1"/>
  <c r="Z457" i="34" a="1"/>
  <c r="Z457" i="34" s="1"/>
  <c r="Z496" i="34" s="1"/>
  <c r="Z459" i="34" a="1"/>
  <c r="Z459" i="34" s="1"/>
  <c r="Z498" i="34" s="1"/>
  <c r="Z430" i="34" a="1"/>
  <c r="Z430" i="34" s="1"/>
  <c r="Z469" i="34" s="1"/>
  <c r="Z436" i="34" a="1"/>
  <c r="Z436" i="34" s="1"/>
  <c r="Z475" i="34" s="1"/>
  <c r="Z445" i="34" a="1"/>
  <c r="Z445" i="34" s="1"/>
  <c r="Z454" i="34" a="1"/>
  <c r="Z454" i="34" s="1"/>
  <c r="Z493" i="34" s="1"/>
  <c r="Z447" i="34" a="1"/>
  <c r="Z447" i="34" s="1"/>
  <c r="Z486" i="34" s="1"/>
  <c r="Z448" i="34" a="1"/>
  <c r="Z448" i="34" s="1"/>
  <c r="Z487" i="34" s="1"/>
  <c r="Z449" i="34" a="1"/>
  <c r="Z449" i="34" s="1"/>
  <c r="Z488" i="34" s="1"/>
  <c r="Z450" i="34" a="1"/>
  <c r="Z450" i="34" s="1"/>
  <c r="Z489" i="34" s="1"/>
  <c r="Z432" i="34" a="1"/>
  <c r="Z432" i="34" s="1"/>
  <c r="Z471" i="34" s="1"/>
  <c r="Z456" i="34" a="1"/>
  <c r="Z456" i="34" s="1"/>
  <c r="Z495" i="34" s="1"/>
  <c r="Z435" i="34" a="1"/>
  <c r="Z435" i="34" s="1"/>
  <c r="Z443" i="34" a="1"/>
  <c r="Z443" i="34" s="1"/>
  <c r="Z444" i="34" a="1"/>
  <c r="Z444" i="34" s="1"/>
  <c r="Z483" i="34" s="1"/>
  <c r="Z434" i="34" a="1"/>
  <c r="Z434" i="34" s="1"/>
  <c r="Z426" i="34" a="1"/>
  <c r="Z426" i="34" s="1"/>
  <c r="Z465" i="34" s="1"/>
  <c r="Z458" i="34" a="1"/>
  <c r="Z458" i="34" s="1"/>
  <c r="Z497" i="34" s="1"/>
  <c r="Z437" i="34" a="1"/>
  <c r="Z437" i="34" s="1"/>
  <c r="Z476" i="34" s="1"/>
  <c r="Z429" i="34" a="1"/>
  <c r="Z429" i="34" s="1"/>
  <c r="Z468" i="34" s="1"/>
  <c r="Z442" i="34" a="1"/>
  <c r="Z442" i="34" s="1"/>
  <c r="Z481" i="34" s="1"/>
  <c r="Z440" i="34" a="1"/>
  <c r="Z440" i="34" s="1"/>
  <c r="Z479" i="34" s="1"/>
  <c r="Z439" i="34" a="1"/>
  <c r="Z439" i="34" s="1"/>
  <c r="Z478" i="34" s="1"/>
  <c r="Z452" i="34" a="1"/>
  <c r="Z452" i="34" s="1"/>
  <c r="Z491" i="34" s="1"/>
  <c r="Z438" i="34" a="1"/>
  <c r="Z438" i="34" s="1"/>
  <c r="Z477" i="34" s="1"/>
  <c r="Z446" i="34" a="1"/>
  <c r="Z446" i="34" s="1"/>
  <c r="Z485" i="34" s="1"/>
  <c r="Z453" i="34" a="1"/>
  <c r="Z453" i="34" s="1"/>
  <c r="Z492" i="34" s="1"/>
  <c r="Z424" i="34" a="1"/>
  <c r="Z424" i="34" s="1"/>
  <c r="Z463" i="34" s="1"/>
  <c r="Z425" i="34" a="1"/>
  <c r="Z425" i="34" s="1"/>
  <c r="Z451" i="34" a="1"/>
  <c r="Z451" i="34" s="1"/>
  <c r="Z490" i="34" s="1"/>
  <c r="Z431" i="34" a="1"/>
  <c r="Z431" i="34" s="1"/>
  <c r="Z470" i="34" s="1"/>
  <c r="Z428" i="34" a="1"/>
  <c r="Z428" i="34" s="1"/>
  <c r="Z467" i="34" s="1"/>
  <c r="Z433" i="34" a="1"/>
  <c r="Z433" i="34" s="1"/>
  <c r="Z472" i="34" s="1"/>
  <c r="Z427" i="34" a="1"/>
  <c r="Z427" i="34" s="1"/>
  <c r="Z466" i="34" s="1"/>
  <c r="X430" i="34" a="1"/>
  <c r="X430" i="34" s="1"/>
  <c r="X444" i="34" a="1"/>
  <c r="X444" i="34" s="1"/>
  <c r="X483" i="34" s="1"/>
  <c r="X452" i="34" a="1"/>
  <c r="X452" i="34" s="1"/>
  <c r="X491" i="34" s="1"/>
  <c r="X450" i="34" a="1"/>
  <c r="X450" i="34" s="1"/>
  <c r="X489" i="34" s="1"/>
  <c r="X438" i="34" a="1"/>
  <c r="X438" i="34" s="1"/>
  <c r="X425" i="34" a="1"/>
  <c r="X425" i="34" s="1"/>
  <c r="X464" i="34" s="1"/>
  <c r="X458" i="34" a="1"/>
  <c r="X458" i="34" s="1"/>
  <c r="X497" i="34" s="1"/>
  <c r="X424" i="34" a="1"/>
  <c r="X424" i="34" s="1"/>
  <c r="X463" i="34" s="1"/>
  <c r="X453" i="34" a="1"/>
  <c r="X453" i="34" s="1"/>
  <c r="X492" i="34" s="1"/>
  <c r="X439" i="34" a="1"/>
  <c r="X439" i="34" s="1"/>
  <c r="X455" i="34" a="1"/>
  <c r="X455" i="34" s="1"/>
  <c r="X494" i="34" s="1"/>
  <c r="X427" i="34" a="1"/>
  <c r="X427" i="34" s="1"/>
  <c r="X459" i="34" a="1"/>
  <c r="X459" i="34" s="1"/>
  <c r="X498" i="34" s="1"/>
  <c r="X451" i="34" a="1"/>
  <c r="X451" i="34" s="1"/>
  <c r="X490" i="34" s="1"/>
  <c r="X431" i="34" a="1"/>
  <c r="X431" i="34" s="1"/>
  <c r="X447" i="34" a="1"/>
  <c r="X447" i="34" s="1"/>
  <c r="X486" i="34" s="1"/>
  <c r="X443" i="34" a="1"/>
  <c r="X443" i="34" s="1"/>
  <c r="X454" i="34" a="1"/>
  <c r="X454" i="34" s="1"/>
  <c r="X493" i="34" s="1"/>
  <c r="X440" i="34" a="1"/>
  <c r="X440" i="34" s="1"/>
  <c r="X457" i="34" a="1"/>
  <c r="X457" i="34" s="1"/>
  <c r="X496" i="34" s="1"/>
  <c r="X426" i="34" a="1"/>
  <c r="X426" i="34" s="1"/>
  <c r="X449" i="34" a="1"/>
  <c r="X449" i="34" s="1"/>
  <c r="X488" i="34" s="1"/>
  <c r="X437" i="34" a="1"/>
  <c r="X437" i="34" s="1"/>
  <c r="X428" i="34" a="1"/>
  <c r="X428" i="34" s="1"/>
  <c r="X442" i="34" a="1"/>
  <c r="X442" i="34" s="1"/>
  <c r="X456" i="34" a="1"/>
  <c r="X456" i="34" s="1"/>
  <c r="X495" i="34" s="1"/>
  <c r="X432" i="34" a="1"/>
  <c r="X432" i="34" s="1"/>
  <c r="X434" i="34" a="1"/>
  <c r="X434" i="34" s="1"/>
  <c r="X473" i="34" s="1"/>
  <c r="X445" i="34" a="1"/>
  <c r="X445" i="34" s="1"/>
  <c r="X484" i="34" s="1"/>
  <c r="X448" i="34" a="1"/>
  <c r="X448" i="34" s="1"/>
  <c r="X487" i="34" s="1"/>
  <c r="X433" i="34" a="1"/>
  <c r="X433" i="34" s="1"/>
  <c r="X446" i="34" a="1"/>
  <c r="X446" i="34" s="1"/>
  <c r="X485" i="34" s="1"/>
  <c r="X436" i="34" a="1"/>
  <c r="X436" i="34" s="1"/>
  <c r="X441" i="34" a="1"/>
  <c r="X441" i="34" s="1"/>
  <c r="X429" i="34" a="1"/>
  <c r="X429" i="34" s="1"/>
  <c r="X435" i="34" a="1"/>
  <c r="X435" i="34" s="1"/>
  <c r="X474" i="34" s="1"/>
  <c r="P439" i="34" a="1"/>
  <c r="P439" i="34" s="1"/>
  <c r="P446" i="34" a="1"/>
  <c r="P446" i="34" s="1"/>
  <c r="P452" i="34" a="1"/>
  <c r="P452" i="34" s="1"/>
  <c r="P438" i="34" a="1"/>
  <c r="P438" i="34" s="1"/>
  <c r="P453" i="34" a="1"/>
  <c r="P453" i="34" s="1"/>
  <c r="P429" i="34" a="1"/>
  <c r="P429" i="34" s="1"/>
  <c r="P430" i="34" a="1"/>
  <c r="P430" i="34" s="1"/>
  <c r="P457" i="34" a="1"/>
  <c r="P457" i="34" s="1"/>
  <c r="P456" i="34" a="1"/>
  <c r="P456" i="34" s="1"/>
  <c r="P451" i="34" a="1"/>
  <c r="P451" i="34" s="1"/>
  <c r="P428" i="34" a="1"/>
  <c r="P428" i="34" s="1"/>
  <c r="P436" i="34" a="1"/>
  <c r="P436" i="34" s="1"/>
  <c r="P433" i="34" a="1"/>
  <c r="P433" i="34" s="1"/>
  <c r="P425" i="34" a="1"/>
  <c r="P425" i="34" s="1"/>
  <c r="P464" i="34" s="1"/>
  <c r="P450" i="34" a="1"/>
  <c r="P450" i="34" s="1"/>
  <c r="P445" i="34" a="1"/>
  <c r="P445" i="34" s="1"/>
  <c r="P448" i="34" a="1"/>
  <c r="P448" i="34" s="1"/>
  <c r="P427" i="34" a="1"/>
  <c r="P427" i="34" s="1"/>
  <c r="P454" i="34" a="1"/>
  <c r="P454" i="34" s="1"/>
  <c r="P437" i="34" a="1"/>
  <c r="P437" i="34" s="1"/>
  <c r="P426" i="34" a="1"/>
  <c r="P426" i="34" s="1"/>
  <c r="P435" i="34" a="1"/>
  <c r="P435" i="34" s="1"/>
  <c r="P424" i="34" a="1"/>
  <c r="P424" i="34" s="1"/>
  <c r="P463" i="34" s="1"/>
  <c r="P449" i="34" a="1"/>
  <c r="P449" i="34" s="1"/>
  <c r="P455" i="34" a="1"/>
  <c r="P455" i="34" s="1"/>
  <c r="P459" i="34" a="1"/>
  <c r="P459" i="34" s="1"/>
  <c r="P441" i="34" a="1"/>
  <c r="P441" i="34" s="1"/>
  <c r="P434" i="34" a="1"/>
  <c r="P434" i="34" s="1"/>
  <c r="P473" i="34" s="1"/>
  <c r="P440" i="34" a="1"/>
  <c r="P440" i="34" s="1"/>
  <c r="P458" i="34" a="1"/>
  <c r="P458" i="34" s="1"/>
  <c r="P443" i="34" a="1"/>
  <c r="P443" i="34" s="1"/>
  <c r="P482" i="34" s="1"/>
  <c r="P442" i="34" a="1"/>
  <c r="P442" i="34" s="1"/>
  <c r="P447" i="34" a="1"/>
  <c r="P447" i="34" s="1"/>
  <c r="P431" i="34" a="1"/>
  <c r="P431" i="34" s="1"/>
  <c r="P444" i="34" a="1"/>
  <c r="P444" i="34" s="1"/>
  <c r="P432" i="34" a="1"/>
  <c r="P432" i="34" s="1"/>
  <c r="S425" i="34" a="1"/>
  <c r="S425" i="34" s="1"/>
  <c r="S464" i="34" s="1"/>
  <c r="W441" i="34" a="1"/>
  <c r="W441" i="34" s="1"/>
  <c r="W480" i="34" s="1"/>
  <c r="V443" i="34" a="1"/>
  <c r="V443" i="34" s="1"/>
  <c r="T437" i="34" a="1"/>
  <c r="T437" i="34" s="1"/>
  <c r="T476" i="34" s="1"/>
  <c r="T428" i="34" a="1"/>
  <c r="T428" i="34" s="1"/>
  <c r="T467" i="34" s="1"/>
  <c r="T431" i="34" a="1"/>
  <c r="T431" i="34" s="1"/>
  <c r="T470" i="34" s="1"/>
  <c r="T448" i="34" a="1"/>
  <c r="T448" i="34" s="1"/>
  <c r="T487" i="34" s="1"/>
  <c r="T436" i="34" a="1"/>
  <c r="T436" i="34" s="1"/>
  <c r="T475" i="34" s="1"/>
  <c r="T440" i="34" a="1"/>
  <c r="T440" i="34" s="1"/>
  <c r="T479" i="34" s="1"/>
  <c r="T433" i="34" a="1"/>
  <c r="T433" i="34" s="1"/>
  <c r="T472" i="34" s="1"/>
  <c r="T458" i="34" a="1"/>
  <c r="T458" i="34" s="1"/>
  <c r="T497" i="34" s="1"/>
  <c r="T446" i="34" a="1"/>
  <c r="T446" i="34" s="1"/>
  <c r="T485" i="34" s="1"/>
  <c r="T429" i="34" a="1"/>
  <c r="T429" i="34" s="1"/>
  <c r="T468" i="34" s="1"/>
  <c r="T457" i="34" a="1"/>
  <c r="T457" i="34" s="1"/>
  <c r="T496" i="34" s="1"/>
  <c r="T443" i="34" a="1"/>
  <c r="T443" i="34" s="1"/>
  <c r="T450" i="34" a="1"/>
  <c r="T450" i="34" s="1"/>
  <c r="T489" i="34" s="1"/>
  <c r="T425" i="34" a="1"/>
  <c r="T425" i="34" s="1"/>
  <c r="T464" i="34" s="1"/>
  <c r="T452" i="34" a="1"/>
  <c r="T452" i="34" s="1"/>
  <c r="T491" i="34" s="1"/>
  <c r="T447" i="34" a="1"/>
  <c r="T447" i="34" s="1"/>
  <c r="T486" i="34" s="1"/>
  <c r="T444" i="34" a="1"/>
  <c r="T444" i="34" s="1"/>
  <c r="T483" i="34" s="1"/>
  <c r="T424" i="34" a="1"/>
  <c r="T424" i="34" s="1"/>
  <c r="T463" i="34" s="1"/>
  <c r="T432" i="34" a="1"/>
  <c r="T432" i="34" s="1"/>
  <c r="T471" i="34" s="1"/>
  <c r="T451" i="34" a="1"/>
  <c r="T451" i="34" s="1"/>
  <c r="T490" i="34" s="1"/>
  <c r="T453" i="34" a="1"/>
  <c r="T453" i="34" s="1"/>
  <c r="T492" i="34" s="1"/>
  <c r="T434" i="34" a="1"/>
  <c r="T434" i="34" s="1"/>
  <c r="T430" i="34" a="1"/>
  <c r="T430" i="34" s="1"/>
  <c r="T469" i="34" s="1"/>
  <c r="T441" i="34" a="1"/>
  <c r="T441" i="34" s="1"/>
  <c r="T480" i="34" s="1"/>
  <c r="T427" i="34" a="1"/>
  <c r="T427" i="34" s="1"/>
  <c r="T466" i="34" s="1"/>
  <c r="T439" i="34" a="1"/>
  <c r="T439" i="34" s="1"/>
  <c r="T455" i="34" a="1"/>
  <c r="T455" i="34" s="1"/>
  <c r="T494" i="34" s="1"/>
  <c r="T456" i="34" a="1"/>
  <c r="T456" i="34" s="1"/>
  <c r="T495" i="34" s="1"/>
  <c r="T445" i="34" a="1"/>
  <c r="T445" i="34" s="1"/>
  <c r="T484" i="34" s="1"/>
  <c r="T449" i="34" a="1"/>
  <c r="T449" i="34" s="1"/>
  <c r="T488" i="34" s="1"/>
  <c r="T438" i="34" a="1"/>
  <c r="T438" i="34" s="1"/>
  <c r="T477" i="34" s="1"/>
  <c r="T459" i="34" a="1"/>
  <c r="T459" i="34" s="1"/>
  <c r="T498" i="34" s="1"/>
  <c r="T426" i="34" a="1"/>
  <c r="T426" i="34" s="1"/>
  <c r="T465" i="34" s="1"/>
  <c r="T442" i="34" a="1"/>
  <c r="T442" i="34" s="1"/>
  <c r="T481" i="34" s="1"/>
  <c r="T454" i="34" a="1"/>
  <c r="T454" i="34" s="1"/>
  <c r="T493" i="34" s="1"/>
  <c r="W437" i="34" a="1"/>
  <c r="W437" i="34" s="1"/>
  <c r="W476" i="34" s="1"/>
  <c r="W430" i="34" a="1"/>
  <c r="W430" i="34" s="1"/>
  <c r="W469" i="34" s="1"/>
  <c r="W443" i="34" a="1"/>
  <c r="W443" i="34" s="1"/>
  <c r="W424" i="34" a="1"/>
  <c r="W424" i="34" s="1"/>
  <c r="W463" i="34" s="1"/>
  <c r="W436" i="34" a="1"/>
  <c r="W436" i="34" s="1"/>
  <c r="W475" i="34" s="1"/>
  <c r="W444" i="34" a="1"/>
  <c r="W444" i="34" s="1"/>
  <c r="W483" i="34" s="1"/>
  <c r="W450" i="34" a="1"/>
  <c r="W450" i="34" s="1"/>
  <c r="W489" i="34" s="1"/>
  <c r="W442" i="34" a="1"/>
  <c r="W442" i="34" s="1"/>
  <c r="W459" i="34" a="1"/>
  <c r="W459" i="34" s="1"/>
  <c r="W498" i="34" s="1"/>
  <c r="W425" i="34" a="1"/>
  <c r="W425" i="34" s="1"/>
  <c r="W464" i="34" s="1"/>
  <c r="W432" i="34" a="1"/>
  <c r="W432" i="34" s="1"/>
  <c r="W471" i="34" s="1"/>
  <c r="W435" i="34" a="1"/>
  <c r="W435" i="34" s="1"/>
  <c r="W474" i="34" s="1"/>
  <c r="W440" i="34" a="1"/>
  <c r="W440" i="34" s="1"/>
  <c r="W479" i="34" s="1"/>
  <c r="W438" i="34" a="1"/>
  <c r="W438" i="34" s="1"/>
  <c r="W477" i="34" s="1"/>
  <c r="W457" i="34" a="1"/>
  <c r="W457" i="34" s="1"/>
  <c r="W496" i="34" s="1"/>
  <c r="W429" i="34" a="1"/>
  <c r="W429" i="34" s="1"/>
  <c r="W468" i="34" s="1"/>
  <c r="W431" i="34" a="1"/>
  <c r="W431" i="34" s="1"/>
  <c r="W470" i="34" s="1"/>
  <c r="W449" i="34" a="1"/>
  <c r="W449" i="34" s="1"/>
  <c r="W488" i="34" s="1"/>
  <c r="W447" i="34" a="1"/>
  <c r="W447" i="34" s="1"/>
  <c r="W486" i="34" s="1"/>
  <c r="W427" i="34" a="1"/>
  <c r="W427" i="34" s="1"/>
  <c r="W466" i="34" s="1"/>
  <c r="W434" i="34" a="1"/>
  <c r="W434" i="34" s="1"/>
  <c r="W453" i="34" a="1"/>
  <c r="W453" i="34" s="1"/>
  <c r="W492" i="34" s="1"/>
  <c r="W451" i="34" a="1"/>
  <c r="W451" i="34" s="1"/>
  <c r="W490" i="34" s="1"/>
  <c r="W456" i="34" a="1"/>
  <c r="W456" i="34" s="1"/>
  <c r="W495" i="34" s="1"/>
  <c r="W426" i="34" a="1"/>
  <c r="W426" i="34" s="1"/>
  <c r="W465" i="34" s="1"/>
  <c r="W439" i="34" a="1"/>
  <c r="W439" i="34" s="1"/>
  <c r="W478" i="34" s="1"/>
  <c r="W446" i="34" a="1"/>
  <c r="W446" i="34" s="1"/>
  <c r="W485" i="34" s="1"/>
  <c r="W433" i="34" a="1"/>
  <c r="W433" i="34" s="1"/>
  <c r="W472" i="34" s="1"/>
  <c r="W448" i="34" a="1"/>
  <c r="W448" i="34" s="1"/>
  <c r="W487" i="34" s="1"/>
  <c r="W454" i="34" a="1"/>
  <c r="W454" i="34" s="1"/>
  <c r="W493" i="34" s="1"/>
  <c r="W428" i="34" a="1"/>
  <c r="W428" i="34" s="1"/>
  <c r="W467" i="34" s="1"/>
  <c r="W452" i="34" a="1"/>
  <c r="W452" i="34" s="1"/>
  <c r="W491" i="34" s="1"/>
  <c r="W458" i="34" a="1"/>
  <c r="W458" i="34" s="1"/>
  <c r="W497" i="34" s="1"/>
  <c r="W455" i="34" a="1"/>
  <c r="W455" i="34" s="1"/>
  <c r="W494" i="34" s="1"/>
  <c r="W445" i="34" a="1"/>
  <c r="W445" i="34" s="1"/>
  <c r="W484" i="34" s="1"/>
  <c r="N440" i="34" a="1"/>
  <c r="N440" i="34" s="1"/>
  <c r="N479" i="34" s="1"/>
  <c r="N436" i="34" a="1"/>
  <c r="N436" i="34" s="1"/>
  <c r="N475" i="34" s="1"/>
  <c r="N429" i="34" a="1"/>
  <c r="N429" i="34" s="1"/>
  <c r="N468" i="34" s="1"/>
  <c r="N446" i="34" a="1"/>
  <c r="N446" i="34" s="1"/>
  <c r="N485" i="34" s="1"/>
  <c r="N444" i="34" a="1"/>
  <c r="N444" i="34" s="1"/>
  <c r="N483" i="34" s="1"/>
  <c r="N443" i="34" a="1"/>
  <c r="N443" i="34" s="1"/>
  <c r="N428" i="34" a="1"/>
  <c r="N428" i="34" s="1"/>
  <c r="N467" i="34" s="1"/>
  <c r="N434" i="34" a="1"/>
  <c r="N434" i="34" s="1"/>
  <c r="N449" i="34" a="1"/>
  <c r="N449" i="34" s="1"/>
  <c r="N488" i="34" s="1"/>
  <c r="N448" i="34" a="1"/>
  <c r="N448" i="34" s="1"/>
  <c r="N487" i="34" s="1"/>
  <c r="N435" i="34" a="1"/>
  <c r="N435" i="34" s="1"/>
  <c r="N431" i="34" a="1"/>
  <c r="N431" i="34" s="1"/>
  <c r="N470" i="34" s="1"/>
  <c r="N438" i="34" a="1"/>
  <c r="N438" i="34" s="1"/>
  <c r="N477" i="34" s="1"/>
  <c r="N447" i="34" a="1"/>
  <c r="N447" i="34" s="1"/>
  <c r="N486" i="34" s="1"/>
  <c r="N452" i="34" a="1"/>
  <c r="N452" i="34" s="1"/>
  <c r="N491" i="34" s="1"/>
  <c r="N432" i="34" a="1"/>
  <c r="N432" i="34" s="1"/>
  <c r="N471" i="34" s="1"/>
  <c r="N427" i="34" a="1"/>
  <c r="N427" i="34" s="1"/>
  <c r="N466" i="34" s="1"/>
  <c r="N450" i="34" a="1"/>
  <c r="N450" i="34" s="1"/>
  <c r="N489" i="34" s="1"/>
  <c r="N442" i="34" a="1"/>
  <c r="N442" i="34" s="1"/>
  <c r="N481" i="34" s="1"/>
  <c r="N456" i="34" a="1"/>
  <c r="N456" i="34" s="1"/>
  <c r="N495" i="34" s="1"/>
  <c r="N437" i="34" a="1"/>
  <c r="N437" i="34" s="1"/>
  <c r="N476" i="34" s="1"/>
  <c r="N430" i="34" a="1"/>
  <c r="N430" i="34" s="1"/>
  <c r="N469" i="34" s="1"/>
  <c r="N451" i="34" a="1"/>
  <c r="N451" i="34" s="1"/>
  <c r="N490" i="34" s="1"/>
  <c r="N426" i="34" a="1"/>
  <c r="N426" i="34" s="1"/>
  <c r="N465" i="34" s="1"/>
  <c r="N459" i="34" a="1"/>
  <c r="N459" i="34" s="1"/>
  <c r="N498" i="34" s="1"/>
  <c r="N424" i="34" a="1"/>
  <c r="N424" i="34" s="1"/>
  <c r="N463" i="34" s="1"/>
  <c r="N433" i="34" a="1"/>
  <c r="N433" i="34" s="1"/>
  <c r="N445" i="34" a="1"/>
  <c r="N445" i="34" s="1"/>
  <c r="N484" i="34" s="1"/>
  <c r="N457" i="34" a="1"/>
  <c r="N457" i="34" s="1"/>
  <c r="N496" i="34" s="1"/>
  <c r="N425" i="34" a="1"/>
  <c r="N425" i="34" s="1"/>
  <c r="N441" i="34" a="1"/>
  <c r="N441" i="34" s="1"/>
  <c r="N480" i="34" s="1"/>
  <c r="N439" i="34" a="1"/>
  <c r="N439" i="34" s="1"/>
  <c r="N478" i="34" s="1"/>
  <c r="N458" i="34" a="1"/>
  <c r="N458" i="34" s="1"/>
  <c r="N497" i="34" s="1"/>
  <c r="N453" i="34" a="1"/>
  <c r="N453" i="34" s="1"/>
  <c r="N492" i="34" s="1"/>
  <c r="N455" i="34" a="1"/>
  <c r="N455" i="34" s="1"/>
  <c r="N494" i="34" s="1"/>
  <c r="N454" i="34" a="1"/>
  <c r="N454" i="34" s="1"/>
  <c r="N493" i="34" s="1"/>
  <c r="L433" i="34" a="1"/>
  <c r="L433" i="34" s="1"/>
  <c r="L472" i="34" s="1"/>
  <c r="L451" i="34" a="1"/>
  <c r="L451" i="34" s="1"/>
  <c r="L490" i="34" s="1"/>
  <c r="L443" i="34" a="1"/>
  <c r="L443" i="34" s="1"/>
  <c r="L424" i="34" a="1"/>
  <c r="L424" i="34" s="1"/>
  <c r="L463" i="34" s="1"/>
  <c r="L453" i="34" a="1"/>
  <c r="L453" i="34" s="1"/>
  <c r="L492" i="34" s="1"/>
  <c r="L427" i="34" a="1"/>
  <c r="L427" i="34" s="1"/>
  <c r="L466" i="34" s="1"/>
  <c r="L449" i="34" a="1"/>
  <c r="L449" i="34" s="1"/>
  <c r="L488" i="34" s="1"/>
  <c r="L457" i="34" a="1"/>
  <c r="L457" i="34" s="1"/>
  <c r="L496" i="34" s="1"/>
  <c r="L447" i="34" a="1"/>
  <c r="L447" i="34" s="1"/>
  <c r="L486" i="34" s="1"/>
  <c r="L431" i="34" a="1"/>
  <c r="L431" i="34" s="1"/>
  <c r="L438" i="34" a="1"/>
  <c r="L438" i="34" s="1"/>
  <c r="L477" i="34" s="1"/>
  <c r="L448" i="34" a="1"/>
  <c r="L448" i="34" s="1"/>
  <c r="L487" i="34" s="1"/>
  <c r="L437" i="34" a="1"/>
  <c r="L437" i="34" s="1"/>
  <c r="L476" i="34" s="1"/>
  <c r="L442" i="34" a="1"/>
  <c r="L442" i="34" s="1"/>
  <c r="L481" i="34" s="1"/>
  <c r="L458" i="34" a="1"/>
  <c r="L458" i="34" s="1"/>
  <c r="L497" i="34" s="1"/>
  <c r="L430" i="34" a="1"/>
  <c r="L430" i="34" s="1"/>
  <c r="L469" i="34" s="1"/>
  <c r="L446" i="34" a="1"/>
  <c r="L446" i="34" s="1"/>
  <c r="L485" i="34" s="1"/>
  <c r="L434" i="34" a="1"/>
  <c r="L434" i="34" s="1"/>
  <c r="L444" i="34" a="1"/>
  <c r="L444" i="34" s="1"/>
  <c r="L483" i="34" s="1"/>
  <c r="L436" i="34" a="1"/>
  <c r="L436" i="34" s="1"/>
  <c r="L475" i="34" s="1"/>
  <c r="L454" i="34" a="1"/>
  <c r="L454" i="34" s="1"/>
  <c r="L493" i="34" s="1"/>
  <c r="L452" i="34" a="1"/>
  <c r="L452" i="34" s="1"/>
  <c r="L491" i="34" s="1"/>
  <c r="L425" i="34" a="1"/>
  <c r="L425" i="34" s="1"/>
  <c r="L441" i="34" a="1"/>
  <c r="L441" i="34" s="1"/>
  <c r="L480" i="34" s="1"/>
  <c r="L428" i="34" a="1"/>
  <c r="L428" i="34" s="1"/>
  <c r="L467" i="34" s="1"/>
  <c r="L459" i="34" a="1"/>
  <c r="L459" i="34" s="1"/>
  <c r="L498" i="34" s="1"/>
  <c r="L426" i="34" a="1"/>
  <c r="L426" i="34" s="1"/>
  <c r="L465" i="34" s="1"/>
  <c r="L455" i="34" a="1"/>
  <c r="L455" i="34" s="1"/>
  <c r="L494" i="34" s="1"/>
  <c r="L439" i="34" a="1"/>
  <c r="L439" i="34" s="1"/>
  <c r="L478" i="34" s="1"/>
  <c r="L450" i="34" a="1"/>
  <c r="L450" i="34" s="1"/>
  <c r="L489" i="34" s="1"/>
  <c r="L429" i="34" a="1"/>
  <c r="L429" i="34" s="1"/>
  <c r="L468" i="34" s="1"/>
  <c r="L445" i="34" a="1"/>
  <c r="L445" i="34" s="1"/>
  <c r="L484" i="34" s="1"/>
  <c r="L440" i="34" a="1"/>
  <c r="L440" i="34" s="1"/>
  <c r="L479" i="34" s="1"/>
  <c r="L456" i="34" a="1"/>
  <c r="L456" i="34" s="1"/>
  <c r="L495" i="34" s="1"/>
  <c r="L435" i="34" a="1"/>
  <c r="L435" i="34" s="1"/>
  <c r="L432" i="34" a="1"/>
  <c r="L432" i="34" s="1"/>
  <c r="L471" i="34" s="1"/>
  <c r="H437" i="34" a="1"/>
  <c r="H437" i="34" s="1"/>
  <c r="H476" i="34" s="1"/>
  <c r="H439" i="34" a="1"/>
  <c r="H439" i="34" s="1"/>
  <c r="H478" i="34" s="1"/>
  <c r="H456" i="34" a="1"/>
  <c r="H456" i="34" s="1"/>
  <c r="H495" i="34" s="1"/>
  <c r="H426" i="34" a="1"/>
  <c r="H426" i="34" s="1"/>
  <c r="H465" i="34" s="1"/>
  <c r="H444" i="34" a="1"/>
  <c r="H444" i="34" s="1"/>
  <c r="H483" i="34" s="1"/>
  <c r="H452" i="34" a="1"/>
  <c r="H452" i="34" s="1"/>
  <c r="H491" i="34" s="1"/>
  <c r="H447" i="34" a="1"/>
  <c r="H447" i="34" s="1"/>
  <c r="H486" i="34" s="1"/>
  <c r="H457" i="34" a="1"/>
  <c r="H457" i="34" s="1"/>
  <c r="H496" i="34" s="1"/>
  <c r="H438" i="34" a="1"/>
  <c r="H438" i="34" s="1"/>
  <c r="H477" i="34" s="1"/>
  <c r="H442" i="34" a="1"/>
  <c r="H442" i="34" s="1"/>
  <c r="H481" i="34" s="1"/>
  <c r="H458" i="34" a="1"/>
  <c r="H458" i="34" s="1"/>
  <c r="H497" i="34" s="1"/>
  <c r="H436" i="34" a="1"/>
  <c r="H436" i="34" s="1"/>
  <c r="H475" i="34" s="1"/>
  <c r="H449" i="34" a="1"/>
  <c r="H449" i="34" s="1"/>
  <c r="H488" i="34" s="1"/>
  <c r="H424" i="34" a="1"/>
  <c r="H424" i="34" s="1"/>
  <c r="H463" i="34" s="1"/>
  <c r="H434" i="34" a="1"/>
  <c r="H434" i="34" s="1"/>
  <c r="H454" i="34" a="1"/>
  <c r="H454" i="34" s="1"/>
  <c r="H493" i="34" s="1"/>
  <c r="H451" i="34" a="1"/>
  <c r="H451" i="34" s="1"/>
  <c r="H490" i="34" s="1"/>
  <c r="H435" i="34" a="1"/>
  <c r="H435" i="34" s="1"/>
  <c r="H428" i="34" a="1"/>
  <c r="H428" i="34" s="1"/>
  <c r="H467" i="34" s="1"/>
  <c r="H453" i="34" a="1"/>
  <c r="H453" i="34" s="1"/>
  <c r="H492" i="34" s="1"/>
  <c r="H430" i="34" a="1"/>
  <c r="H430" i="34" s="1"/>
  <c r="H469" i="34" s="1"/>
  <c r="H446" i="34" a="1"/>
  <c r="H446" i="34" s="1"/>
  <c r="H485" i="34" s="1"/>
  <c r="H441" i="34" a="1"/>
  <c r="H441" i="34" s="1"/>
  <c r="H480" i="34" s="1"/>
  <c r="H425" i="34" a="1"/>
  <c r="H425" i="34" s="1"/>
  <c r="H445" i="34" a="1"/>
  <c r="H445" i="34" s="1"/>
  <c r="H484" i="34" s="1"/>
  <c r="H432" i="34" a="1"/>
  <c r="H432" i="34" s="1"/>
  <c r="H471" i="34" s="1"/>
  <c r="H450" i="34" a="1"/>
  <c r="H450" i="34" s="1"/>
  <c r="H489" i="34" s="1"/>
  <c r="H427" i="34" a="1"/>
  <c r="H427" i="34" s="1"/>
  <c r="H455" i="34" a="1"/>
  <c r="H455" i="34" s="1"/>
  <c r="H494" i="34" s="1"/>
  <c r="H443" i="34" a="1"/>
  <c r="H443" i="34" s="1"/>
  <c r="H429" i="34" a="1"/>
  <c r="H429" i="34" s="1"/>
  <c r="H468" i="34" s="1"/>
  <c r="H433" i="34" a="1"/>
  <c r="H433" i="34" s="1"/>
  <c r="H472" i="34" s="1"/>
  <c r="H459" i="34" a="1"/>
  <c r="H459" i="34" s="1"/>
  <c r="H498" i="34" s="1"/>
  <c r="H440" i="34" a="1"/>
  <c r="H440" i="34" s="1"/>
  <c r="H479" i="34" s="1"/>
  <c r="AF437" i="34" a="1"/>
  <c r="AF437" i="34" s="1"/>
  <c r="AF476" i="34" s="1"/>
  <c r="AI440" i="34" a="1"/>
  <c r="AI440" i="34" s="1"/>
  <c r="AI479" i="34" s="1"/>
  <c r="AI447" i="34" a="1"/>
  <c r="AI447" i="34" s="1"/>
  <c r="AI486" i="34" s="1"/>
  <c r="AI427" i="34" a="1"/>
  <c r="AI427" i="34" s="1"/>
  <c r="AI466" i="34" s="1"/>
  <c r="AI453" i="34" a="1"/>
  <c r="AI453" i="34" s="1"/>
  <c r="AI492" i="34" s="1"/>
  <c r="AI441" i="34" a="1"/>
  <c r="AI441" i="34" s="1"/>
  <c r="AI480" i="34" s="1"/>
  <c r="AI428" i="34" a="1"/>
  <c r="AI428" i="34" s="1"/>
  <c r="AI467" i="34" s="1"/>
  <c r="AI424" i="34" a="1"/>
  <c r="AI424" i="34" s="1"/>
  <c r="AI463" i="34" s="1"/>
  <c r="AI450" i="34" a="1"/>
  <c r="AI450" i="34" s="1"/>
  <c r="AI489" i="34" s="1"/>
  <c r="AI435" i="34" a="1"/>
  <c r="AI435" i="34" s="1"/>
  <c r="AI455" i="34" a="1"/>
  <c r="AI455" i="34" s="1"/>
  <c r="AI494" i="34" s="1"/>
  <c r="AI445" i="34" a="1"/>
  <c r="AI445" i="34" s="1"/>
  <c r="AI484" i="34" s="1"/>
  <c r="AI449" i="34" a="1"/>
  <c r="AI449" i="34" s="1"/>
  <c r="AI488" i="34" s="1"/>
  <c r="AI454" i="34" a="1"/>
  <c r="AI454" i="34" s="1"/>
  <c r="AI459" i="34" a="1"/>
  <c r="AI459" i="34" s="1"/>
  <c r="AI498" i="34" s="1"/>
  <c r="AI425" i="34" a="1"/>
  <c r="AI425" i="34" s="1"/>
  <c r="AI458" i="34" a="1"/>
  <c r="AI458" i="34" s="1"/>
  <c r="AI497" i="34" s="1"/>
  <c r="AI439" i="34" a="1"/>
  <c r="AI439" i="34" s="1"/>
  <c r="AI478" i="34" s="1"/>
  <c r="AI451" i="34" a="1"/>
  <c r="AI451" i="34" s="1"/>
  <c r="AI490" i="34" s="1"/>
  <c r="AI434" i="34" a="1"/>
  <c r="AI434" i="34" s="1"/>
  <c r="AI437" i="34" a="1"/>
  <c r="AI437" i="34" s="1"/>
  <c r="AI476" i="34" s="1"/>
  <c r="AI436" i="34" a="1"/>
  <c r="AI436" i="34" s="1"/>
  <c r="AI475" i="34" s="1"/>
  <c r="AI431" i="34" a="1"/>
  <c r="AI431" i="34" s="1"/>
  <c r="AI470" i="34" s="1"/>
  <c r="AI444" i="34" a="1"/>
  <c r="AI444" i="34" s="1"/>
  <c r="AI483" i="34" s="1"/>
  <c r="AI443" i="34" a="1"/>
  <c r="AI443" i="34" s="1"/>
  <c r="AI457" i="34" a="1"/>
  <c r="AI457" i="34" s="1"/>
  <c r="AI496" i="34" s="1"/>
  <c r="AI446" i="34" a="1"/>
  <c r="AI446" i="34" s="1"/>
  <c r="AI485" i="34" s="1"/>
  <c r="AI433" i="34" a="1"/>
  <c r="AI433" i="34" s="1"/>
  <c r="AI472" i="34" s="1"/>
  <c r="AI430" i="34" a="1"/>
  <c r="AI430" i="34" s="1"/>
  <c r="AI469" i="34" s="1"/>
  <c r="AI438" i="34" a="1"/>
  <c r="AI438" i="34" s="1"/>
  <c r="AI477" i="34" s="1"/>
  <c r="AI448" i="34" a="1"/>
  <c r="AI448" i="34" s="1"/>
  <c r="AI487" i="34" s="1"/>
  <c r="AI442" i="34" a="1"/>
  <c r="AI442" i="34" s="1"/>
  <c r="AI481" i="34" s="1"/>
  <c r="AI429" i="34" a="1"/>
  <c r="AI429" i="34" s="1"/>
  <c r="AI468" i="34" s="1"/>
  <c r="AI426" i="34" a="1"/>
  <c r="AI426" i="34" s="1"/>
  <c r="AI465" i="34" s="1"/>
  <c r="AI452" i="34" a="1"/>
  <c r="AI452" i="34" s="1"/>
  <c r="AI491" i="34" s="1"/>
  <c r="AI456" i="34" a="1"/>
  <c r="AI456" i="34" s="1"/>
  <c r="AI495" i="34" s="1"/>
  <c r="AK427" i="34" a="1"/>
  <c r="AK427" i="34" s="1"/>
  <c r="AK466" i="34" s="1"/>
  <c r="AK426" i="34" a="1"/>
  <c r="AK426" i="34" s="1"/>
  <c r="AK465" i="34" s="1"/>
  <c r="AK449" i="34" a="1"/>
  <c r="AK449" i="34" s="1"/>
  <c r="AK488" i="34" s="1"/>
  <c r="AK430" i="34" a="1"/>
  <c r="AK430" i="34" s="1"/>
  <c r="AK469" i="34" s="1"/>
  <c r="AK429" i="34" a="1"/>
  <c r="AK429" i="34" s="1"/>
  <c r="AK468" i="34" s="1"/>
  <c r="AK450" i="34" a="1"/>
  <c r="AK450" i="34" s="1"/>
  <c r="AK489" i="34" s="1"/>
  <c r="AK437" i="34" a="1"/>
  <c r="AK437" i="34" s="1"/>
  <c r="AK476" i="34" s="1"/>
  <c r="AK431" i="34" a="1"/>
  <c r="AK431" i="34" s="1"/>
  <c r="AK470" i="34" s="1"/>
  <c r="AK434" i="34" a="1"/>
  <c r="AK434" i="34" s="1"/>
  <c r="AK444" i="34" a="1"/>
  <c r="AK444" i="34" s="1"/>
  <c r="AK483" i="34" s="1"/>
  <c r="AK438" i="34" a="1"/>
  <c r="AK438" i="34" s="1"/>
  <c r="AK477" i="34" s="1"/>
  <c r="AK424" i="34" a="1"/>
  <c r="AK424" i="34" s="1"/>
  <c r="AK463" i="34" s="1"/>
  <c r="AK442" i="34" a="1"/>
  <c r="AK442" i="34" s="1"/>
  <c r="AK481" i="34" s="1"/>
  <c r="AK443" i="34" a="1"/>
  <c r="AK443" i="34" s="1"/>
  <c r="AK453" i="34" a="1"/>
  <c r="AK453" i="34" s="1"/>
  <c r="AK492" i="34" s="1"/>
  <c r="AK428" i="34" a="1"/>
  <c r="AK428" i="34" s="1"/>
  <c r="AK467" i="34" s="1"/>
  <c r="AK445" i="34" a="1"/>
  <c r="AK445" i="34" s="1"/>
  <c r="AK484" i="34" s="1"/>
  <c r="AK447" i="34" a="1"/>
  <c r="AK447" i="34" s="1"/>
  <c r="AK486" i="34" s="1"/>
  <c r="AK436" i="34" a="1"/>
  <c r="AK436" i="34" s="1"/>
  <c r="AK475" i="34" s="1"/>
  <c r="AK425" i="34" a="1"/>
  <c r="AK425" i="34" s="1"/>
  <c r="AK441" i="34" a="1"/>
  <c r="AK441" i="34" s="1"/>
  <c r="AK480" i="34" s="1"/>
  <c r="AK451" i="34" a="1"/>
  <c r="AK451" i="34" s="1"/>
  <c r="AK490" i="34" s="1"/>
  <c r="AK457" i="34" a="1"/>
  <c r="AK457" i="34" s="1"/>
  <c r="AK496" i="34" s="1"/>
  <c r="AK435" i="34" a="1"/>
  <c r="AK435" i="34" s="1"/>
  <c r="AK432" i="34" a="1"/>
  <c r="AK432" i="34" s="1"/>
  <c r="AK471" i="34" s="1"/>
  <c r="AK448" i="34" a="1"/>
  <c r="AK448" i="34" s="1"/>
  <c r="AK487" i="34" s="1"/>
  <c r="AK433" i="34" a="1"/>
  <c r="AK433" i="34" s="1"/>
  <c r="AK472" i="34" s="1"/>
  <c r="AK440" i="34" a="1"/>
  <c r="AK440" i="34" s="1"/>
  <c r="AK479" i="34" s="1"/>
  <c r="AK446" i="34" a="1"/>
  <c r="AK446" i="34" s="1"/>
  <c r="AK485" i="34" s="1"/>
  <c r="AK452" i="34" a="1"/>
  <c r="AK452" i="34" s="1"/>
  <c r="AK491" i="34" s="1"/>
  <c r="AK454" i="34" a="1"/>
  <c r="AK454" i="34" s="1"/>
  <c r="AK493" i="34" s="1"/>
  <c r="AK456" i="34" a="1"/>
  <c r="AK456" i="34" s="1"/>
  <c r="AK459" i="34" a="1"/>
  <c r="AK459" i="34" s="1"/>
  <c r="AK498" i="34" s="1"/>
  <c r="AK439" i="34" a="1"/>
  <c r="AK439" i="34" s="1"/>
  <c r="AK478" i="34" s="1"/>
  <c r="AK455" i="34" a="1"/>
  <c r="AK455" i="34" s="1"/>
  <c r="AK494" i="34" s="1"/>
  <c r="O428" i="34" a="1"/>
  <c r="O428" i="34" s="1"/>
  <c r="O443" i="34" a="1"/>
  <c r="O443" i="34" s="1"/>
  <c r="O482" i="34" s="1"/>
  <c r="O452" i="34" a="1"/>
  <c r="O452" i="34" s="1"/>
  <c r="O438" i="34" a="1"/>
  <c r="O438" i="34" s="1"/>
  <c r="O431" i="34" a="1"/>
  <c r="O431" i="34" s="1"/>
  <c r="O454" i="34" a="1"/>
  <c r="O454" i="34" s="1"/>
  <c r="O425" i="34" a="1"/>
  <c r="O425" i="34" s="1"/>
  <c r="O464" i="34" s="1"/>
  <c r="O430" i="34" a="1"/>
  <c r="O430" i="34" s="1"/>
  <c r="O436" i="34" a="1"/>
  <c r="O436" i="34" s="1"/>
  <c r="O427" i="34" a="1"/>
  <c r="O427" i="34" s="1"/>
  <c r="O450" i="34" a="1"/>
  <c r="O450" i="34" s="1"/>
  <c r="O424" i="34" a="1"/>
  <c r="O424" i="34" s="1"/>
  <c r="O463" i="34" s="1"/>
  <c r="O437" i="34" a="1"/>
  <c r="O437" i="34" s="1"/>
  <c r="O449" i="34" a="1"/>
  <c r="O449" i="34" s="1"/>
  <c r="O429" i="34" a="1"/>
  <c r="O429" i="34" s="1"/>
  <c r="O455" i="34" a="1"/>
  <c r="O455" i="34" s="1"/>
  <c r="O457" i="34" a="1"/>
  <c r="O457" i="34" s="1"/>
  <c r="O456" i="34" a="1"/>
  <c r="O456" i="34" s="1"/>
  <c r="O442" i="34" a="1"/>
  <c r="O442" i="34" s="1"/>
  <c r="O439" i="34" a="1"/>
  <c r="O439" i="34" s="1"/>
  <c r="O459" i="34" a="1"/>
  <c r="O459" i="34" s="1"/>
  <c r="O444" i="34" a="1"/>
  <c r="O444" i="34" s="1"/>
  <c r="O440" i="34" a="1"/>
  <c r="O440" i="34" s="1"/>
  <c r="O448" i="34" a="1"/>
  <c r="O448" i="34" s="1"/>
  <c r="O433" i="34" a="1"/>
  <c r="O433" i="34" s="1"/>
  <c r="O446" i="34" a="1"/>
  <c r="O446" i="34" s="1"/>
  <c r="O445" i="34" a="1"/>
  <c r="O445" i="34" s="1"/>
  <c r="O458" i="34" a="1"/>
  <c r="O458" i="34" s="1"/>
  <c r="O432" i="34" a="1"/>
  <c r="O432" i="34" s="1"/>
  <c r="O434" i="34" a="1"/>
  <c r="O434" i="34" s="1"/>
  <c r="O426" i="34" a="1"/>
  <c r="O426" i="34" s="1"/>
  <c r="O441" i="34" a="1"/>
  <c r="O441" i="34" s="1"/>
  <c r="O451" i="34" a="1"/>
  <c r="O451" i="34" s="1"/>
  <c r="O453" i="34" a="1"/>
  <c r="O453" i="34" s="1"/>
  <c r="O435" i="34" a="1"/>
  <c r="O435" i="34" s="1"/>
  <c r="O474" i="34" s="1"/>
  <c r="O447" i="34" a="1"/>
  <c r="O447" i="34" s="1"/>
  <c r="S429" i="34" a="1"/>
  <c r="S429" i="34" s="1"/>
  <c r="S468" i="34" s="1"/>
  <c r="S456" i="34" a="1"/>
  <c r="S456" i="34" s="1"/>
  <c r="S495" i="34" s="1"/>
  <c r="S443" i="34" a="1"/>
  <c r="S443" i="34" s="1"/>
  <c r="S430" i="34" a="1"/>
  <c r="S430" i="34" s="1"/>
  <c r="S469" i="34" s="1"/>
  <c r="S433" i="34" a="1"/>
  <c r="S433" i="34" s="1"/>
  <c r="S472" i="34" s="1"/>
  <c r="S454" i="34" a="1"/>
  <c r="S454" i="34" s="1"/>
  <c r="S493" i="34" s="1"/>
  <c r="S436" i="34" a="1"/>
  <c r="S436" i="34" s="1"/>
  <c r="S475" i="34" s="1"/>
  <c r="S442" i="34" a="1"/>
  <c r="S442" i="34" s="1"/>
  <c r="S481" i="34" s="1"/>
  <c r="S432" i="34" a="1"/>
  <c r="S432" i="34" s="1"/>
  <c r="S471" i="34" s="1"/>
  <c r="S448" i="34" a="1"/>
  <c r="S448" i="34" s="1"/>
  <c r="S487" i="34" s="1"/>
  <c r="S449" i="34" a="1"/>
  <c r="S449" i="34" s="1"/>
  <c r="S488" i="34" s="1"/>
  <c r="S453" i="34" a="1"/>
  <c r="S453" i="34" s="1"/>
  <c r="S492" i="34" s="1"/>
  <c r="S424" i="34" a="1"/>
  <c r="S424" i="34" s="1"/>
  <c r="S463" i="34" s="1"/>
  <c r="S439" i="34" a="1"/>
  <c r="S439" i="34" s="1"/>
  <c r="S478" i="34" s="1"/>
  <c r="S446" i="34" a="1"/>
  <c r="S446" i="34" s="1"/>
  <c r="S485" i="34" s="1"/>
  <c r="S451" i="34" a="1"/>
  <c r="S451" i="34" s="1"/>
  <c r="S490" i="34" s="1"/>
  <c r="S445" i="34" a="1"/>
  <c r="S445" i="34" s="1"/>
  <c r="S484" i="34" s="1"/>
  <c r="S427" i="34" a="1"/>
  <c r="S427" i="34" s="1"/>
  <c r="S466" i="34" s="1"/>
  <c r="S450" i="34" a="1"/>
  <c r="S450" i="34" s="1"/>
  <c r="S489" i="34" s="1"/>
  <c r="S437" i="34" a="1"/>
  <c r="S437" i="34" s="1"/>
  <c r="S476" i="34" s="1"/>
  <c r="S426" i="34" a="1"/>
  <c r="S426" i="34" s="1"/>
  <c r="S465" i="34" s="1"/>
  <c r="S440" i="34" a="1"/>
  <c r="S440" i="34" s="1"/>
  <c r="S479" i="34" s="1"/>
  <c r="S457" i="34" a="1"/>
  <c r="S457" i="34" s="1"/>
  <c r="S496" i="34" s="1"/>
  <c r="S441" i="34" a="1"/>
  <c r="S441" i="34" s="1"/>
  <c r="S480" i="34" s="1"/>
  <c r="S428" i="34" a="1"/>
  <c r="S428" i="34" s="1"/>
  <c r="S467" i="34" s="1"/>
  <c r="S458" i="34" a="1"/>
  <c r="S458" i="34" s="1"/>
  <c r="S497" i="34" s="1"/>
  <c r="S431" i="34" a="1"/>
  <c r="S431" i="34" s="1"/>
  <c r="S470" i="34" s="1"/>
  <c r="S447" i="34" a="1"/>
  <c r="S447" i="34" s="1"/>
  <c r="S486" i="34" s="1"/>
  <c r="S434" i="34" a="1"/>
  <c r="S434" i="34" s="1"/>
  <c r="S452" i="34" a="1"/>
  <c r="S452" i="34" s="1"/>
  <c r="S491" i="34" s="1"/>
  <c r="S455" i="34" a="1"/>
  <c r="S455" i="34" s="1"/>
  <c r="S494" i="34" s="1"/>
  <c r="S444" i="34" a="1"/>
  <c r="S444" i="34" s="1"/>
  <c r="S483" i="34" s="1"/>
  <c r="S438" i="34" a="1"/>
  <c r="S438" i="34" s="1"/>
  <c r="S435" i="34" a="1"/>
  <c r="S435" i="34" s="1"/>
  <c r="S474" i="34" s="1"/>
  <c r="S459" i="34" a="1"/>
  <c r="S459" i="34" s="1"/>
  <c r="S498" i="34" s="1"/>
  <c r="AC455" i="34" a="1"/>
  <c r="AC455" i="34" s="1"/>
  <c r="AC494" i="34" s="1"/>
  <c r="J437" i="34" a="1"/>
  <c r="J437" i="34" s="1"/>
  <c r="J476" i="34" s="1"/>
  <c r="AA425" i="34" a="1"/>
  <c r="AA425" i="34" s="1"/>
  <c r="AE426" i="34" a="1"/>
  <c r="AE426" i="34" s="1"/>
  <c r="AE465" i="34" s="1"/>
  <c r="AE440" i="34" a="1"/>
  <c r="AE440" i="34" s="1"/>
  <c r="AE479" i="34" s="1"/>
  <c r="AE447" i="34" a="1"/>
  <c r="AE447" i="34" s="1"/>
  <c r="AE486" i="34" s="1"/>
  <c r="AE452" i="34" a="1"/>
  <c r="AE452" i="34" s="1"/>
  <c r="AE491" i="34" s="1"/>
  <c r="AE444" i="34" a="1"/>
  <c r="AE444" i="34" s="1"/>
  <c r="AE483" i="34" s="1"/>
  <c r="AE431" i="34" a="1"/>
  <c r="AE431" i="34" s="1"/>
  <c r="AE470" i="34" s="1"/>
  <c r="AE441" i="34" a="1"/>
  <c r="AE441" i="34" s="1"/>
  <c r="AE480" i="34" s="1"/>
  <c r="AE428" i="34" a="1"/>
  <c r="AE428" i="34" s="1"/>
  <c r="AE467" i="34" s="1"/>
  <c r="AE455" i="34" a="1"/>
  <c r="AE455" i="34" s="1"/>
  <c r="AE494" i="34" s="1"/>
  <c r="AE436" i="34" a="1"/>
  <c r="AE436" i="34" s="1"/>
  <c r="AE475" i="34" s="1"/>
  <c r="AE442" i="34" a="1"/>
  <c r="AE442" i="34" s="1"/>
  <c r="AE481" i="34" s="1"/>
  <c r="AE457" i="34" a="1"/>
  <c r="AE457" i="34" s="1"/>
  <c r="AE496" i="34" s="1"/>
  <c r="AE448" i="34" a="1"/>
  <c r="AE448" i="34" s="1"/>
  <c r="AE487" i="34" s="1"/>
  <c r="AE450" i="34" a="1"/>
  <c r="AE450" i="34" s="1"/>
  <c r="AE434" i="34" a="1"/>
  <c r="AE434" i="34" s="1"/>
  <c r="AE456" i="34" a="1"/>
  <c r="AE456" i="34" s="1"/>
  <c r="AE495" i="34" s="1"/>
  <c r="AE435" i="34" a="1"/>
  <c r="AE435" i="34" s="1"/>
  <c r="AE453" i="34" a="1"/>
  <c r="AE453" i="34" s="1"/>
  <c r="AE492" i="34" s="1"/>
  <c r="AE425" i="34" a="1"/>
  <c r="AE425" i="34" s="1"/>
  <c r="AE451" i="34" a="1"/>
  <c r="AE451" i="34" s="1"/>
  <c r="AE490" i="34" s="1"/>
  <c r="AE458" i="34" a="1"/>
  <c r="AE458" i="34" s="1"/>
  <c r="AE497" i="34" s="1"/>
  <c r="AE449" i="34" a="1"/>
  <c r="AE449" i="34" s="1"/>
  <c r="AE488" i="34" s="1"/>
  <c r="AE427" i="34" a="1"/>
  <c r="AE427" i="34" s="1"/>
  <c r="AE466" i="34" s="1"/>
  <c r="AE459" i="34" a="1"/>
  <c r="AE459" i="34" s="1"/>
  <c r="AE498" i="34" s="1"/>
  <c r="AE429" i="34" a="1"/>
  <c r="AE429" i="34" s="1"/>
  <c r="AE468" i="34" s="1"/>
  <c r="AE446" i="34" a="1"/>
  <c r="AE446" i="34" s="1"/>
  <c r="AE485" i="34" s="1"/>
  <c r="AE439" i="34" a="1"/>
  <c r="AE439" i="34" s="1"/>
  <c r="AE478" i="34" s="1"/>
  <c r="AE454" i="34" a="1"/>
  <c r="AE454" i="34" s="1"/>
  <c r="AE493" i="34" s="1"/>
  <c r="AE432" i="34" a="1"/>
  <c r="AE432" i="34" s="1"/>
  <c r="AE471" i="34" s="1"/>
  <c r="AE437" i="34" a="1"/>
  <c r="AE437" i="34" s="1"/>
  <c r="AE476" i="34" s="1"/>
  <c r="AE443" i="34" a="1"/>
  <c r="AE443" i="34" s="1"/>
  <c r="AE433" i="34" a="1"/>
  <c r="AE433" i="34" s="1"/>
  <c r="AE472" i="34" s="1"/>
  <c r="AE438" i="34" a="1"/>
  <c r="AE438" i="34" s="1"/>
  <c r="AE477" i="34" s="1"/>
  <c r="AE445" i="34" a="1"/>
  <c r="AE445" i="34" s="1"/>
  <c r="AE484" i="34" s="1"/>
  <c r="AE430" i="34" a="1"/>
  <c r="AE430" i="34" s="1"/>
  <c r="AE469" i="34" s="1"/>
  <c r="AC451" i="34" a="1"/>
  <c r="AC451" i="34" s="1"/>
  <c r="AC490" i="34" s="1"/>
  <c r="AC430" i="34" a="1"/>
  <c r="AC430" i="34" s="1"/>
  <c r="AC469" i="34" s="1"/>
  <c r="AC429" i="34" a="1"/>
  <c r="AC429" i="34" s="1"/>
  <c r="AC468" i="34" s="1"/>
  <c r="AC449" i="34" a="1"/>
  <c r="AC449" i="34" s="1"/>
  <c r="AC488" i="34" s="1"/>
  <c r="AC440" i="34" a="1"/>
  <c r="AC440" i="34" s="1"/>
  <c r="AC479" i="34" s="1"/>
  <c r="AC428" i="34" a="1"/>
  <c r="AC428" i="34" s="1"/>
  <c r="AC467" i="34" s="1"/>
  <c r="AC435" i="34" a="1"/>
  <c r="AC435" i="34" s="1"/>
  <c r="AC450" i="34" a="1"/>
  <c r="AC450" i="34" s="1"/>
  <c r="AC489" i="34" s="1"/>
  <c r="AC427" i="34" a="1"/>
  <c r="AC427" i="34" s="1"/>
  <c r="AC466" i="34" s="1"/>
  <c r="AC431" i="34" a="1"/>
  <c r="AC431" i="34" s="1"/>
  <c r="AC470" i="34" s="1"/>
  <c r="AC436" i="34" a="1"/>
  <c r="AC436" i="34" s="1"/>
  <c r="AC475" i="34" s="1"/>
  <c r="AC443" i="34" a="1"/>
  <c r="AC443" i="34" s="1"/>
  <c r="AC424" i="34" a="1"/>
  <c r="AC424" i="34" s="1"/>
  <c r="AC463" i="34" s="1"/>
  <c r="AC437" i="34" a="1"/>
  <c r="AC437" i="34" s="1"/>
  <c r="AC476" i="34" s="1"/>
  <c r="AC447" i="34" a="1"/>
  <c r="AC447" i="34" s="1"/>
  <c r="AC486" i="34" s="1"/>
  <c r="AC452" i="34" a="1"/>
  <c r="AC452" i="34" s="1"/>
  <c r="AC491" i="34" s="1"/>
  <c r="AC425" i="34" a="1"/>
  <c r="AC425" i="34" s="1"/>
  <c r="AC441" i="34" a="1"/>
  <c r="AC441" i="34" s="1"/>
  <c r="AC480" i="34" s="1"/>
  <c r="AC433" i="34" a="1"/>
  <c r="AC433" i="34" s="1"/>
  <c r="AC472" i="34" s="1"/>
  <c r="AC446" i="34" a="1"/>
  <c r="AC446" i="34" s="1"/>
  <c r="AC485" i="34" s="1"/>
  <c r="AC432" i="34" a="1"/>
  <c r="AC432" i="34" s="1"/>
  <c r="AC471" i="34" s="1"/>
  <c r="AC438" i="34" a="1"/>
  <c r="AC438" i="34" s="1"/>
  <c r="AC477" i="34" s="1"/>
  <c r="AC442" i="34" a="1"/>
  <c r="AC442" i="34" s="1"/>
  <c r="AC481" i="34" s="1"/>
  <c r="AC434" i="34" a="1"/>
  <c r="AC434" i="34" s="1"/>
  <c r="AC444" i="34" a="1"/>
  <c r="AC444" i="34" s="1"/>
  <c r="AC483" i="34" s="1"/>
  <c r="AC426" i="34" a="1"/>
  <c r="AC426" i="34" s="1"/>
  <c r="AC465" i="34" s="1"/>
  <c r="AC439" i="34" a="1"/>
  <c r="AC439" i="34" s="1"/>
  <c r="AC478" i="34" s="1"/>
  <c r="AC445" i="34" a="1"/>
  <c r="AC445" i="34" s="1"/>
  <c r="AC484" i="34" s="1"/>
  <c r="AC454" i="34" a="1"/>
  <c r="AC454" i="34" s="1"/>
  <c r="AC493" i="34" s="1"/>
  <c r="AC456" i="34" a="1"/>
  <c r="AC456" i="34" s="1"/>
  <c r="AC495" i="34" s="1"/>
  <c r="AC459" i="34" a="1"/>
  <c r="AC459" i="34" s="1"/>
  <c r="AC498" i="34" s="1"/>
  <c r="AC458" i="34" a="1"/>
  <c r="AC458" i="34" s="1"/>
  <c r="AC497" i="34" s="1"/>
  <c r="AC448" i="34" a="1"/>
  <c r="AC448" i="34" s="1"/>
  <c r="AC453" i="34" a="1"/>
  <c r="AC453" i="34" s="1"/>
  <c r="AC492" i="34" s="1"/>
  <c r="AC457" i="34" a="1"/>
  <c r="AC457" i="34" s="1"/>
  <c r="AC496" i="34" s="1"/>
  <c r="AG451" i="34" a="1"/>
  <c r="AG451" i="34" s="1"/>
  <c r="AG490" i="34" s="1"/>
  <c r="AG431" i="34" a="1"/>
  <c r="AG431" i="34" s="1"/>
  <c r="AG470" i="34" s="1"/>
  <c r="AG439" i="34" a="1"/>
  <c r="AG439" i="34" s="1"/>
  <c r="AG478" i="34" s="1"/>
  <c r="AG459" i="34" a="1"/>
  <c r="AG459" i="34" s="1"/>
  <c r="AG498" i="34" s="1"/>
  <c r="AG438" i="34" a="1"/>
  <c r="AG438" i="34" s="1"/>
  <c r="AG477" i="34" s="1"/>
  <c r="AG432" i="34" a="1"/>
  <c r="AG432" i="34" s="1"/>
  <c r="AG471" i="34" s="1"/>
  <c r="AG456" i="34" a="1"/>
  <c r="AG456" i="34" s="1"/>
  <c r="AG495" i="34" s="1"/>
  <c r="AG434" i="34" a="1"/>
  <c r="AG434" i="34" s="1"/>
  <c r="AG429" i="34" a="1"/>
  <c r="AG429" i="34" s="1"/>
  <c r="AG468" i="34" s="1"/>
  <c r="AG436" i="34" a="1"/>
  <c r="AG436" i="34" s="1"/>
  <c r="AG475" i="34" s="1"/>
  <c r="AG447" i="34" a="1"/>
  <c r="AG447" i="34" s="1"/>
  <c r="AG486" i="34" s="1"/>
  <c r="AG430" i="34" a="1"/>
  <c r="AG430" i="34" s="1"/>
  <c r="AG469" i="34" s="1"/>
  <c r="AG454" i="34" a="1"/>
  <c r="AG454" i="34" s="1"/>
  <c r="AG493" i="34" s="1"/>
  <c r="AG453" i="34" a="1"/>
  <c r="AG453" i="34" s="1"/>
  <c r="AG492" i="34" s="1"/>
  <c r="AG443" i="34" a="1"/>
  <c r="AG443" i="34" s="1"/>
  <c r="AG425" i="34" a="1"/>
  <c r="AG425" i="34" s="1"/>
  <c r="AG428" i="34" a="1"/>
  <c r="AG428" i="34" s="1"/>
  <c r="AG467" i="34" s="1"/>
  <c r="AG449" i="34" a="1"/>
  <c r="AG449" i="34" s="1"/>
  <c r="AG488" i="34" s="1"/>
  <c r="AG455" i="34" a="1"/>
  <c r="AG455" i="34" s="1"/>
  <c r="AG494" i="34" s="1"/>
  <c r="AG444" i="34" a="1"/>
  <c r="AG444" i="34" s="1"/>
  <c r="AG483" i="34" s="1"/>
  <c r="AG424" i="34" a="1"/>
  <c r="AG424" i="34" s="1"/>
  <c r="AG463" i="34" s="1"/>
  <c r="AG450" i="34" a="1"/>
  <c r="AG450" i="34" s="1"/>
  <c r="AG489" i="34" s="1"/>
  <c r="AG440" i="34" a="1"/>
  <c r="AG440" i="34" s="1"/>
  <c r="AG479" i="34" s="1"/>
  <c r="AG452" i="34" a="1"/>
  <c r="AG452" i="34" s="1"/>
  <c r="AG427" i="34" a="1"/>
  <c r="AG427" i="34" s="1"/>
  <c r="AG466" i="34" s="1"/>
  <c r="AG458" i="34" a="1"/>
  <c r="AG458" i="34" s="1"/>
  <c r="AG497" i="34" s="1"/>
  <c r="AG442" i="34" a="1"/>
  <c r="AG442" i="34" s="1"/>
  <c r="AG481" i="34" s="1"/>
  <c r="AG433" i="34" a="1"/>
  <c r="AG433" i="34" s="1"/>
  <c r="AG472" i="34" s="1"/>
  <c r="AG435" i="34" a="1"/>
  <c r="AG435" i="34" s="1"/>
  <c r="AG457" i="34" a="1"/>
  <c r="AG457" i="34" s="1"/>
  <c r="AG496" i="34" s="1"/>
  <c r="AG441" i="34" a="1"/>
  <c r="AG441" i="34" s="1"/>
  <c r="AG480" i="34" s="1"/>
  <c r="AG448" i="34" a="1"/>
  <c r="AG448" i="34" s="1"/>
  <c r="AG487" i="34" s="1"/>
  <c r="AG445" i="34" a="1"/>
  <c r="AG445" i="34" s="1"/>
  <c r="AG484" i="34" s="1"/>
  <c r="AG426" i="34" a="1"/>
  <c r="AG426" i="34" s="1"/>
  <c r="AG465" i="34" s="1"/>
  <c r="AG446" i="34" a="1"/>
  <c r="AG446" i="34" s="1"/>
  <c r="AG485" i="34" s="1"/>
  <c r="K448" i="34" a="1"/>
  <c r="K448" i="34" s="1"/>
  <c r="K487" i="34" s="1"/>
  <c r="K456" i="34" a="1"/>
  <c r="K456" i="34" s="1"/>
  <c r="K495" i="34" s="1"/>
  <c r="K459" i="34" a="1"/>
  <c r="K459" i="34" s="1"/>
  <c r="K498" i="34" s="1"/>
  <c r="K455" i="34" a="1"/>
  <c r="K455" i="34" s="1"/>
  <c r="K494" i="34" s="1"/>
  <c r="K453" i="34" a="1"/>
  <c r="K453" i="34" s="1"/>
  <c r="K492" i="34" s="1"/>
  <c r="K458" i="34" a="1"/>
  <c r="K458" i="34" s="1"/>
  <c r="K497" i="34" s="1"/>
  <c r="K429" i="34" a="1"/>
  <c r="K429" i="34" s="1"/>
  <c r="K468" i="34" s="1"/>
  <c r="K443" i="34" a="1"/>
  <c r="K443" i="34" s="1"/>
  <c r="K451" i="34" a="1"/>
  <c r="K451" i="34" s="1"/>
  <c r="K490" i="34" s="1"/>
  <c r="K454" i="34" a="1"/>
  <c r="K454" i="34" s="1"/>
  <c r="K493" i="34" s="1"/>
  <c r="K441" i="34" a="1"/>
  <c r="K441" i="34" s="1"/>
  <c r="K480" i="34" s="1"/>
  <c r="K442" i="34" a="1"/>
  <c r="K442" i="34" s="1"/>
  <c r="K481" i="34" s="1"/>
  <c r="K436" i="34" a="1"/>
  <c r="K436" i="34" s="1"/>
  <c r="K475" i="34" s="1"/>
  <c r="K428" i="34" a="1"/>
  <c r="K428" i="34" s="1"/>
  <c r="K467" i="34" s="1"/>
  <c r="K425" i="34" a="1"/>
  <c r="K425" i="34" s="1"/>
  <c r="K464" i="34" s="1"/>
  <c r="K430" i="34" a="1"/>
  <c r="K430" i="34" s="1"/>
  <c r="K426" i="34" a="1"/>
  <c r="K426" i="34" s="1"/>
  <c r="K465" i="34" s="1"/>
  <c r="K431" i="34" a="1"/>
  <c r="K431" i="34" s="1"/>
  <c r="K470" i="34" s="1"/>
  <c r="K435" i="34" a="1"/>
  <c r="K435" i="34" s="1"/>
  <c r="K432" i="34" a="1"/>
  <c r="K432" i="34" s="1"/>
  <c r="K471" i="34" s="1"/>
  <c r="K449" i="34" a="1"/>
  <c r="K449" i="34" s="1"/>
  <c r="K488" i="34" s="1"/>
  <c r="K440" i="34" a="1"/>
  <c r="K440" i="34" s="1"/>
  <c r="K479" i="34" s="1"/>
  <c r="K439" i="34" a="1"/>
  <c r="K439" i="34" s="1"/>
  <c r="K478" i="34" s="1"/>
  <c r="K438" i="34" a="1"/>
  <c r="K438" i="34" s="1"/>
  <c r="K477" i="34" s="1"/>
  <c r="K437" i="34" a="1"/>
  <c r="K437" i="34" s="1"/>
  <c r="K476" i="34" s="1"/>
  <c r="K427" i="34" a="1"/>
  <c r="K427" i="34" s="1"/>
  <c r="K466" i="34" s="1"/>
  <c r="K444" i="34" a="1"/>
  <c r="K444" i="34" s="1"/>
  <c r="K483" i="34" s="1"/>
  <c r="K446" i="34" a="1"/>
  <c r="K446" i="34" s="1"/>
  <c r="K485" i="34" s="1"/>
  <c r="K450" i="34" a="1"/>
  <c r="K450" i="34" s="1"/>
  <c r="K489" i="34" s="1"/>
  <c r="K447" i="34" a="1"/>
  <c r="K447" i="34" s="1"/>
  <c r="K486" i="34" s="1"/>
  <c r="K457" i="34" a="1"/>
  <c r="K457" i="34" s="1"/>
  <c r="K496" i="34" s="1"/>
  <c r="K445" i="34" a="1"/>
  <c r="K445" i="34" s="1"/>
  <c r="K484" i="34" s="1"/>
  <c r="K433" i="34" a="1"/>
  <c r="K433" i="34" s="1"/>
  <c r="K472" i="34" s="1"/>
  <c r="K434" i="34" a="1"/>
  <c r="K434" i="34" s="1"/>
  <c r="K424" i="34" a="1"/>
  <c r="K424" i="34" s="1"/>
  <c r="K463" i="34" s="1"/>
  <c r="AB432" i="34" a="1"/>
  <c r="AB432" i="34" s="1"/>
  <c r="AB471" i="34" s="1"/>
  <c r="AG437" i="34" a="1"/>
  <c r="AG437" i="34" s="1"/>
  <c r="AG476" i="34" s="1"/>
  <c r="AN428" i="34" a="1"/>
  <c r="AN428" i="34" s="1"/>
  <c r="AN467" i="34" s="1"/>
  <c r="G432" i="34" a="1"/>
  <c r="G432" i="34" s="1"/>
  <c r="G471" i="34" s="1"/>
  <c r="G456" i="34" a="1"/>
  <c r="G456" i="34" s="1"/>
  <c r="G495" i="34" s="1"/>
  <c r="G435" i="34" a="1"/>
  <c r="G435" i="34" s="1"/>
  <c r="G442" i="34" a="1"/>
  <c r="G442" i="34" s="1"/>
  <c r="G481" i="34" s="1"/>
  <c r="G440" i="34" a="1"/>
  <c r="G440" i="34" s="1"/>
  <c r="G479" i="34" s="1"/>
  <c r="G449" i="34" a="1"/>
  <c r="G449" i="34" s="1"/>
  <c r="G488" i="34" s="1"/>
  <c r="G429" i="34" a="1"/>
  <c r="G429" i="34" s="1"/>
  <c r="G468" i="34" s="1"/>
  <c r="G451" i="34" a="1"/>
  <c r="G451" i="34" s="1"/>
  <c r="G490" i="34" s="1"/>
  <c r="G433" i="34" a="1"/>
  <c r="G433" i="34" s="1"/>
  <c r="G472" i="34" s="1"/>
  <c r="G437" i="34" a="1"/>
  <c r="G437" i="34" s="1"/>
  <c r="G476" i="34" s="1"/>
  <c r="G441" i="34" a="1"/>
  <c r="G441" i="34" s="1"/>
  <c r="G480" i="34" s="1"/>
  <c r="G425" i="34" a="1"/>
  <c r="G425" i="34" s="1"/>
  <c r="G459" i="34" a="1"/>
  <c r="G459" i="34" s="1"/>
  <c r="G498" i="34" s="1"/>
  <c r="G431" i="34" a="1"/>
  <c r="G431" i="34" s="1"/>
  <c r="G470" i="34" s="1"/>
  <c r="G455" i="34" a="1"/>
  <c r="G455" i="34" s="1"/>
  <c r="G494" i="34" s="1"/>
  <c r="G445" i="34" a="1"/>
  <c r="G445" i="34" s="1"/>
  <c r="G484" i="34" s="1"/>
  <c r="G447" i="34" a="1"/>
  <c r="G447" i="34" s="1"/>
  <c r="G486" i="34" s="1"/>
  <c r="G443" i="34" a="1"/>
  <c r="G443" i="34" s="1"/>
  <c r="G438" i="34" a="1"/>
  <c r="G438" i="34" s="1"/>
  <c r="G477" i="34" s="1"/>
  <c r="G427" i="34" a="1"/>
  <c r="G427" i="34" s="1"/>
  <c r="G466" i="34" s="1"/>
  <c r="G457" i="34" a="1"/>
  <c r="G457" i="34" s="1"/>
  <c r="G496" i="34" s="1"/>
  <c r="G452" i="34" a="1"/>
  <c r="G452" i="34" s="1"/>
  <c r="G491" i="34" s="1"/>
  <c r="G426" i="34" a="1"/>
  <c r="G426" i="34" s="1"/>
  <c r="G454" i="34" a="1"/>
  <c r="G454" i="34" s="1"/>
  <c r="G493" i="34" s="1"/>
  <c r="G434" i="34" a="1"/>
  <c r="G434" i="34" s="1"/>
  <c r="G444" i="34" a="1"/>
  <c r="G444" i="34" s="1"/>
  <c r="G483" i="34" s="1"/>
  <c r="G439" i="34" a="1"/>
  <c r="G439" i="34" s="1"/>
  <c r="G478" i="34" s="1"/>
  <c r="G446" i="34" a="1"/>
  <c r="G446" i="34" s="1"/>
  <c r="G485" i="34" s="1"/>
  <c r="G430" i="34" a="1"/>
  <c r="G430" i="34" s="1"/>
  <c r="G469" i="34" s="1"/>
  <c r="G450" i="34" a="1"/>
  <c r="G450" i="34" s="1"/>
  <c r="G489" i="34" s="1"/>
  <c r="G453" i="34" a="1"/>
  <c r="G453" i="34" s="1"/>
  <c r="G492" i="34" s="1"/>
  <c r="G424" i="34" a="1"/>
  <c r="G424" i="34" s="1"/>
  <c r="G463" i="34" s="1"/>
  <c r="G436" i="34" a="1"/>
  <c r="G436" i="34" s="1"/>
  <c r="G475" i="34" s="1"/>
  <c r="G428" i="34" a="1"/>
  <c r="G428" i="34" s="1"/>
  <c r="G467" i="34" s="1"/>
  <c r="G448" i="34" a="1"/>
  <c r="G448" i="34" s="1"/>
  <c r="G487" i="34" s="1"/>
  <c r="G458" i="34" a="1"/>
  <c r="G458" i="34" s="1"/>
  <c r="G497" i="34" s="1"/>
  <c r="U456" i="34" a="1"/>
  <c r="U456" i="34" s="1"/>
  <c r="U495" i="34" s="1"/>
  <c r="U433" i="34" a="1"/>
  <c r="U433" i="34" s="1"/>
  <c r="U472" i="34" s="1"/>
  <c r="U426" i="34" a="1"/>
  <c r="U426" i="34" s="1"/>
  <c r="U465" i="34" s="1"/>
  <c r="U443" i="34" a="1"/>
  <c r="U443" i="34" s="1"/>
  <c r="U452" i="34" a="1"/>
  <c r="U452" i="34" s="1"/>
  <c r="U491" i="34" s="1"/>
  <c r="U429" i="34" a="1"/>
  <c r="U429" i="34" s="1"/>
  <c r="U468" i="34" s="1"/>
  <c r="U454" i="34" a="1"/>
  <c r="U454" i="34" s="1"/>
  <c r="U493" i="34" s="1"/>
  <c r="U428" i="34" a="1"/>
  <c r="U428" i="34" s="1"/>
  <c r="U467" i="34" s="1"/>
  <c r="U434" i="34" a="1"/>
  <c r="U434" i="34" s="1"/>
  <c r="U453" i="34" a="1"/>
  <c r="U453" i="34" s="1"/>
  <c r="U492" i="34" s="1"/>
  <c r="U445" i="34" a="1"/>
  <c r="U445" i="34" s="1"/>
  <c r="U484" i="34" s="1"/>
  <c r="U431" i="34" a="1"/>
  <c r="U431" i="34" s="1"/>
  <c r="U470" i="34" s="1"/>
  <c r="U438" i="34" a="1"/>
  <c r="U438" i="34" s="1"/>
  <c r="U477" i="34" s="1"/>
  <c r="U446" i="34" a="1"/>
  <c r="U446" i="34" s="1"/>
  <c r="U485" i="34" s="1"/>
  <c r="U448" i="34" a="1"/>
  <c r="U448" i="34" s="1"/>
  <c r="U487" i="34" s="1"/>
  <c r="U459" i="34" a="1"/>
  <c r="U459" i="34" s="1"/>
  <c r="U498" i="34" s="1"/>
  <c r="U437" i="34" a="1"/>
  <c r="U437" i="34" s="1"/>
  <c r="U476" i="34" s="1"/>
  <c r="U427" i="34" a="1"/>
  <c r="U427" i="34" s="1"/>
  <c r="U466" i="34" s="1"/>
  <c r="U449" i="34" a="1"/>
  <c r="U449" i="34" s="1"/>
  <c r="U488" i="34" s="1"/>
  <c r="U441" i="34" a="1"/>
  <c r="U441" i="34" s="1"/>
  <c r="U480" i="34" s="1"/>
  <c r="U424" i="34" a="1"/>
  <c r="U424" i="34" s="1"/>
  <c r="U463" i="34" s="1"/>
  <c r="U430" i="34" a="1"/>
  <c r="U430" i="34" s="1"/>
  <c r="U469" i="34" s="1"/>
  <c r="U450" i="34" a="1"/>
  <c r="U450" i="34" s="1"/>
  <c r="U489" i="34" s="1"/>
  <c r="U455" i="34" a="1"/>
  <c r="U455" i="34" s="1"/>
  <c r="U494" i="34" s="1"/>
  <c r="U432" i="34" a="1"/>
  <c r="U432" i="34" s="1"/>
  <c r="U471" i="34" s="1"/>
  <c r="U435" i="34" a="1"/>
  <c r="U435" i="34" s="1"/>
  <c r="U474" i="34" s="1"/>
  <c r="U451" i="34" a="1"/>
  <c r="U451" i="34" s="1"/>
  <c r="U490" i="34" s="1"/>
  <c r="U444" i="34" a="1"/>
  <c r="U444" i="34" s="1"/>
  <c r="U483" i="34" s="1"/>
  <c r="U442" i="34" a="1"/>
  <c r="U442" i="34" s="1"/>
  <c r="U481" i="34" s="1"/>
  <c r="U425" i="34" a="1"/>
  <c r="U425" i="34" s="1"/>
  <c r="U464" i="34" s="1"/>
  <c r="U436" i="34" a="1"/>
  <c r="U436" i="34" s="1"/>
  <c r="U475" i="34" s="1"/>
  <c r="U447" i="34" a="1"/>
  <c r="U447" i="34" s="1"/>
  <c r="U486" i="34" s="1"/>
  <c r="U457" i="34" a="1"/>
  <c r="U457" i="34" s="1"/>
  <c r="U496" i="34" s="1"/>
  <c r="U439" i="34" a="1"/>
  <c r="U439" i="34" s="1"/>
  <c r="U458" i="34" a="1"/>
  <c r="U458" i="34" s="1"/>
  <c r="U497" i="34" s="1"/>
  <c r="Y433" i="34" a="1"/>
  <c r="Y433" i="34" s="1"/>
  <c r="Y472" i="34" s="1"/>
  <c r="Y459" i="34" a="1"/>
  <c r="Y459" i="34" s="1"/>
  <c r="Y498" i="34" s="1"/>
  <c r="Y431" i="34" a="1"/>
  <c r="Y431" i="34" s="1"/>
  <c r="Y470" i="34" s="1"/>
  <c r="Y450" i="34" a="1"/>
  <c r="Y450" i="34" s="1"/>
  <c r="Y489" i="34" s="1"/>
  <c r="Y429" i="34" a="1"/>
  <c r="Y429" i="34" s="1"/>
  <c r="Y468" i="34" s="1"/>
  <c r="Y439" i="34" a="1"/>
  <c r="Y439" i="34" s="1"/>
  <c r="Y478" i="34" s="1"/>
  <c r="Y428" i="34" a="1"/>
  <c r="Y428" i="34" s="1"/>
  <c r="Y467" i="34" s="1"/>
  <c r="Y437" i="34" a="1"/>
  <c r="Y437" i="34" s="1"/>
  <c r="Y476" i="34" s="1"/>
  <c r="Y446" i="34" a="1"/>
  <c r="Y446" i="34" s="1"/>
  <c r="Y485" i="34" s="1"/>
  <c r="Y451" i="34" a="1"/>
  <c r="Y451" i="34" s="1"/>
  <c r="Y490" i="34" s="1"/>
  <c r="Y435" i="34" a="1"/>
  <c r="Y435" i="34" s="1"/>
  <c r="Y452" i="34" a="1"/>
  <c r="Y452" i="34" s="1"/>
  <c r="Y491" i="34" s="1"/>
  <c r="Y434" i="34" a="1"/>
  <c r="Y434" i="34" s="1"/>
  <c r="Y445" i="34" a="1"/>
  <c r="Y445" i="34" s="1"/>
  <c r="Y484" i="34" s="1"/>
  <c r="Y443" i="34" a="1"/>
  <c r="Y443" i="34" s="1"/>
  <c r="Y458" i="34" a="1"/>
  <c r="Y458" i="34" s="1"/>
  <c r="Y497" i="34" s="1"/>
  <c r="Y432" i="34" a="1"/>
  <c r="Y432" i="34" s="1"/>
  <c r="Y471" i="34" s="1"/>
  <c r="Y430" i="34" a="1"/>
  <c r="Y430" i="34" s="1"/>
  <c r="Y469" i="34" s="1"/>
  <c r="Y442" i="34" a="1"/>
  <c r="Y442" i="34" s="1"/>
  <c r="Y481" i="34" s="1"/>
  <c r="Y457" i="34" a="1"/>
  <c r="Y457" i="34" s="1"/>
  <c r="Y496" i="34" s="1"/>
  <c r="Y426" i="34" a="1"/>
  <c r="Y426" i="34" s="1"/>
  <c r="Y465" i="34" s="1"/>
  <c r="Y449" i="34" a="1"/>
  <c r="Y449" i="34" s="1"/>
  <c r="Y488" i="34" s="1"/>
  <c r="Y438" i="34" a="1"/>
  <c r="Y438" i="34" s="1"/>
  <c r="Y477" i="34" s="1"/>
  <c r="Y456" i="34" a="1"/>
  <c r="Y456" i="34" s="1"/>
  <c r="Y495" i="34" s="1"/>
  <c r="Y425" i="34" a="1"/>
  <c r="Y425" i="34" s="1"/>
  <c r="Y436" i="34" a="1"/>
  <c r="Y436" i="34" s="1"/>
  <c r="Y475" i="34" s="1"/>
  <c r="Y444" i="34" a="1"/>
  <c r="Y444" i="34" s="1"/>
  <c r="Y455" i="34" a="1"/>
  <c r="Y455" i="34" s="1"/>
  <c r="Y494" i="34" s="1"/>
  <c r="Y454" i="34" a="1"/>
  <c r="Y454" i="34" s="1"/>
  <c r="Y493" i="34" s="1"/>
  <c r="Y427" i="34" a="1"/>
  <c r="Y427" i="34" s="1"/>
  <c r="Y466" i="34" s="1"/>
  <c r="Y424" i="34" a="1"/>
  <c r="Y424" i="34" s="1"/>
  <c r="Y463" i="34" s="1"/>
  <c r="Y447" i="34" a="1"/>
  <c r="Y447" i="34" s="1"/>
  <c r="Y486" i="34" s="1"/>
  <c r="Y441" i="34" a="1"/>
  <c r="Y441" i="34" s="1"/>
  <c r="Y480" i="34" s="1"/>
  <c r="Y448" i="34" a="1"/>
  <c r="Y448" i="34" s="1"/>
  <c r="Y487" i="34" s="1"/>
  <c r="Y453" i="34" a="1"/>
  <c r="Y453" i="34" s="1"/>
  <c r="Y492" i="34" s="1"/>
  <c r="Y440" i="34" a="1"/>
  <c r="Y440" i="34" s="1"/>
  <c r="Y479" i="34" s="1"/>
  <c r="R440" i="34" a="1"/>
  <c r="R440" i="34" s="1"/>
  <c r="R479" i="34" s="1"/>
  <c r="R450" i="34" a="1"/>
  <c r="R450" i="34" s="1"/>
  <c r="R489" i="34" s="1"/>
  <c r="R436" i="34" a="1"/>
  <c r="R436" i="34" s="1"/>
  <c r="R475" i="34" s="1"/>
  <c r="R444" i="34" a="1"/>
  <c r="R444" i="34" s="1"/>
  <c r="R483" i="34" s="1"/>
  <c r="R447" i="34" a="1"/>
  <c r="R447" i="34" s="1"/>
  <c r="R486" i="34" s="1"/>
  <c r="R435" i="34" a="1"/>
  <c r="R435" i="34" s="1"/>
  <c r="R474" i="34" s="1"/>
  <c r="R430" i="34" a="1"/>
  <c r="R430" i="34" s="1"/>
  <c r="R469" i="34" s="1"/>
  <c r="R432" i="34" a="1"/>
  <c r="R432" i="34" s="1"/>
  <c r="R471" i="34" s="1"/>
  <c r="R425" i="34" a="1"/>
  <c r="R425" i="34" s="1"/>
  <c r="R464" i="34" s="1"/>
  <c r="R442" i="34" a="1"/>
  <c r="R442" i="34" s="1"/>
  <c r="R481" i="34" s="1"/>
  <c r="R448" i="34" a="1"/>
  <c r="R448" i="34" s="1"/>
  <c r="R487" i="34" s="1"/>
  <c r="R451" i="34" a="1"/>
  <c r="R451" i="34" s="1"/>
  <c r="R490" i="34" s="1"/>
  <c r="R426" i="34" a="1"/>
  <c r="R426" i="34" s="1"/>
  <c r="R465" i="34" s="1"/>
  <c r="R439" i="34" a="1"/>
  <c r="R439" i="34" s="1"/>
  <c r="R478" i="34" s="1"/>
  <c r="R449" i="34" a="1"/>
  <c r="R449" i="34" s="1"/>
  <c r="R488" i="34" s="1"/>
  <c r="R433" i="34" a="1"/>
  <c r="R433" i="34" s="1"/>
  <c r="R472" i="34" s="1"/>
  <c r="R446" i="34" a="1"/>
  <c r="R446" i="34" s="1"/>
  <c r="R485" i="34" s="1"/>
  <c r="R458" i="34" a="1"/>
  <c r="R458" i="34" s="1"/>
  <c r="R497" i="34" s="1"/>
  <c r="R438" i="34" a="1"/>
  <c r="R438" i="34" s="1"/>
  <c r="R477" i="34" s="1"/>
  <c r="R431" i="34" a="1"/>
  <c r="R431" i="34" s="1"/>
  <c r="R470" i="34" s="1"/>
  <c r="R452" i="34" a="1"/>
  <c r="R452" i="34" s="1"/>
  <c r="R491" i="34" s="1"/>
  <c r="R456" i="34" a="1"/>
  <c r="R456" i="34" s="1"/>
  <c r="R495" i="34" s="1"/>
  <c r="R454" i="34" a="1"/>
  <c r="R454" i="34" s="1"/>
  <c r="R493" i="34" s="1"/>
  <c r="R434" i="34" a="1"/>
  <c r="R434" i="34" s="1"/>
  <c r="R428" i="34" a="1"/>
  <c r="R428" i="34" s="1"/>
  <c r="R467" i="34" s="1"/>
  <c r="R443" i="34" a="1"/>
  <c r="R443" i="34" s="1"/>
  <c r="R427" i="34" a="1"/>
  <c r="R427" i="34" s="1"/>
  <c r="R466" i="34" s="1"/>
  <c r="R424" i="34" a="1"/>
  <c r="R424" i="34" s="1"/>
  <c r="R463" i="34" s="1"/>
  <c r="R455" i="34" a="1"/>
  <c r="R455" i="34" s="1"/>
  <c r="R494" i="34" s="1"/>
  <c r="R453" i="34" a="1"/>
  <c r="R453" i="34" s="1"/>
  <c r="R492" i="34" s="1"/>
  <c r="R429" i="34" a="1"/>
  <c r="R429" i="34" s="1"/>
  <c r="R468" i="34" s="1"/>
  <c r="R445" i="34" a="1"/>
  <c r="R445" i="34" s="1"/>
  <c r="R484" i="34" s="1"/>
  <c r="R457" i="34" a="1"/>
  <c r="R457" i="34" s="1"/>
  <c r="R496" i="34" s="1"/>
  <c r="R459" i="34" a="1"/>
  <c r="R459" i="34" s="1"/>
  <c r="R498" i="34" s="1"/>
  <c r="R441" i="34" a="1"/>
  <c r="R441" i="34" s="1"/>
  <c r="R480" i="34" s="1"/>
  <c r="F429" i="34" a="1"/>
  <c r="F429" i="34" s="1"/>
  <c r="U440" i="34" a="1"/>
  <c r="U440" i="34" s="1"/>
  <c r="AE424" i="34" a="1"/>
  <c r="AE424" i="34" s="1"/>
  <c r="AE463" i="34" s="1"/>
  <c r="F353" i="34" a="1"/>
  <c r="F353" i="34" s="1"/>
  <c r="E463" i="34" s="1"/>
  <c r="AL438" i="34" a="1"/>
  <c r="AL438" i="34" s="1"/>
  <c r="AL477" i="34" s="1"/>
  <c r="AL448" i="34" a="1"/>
  <c r="AL448" i="34" s="1"/>
  <c r="AL487" i="34" s="1"/>
  <c r="AL426" i="34" a="1"/>
  <c r="AL426" i="34" s="1"/>
  <c r="AL465" i="34" s="1"/>
  <c r="AL446" i="34" a="1"/>
  <c r="AL446" i="34" s="1"/>
  <c r="AL485" i="34" s="1"/>
  <c r="AL436" i="34" a="1"/>
  <c r="AL436" i="34" s="1"/>
  <c r="AL475" i="34" s="1"/>
  <c r="AL450" i="34" a="1"/>
  <c r="AL450" i="34" s="1"/>
  <c r="AL489" i="34" s="1"/>
  <c r="AL430" i="34" a="1"/>
  <c r="AL430" i="34" s="1"/>
  <c r="AL469" i="34" s="1"/>
  <c r="AL453" i="34" a="1"/>
  <c r="AL453" i="34" s="1"/>
  <c r="AL492" i="34" s="1"/>
  <c r="AL458" i="34" a="1"/>
  <c r="AL458" i="34" s="1"/>
  <c r="AL497" i="34" s="1"/>
  <c r="AL431" i="34" a="1"/>
  <c r="AL431" i="34" s="1"/>
  <c r="AL470" i="34" s="1"/>
  <c r="AL452" i="34" a="1"/>
  <c r="AL452" i="34" s="1"/>
  <c r="AL491" i="34" s="1"/>
  <c r="AL439" i="34" a="1"/>
  <c r="AL439" i="34" s="1"/>
  <c r="AL478" i="34" s="1"/>
  <c r="AL445" i="34" a="1"/>
  <c r="AL445" i="34" s="1"/>
  <c r="AL484" i="34" s="1"/>
  <c r="AL428" i="34" a="1"/>
  <c r="AL428" i="34" s="1"/>
  <c r="AL467" i="34" s="1"/>
  <c r="AL457" i="34" a="1"/>
  <c r="AL457" i="34" s="1"/>
  <c r="AL425" i="34" a="1"/>
  <c r="AL425" i="34" s="1"/>
  <c r="AL429" i="34" a="1"/>
  <c r="AL429" i="34" s="1"/>
  <c r="AL468" i="34" s="1"/>
  <c r="AL424" i="34" a="1"/>
  <c r="AL424" i="34" s="1"/>
  <c r="AL463" i="34" s="1"/>
  <c r="AL432" i="34" a="1"/>
  <c r="AL432" i="34" s="1"/>
  <c r="AL471" i="34" s="1"/>
  <c r="AL434" i="34" a="1"/>
  <c r="AL434" i="34" s="1"/>
  <c r="AL449" i="34" a="1"/>
  <c r="AL449" i="34" s="1"/>
  <c r="AL488" i="34" s="1"/>
  <c r="AL440" i="34" a="1"/>
  <c r="AL440" i="34" s="1"/>
  <c r="AL479" i="34" s="1"/>
  <c r="AL454" i="34" a="1"/>
  <c r="AL454" i="34" s="1"/>
  <c r="AL493" i="34" s="1"/>
  <c r="AL451" i="34" a="1"/>
  <c r="AL451" i="34" s="1"/>
  <c r="AL490" i="34" s="1"/>
  <c r="AL459" i="34" a="1"/>
  <c r="AL459" i="34" s="1"/>
  <c r="AL498" i="34" s="1"/>
  <c r="AL435" i="34" a="1"/>
  <c r="AL435" i="34" s="1"/>
  <c r="AL456" i="34" a="1"/>
  <c r="AL456" i="34" s="1"/>
  <c r="AL495" i="34" s="1"/>
  <c r="AL441" i="34" a="1"/>
  <c r="AL441" i="34" s="1"/>
  <c r="AL480" i="34" s="1"/>
  <c r="AL443" i="34" a="1"/>
  <c r="AL443" i="34" s="1"/>
  <c r="AL455" i="34" a="1"/>
  <c r="AL455" i="34" s="1"/>
  <c r="AL494" i="34" s="1"/>
  <c r="AL437" i="34" a="1"/>
  <c r="AL437" i="34" s="1"/>
  <c r="AL476" i="34" s="1"/>
  <c r="AL442" i="34" a="1"/>
  <c r="AL442" i="34" s="1"/>
  <c r="AL481" i="34" s="1"/>
  <c r="AL427" i="34" a="1"/>
  <c r="AL427" i="34" s="1"/>
  <c r="AL466" i="34" s="1"/>
  <c r="AL444" i="34" a="1"/>
  <c r="AL444" i="34" s="1"/>
  <c r="AL483" i="34" s="1"/>
  <c r="AL447" i="34" a="1"/>
  <c r="AL447" i="34" s="1"/>
  <c r="AL486" i="34" s="1"/>
  <c r="AB454" i="34" a="1"/>
  <c r="AB454" i="34" s="1"/>
  <c r="AB493" i="34" s="1"/>
  <c r="AB458" i="34" a="1"/>
  <c r="AB458" i="34" s="1"/>
  <c r="AB497" i="34" s="1"/>
  <c r="AB431" i="34" a="1"/>
  <c r="AB431" i="34" s="1"/>
  <c r="AB470" i="34" s="1"/>
  <c r="AB446" i="34" a="1"/>
  <c r="AB446" i="34" s="1"/>
  <c r="AB485" i="34" s="1"/>
  <c r="AB441" i="34" a="1"/>
  <c r="AB441" i="34" s="1"/>
  <c r="AB480" i="34" s="1"/>
  <c r="AB426" i="34" a="1"/>
  <c r="AB426" i="34" s="1"/>
  <c r="AB465" i="34" s="1"/>
  <c r="AB447" i="34" a="1"/>
  <c r="AB447" i="34" s="1"/>
  <c r="AB438" i="34" a="1"/>
  <c r="AB438" i="34" s="1"/>
  <c r="AB477" i="34" s="1"/>
  <c r="AB443" i="34" a="1"/>
  <c r="AB443" i="34" s="1"/>
  <c r="AB457" i="34" a="1"/>
  <c r="AB457" i="34" s="1"/>
  <c r="AB496" i="34" s="1"/>
  <c r="AB427" i="34" a="1"/>
  <c r="AB427" i="34" s="1"/>
  <c r="AB466" i="34" s="1"/>
  <c r="AB451" i="34" a="1"/>
  <c r="AB451" i="34" s="1"/>
  <c r="AB490" i="34" s="1"/>
  <c r="AB434" i="34" a="1"/>
  <c r="AB434" i="34" s="1"/>
  <c r="AB437" i="34" a="1"/>
  <c r="AB437" i="34" s="1"/>
  <c r="AB476" i="34" s="1"/>
  <c r="AB455" i="34" a="1"/>
  <c r="AB455" i="34" s="1"/>
  <c r="AB494" i="34" s="1"/>
  <c r="AB436" i="34" a="1"/>
  <c r="AB436" i="34" s="1"/>
  <c r="AB475" i="34" s="1"/>
  <c r="AB448" i="34" a="1"/>
  <c r="AB448" i="34" s="1"/>
  <c r="AB487" i="34" s="1"/>
  <c r="AB428" i="34" a="1"/>
  <c r="AB428" i="34" s="1"/>
  <c r="AB467" i="34" s="1"/>
  <c r="AB449" i="34" a="1"/>
  <c r="AB449" i="34" s="1"/>
  <c r="AB488" i="34" s="1"/>
  <c r="AB459" i="34" a="1"/>
  <c r="AB459" i="34" s="1"/>
  <c r="AB498" i="34" s="1"/>
  <c r="AB425" i="34" a="1"/>
  <c r="AB425" i="34" s="1"/>
  <c r="AB450" i="34" a="1"/>
  <c r="AB450" i="34" s="1"/>
  <c r="AB489" i="34" s="1"/>
  <c r="AB452" i="34" a="1"/>
  <c r="AB452" i="34" s="1"/>
  <c r="AB491" i="34" s="1"/>
  <c r="AB456" i="34" a="1"/>
  <c r="AB456" i="34" s="1"/>
  <c r="AB495" i="34" s="1"/>
  <c r="AB433" i="34" a="1"/>
  <c r="AB433" i="34" s="1"/>
  <c r="AB472" i="34" s="1"/>
  <c r="AB435" i="34" a="1"/>
  <c r="AB435" i="34" s="1"/>
  <c r="AB453" i="34" a="1"/>
  <c r="AB453" i="34" s="1"/>
  <c r="AB492" i="34" s="1"/>
  <c r="AB442" i="34" a="1"/>
  <c r="AB442" i="34" s="1"/>
  <c r="AB481" i="34" s="1"/>
  <c r="AB429" i="34" a="1"/>
  <c r="AB429" i="34" s="1"/>
  <c r="AB468" i="34" s="1"/>
  <c r="AB430" i="34" a="1"/>
  <c r="AB430" i="34" s="1"/>
  <c r="AB469" i="34" s="1"/>
  <c r="AB424" i="34" a="1"/>
  <c r="AB424" i="34" s="1"/>
  <c r="AB463" i="34" s="1"/>
  <c r="AB445" i="34" a="1"/>
  <c r="AB445" i="34" s="1"/>
  <c r="AB484" i="34" s="1"/>
  <c r="AB439" i="34" a="1"/>
  <c r="AB439" i="34" s="1"/>
  <c r="AB478" i="34" s="1"/>
  <c r="AB444" i="34" a="1"/>
  <c r="AB444" i="34" s="1"/>
  <c r="AB483" i="34" s="1"/>
  <c r="AB440" i="34" a="1"/>
  <c r="AB440" i="34" s="1"/>
  <c r="AB479" i="34" s="1"/>
  <c r="M445" i="34" a="1"/>
  <c r="M445" i="34" s="1"/>
  <c r="M484" i="34" s="1"/>
  <c r="M451" i="34" a="1"/>
  <c r="M451" i="34" s="1"/>
  <c r="M490" i="34" s="1"/>
  <c r="M441" i="34" a="1"/>
  <c r="M441" i="34" s="1"/>
  <c r="M480" i="34" s="1"/>
  <c r="M429" i="34" a="1"/>
  <c r="M429" i="34" s="1"/>
  <c r="M468" i="34" s="1"/>
  <c r="M442" i="34" a="1"/>
  <c r="M442" i="34" s="1"/>
  <c r="M481" i="34" s="1"/>
  <c r="M434" i="34" a="1"/>
  <c r="M434" i="34" s="1"/>
  <c r="M433" i="34" a="1"/>
  <c r="M433" i="34" s="1"/>
  <c r="M472" i="34" s="1"/>
  <c r="M428" i="34" a="1"/>
  <c r="M428" i="34" s="1"/>
  <c r="M467" i="34" s="1"/>
  <c r="M436" i="34" a="1"/>
  <c r="M436" i="34" s="1"/>
  <c r="M475" i="34" s="1"/>
  <c r="M438" i="34" a="1"/>
  <c r="M438" i="34" s="1"/>
  <c r="M477" i="34" s="1"/>
  <c r="M432" i="34" a="1"/>
  <c r="M432" i="34" s="1"/>
  <c r="M443" i="34" a="1"/>
  <c r="M443" i="34" s="1"/>
  <c r="M450" i="34" a="1"/>
  <c r="M450" i="34" s="1"/>
  <c r="M489" i="34" s="1"/>
  <c r="M440" i="34" a="1"/>
  <c r="M440" i="34" s="1"/>
  <c r="M479" i="34" s="1"/>
  <c r="M455" i="34" a="1"/>
  <c r="M455" i="34" s="1"/>
  <c r="M494" i="34" s="1"/>
  <c r="M456" i="34" a="1"/>
  <c r="M456" i="34" s="1"/>
  <c r="M495" i="34" s="1"/>
  <c r="M425" i="34" a="1"/>
  <c r="M425" i="34" s="1"/>
  <c r="M426" i="34" a="1"/>
  <c r="M426" i="34" s="1"/>
  <c r="M465" i="34" s="1"/>
  <c r="M435" i="34" a="1"/>
  <c r="M435" i="34" s="1"/>
  <c r="M458" i="34" a="1"/>
  <c r="M458" i="34" s="1"/>
  <c r="M497" i="34" s="1"/>
  <c r="M430" i="34" a="1"/>
  <c r="M430" i="34" s="1"/>
  <c r="M469" i="34" s="1"/>
  <c r="M447" i="34" a="1"/>
  <c r="M447" i="34" s="1"/>
  <c r="M486" i="34" s="1"/>
  <c r="M424" i="34" a="1"/>
  <c r="M424" i="34" s="1"/>
  <c r="M463" i="34" s="1"/>
  <c r="M431" i="34" a="1"/>
  <c r="M431" i="34" s="1"/>
  <c r="M470" i="34" s="1"/>
  <c r="M427" i="34" a="1"/>
  <c r="M427" i="34" s="1"/>
  <c r="M466" i="34" s="1"/>
  <c r="M452" i="34" a="1"/>
  <c r="M452" i="34" s="1"/>
  <c r="M491" i="34" s="1"/>
  <c r="M437" i="34" a="1"/>
  <c r="M437" i="34" s="1"/>
  <c r="M476" i="34" s="1"/>
  <c r="M459" i="34" a="1"/>
  <c r="M459" i="34" s="1"/>
  <c r="M498" i="34" s="1"/>
  <c r="M453" i="34" a="1"/>
  <c r="M453" i="34" s="1"/>
  <c r="M492" i="34" s="1"/>
  <c r="M439" i="34" a="1"/>
  <c r="M439" i="34" s="1"/>
  <c r="M478" i="34" s="1"/>
  <c r="M449" i="34" a="1"/>
  <c r="M449" i="34" s="1"/>
  <c r="M488" i="34" s="1"/>
  <c r="M454" i="34" a="1"/>
  <c r="M454" i="34" s="1"/>
  <c r="M493" i="34" s="1"/>
  <c r="M444" i="34" a="1"/>
  <c r="M444" i="34" s="1"/>
  <c r="M483" i="34" s="1"/>
  <c r="M448" i="34" a="1"/>
  <c r="M448" i="34" s="1"/>
  <c r="M487" i="34" s="1"/>
  <c r="M446" i="34" a="1"/>
  <c r="M446" i="34" s="1"/>
  <c r="M485" i="34" s="1"/>
  <c r="J438" i="34" a="1"/>
  <c r="J438" i="34" s="1"/>
  <c r="J477" i="34" s="1"/>
  <c r="J447" i="34" a="1"/>
  <c r="J447" i="34" s="1"/>
  <c r="J486" i="34" s="1"/>
  <c r="J446" i="34" a="1"/>
  <c r="J446" i="34" s="1"/>
  <c r="J485" i="34" s="1"/>
  <c r="J458" i="34" a="1"/>
  <c r="J458" i="34" s="1"/>
  <c r="J497" i="34" s="1"/>
  <c r="J433" i="34" a="1"/>
  <c r="J433" i="34" s="1"/>
  <c r="J472" i="34" s="1"/>
  <c r="J440" i="34" a="1"/>
  <c r="J440" i="34" s="1"/>
  <c r="J479" i="34" s="1"/>
  <c r="J439" i="34" a="1"/>
  <c r="J439" i="34" s="1"/>
  <c r="J478" i="34" s="1"/>
  <c r="J448" i="34" a="1"/>
  <c r="J448" i="34" s="1"/>
  <c r="J487" i="34" s="1"/>
  <c r="J445" i="34" a="1"/>
  <c r="J445" i="34" s="1"/>
  <c r="J484" i="34" s="1"/>
  <c r="J432" i="34" a="1"/>
  <c r="J432" i="34" s="1"/>
  <c r="J471" i="34" s="1"/>
  <c r="J431" i="34" a="1"/>
  <c r="J431" i="34" s="1"/>
  <c r="J470" i="34" s="1"/>
  <c r="J428" i="34" a="1"/>
  <c r="J428" i="34" s="1"/>
  <c r="J467" i="34" s="1"/>
  <c r="J450" i="34" a="1"/>
  <c r="J450" i="34" s="1"/>
  <c r="J489" i="34" s="1"/>
  <c r="J436" i="34" a="1"/>
  <c r="J436" i="34" s="1"/>
  <c r="J475" i="34" s="1"/>
  <c r="J442" i="34" a="1"/>
  <c r="J442" i="34" s="1"/>
  <c r="J481" i="34" s="1"/>
  <c r="J434" i="34" a="1"/>
  <c r="J434" i="34" s="1"/>
  <c r="J453" i="34" a="1"/>
  <c r="J453" i="34" s="1"/>
  <c r="J492" i="34" s="1"/>
  <c r="J457" i="34" a="1"/>
  <c r="J457" i="34" s="1"/>
  <c r="J496" i="34" s="1"/>
  <c r="J454" i="34" a="1"/>
  <c r="J454" i="34" s="1"/>
  <c r="J493" i="34" s="1"/>
  <c r="J429" i="34" a="1"/>
  <c r="J429" i="34" s="1"/>
  <c r="J451" i="34" a="1"/>
  <c r="J451" i="34" s="1"/>
  <c r="J490" i="34" s="1"/>
  <c r="J426" i="34" a="1"/>
  <c r="J426" i="34" s="1"/>
  <c r="J465" i="34" s="1"/>
  <c r="J425" i="34" a="1"/>
  <c r="J425" i="34" s="1"/>
  <c r="J449" i="34" a="1"/>
  <c r="J449" i="34" s="1"/>
  <c r="J488" i="34" s="1"/>
  <c r="J455" i="34" a="1"/>
  <c r="J455" i="34" s="1"/>
  <c r="J494" i="34" s="1"/>
  <c r="J443" i="34" a="1"/>
  <c r="J443" i="34" s="1"/>
  <c r="J452" i="34" a="1"/>
  <c r="J452" i="34" s="1"/>
  <c r="J491" i="34" s="1"/>
  <c r="J444" i="34" a="1"/>
  <c r="J444" i="34" s="1"/>
  <c r="J483" i="34" s="1"/>
  <c r="J456" i="34" a="1"/>
  <c r="J456" i="34" s="1"/>
  <c r="J495" i="34" s="1"/>
  <c r="J459" i="34" a="1"/>
  <c r="J459" i="34" s="1"/>
  <c r="J498" i="34" s="1"/>
  <c r="J424" i="34" a="1"/>
  <c r="J424" i="34" s="1"/>
  <c r="J463" i="34" s="1"/>
  <c r="J427" i="34" a="1"/>
  <c r="J427" i="34" s="1"/>
  <c r="J466" i="34" s="1"/>
  <c r="J441" i="34" a="1"/>
  <c r="J441" i="34" s="1"/>
  <c r="J480" i="34" s="1"/>
  <c r="J435" i="34" a="1"/>
  <c r="J435" i="34" s="1"/>
  <c r="J430" i="34" a="1"/>
  <c r="J430" i="34" s="1"/>
  <c r="J469" i="34" s="1"/>
  <c r="AL433" i="34" a="1"/>
  <c r="AL433" i="34" s="1"/>
  <c r="AL472" i="34" s="1"/>
  <c r="R437" i="34" a="1"/>
  <c r="R437" i="34" s="1"/>
  <c r="I430" i="34" a="1"/>
  <c r="I430" i="34" s="1"/>
  <c r="I469" i="34" s="1"/>
  <c r="AK458" i="34" a="1"/>
  <c r="AK458" i="34" s="1"/>
  <c r="AK497" i="34" s="1"/>
  <c r="J474" i="34" l="1"/>
  <c r="M519" i="34" s="1"/>
  <c r="M482" i="34"/>
  <c r="P528" i="34" s="1"/>
  <c r="AL474" i="34"/>
  <c r="AR519" i="34" s="1"/>
  <c r="Y473" i="34"/>
  <c r="AE517" i="34" s="1"/>
  <c r="G464" i="34"/>
  <c r="J505" i="34" s="1"/>
  <c r="K473" i="34"/>
  <c r="N517" i="34" s="1"/>
  <c r="AG474" i="34"/>
  <c r="AM519" i="34" s="1"/>
  <c r="AC473" i="34"/>
  <c r="AI517" i="34" s="1"/>
  <c r="AE464" i="34"/>
  <c r="AK505" i="34" s="1"/>
  <c r="O471" i="34"/>
  <c r="R515" i="34" s="1"/>
  <c r="O498" i="34"/>
  <c r="R545" i="34" s="1"/>
  <c r="O476" i="34"/>
  <c r="R522" i="34" s="1"/>
  <c r="O470" i="34"/>
  <c r="R514" i="34" s="1"/>
  <c r="AK474" i="34"/>
  <c r="AQ519" i="34" s="1"/>
  <c r="AI473" i="34"/>
  <c r="AO517" i="34" s="1"/>
  <c r="H482" i="34"/>
  <c r="K528" i="34" s="1"/>
  <c r="L473" i="34"/>
  <c r="O517" i="34" s="1"/>
  <c r="N464" i="34"/>
  <c r="Q505" i="34" s="1"/>
  <c r="N482" i="34"/>
  <c r="T482" i="34"/>
  <c r="Y528" i="34" s="1"/>
  <c r="P483" i="34"/>
  <c r="T530" i="34" s="1"/>
  <c r="P480" i="34"/>
  <c r="T526" i="34" s="1"/>
  <c r="P493" i="34"/>
  <c r="T540" i="34" s="1"/>
  <c r="P467" i="34"/>
  <c r="T511" i="34" s="1"/>
  <c r="P491" i="34"/>
  <c r="T538" i="34" s="1"/>
  <c r="X472" i="34"/>
  <c r="AC516" i="34" s="1"/>
  <c r="X476" i="34"/>
  <c r="AC522" i="34" s="1"/>
  <c r="X470" i="34"/>
  <c r="AC514" i="34" s="1"/>
  <c r="F492" i="34"/>
  <c r="F539" i="34" s="1"/>
  <c r="F483" i="34"/>
  <c r="F530" i="34" s="1"/>
  <c r="F478" i="34"/>
  <c r="F524" i="34" s="1"/>
  <c r="F479" i="34"/>
  <c r="F525" i="34" s="1"/>
  <c r="Q473" i="34"/>
  <c r="AD464" i="34"/>
  <c r="AJ505" i="34" s="1"/>
  <c r="J473" i="34"/>
  <c r="M517" i="34" s="1"/>
  <c r="M474" i="34"/>
  <c r="P519" i="34" s="1"/>
  <c r="R473" i="34"/>
  <c r="W517" i="34" s="1"/>
  <c r="G474" i="34"/>
  <c r="J519" i="34" s="1"/>
  <c r="AC474" i="34"/>
  <c r="AI519" i="34" s="1"/>
  <c r="O486" i="34"/>
  <c r="R533" i="34" s="1"/>
  <c r="O497" i="34"/>
  <c r="R544" i="34" s="1"/>
  <c r="P44" i="40" s="1"/>
  <c r="O478" i="34"/>
  <c r="R524" i="34" s="1"/>
  <c r="O477" i="34"/>
  <c r="R523" i="34" s="1"/>
  <c r="P470" i="34"/>
  <c r="T514" i="34" s="1"/>
  <c r="P498" i="34"/>
  <c r="T545" i="34" s="1"/>
  <c r="P466" i="34"/>
  <c r="T510" i="34" s="1"/>
  <c r="P490" i="34"/>
  <c r="T537" i="34" s="1"/>
  <c r="P485" i="34"/>
  <c r="T532" i="34" s="1"/>
  <c r="Z473" i="34"/>
  <c r="AF517" i="34" s="1"/>
  <c r="F484" i="34"/>
  <c r="F531" i="34" s="1"/>
  <c r="F485" i="34"/>
  <c r="F532" i="34" s="1"/>
  <c r="F490" i="34"/>
  <c r="F537" i="34" s="1"/>
  <c r="F489" i="34"/>
  <c r="F536" i="34" s="1"/>
  <c r="AF473" i="34"/>
  <c r="AL517" i="34" s="1"/>
  <c r="AJ473" i="34"/>
  <c r="AN473" i="34"/>
  <c r="AT517" i="34" s="1"/>
  <c r="AD474" i="34"/>
  <c r="AJ519" i="34" s="1"/>
  <c r="AD482" i="34"/>
  <c r="AJ528" i="34" s="1"/>
  <c r="AB482" i="34"/>
  <c r="AH528" i="34" s="1"/>
  <c r="J482" i="34"/>
  <c r="M528" i="34" s="1"/>
  <c r="J464" i="34"/>
  <c r="M505" i="34" s="1"/>
  <c r="AB464" i="34"/>
  <c r="AH505" i="34" s="1"/>
  <c r="AB473" i="34"/>
  <c r="AL464" i="34"/>
  <c r="AR505" i="34" s="1"/>
  <c r="Y474" i="34"/>
  <c r="AE519" i="34" s="1"/>
  <c r="G482" i="34"/>
  <c r="J528" i="34" s="1"/>
  <c r="K482" i="34"/>
  <c r="AE474" i="34"/>
  <c r="AK519" i="34" s="1"/>
  <c r="O484" i="34"/>
  <c r="R531" i="34" s="1"/>
  <c r="O481" i="34"/>
  <c r="R527" i="34" s="1"/>
  <c r="O489" i="34"/>
  <c r="O491" i="34"/>
  <c r="R538" i="34" s="1"/>
  <c r="AK482" i="34"/>
  <c r="AQ528" i="34" s="1"/>
  <c r="AO28" i="40" s="1"/>
  <c r="AI474" i="34"/>
  <c r="AO519" i="34" s="1"/>
  <c r="P486" i="34"/>
  <c r="P494" i="34"/>
  <c r="T541" i="34" s="1"/>
  <c r="P487" i="34"/>
  <c r="T534" i="34" s="1"/>
  <c r="P495" i="34"/>
  <c r="T542" i="34" s="1"/>
  <c r="P478" i="34"/>
  <c r="T524" i="34" s="1"/>
  <c r="X465" i="34"/>
  <c r="AC509" i="34" s="1"/>
  <c r="X477" i="34"/>
  <c r="AC523" i="34" s="1"/>
  <c r="F477" i="34"/>
  <c r="F523" i="34" s="1"/>
  <c r="F476" i="34"/>
  <c r="F522" i="34" s="1"/>
  <c r="F486" i="34"/>
  <c r="F533" i="34" s="1"/>
  <c r="F481" i="34"/>
  <c r="F480" i="34"/>
  <c r="F526" i="34" s="1"/>
  <c r="AM473" i="34"/>
  <c r="AS517" i="34" s="1"/>
  <c r="M464" i="34"/>
  <c r="P505" i="34" s="1"/>
  <c r="G473" i="34"/>
  <c r="J517" i="34" s="1"/>
  <c r="AA464" i="34"/>
  <c r="AG505" i="34" s="1"/>
  <c r="O492" i="34"/>
  <c r="R539" i="34" s="1"/>
  <c r="O485" i="34"/>
  <c r="R532" i="34" s="1"/>
  <c r="O495" i="34"/>
  <c r="R542" i="34" s="1"/>
  <c r="O466" i="34"/>
  <c r="R510" i="34" s="1"/>
  <c r="AI482" i="34"/>
  <c r="AO528" i="34" s="1"/>
  <c r="L464" i="34"/>
  <c r="O505" i="34" s="1"/>
  <c r="N474" i="34"/>
  <c r="Q519" i="34" s="1"/>
  <c r="P481" i="34"/>
  <c r="T527" i="34" s="1"/>
  <c r="P488" i="34"/>
  <c r="T535" i="34" s="1"/>
  <c r="P484" i="34"/>
  <c r="T531" i="34" s="1"/>
  <c r="P496" i="34"/>
  <c r="T543" i="34" s="1"/>
  <c r="X466" i="34"/>
  <c r="AC510" i="34" s="1"/>
  <c r="Z482" i="34"/>
  <c r="F474" i="34"/>
  <c r="F519" i="34" s="1"/>
  <c r="F482" i="34"/>
  <c r="F528" i="34" s="1"/>
  <c r="F469" i="34"/>
  <c r="F513" i="34" s="1"/>
  <c r="F494" i="34"/>
  <c r="I474" i="34"/>
  <c r="L519" i="34" s="1"/>
  <c r="AH474" i="34"/>
  <c r="AN519" i="34" s="1"/>
  <c r="R482" i="34"/>
  <c r="W528" i="34" s="1"/>
  <c r="Y464" i="34"/>
  <c r="U482" i="34"/>
  <c r="Z528" i="34" s="1"/>
  <c r="AC482" i="34"/>
  <c r="AI528" i="34" s="1"/>
  <c r="AE482" i="34"/>
  <c r="AK528" i="34" s="1"/>
  <c r="AE473" i="34"/>
  <c r="AK517" i="34" s="1"/>
  <c r="S473" i="34"/>
  <c r="X517" i="34" s="1"/>
  <c r="O490" i="34"/>
  <c r="O472" i="34"/>
  <c r="R516" i="34" s="1"/>
  <c r="O496" i="34"/>
  <c r="R543" i="34" s="1"/>
  <c r="O475" i="34"/>
  <c r="R521" i="34" s="1"/>
  <c r="O467" i="34"/>
  <c r="R511" i="34" s="1"/>
  <c r="AK464" i="34"/>
  <c r="AQ505" i="34" s="1"/>
  <c r="AI464" i="34"/>
  <c r="AO505" i="34" s="1"/>
  <c r="H474" i="34"/>
  <c r="K519" i="34" s="1"/>
  <c r="W473" i="34"/>
  <c r="AB517" i="34" s="1"/>
  <c r="Z17" i="40" s="1"/>
  <c r="V482" i="34"/>
  <c r="AA528" i="34" s="1"/>
  <c r="P489" i="34"/>
  <c r="T536" i="34" s="1"/>
  <c r="P469" i="34"/>
  <c r="T513" i="34" s="1"/>
  <c r="X468" i="34"/>
  <c r="AC512" i="34" s="1"/>
  <c r="AA12" i="40" s="1"/>
  <c r="X471" i="34"/>
  <c r="AC515" i="34" s="1"/>
  <c r="X479" i="34"/>
  <c r="AC525" i="34" s="1"/>
  <c r="Z464" i="34"/>
  <c r="AF505" i="34" s="1"/>
  <c r="Z474" i="34"/>
  <c r="AF519" i="34" s="1"/>
  <c r="AD19" i="40" s="1"/>
  <c r="F465" i="34"/>
  <c r="F509" i="34" s="1"/>
  <c r="F471" i="34"/>
  <c r="F515" i="34" s="1"/>
  <c r="F467" i="34"/>
  <c r="F511" i="34" s="1"/>
  <c r="AF482" i="34"/>
  <c r="AL528" i="34" s="1"/>
  <c r="AJ28" i="40" s="1"/>
  <c r="Q482" i="34"/>
  <c r="V528" i="34" s="1"/>
  <c r="AN464" i="34"/>
  <c r="AT505" i="34" s="1"/>
  <c r="U473" i="34"/>
  <c r="Z517" i="34" s="1"/>
  <c r="AB474" i="34"/>
  <c r="AH519" i="34" s="1"/>
  <c r="AL482" i="34"/>
  <c r="AR528" i="34" s="1"/>
  <c r="F468" i="34"/>
  <c r="AG464" i="34"/>
  <c r="AM505" i="34" s="1"/>
  <c r="AG473" i="34"/>
  <c r="AM517" i="34" s="1"/>
  <c r="AK17" i="40" s="1"/>
  <c r="O480" i="34"/>
  <c r="R526" i="34" s="1"/>
  <c r="O487" i="34"/>
  <c r="O494" i="34"/>
  <c r="R541" i="34" s="1"/>
  <c r="O469" i="34"/>
  <c r="R513" i="34" s="1"/>
  <c r="P13" i="40" s="1"/>
  <c r="P497" i="34"/>
  <c r="T544" i="34" s="1"/>
  <c r="P468" i="34"/>
  <c r="X480" i="34"/>
  <c r="AC526" i="34" s="1"/>
  <c r="X478" i="34"/>
  <c r="AC524" i="34" s="1"/>
  <c r="AA24" i="40" s="1"/>
  <c r="F488" i="34"/>
  <c r="F535" i="34" s="1"/>
  <c r="F470" i="34"/>
  <c r="F493" i="34"/>
  <c r="F540" i="34" s="1"/>
  <c r="AM482" i="34"/>
  <c r="AS528" i="34" s="1"/>
  <c r="AM474" i="34"/>
  <c r="AS519" i="34" s="1"/>
  <c r="I464" i="34"/>
  <c r="AF464" i="34"/>
  <c r="AL505" i="34" s="1"/>
  <c r="AF474" i="34"/>
  <c r="AH464" i="34"/>
  <c r="AN505" i="34" s="1"/>
  <c r="M473" i="34"/>
  <c r="AL473" i="34"/>
  <c r="AR517" i="34" s="1"/>
  <c r="Y482" i="34"/>
  <c r="AE528" i="34" s="1"/>
  <c r="AC28" i="40" s="1"/>
  <c r="U478" i="34"/>
  <c r="I505" i="34" s="1"/>
  <c r="AG482" i="34"/>
  <c r="S482" i="34"/>
  <c r="X528" i="34" s="1"/>
  <c r="O465" i="34"/>
  <c r="R509" i="34" s="1"/>
  <c r="P9" i="40" s="1"/>
  <c r="O479" i="34"/>
  <c r="R525" i="34" s="1"/>
  <c r="O468" i="34"/>
  <c r="R512" i="34" s="1"/>
  <c r="H464" i="34"/>
  <c r="K505" i="34" s="1"/>
  <c r="N473" i="34"/>
  <c r="Q517" i="34" s="1"/>
  <c r="O17" i="40" s="1"/>
  <c r="W482" i="34"/>
  <c r="AB528" i="34" s="1"/>
  <c r="T473" i="34"/>
  <c r="P479" i="34"/>
  <c r="T525" i="34" s="1"/>
  <c r="P465" i="34"/>
  <c r="T509" i="34" s="1"/>
  <c r="P472" i="34"/>
  <c r="T516" i="34" s="1"/>
  <c r="P492" i="34"/>
  <c r="T539" i="34" s="1"/>
  <c r="X475" i="34"/>
  <c r="AC521" i="34" s="1"/>
  <c r="X481" i="34"/>
  <c r="AC527" i="34" s="1"/>
  <c r="AA27" i="40" s="1"/>
  <c r="X469" i="34"/>
  <c r="AC513" i="34" s="1"/>
  <c r="F495" i="34"/>
  <c r="F497" i="34"/>
  <c r="F544" i="34" s="1"/>
  <c r="F473" i="34"/>
  <c r="F517" i="34" s="1"/>
  <c r="F466" i="34"/>
  <c r="F510" i="34" s="1"/>
  <c r="AM464" i="34"/>
  <c r="I473" i="34"/>
  <c r="L517" i="34" s="1"/>
  <c r="AH473" i="34"/>
  <c r="AN517" i="34" s="1"/>
  <c r="AL17" i="40" s="1"/>
  <c r="AH482" i="34"/>
  <c r="AN528" i="34" s="1"/>
  <c r="AJ482" i="34"/>
  <c r="AP528" i="34" s="1"/>
  <c r="AJ464" i="34"/>
  <c r="AP505" i="34" s="1"/>
  <c r="AN474" i="34"/>
  <c r="AT519" i="34" s="1"/>
  <c r="AN482" i="34"/>
  <c r="AT528" i="34" s="1"/>
  <c r="AA473" i="34"/>
  <c r="AA482" i="34"/>
  <c r="AG528" i="34" s="1"/>
  <c r="AD473" i="34"/>
  <c r="AJ517" i="34" s="1"/>
  <c r="AH17" i="40" s="1"/>
  <c r="K474" i="34"/>
  <c r="N519" i="34" s="1"/>
  <c r="AC464" i="34"/>
  <c r="O483" i="34"/>
  <c r="R530" i="34" s="1"/>
  <c r="O488" i="34"/>
  <c r="R535" i="34" s="1"/>
  <c r="P35" i="40" s="1"/>
  <c r="O493" i="34"/>
  <c r="R540" i="34" s="1"/>
  <c r="AK473" i="34"/>
  <c r="H473" i="34"/>
  <c r="K517" i="34" s="1"/>
  <c r="L474" i="34"/>
  <c r="O519" i="34" s="1"/>
  <c r="L482" i="34"/>
  <c r="O528" i="34" s="1"/>
  <c r="P471" i="34"/>
  <c r="T515" i="34" s="1"/>
  <c r="P476" i="34"/>
  <c r="T522" i="34" s="1"/>
  <c r="P475" i="34"/>
  <c r="T521" i="34" s="1"/>
  <c r="R21" i="40" s="1"/>
  <c r="P477" i="34"/>
  <c r="T523" i="34" s="1"/>
  <c r="X467" i="34"/>
  <c r="F498" i="34"/>
  <c r="F545" i="34" s="1"/>
  <c r="F496" i="34"/>
  <c r="AP496" i="34" s="1"/>
  <c r="F487" i="34"/>
  <c r="F534" i="34" s="1"/>
  <c r="F491" i="34"/>
  <c r="I482" i="34"/>
  <c r="L528" i="34" s="1"/>
  <c r="V473" i="34"/>
  <c r="AA517" i="34" s="1"/>
  <c r="Y17" i="40" s="1"/>
  <c r="AJ474" i="34"/>
  <c r="AP519" i="34" s="1"/>
  <c r="AA474" i="34"/>
  <c r="AG519" i="34" s="1"/>
  <c r="U504" i="34"/>
  <c r="T504" i="34"/>
  <c r="AC538" i="34"/>
  <c r="AD538" i="34"/>
  <c r="Z519" i="34"/>
  <c r="Z520" i="34"/>
  <c r="R505" i="34"/>
  <c r="S508" i="34"/>
  <c r="S507" i="34"/>
  <c r="R508" i="34"/>
  <c r="R507" i="34"/>
  <c r="R506" i="34"/>
  <c r="S506" i="34"/>
  <c r="S505" i="34"/>
  <c r="AB520" i="34"/>
  <c r="AB519" i="34"/>
  <c r="U520" i="34"/>
  <c r="T519" i="34"/>
  <c r="U506" i="34"/>
  <c r="U505" i="34"/>
  <c r="U507" i="34"/>
  <c r="T505" i="34"/>
  <c r="T507" i="34"/>
  <c r="U508" i="34"/>
  <c r="T508" i="34"/>
  <c r="T506" i="34"/>
  <c r="AC542" i="34"/>
  <c r="AD542" i="34"/>
  <c r="AC540" i="34"/>
  <c r="AD540" i="34"/>
  <c r="AD530" i="34"/>
  <c r="AC530" i="34"/>
  <c r="F516" i="34"/>
  <c r="D16" i="40" s="1"/>
  <c r="AA520" i="34"/>
  <c r="AA519" i="34"/>
  <c r="V506" i="34"/>
  <c r="V505" i="34"/>
  <c r="V507" i="34"/>
  <c r="V508" i="34"/>
  <c r="E505" i="34"/>
  <c r="E519" i="34"/>
  <c r="F504" i="34"/>
  <c r="D4" i="40" s="1"/>
  <c r="X519" i="34"/>
  <c r="X520" i="34"/>
  <c r="S518" i="34"/>
  <c r="R517" i="34"/>
  <c r="Y507" i="34"/>
  <c r="Y506" i="34"/>
  <c r="Y505" i="34"/>
  <c r="Y508" i="34"/>
  <c r="X508" i="34"/>
  <c r="X506" i="34"/>
  <c r="X507" i="34"/>
  <c r="X505" i="34"/>
  <c r="AC528" i="34"/>
  <c r="AD529" i="34"/>
  <c r="AC539" i="34"/>
  <c r="AD539" i="34"/>
  <c r="E528" i="34"/>
  <c r="C28" i="40" s="1"/>
  <c r="W507" i="34"/>
  <c r="W505" i="34"/>
  <c r="W506" i="34"/>
  <c r="W508" i="34"/>
  <c r="AB505" i="34"/>
  <c r="AB508" i="34"/>
  <c r="AB507" i="34"/>
  <c r="AB506" i="34"/>
  <c r="U518" i="34"/>
  <c r="T518" i="34"/>
  <c r="T517" i="34"/>
  <c r="U517" i="34"/>
  <c r="AC532" i="34"/>
  <c r="AD532" i="34"/>
  <c r="AC533" i="34"/>
  <c r="AD533" i="34"/>
  <c r="AC504" i="34"/>
  <c r="AA4" i="40" s="1"/>
  <c r="T528" i="34"/>
  <c r="T529" i="34"/>
  <c r="U528" i="34"/>
  <c r="U529" i="34"/>
  <c r="AC541" i="34"/>
  <c r="AD541" i="34"/>
  <c r="R504" i="34"/>
  <c r="P4" i="40" s="1"/>
  <c r="AC544" i="34"/>
  <c r="AD544" i="34"/>
  <c r="E520" i="34"/>
  <c r="Z505" i="34"/>
  <c r="Z508" i="34"/>
  <c r="Z507" i="34"/>
  <c r="Z506" i="34"/>
  <c r="R519" i="34"/>
  <c r="S519" i="34"/>
  <c r="S520" i="34"/>
  <c r="R520" i="34"/>
  <c r="AD534" i="34"/>
  <c r="AC534" i="34"/>
  <c r="AC535" i="34"/>
  <c r="AD535" i="34"/>
  <c r="AC537" i="34"/>
  <c r="AD537" i="34"/>
  <c r="AD505" i="34"/>
  <c r="AD506" i="34"/>
  <c r="AC506" i="34"/>
  <c r="AC507" i="34"/>
  <c r="AC508" i="34"/>
  <c r="AC505" i="34"/>
  <c r="AD507" i="34"/>
  <c r="AD508" i="34"/>
  <c r="V520" i="34"/>
  <c r="V519" i="34"/>
  <c r="Y520" i="34"/>
  <c r="Y519" i="34"/>
  <c r="I508" i="34"/>
  <c r="G506" i="34"/>
  <c r="F505" i="34"/>
  <c r="H507" i="34"/>
  <c r="W519" i="34"/>
  <c r="W520" i="34"/>
  <c r="N505" i="34"/>
  <c r="L5" i="40" s="1"/>
  <c r="N507" i="34"/>
  <c r="L7" i="40" s="1"/>
  <c r="S529" i="34"/>
  <c r="S528" i="34"/>
  <c r="R528" i="34"/>
  <c r="R529" i="34"/>
  <c r="AC531" i="34"/>
  <c r="AD531" i="34"/>
  <c r="AC545" i="34"/>
  <c r="AD545" i="34"/>
  <c r="AA508" i="34"/>
  <c r="AA507" i="34"/>
  <c r="AA506" i="34"/>
  <c r="AA505" i="34"/>
  <c r="AP484" i="34"/>
  <c r="AC520" i="34"/>
  <c r="AD520" i="34"/>
  <c r="AD519" i="34"/>
  <c r="AC519" i="34"/>
  <c r="AD518" i="34"/>
  <c r="AC517" i="34"/>
  <c r="AD517" i="34"/>
  <c r="AC518" i="34"/>
  <c r="AC543" i="34"/>
  <c r="AD543" i="34"/>
  <c r="AC536" i="34"/>
  <c r="AD536" i="34"/>
  <c r="F521" i="34"/>
  <c r="D21" i="40" s="1"/>
  <c r="E517" i="34"/>
  <c r="C17" i="40" s="1"/>
  <c r="AP463" i="34"/>
  <c r="E500" i="34"/>
  <c r="Z530" i="34" a="1"/>
  <c r="Z530" i="34" s="1"/>
  <c r="AP530" i="34" a="1"/>
  <c r="AP530" i="34" s="1"/>
  <c r="K531" i="34" a="1"/>
  <c r="K531" i="34" s="1"/>
  <c r="Q531" i="34" a="1"/>
  <c r="Q531" i="34" s="1"/>
  <c r="W531" i="34" a="1"/>
  <c r="W531" i="34" s="1"/>
  <c r="AI531" i="34" a="1"/>
  <c r="AI531" i="34" s="1"/>
  <c r="AN531" i="34" a="1"/>
  <c r="AN531" i="34" s="1"/>
  <c r="J532" i="34" a="1"/>
  <c r="J532" i="34" s="1"/>
  <c r="P532" i="34" a="1"/>
  <c r="P532" i="34" s="1"/>
  <c r="AB532" i="34" a="1"/>
  <c r="AB532" i="34" s="1"/>
  <c r="AS532" i="34" a="1"/>
  <c r="AS532" i="34" s="1"/>
  <c r="N533" i="34" a="1"/>
  <c r="N533" i="34" s="1"/>
  <c r="Z533" i="34" a="1"/>
  <c r="Z533" i="34" s="1"/>
  <c r="AF533" i="34" a="1"/>
  <c r="AF533" i="34" s="1"/>
  <c r="AL533" i="34" a="1"/>
  <c r="AL533" i="34" s="1"/>
  <c r="AQ533" i="34" a="1"/>
  <c r="AQ533" i="34" s="1"/>
  <c r="L534" i="34" a="1"/>
  <c r="L534" i="34" s="1"/>
  <c r="AI534" i="34" a="1"/>
  <c r="AI534" i="34" s="1"/>
  <c r="J535" i="34" a="1"/>
  <c r="J535" i="34" s="1"/>
  <c r="O535" i="34" a="1"/>
  <c r="O535" i="34" s="1"/>
  <c r="AG535" i="34" a="1"/>
  <c r="AG535" i="34" s="1"/>
  <c r="M536" i="34" a="1"/>
  <c r="M536" i="34" s="1"/>
  <c r="Y536" i="34" a="1"/>
  <c r="Y536" i="34" s="1"/>
  <c r="AJ536" i="34" a="1"/>
  <c r="AJ536" i="34" s="1"/>
  <c r="AP536" i="34" a="1"/>
  <c r="AP536" i="34" s="1"/>
  <c r="K537" i="34" a="1"/>
  <c r="K537" i="34" s="1"/>
  <c r="Q537" i="34" a="1"/>
  <c r="Q537" i="34" s="1"/>
  <c r="W537" i="34" a="1"/>
  <c r="W537" i="34" s="1"/>
  <c r="AJ537" i="34" a="1"/>
  <c r="AJ537" i="34" s="1"/>
  <c r="AO537" i="34" a="1"/>
  <c r="AO537" i="34" s="1"/>
  <c r="J538" i="34" a="1"/>
  <c r="J538" i="34" s="1"/>
  <c r="Q538" i="34" a="1"/>
  <c r="Q538" i="34" s="1"/>
  <c r="AM524" i="34" a="1"/>
  <c r="AM524" i="34" s="1"/>
  <c r="Q527" i="34" a="1"/>
  <c r="Q527" i="34" s="1"/>
  <c r="AG527" i="34" a="1"/>
  <c r="AG527" i="34" s="1"/>
  <c r="AM527" i="34" a="1"/>
  <c r="AM527" i="34" s="1"/>
  <c r="AR527" i="34" a="1"/>
  <c r="AR527" i="34" s="1"/>
  <c r="J530" i="34" a="1"/>
  <c r="J530" i="34" s="1"/>
  <c r="P530" i="34" a="1"/>
  <c r="P530" i="34" s="1"/>
  <c r="AA530" i="34" a="1"/>
  <c r="AA530" i="34" s="1"/>
  <c r="AF530" i="34" a="1"/>
  <c r="AF530" i="34" s="1"/>
  <c r="AQ530" i="34" a="1"/>
  <c r="AQ530" i="34" s="1"/>
  <c r="L531" i="34" a="1"/>
  <c r="L531" i="34" s="1"/>
  <c r="X531" i="34" a="1"/>
  <c r="X531" i="34" s="1"/>
  <c r="AJ531" i="34" a="1"/>
  <c r="AJ531" i="34" s="1"/>
  <c r="AO531" i="34" a="1"/>
  <c r="AO531" i="34" s="1"/>
  <c r="Q532" i="34" a="1"/>
  <c r="Q532" i="34" s="1"/>
  <c r="V532" i="34" a="1"/>
  <c r="V532" i="34" s="1"/>
  <c r="AH532" i="34" a="1"/>
  <c r="AH532" i="34" s="1"/>
  <c r="AN532" i="34" a="1"/>
  <c r="AN532" i="34" s="1"/>
  <c r="AT532" i="34" a="1"/>
  <c r="AT532" i="34" s="1"/>
  <c r="O533" i="34" a="1"/>
  <c r="O533" i="34" s="1"/>
  <c r="AA533" i="34" a="1"/>
  <c r="AA533" i="34" s="1"/>
  <c r="AR533" i="34" a="1"/>
  <c r="AR533" i="34" s="1"/>
  <c r="X534" i="34" a="1"/>
  <c r="X534" i="34" s="1"/>
  <c r="AP534" i="34" a="1"/>
  <c r="AP534" i="34" s="1"/>
  <c r="K535" i="34" a="1"/>
  <c r="K535" i="34" s="1"/>
  <c r="V535" i="34" a="1"/>
  <c r="V535" i="34" s="1"/>
  <c r="AA535" i="34" a="1"/>
  <c r="AA535" i="34" s="1"/>
  <c r="AH535" i="34" a="1"/>
  <c r="AH535" i="34" s="1"/>
  <c r="AM535" i="34" a="1"/>
  <c r="AM535" i="34" s="1"/>
  <c r="AS535" i="34" a="1"/>
  <c r="AS535" i="34" s="1"/>
  <c r="N536" i="34" a="1"/>
  <c r="N536" i="34" s="1"/>
  <c r="AE536" i="34" a="1"/>
  <c r="AE536" i="34" s="1"/>
  <c r="AK536" i="34" a="1"/>
  <c r="AK536" i="34" s="1"/>
  <c r="AQ536" i="34" a="1"/>
  <c r="AQ536" i="34" s="1"/>
  <c r="L537" i="34" a="1"/>
  <c r="L537" i="34" s="1"/>
  <c r="X537" i="34" a="1"/>
  <c r="X537" i="34" s="1"/>
  <c r="AK537" i="34" a="1"/>
  <c r="AK537" i="34" s="1"/>
  <c r="K538" i="34" a="1"/>
  <c r="K538" i="34" s="1"/>
  <c r="W538" i="34" a="1"/>
  <c r="W538" i="34" s="1"/>
  <c r="AJ538" i="34" a="1"/>
  <c r="AJ538" i="34" s="1"/>
  <c r="AS524" i="34" a="1"/>
  <c r="AS524" i="34" s="1"/>
  <c r="M526" i="34" a="1"/>
  <c r="M526" i="34" s="1"/>
  <c r="AB527" i="34" a="1"/>
  <c r="AB527" i="34" s="1"/>
  <c r="AH527" i="34" a="1"/>
  <c r="AH527" i="34" s="1"/>
  <c r="AN527" i="34" a="1"/>
  <c r="AN527" i="34" s="1"/>
  <c r="K530" i="34" a="1"/>
  <c r="K530" i="34" s="1"/>
  <c r="V530" i="34" a="1"/>
  <c r="V530" i="34" s="1"/>
  <c r="AG530" i="34" a="1"/>
  <c r="AG530" i="34" s="1"/>
  <c r="AL530" i="34" a="1"/>
  <c r="AL530" i="34" s="1"/>
  <c r="AR530" i="34" a="1"/>
  <c r="AR530" i="34" s="1"/>
  <c r="M531" i="34" a="1"/>
  <c r="M531" i="34" s="1"/>
  <c r="AP531" i="34" a="1"/>
  <c r="AP531" i="34" s="1"/>
  <c r="K532" i="34" a="1"/>
  <c r="K532" i="34" s="1"/>
  <c r="W532" i="34" a="1"/>
  <c r="W532" i="34" s="1"/>
  <c r="AI532" i="34" a="1"/>
  <c r="AI532" i="34" s="1"/>
  <c r="AO532" i="34" a="1"/>
  <c r="AO532" i="34" s="1"/>
  <c r="J533" i="34" a="1"/>
  <c r="J533" i="34" s="1"/>
  <c r="P533" i="34" a="1"/>
  <c r="P533" i="34" s="1"/>
  <c r="AB533" i="34" a="1"/>
  <c r="AB533" i="34" s="1"/>
  <c r="AG533" i="34" a="1"/>
  <c r="AG533" i="34" s="1"/>
  <c r="AM533" i="34" a="1"/>
  <c r="AM533" i="34" s="1"/>
  <c r="M534" i="34" a="1"/>
  <c r="M534" i="34" s="1"/>
  <c r="AE534" i="34" a="1"/>
  <c r="AE534" i="34" s="1"/>
  <c r="AJ534" i="34" a="1"/>
  <c r="AJ534" i="34" s="1"/>
  <c r="AQ534" i="34" a="1"/>
  <c r="AQ534" i="34" s="1"/>
  <c r="P535" i="34" a="1"/>
  <c r="P535" i="34" s="1"/>
  <c r="W535" i="34" a="1"/>
  <c r="W535" i="34" s="1"/>
  <c r="AB535" i="34" a="1"/>
  <c r="AB535" i="34" s="1"/>
  <c r="AN535" i="34" a="1"/>
  <c r="AN535" i="34" s="1"/>
  <c r="AT535" i="34" a="1"/>
  <c r="AT535" i="34" s="1"/>
  <c r="Z536" i="34" a="1"/>
  <c r="Z536" i="34" s="1"/>
  <c r="AF536" i="34" a="1"/>
  <c r="AF536" i="34" s="1"/>
  <c r="M537" i="34" a="1"/>
  <c r="M537" i="34" s="1"/>
  <c r="Y537" i="34" a="1"/>
  <c r="Y537" i="34" s="1"/>
  <c r="AP537" i="34" a="1"/>
  <c r="AP537" i="34" s="1"/>
  <c r="L538" i="34" a="1"/>
  <c r="L538" i="34" s="1"/>
  <c r="X538" i="34" a="1"/>
  <c r="X538" i="34" s="1"/>
  <c r="AK538" i="34" a="1"/>
  <c r="AK538" i="34" s="1"/>
  <c r="AQ538" i="34" a="1"/>
  <c r="AQ538" i="34" s="1"/>
  <c r="L539" i="34" a="1"/>
  <c r="L539" i="34" s="1"/>
  <c r="M525" i="34" a="1"/>
  <c r="M525" i="34" s="1"/>
  <c r="J527" i="34" a="1"/>
  <c r="J527" i="34" s="1"/>
  <c r="AS527" i="34" a="1"/>
  <c r="AS527" i="34" s="1"/>
  <c r="L530" i="34" a="1"/>
  <c r="L530" i="34" s="1"/>
  <c r="Q530" i="34" a="1"/>
  <c r="Q530" i="34" s="1"/>
  <c r="W530" i="34" a="1"/>
  <c r="W530" i="34" s="1"/>
  <c r="AB530" i="34" a="1"/>
  <c r="AB530" i="34" s="1"/>
  <c r="AM530" i="34" a="1"/>
  <c r="AM530" i="34" s="1"/>
  <c r="AS530" i="34" a="1"/>
  <c r="AS530" i="34" s="1"/>
  <c r="N531" i="34" a="1"/>
  <c r="N531" i="34" s="1"/>
  <c r="Y531" i="34" a="1"/>
  <c r="Y531" i="34" s="1"/>
  <c r="AK531" i="34" a="1"/>
  <c r="AK531" i="34" s="1"/>
  <c r="L532" i="34" a="1"/>
  <c r="L532" i="34" s="1"/>
  <c r="X532" i="34" a="1"/>
  <c r="X532" i="34" s="1"/>
  <c r="AJ532" i="34" a="1"/>
  <c r="AJ532" i="34" s="1"/>
  <c r="Q533" i="34" a="1"/>
  <c r="Q533" i="34" s="1"/>
  <c r="V533" i="34" a="1"/>
  <c r="V533" i="34" s="1"/>
  <c r="AN533" i="34" a="1"/>
  <c r="AN533" i="34" s="1"/>
  <c r="AS533" i="34" a="1"/>
  <c r="AS533" i="34" s="1"/>
  <c r="N534" i="34" a="1"/>
  <c r="N534" i="34" s="1"/>
  <c r="Y534" i="34" a="1"/>
  <c r="Y534" i="34" s="1"/>
  <c r="AF534" i="34" a="1"/>
  <c r="AF534" i="34" s="1"/>
  <c r="AK534" i="34" a="1"/>
  <c r="AK534" i="34" s="1"/>
  <c r="L535" i="34" a="1"/>
  <c r="L535" i="34" s="1"/>
  <c r="Q535" i="34" a="1"/>
  <c r="Q535" i="34" s="1"/>
  <c r="AI535" i="34" a="1"/>
  <c r="AI535" i="34" s="1"/>
  <c r="AO535" i="34" a="1"/>
  <c r="AO535" i="34" s="1"/>
  <c r="O536" i="34" a="1"/>
  <c r="O536" i="34" s="1"/>
  <c r="AG536" i="34" a="1"/>
  <c r="AG536" i="34" s="1"/>
  <c r="AL536" i="34" a="1"/>
  <c r="AL536" i="34" s="1"/>
  <c r="AR536" i="34" a="1"/>
  <c r="AR536" i="34" s="1"/>
  <c r="N537" i="34" a="1"/>
  <c r="N537" i="34" s="1"/>
  <c r="Z537" i="34" a="1"/>
  <c r="Z537" i="34" s="1"/>
  <c r="AE537" i="34" a="1"/>
  <c r="AE537" i="34" s="1"/>
  <c r="AL537" i="34" a="1"/>
  <c r="AL537" i="34" s="1"/>
  <c r="Y538" i="34" a="1"/>
  <c r="Y538" i="34" s="1"/>
  <c r="AE538" i="34" a="1"/>
  <c r="AE538" i="34" s="1"/>
  <c r="AL538" i="34" a="1"/>
  <c r="AL538" i="34" s="1"/>
  <c r="AR538" i="34" a="1"/>
  <c r="AR538" i="34" s="1"/>
  <c r="X539" i="34" a="1"/>
  <c r="X539" i="34" s="1"/>
  <c r="X526" i="34" a="1"/>
  <c r="X526" i="34" s="1"/>
  <c r="AI527" i="34" a="1"/>
  <c r="AI527" i="34" s="1"/>
  <c r="AO527" i="34" a="1"/>
  <c r="AO527" i="34" s="1"/>
  <c r="AT527" i="34" a="1"/>
  <c r="AT527" i="34" s="1"/>
  <c r="M530" i="34" a="1"/>
  <c r="M530" i="34" s="1"/>
  <c r="X530" i="34" a="1"/>
  <c r="X530" i="34" s="1"/>
  <c r="AH530" i="34" a="1"/>
  <c r="AH530" i="34" s="1"/>
  <c r="O531" i="34" a="1"/>
  <c r="O531" i="34" s="1"/>
  <c r="Z531" i="34" a="1"/>
  <c r="Z531" i="34" s="1"/>
  <c r="AE531" i="34" a="1"/>
  <c r="AE531" i="34" s="1"/>
  <c r="AL531" i="34" a="1"/>
  <c r="AL531" i="34" s="1"/>
  <c r="AQ531" i="34" a="1"/>
  <c r="AQ531" i="34" s="1"/>
  <c r="M532" i="34" a="1"/>
  <c r="M532" i="34" s="1"/>
  <c r="Y532" i="34" a="1"/>
  <c r="Y532" i="34" s="1"/>
  <c r="AK532" i="34" a="1"/>
  <c r="AK532" i="34" s="1"/>
  <c r="AP532" i="34" a="1"/>
  <c r="AP532" i="34" s="1"/>
  <c r="K533" i="34" a="1"/>
  <c r="K533" i="34" s="1"/>
  <c r="W533" i="34" a="1"/>
  <c r="W533" i="34" s="1"/>
  <c r="AP535" i="34" a="1"/>
  <c r="AP535" i="34" s="1"/>
  <c r="V538" i="34" a="1"/>
  <c r="V538" i="34" s="1"/>
  <c r="Q539" i="34" a="1"/>
  <c r="Q539" i="34" s="1"/>
  <c r="AF539" i="34" a="1"/>
  <c r="AF539" i="34" s="1"/>
  <c r="AL539" i="34" a="1"/>
  <c r="AL539" i="34" s="1"/>
  <c r="AS539" i="34" a="1"/>
  <c r="AS539" i="34" s="1"/>
  <c r="AG540" i="34" a="1"/>
  <c r="AG540" i="34" s="1"/>
  <c r="AR540" i="34" a="1"/>
  <c r="AR540" i="34" s="1"/>
  <c r="L541" i="34" a="1"/>
  <c r="L541" i="34" s="1"/>
  <c r="W541" i="34" a="1"/>
  <c r="W541" i="34" s="1"/>
  <c r="AB541" i="34" a="1"/>
  <c r="AB541" i="34" s="1"/>
  <c r="AH541" i="34" a="1"/>
  <c r="AH541" i="34" s="1"/>
  <c r="AN541" i="34" a="1"/>
  <c r="AN541" i="34" s="1"/>
  <c r="Q542" i="34" a="1"/>
  <c r="Q542" i="34" s="1"/>
  <c r="Y542" i="34" a="1"/>
  <c r="Y542" i="34" s="1"/>
  <c r="AG542" i="34" a="1"/>
  <c r="AG542" i="34" s="1"/>
  <c r="AO542" i="34" a="1"/>
  <c r="AO542" i="34" s="1"/>
  <c r="L543" i="34" a="1"/>
  <c r="L543" i="34" s="1"/>
  <c r="AB543" i="34" a="1"/>
  <c r="AB543" i="34" s="1"/>
  <c r="AJ543" i="34" a="1"/>
  <c r="AJ543" i="34" s="1"/>
  <c r="AR543" i="34" a="1"/>
  <c r="AR543" i="34" s="1"/>
  <c r="O544" i="34" a="1"/>
  <c r="O544" i="34" s="1"/>
  <c r="W544" i="34" a="1"/>
  <c r="W544" i="34" s="1"/>
  <c r="AE544" i="34" a="1"/>
  <c r="AE544" i="34" s="1"/>
  <c r="AM544" i="34" a="1"/>
  <c r="AM544" i="34" s="1"/>
  <c r="J545" i="34" a="1"/>
  <c r="J545" i="34" s="1"/>
  <c r="Z545" i="34" a="1"/>
  <c r="Z545" i="34" s="1"/>
  <c r="AH545" i="34" a="1"/>
  <c r="AH545" i="34" s="1"/>
  <c r="AP545" i="34" a="1"/>
  <c r="AP545" i="34" s="1"/>
  <c r="E512" i="34" a="1"/>
  <c r="E512" i="34" s="1"/>
  <c r="E522" i="34" a="1"/>
  <c r="E522" i="34" s="1"/>
  <c r="E531" i="34" a="1"/>
  <c r="E531" i="34" s="1"/>
  <c r="E537" i="34" a="1"/>
  <c r="E537" i="34" s="1"/>
  <c r="E544" i="34" a="1"/>
  <c r="E544" i="34" s="1"/>
  <c r="E545" i="34" a="1"/>
  <c r="E545" i="34" s="1"/>
  <c r="AL534" i="34" a="1"/>
  <c r="AL534" i="34" s="1"/>
  <c r="J536" i="34" a="1"/>
  <c r="J536" i="34" s="1"/>
  <c r="Z538" i="34" a="1"/>
  <c r="Z538" i="34" s="1"/>
  <c r="AT538" i="34" a="1"/>
  <c r="AT538" i="34" s="1"/>
  <c r="Y539" i="34" a="1"/>
  <c r="Y539" i="34" s="1"/>
  <c r="AN539" i="34" a="1"/>
  <c r="AN539" i="34" s="1"/>
  <c r="AT539" i="34" a="1"/>
  <c r="AT539" i="34" s="1"/>
  <c r="O540" i="34" a="1"/>
  <c r="O540" i="34" s="1"/>
  <c r="V540" i="34" a="1"/>
  <c r="V540" i="34" s="1"/>
  <c r="AA540" i="34" a="1"/>
  <c r="AA540" i="34" s="1"/>
  <c r="AH540" i="34" a="1"/>
  <c r="AH540" i="34" s="1"/>
  <c r="AM540" i="34" a="1"/>
  <c r="AM540" i="34" s="1"/>
  <c r="M541" i="34" a="1"/>
  <c r="M541" i="34" s="1"/>
  <c r="AO541" i="34" a="1"/>
  <c r="AO541" i="34" s="1"/>
  <c r="J542" i="34" a="1"/>
  <c r="J542" i="34" s="1"/>
  <c r="Z542" i="34" a="1"/>
  <c r="Z542" i="34" s="1"/>
  <c r="AH542" i="34" a="1"/>
  <c r="AH542" i="34" s="1"/>
  <c r="AP542" i="34" a="1"/>
  <c r="AP542" i="34" s="1"/>
  <c r="M543" i="34" a="1"/>
  <c r="M543" i="34" s="1"/>
  <c r="AK543" i="34" a="1"/>
  <c r="AK543" i="34" s="1"/>
  <c r="AS543" i="34" a="1"/>
  <c r="AS543" i="34" s="1"/>
  <c r="P544" i="34" a="1"/>
  <c r="P544" i="34" s="1"/>
  <c r="X544" i="34" a="1"/>
  <c r="X544" i="34" s="1"/>
  <c r="AF544" i="34" a="1"/>
  <c r="AF544" i="34" s="1"/>
  <c r="AN544" i="34" a="1"/>
  <c r="AN544" i="34" s="1"/>
  <c r="K545" i="34" a="1"/>
  <c r="K545" i="34" s="1"/>
  <c r="AA545" i="34" a="1"/>
  <c r="AA545" i="34" s="1"/>
  <c r="AI545" i="34" a="1"/>
  <c r="AI545" i="34" s="1"/>
  <c r="AQ545" i="34" a="1"/>
  <c r="AQ545" i="34" s="1"/>
  <c r="E523" i="34" a="1"/>
  <c r="E523" i="34" s="1"/>
  <c r="E538" i="34" a="1"/>
  <c r="E538" i="34" s="1"/>
  <c r="AH533" i="34" a="1"/>
  <c r="AH533" i="34" s="1"/>
  <c r="AR534" i="34" a="1"/>
  <c r="AR534" i="34" s="1"/>
  <c r="K539" i="34" a="1"/>
  <c r="K539" i="34" s="1"/>
  <c r="Z539" i="34" a="1"/>
  <c r="Z539" i="34" s="1"/>
  <c r="AO539" i="34" a="1"/>
  <c r="AO539" i="34" s="1"/>
  <c r="J540" i="34" a="1"/>
  <c r="J540" i="34" s="1"/>
  <c r="W540" i="34" a="1"/>
  <c r="W540" i="34" s="1"/>
  <c r="AB540" i="34" a="1"/>
  <c r="AB540" i="34" s="1"/>
  <c r="AN540" i="34" a="1"/>
  <c r="AN540" i="34" s="1"/>
  <c r="AS540" i="34" a="1"/>
  <c r="AS540" i="34" s="1"/>
  <c r="N541" i="34" a="1"/>
  <c r="N541" i="34" s="1"/>
  <c r="X541" i="34" a="1"/>
  <c r="X541" i="34" s="1"/>
  <c r="AI541" i="34" a="1"/>
  <c r="AI541" i="34" s="1"/>
  <c r="AP541" i="34" a="1"/>
  <c r="AP541" i="34" s="1"/>
  <c r="K542" i="34" a="1"/>
  <c r="K542" i="34" s="1"/>
  <c r="AA542" i="34" a="1"/>
  <c r="AA542" i="34" s="1"/>
  <c r="AI542" i="34" a="1"/>
  <c r="AI542" i="34" s="1"/>
  <c r="AQ542" i="34" a="1"/>
  <c r="AQ542" i="34" s="1"/>
  <c r="N543" i="34" a="1"/>
  <c r="N543" i="34" s="1"/>
  <c r="V543" i="34" a="1"/>
  <c r="V543" i="34" s="1"/>
  <c r="AL543" i="34" a="1"/>
  <c r="AL543" i="34" s="1"/>
  <c r="AT543" i="34" a="1"/>
  <c r="AT543" i="34" s="1"/>
  <c r="Q544" i="34" a="1"/>
  <c r="Q544" i="34" s="1"/>
  <c r="Y544" i="34" a="1"/>
  <c r="Y544" i="34" s="1"/>
  <c r="AG544" i="34" a="1"/>
  <c r="AG544" i="34" s="1"/>
  <c r="AO544" i="34" a="1"/>
  <c r="AO544" i="34" s="1"/>
  <c r="L545" i="34" a="1"/>
  <c r="L545" i="34" s="1"/>
  <c r="AB545" i="34" a="1"/>
  <c r="AB545" i="34" s="1"/>
  <c r="AJ545" i="34" a="1"/>
  <c r="AJ545" i="34" s="1"/>
  <c r="AR545" i="34" a="1"/>
  <c r="AR545" i="34" s="1"/>
  <c r="E513" i="34" a="1"/>
  <c r="E513" i="34" s="1"/>
  <c r="E524" i="34" a="1"/>
  <c r="E524" i="34" s="1"/>
  <c r="E539" i="34" a="1"/>
  <c r="E539" i="34" s="1"/>
  <c r="AO533" i="34" a="1"/>
  <c r="AO533" i="34" s="1"/>
  <c r="V536" i="34" a="1"/>
  <c r="V536" i="34" s="1"/>
  <c r="AF537" i="34" a="1"/>
  <c r="AF537" i="34" s="1"/>
  <c r="AF538" i="34" a="1"/>
  <c r="AF538" i="34" s="1"/>
  <c r="AB539" i="34" a="1"/>
  <c r="AB539" i="34" s="1"/>
  <c r="AH539" i="34" a="1"/>
  <c r="AH539" i="34" s="1"/>
  <c r="K540" i="34" a="1"/>
  <c r="K540" i="34" s="1"/>
  <c r="P540" i="34" a="1"/>
  <c r="P540" i="34" s="1"/>
  <c r="AI540" i="34" a="1"/>
  <c r="AI540" i="34" s="1"/>
  <c r="AO540" i="34" a="1"/>
  <c r="AO540" i="34" s="1"/>
  <c r="AT540" i="34" a="1"/>
  <c r="AT540" i="34" s="1"/>
  <c r="Y541" i="34" a="1"/>
  <c r="Y541" i="34" s="1"/>
  <c r="AJ541" i="34" a="1"/>
  <c r="AJ541" i="34" s="1"/>
  <c r="L542" i="34" a="1"/>
  <c r="L542" i="34" s="1"/>
  <c r="AB542" i="34" a="1"/>
  <c r="AB542" i="34" s="1"/>
  <c r="AJ542" i="34" a="1"/>
  <c r="AJ542" i="34" s="1"/>
  <c r="AR542" i="34" a="1"/>
  <c r="AR542" i="34" s="1"/>
  <c r="O543" i="34" a="1"/>
  <c r="O543" i="34" s="1"/>
  <c r="W543" i="34" a="1"/>
  <c r="W543" i="34" s="1"/>
  <c r="AE543" i="34" a="1"/>
  <c r="AE543" i="34" s="1"/>
  <c r="AM543" i="34" a="1"/>
  <c r="AM543" i="34" s="1"/>
  <c r="J544" i="34" a="1"/>
  <c r="J544" i="34" s="1"/>
  <c r="Z544" i="34" a="1"/>
  <c r="Z544" i="34" s="1"/>
  <c r="AH544" i="34" a="1"/>
  <c r="AH544" i="34" s="1"/>
  <c r="AP544" i="34" a="1"/>
  <c r="AP544" i="34" s="1"/>
  <c r="M545" i="34" a="1"/>
  <c r="M545" i="34" s="1"/>
  <c r="AK545" i="34" a="1"/>
  <c r="AK545" i="34" s="1"/>
  <c r="AS545" i="34" a="1"/>
  <c r="AS545" i="34" s="1"/>
  <c r="E514" i="34" a="1"/>
  <c r="E514" i="34" s="1"/>
  <c r="E533" i="34" a="1"/>
  <c r="E533" i="34" s="1"/>
  <c r="E540" i="34" a="1"/>
  <c r="E540" i="34" s="1"/>
  <c r="AT545" i="34" a="1"/>
  <c r="AT545" i="34" s="1"/>
  <c r="E525" i="34" a="1"/>
  <c r="E525" i="34" s="1"/>
  <c r="AT533" i="34" a="1"/>
  <c r="AT533" i="34" s="1"/>
  <c r="AA536" i="34" a="1"/>
  <c r="AA536" i="34" s="1"/>
  <c r="AI538" i="34" a="1"/>
  <c r="AI538" i="34" s="1"/>
  <c r="M539" i="34" a="1"/>
  <c r="M539" i="34" s="1"/>
  <c r="AI539" i="34" a="1"/>
  <c r="AI539" i="34" s="1"/>
  <c r="AP539" i="34" a="1"/>
  <c r="AP539" i="34" s="1"/>
  <c r="Q540" i="34" a="1"/>
  <c r="Q540" i="34" s="1"/>
  <c r="X540" i="34" a="1"/>
  <c r="X540" i="34" s="1"/>
  <c r="AP540" i="34" a="1"/>
  <c r="AP540" i="34" s="1"/>
  <c r="J541" i="34" a="1"/>
  <c r="J541" i="34" s="1"/>
  <c r="O541" i="34" a="1"/>
  <c r="O541" i="34" s="1"/>
  <c r="Z541" i="34" a="1"/>
  <c r="Z541" i="34" s="1"/>
  <c r="AE541" i="34" a="1"/>
  <c r="AE541" i="34" s="1"/>
  <c r="AK541" i="34" a="1"/>
  <c r="AK541" i="34" s="1"/>
  <c r="AQ541" i="34" a="1"/>
  <c r="AQ541" i="34" s="1"/>
  <c r="M542" i="34" a="1"/>
  <c r="M542" i="34" s="1"/>
  <c r="AK542" i="34" a="1"/>
  <c r="AK542" i="34" s="1"/>
  <c r="AS542" i="34" a="1"/>
  <c r="AS542" i="34" s="1"/>
  <c r="P543" i="34" a="1"/>
  <c r="P543" i="34" s="1"/>
  <c r="X543" i="34" a="1"/>
  <c r="X543" i="34" s="1"/>
  <c r="AF543" i="34" a="1"/>
  <c r="AF543" i="34" s="1"/>
  <c r="AN543" i="34" a="1"/>
  <c r="AN543" i="34" s="1"/>
  <c r="K544" i="34" a="1"/>
  <c r="K544" i="34" s="1"/>
  <c r="AA544" i="34" a="1"/>
  <c r="AA544" i="34" s="1"/>
  <c r="AI544" i="34" a="1"/>
  <c r="AI544" i="34" s="1"/>
  <c r="AQ544" i="34" a="1"/>
  <c r="AQ544" i="34" s="1"/>
  <c r="N545" i="34" a="1"/>
  <c r="N545" i="34" s="1"/>
  <c r="V545" i="34" a="1"/>
  <c r="V545" i="34" s="1"/>
  <c r="AL545" i="34" a="1"/>
  <c r="AL545" i="34" s="1"/>
  <c r="E515" i="34" a="1"/>
  <c r="E515" i="34" s="1"/>
  <c r="E534" i="34" a="1"/>
  <c r="E534" i="34" s="1"/>
  <c r="O534" i="34" a="1"/>
  <c r="O534" i="34" s="1"/>
  <c r="X535" i="34" a="1"/>
  <c r="X535" i="34" s="1"/>
  <c r="AH536" i="34" a="1"/>
  <c r="AH536" i="34" s="1"/>
  <c r="AQ537" i="34" a="1"/>
  <c r="AQ537" i="34" s="1"/>
  <c r="N539" i="34" a="1"/>
  <c r="N539" i="34" s="1"/>
  <c r="V539" i="34" a="1"/>
  <c r="V539" i="34" s="1"/>
  <c r="AQ539" i="34" a="1"/>
  <c r="AQ539" i="34" s="1"/>
  <c r="L540" i="34" a="1"/>
  <c r="L540" i="34" s="1"/>
  <c r="AE540" i="34" a="1"/>
  <c r="AE540" i="34" s="1"/>
  <c r="AJ540" i="34" a="1"/>
  <c r="AJ540" i="34" s="1"/>
  <c r="AL541" i="34" a="1"/>
  <c r="AL541" i="34" s="1"/>
  <c r="AR541" i="34" a="1"/>
  <c r="AR541" i="34" s="1"/>
  <c r="N542" i="34" a="1"/>
  <c r="N542" i="34" s="1"/>
  <c r="V542" i="34" a="1"/>
  <c r="V542" i="34" s="1"/>
  <c r="AL542" i="34" a="1"/>
  <c r="AL542" i="34" s="1"/>
  <c r="AT542" i="34" a="1"/>
  <c r="AT542" i="34" s="1"/>
  <c r="Q543" i="34" a="1"/>
  <c r="Q543" i="34" s="1"/>
  <c r="Y543" i="34" a="1"/>
  <c r="Y543" i="34" s="1"/>
  <c r="AG543" i="34" a="1"/>
  <c r="AG543" i="34" s="1"/>
  <c r="AO543" i="34" a="1"/>
  <c r="AO543" i="34" s="1"/>
  <c r="L544" i="34" a="1"/>
  <c r="L544" i="34" s="1"/>
  <c r="AB544" i="34" a="1"/>
  <c r="AB544" i="34" s="1"/>
  <c r="AJ544" i="34" a="1"/>
  <c r="AJ544" i="34" s="1"/>
  <c r="AR544" i="34" a="1"/>
  <c r="AR544" i="34" s="1"/>
  <c r="O545" i="34" a="1"/>
  <c r="O545" i="34" s="1"/>
  <c r="W545" i="34" a="1"/>
  <c r="W545" i="34" s="1"/>
  <c r="AE545" i="34" a="1"/>
  <c r="AE545" i="34" s="1"/>
  <c r="AM545" i="34" a="1"/>
  <c r="AM545" i="34" s="1"/>
  <c r="E509" i="34" a="1"/>
  <c r="E509" i="34" s="1"/>
  <c r="E516" i="34" a="1"/>
  <c r="E516" i="34" s="1"/>
  <c r="E526" i="34" a="1"/>
  <c r="E526" i="34" s="1"/>
  <c r="E535" i="34" a="1"/>
  <c r="E535" i="34" s="1"/>
  <c r="E541" i="34" a="1"/>
  <c r="E541" i="34" s="1"/>
  <c r="E527" i="34" a="1"/>
  <c r="E527" i="34" s="1"/>
  <c r="E542" i="34" a="1"/>
  <c r="E542" i="34" s="1"/>
  <c r="M538" i="34" a="1"/>
  <c r="M538" i="34" s="1"/>
  <c r="O539" i="34" a="1"/>
  <c r="O539" i="34" s="1"/>
  <c r="W539" i="34" a="1"/>
  <c r="W539" i="34" s="1"/>
  <c r="AJ539" i="34" a="1"/>
  <c r="AJ539" i="34" s="1"/>
  <c r="Y540" i="34" a="1"/>
  <c r="Y540" i="34" s="1"/>
  <c r="AF540" i="34" a="1"/>
  <c r="AF540" i="34" s="1"/>
  <c r="AK540" i="34" a="1"/>
  <c r="AK540" i="34" s="1"/>
  <c r="AQ540" i="34" a="1"/>
  <c r="AQ540" i="34" s="1"/>
  <c r="K541" i="34" a="1"/>
  <c r="K541" i="34" s="1"/>
  <c r="P541" i="34" a="1"/>
  <c r="P541" i="34" s="1"/>
  <c r="V541" i="34" a="1"/>
  <c r="V541" i="34" s="1"/>
  <c r="AA541" i="34" a="1"/>
  <c r="AA541" i="34" s="1"/>
  <c r="AF541" i="34" a="1"/>
  <c r="AF541" i="34" s="1"/>
  <c r="AS541" i="34" a="1"/>
  <c r="AS541" i="34" s="1"/>
  <c r="O542" i="34" a="1"/>
  <c r="O542" i="34" s="1"/>
  <c r="W542" i="34" a="1"/>
  <c r="W542" i="34" s="1"/>
  <c r="AE542" i="34" a="1"/>
  <c r="AE542" i="34" s="1"/>
  <c r="AM542" i="34" a="1"/>
  <c r="AM542" i="34" s="1"/>
  <c r="J543" i="34" a="1"/>
  <c r="J543" i="34" s="1"/>
  <c r="Z543" i="34" a="1"/>
  <c r="Z543" i="34" s="1"/>
  <c r="AH543" i="34" a="1"/>
  <c r="AH543" i="34" s="1"/>
  <c r="AP543" i="34" a="1"/>
  <c r="AP543" i="34" s="1"/>
  <c r="M544" i="34" a="1"/>
  <c r="M544" i="34" s="1"/>
  <c r="AK544" i="34" a="1"/>
  <c r="AK544" i="34" s="1"/>
  <c r="AS544" i="34" a="1"/>
  <c r="AS544" i="34" s="1"/>
  <c r="P545" i="34" a="1"/>
  <c r="P545" i="34" s="1"/>
  <c r="X545" i="34" a="1"/>
  <c r="X545" i="34" s="1"/>
  <c r="AF545" i="34" a="1"/>
  <c r="AF545" i="34" s="1"/>
  <c r="AN545" i="34" a="1"/>
  <c r="AN545" i="34" s="1"/>
  <c r="E510" i="34" a="1"/>
  <c r="E510" i="34" s="1"/>
  <c r="E536" i="34" a="1"/>
  <c r="E536" i="34" s="1"/>
  <c r="E504" i="34" a="1"/>
  <c r="E504" i="34" s="1"/>
  <c r="C4" i="40" s="1"/>
  <c r="Z534" i="34" a="1"/>
  <c r="Z534" i="34" s="1"/>
  <c r="AS536" i="34" a="1"/>
  <c r="AS536" i="34" s="1"/>
  <c r="AP538" i="34" a="1"/>
  <c r="AP538" i="34" s="1"/>
  <c r="P539" i="34" a="1"/>
  <c r="P539" i="34" s="1"/>
  <c r="AE539" i="34" a="1"/>
  <c r="AE539" i="34" s="1"/>
  <c r="AK539" i="34" a="1"/>
  <c r="AK539" i="34" s="1"/>
  <c r="AR539" i="34" a="1"/>
  <c r="AR539" i="34" s="1"/>
  <c r="N540" i="34" a="1"/>
  <c r="N540" i="34" s="1"/>
  <c r="Z540" i="34" a="1"/>
  <c r="Z540" i="34" s="1"/>
  <c r="AL540" i="34" a="1"/>
  <c r="AL540" i="34" s="1"/>
  <c r="Q541" i="34" a="1"/>
  <c r="Q541" i="34" s="1"/>
  <c r="AG541" i="34" a="1"/>
  <c r="AG541" i="34" s="1"/>
  <c r="AM541" i="34" a="1"/>
  <c r="AM541" i="34" s="1"/>
  <c r="AT541" i="34" a="1"/>
  <c r="AT541" i="34" s="1"/>
  <c r="P542" i="34" a="1"/>
  <c r="P542" i="34" s="1"/>
  <c r="X542" i="34" a="1"/>
  <c r="X542" i="34" s="1"/>
  <c r="AF542" i="34" a="1"/>
  <c r="AF542" i="34" s="1"/>
  <c r="AN542" i="34" a="1"/>
  <c r="AN542" i="34" s="1"/>
  <c r="K543" i="34" a="1"/>
  <c r="K543" i="34" s="1"/>
  <c r="AA543" i="34" a="1"/>
  <c r="AA543" i="34" s="1"/>
  <c r="AI543" i="34" a="1"/>
  <c r="AI543" i="34" s="1"/>
  <c r="AQ543" i="34" a="1"/>
  <c r="AQ543" i="34" s="1"/>
  <c r="N544" i="34" a="1"/>
  <c r="N544" i="34" s="1"/>
  <c r="V544" i="34" a="1"/>
  <c r="V544" i="34" s="1"/>
  <c r="AL544" i="34" a="1"/>
  <c r="AL544" i="34" s="1"/>
  <c r="AT544" i="34" a="1"/>
  <c r="AT544" i="34" s="1"/>
  <c r="Q545" i="34" a="1"/>
  <c r="Q545" i="34" s="1"/>
  <c r="Y545" i="34" a="1"/>
  <c r="Y545" i="34" s="1"/>
  <c r="AG545" i="34" a="1"/>
  <c r="AG545" i="34" s="1"/>
  <c r="AO545" i="34" a="1"/>
  <c r="AO545" i="34" s="1"/>
  <c r="E511" i="34" a="1"/>
  <c r="E511" i="34" s="1"/>
  <c r="E521" i="34" a="1"/>
  <c r="E521" i="34" s="1"/>
  <c r="E530" i="34" a="1"/>
  <c r="E530" i="34" s="1"/>
  <c r="E543" i="34" a="1"/>
  <c r="E543" i="34" s="1"/>
  <c r="E532" i="34" a="1"/>
  <c r="E532" i="34" s="1"/>
  <c r="AK530" i="34" l="1" a="1"/>
  <c r="AK530" i="34" s="1"/>
  <c r="AL527" i="34" a="1"/>
  <c r="AL527" i="34" s="1"/>
  <c r="AP526" i="34" a="1"/>
  <c r="AP526" i="34" s="1"/>
  <c r="AN525" i="34" a="1"/>
  <c r="AN525" i="34" s="1"/>
  <c r="AG524" i="34" a="1"/>
  <c r="AG524" i="34" s="1"/>
  <c r="AM539" i="34" a="1"/>
  <c r="AM539" i="34" s="1"/>
  <c r="AI537" i="34" a="1"/>
  <c r="AI537" i="34" s="1"/>
  <c r="Z535" i="34" a="1"/>
  <c r="Z535" i="34" s="1"/>
  <c r="Y533" i="34" a="1"/>
  <c r="Y533" i="34" s="1"/>
  <c r="O527" i="34" a="1"/>
  <c r="O527" i="34" s="1"/>
  <c r="M27" i="40" s="1"/>
  <c r="AG539" i="34" a="1"/>
  <c r="AG539" i="34" s="1"/>
  <c r="V537" i="34" a="1"/>
  <c r="V537" i="34" s="1"/>
  <c r="AT534" i="34" a="1"/>
  <c r="AT534" i="34" s="1"/>
  <c r="M533" i="34" a="1"/>
  <c r="M533" i="34" s="1"/>
  <c r="Z527" i="34" a="1"/>
  <c r="Z527" i="34" s="1"/>
  <c r="AA539" i="34" a="1"/>
  <c r="AA539" i="34" s="1"/>
  <c r="J537" i="34" a="1"/>
  <c r="J537" i="34" s="1"/>
  <c r="AO534" i="34" a="1"/>
  <c r="AO534" i="34" s="1"/>
  <c r="AR532" i="34" a="1"/>
  <c r="AR532" i="34" s="1"/>
  <c r="J539" i="34" a="1"/>
  <c r="J539" i="34" s="1"/>
  <c r="AO536" i="34" a="1"/>
  <c r="AO536" i="34" s="1"/>
  <c r="AH534" i="34" a="1"/>
  <c r="AH534" i="34" s="1"/>
  <c r="AM532" i="34" a="1"/>
  <c r="AM532" i="34" s="1"/>
  <c r="AO538" i="34" a="1"/>
  <c r="AO538" i="34" s="1"/>
  <c r="X536" i="34" a="1"/>
  <c r="X536" i="34" s="1"/>
  <c r="W534" i="34" a="1"/>
  <c r="W534" i="34" s="1"/>
  <c r="U34" i="40" s="1"/>
  <c r="AG532" i="34" a="1"/>
  <c r="AG532" i="34" s="1"/>
  <c r="AH538" i="34" a="1"/>
  <c r="AH538" i="34" s="1"/>
  <c r="L536" i="34" a="1"/>
  <c r="L536" i="34" s="1"/>
  <c r="Q534" i="34" a="1"/>
  <c r="Q534" i="34" s="1"/>
  <c r="AH531" i="34" a="1"/>
  <c r="AH531" i="34" s="1"/>
  <c r="P538" i="34" a="1"/>
  <c r="P538" i="34" s="1"/>
  <c r="AR535" i="34" a="1"/>
  <c r="AR535" i="34" s="1"/>
  <c r="AK533" i="34" a="1"/>
  <c r="AK533" i="34" s="1"/>
  <c r="AI33" i="40" s="1"/>
  <c r="AS537" i="34" a="1"/>
  <c r="AS537" i="34" s="1"/>
  <c r="M540" i="34" a="1"/>
  <c r="M540" i="34" s="1"/>
  <c r="AT537" i="34" a="1"/>
  <c r="AT537" i="34" s="1"/>
  <c r="AL535" i="34" a="1"/>
  <c r="AL535" i="34" s="1"/>
  <c r="AE533" i="34" a="1"/>
  <c r="AE533" i="34" s="1"/>
  <c r="AO530" i="34" a="1"/>
  <c r="AO530" i="34" s="1"/>
  <c r="AI536" i="34" a="1"/>
  <c r="AI536" i="34" s="1"/>
  <c r="O530" i="34" a="1"/>
  <c r="O530" i="34" s="1"/>
  <c r="AK535" i="34" a="1"/>
  <c r="AK535" i="34" s="1"/>
  <c r="AQ527" i="34" a="1"/>
  <c r="AQ527" i="34" s="1"/>
  <c r="AJ527" i="34" a="1"/>
  <c r="AJ527" i="34" s="1"/>
  <c r="AP490" i="34"/>
  <c r="AF527" i="34" a="1"/>
  <c r="AF527" i="34" s="1"/>
  <c r="AT523" i="34" a="1"/>
  <c r="AT523" i="34" s="1"/>
  <c r="AB524" i="34" a="1"/>
  <c r="AB524" i="34" s="1"/>
  <c r="AQ526" i="34" a="1"/>
  <c r="AQ526" i="34" s="1"/>
  <c r="AG538" i="34" a="1"/>
  <c r="AG538" i="34" s="1"/>
  <c r="AS514" i="34" a="1"/>
  <c r="AS514" i="34" s="1"/>
  <c r="AT531" i="34" a="1"/>
  <c r="AT531" i="34" s="1"/>
  <c r="AB538" i="34" a="1"/>
  <c r="AB538" i="34" s="1"/>
  <c r="AN536" i="34" a="1"/>
  <c r="AN536" i="34" s="1"/>
  <c r="AS531" i="34" a="1"/>
  <c r="AS531" i="34" s="1"/>
  <c r="W525" i="34" a="1"/>
  <c r="W525" i="34" s="1"/>
  <c r="AT516" i="34" a="1"/>
  <c r="AT516" i="34" s="1"/>
  <c r="AR16" i="40" s="1"/>
  <c r="AQ522" i="34" a="1"/>
  <c r="AQ522" i="34" s="1"/>
  <c r="P531" i="34" a="1"/>
  <c r="P531" i="34" s="1"/>
  <c r="K526" i="34" a="1"/>
  <c r="K526" i="34" s="1"/>
  <c r="AN514" i="34" a="1"/>
  <c r="AN514" i="34" s="1"/>
  <c r="AS516" i="34" a="1"/>
  <c r="AS516" i="34" s="1"/>
  <c r="AP522" i="34" a="1"/>
  <c r="AP522" i="34" s="1"/>
  <c r="N535" i="34" a="1"/>
  <c r="N535" i="34" s="1"/>
  <c r="AM538" i="34" a="1"/>
  <c r="AM538" i="34" s="1"/>
  <c r="AK38" i="40" s="1"/>
  <c r="AM51" i="40" s="1"/>
  <c r="AR521" i="34" a="1"/>
  <c r="AR521" i="34" s="1"/>
  <c r="AI524" i="34" a="1"/>
  <c r="AI524" i="34" s="1"/>
  <c r="AG504" i="34" a="1"/>
  <c r="AG504" i="34" s="1"/>
  <c r="AN534" i="34" a="1"/>
  <c r="AN534" i="34" s="1"/>
  <c r="AG537" i="34" a="1"/>
  <c r="AG537" i="34" s="1"/>
  <c r="AM515" i="34" a="1"/>
  <c r="AM515" i="34" s="1"/>
  <c r="AP521" i="34" a="1"/>
  <c r="AP521" i="34" s="1"/>
  <c r="P521" i="34" a="1"/>
  <c r="P521" i="34" s="1"/>
  <c r="N21" i="40" s="1"/>
  <c r="AB534" i="34" a="1"/>
  <c r="AB534" i="34" s="1"/>
  <c r="K536" i="34" a="1"/>
  <c r="K536" i="34" s="1"/>
  <c r="AA526" i="34" a="1"/>
  <c r="AA526" i="34" s="1"/>
  <c r="AR515" i="34" a="1"/>
  <c r="AR515" i="34" s="1"/>
  <c r="Q516" i="34" a="1"/>
  <c r="Q516" i="34" s="1"/>
  <c r="P534" i="34" a="1"/>
  <c r="P534" i="34" s="1"/>
  <c r="J534" i="34" a="1"/>
  <c r="J534" i="34" s="1"/>
  <c r="AJ524" i="34" a="1"/>
  <c r="AJ524" i="34" s="1"/>
  <c r="AH24" i="40" s="1"/>
  <c r="O512" i="34" a="1"/>
  <c r="O512" i="34" s="1"/>
  <c r="J524" i="34" a="1"/>
  <c r="J524" i="34" s="1"/>
  <c r="AB537" i="34" a="1"/>
  <c r="AB537" i="34" s="1"/>
  <c r="AJ533" i="34" a="1"/>
  <c r="AJ533" i="34" s="1"/>
  <c r="AR531" i="34" a="1"/>
  <c r="AR531" i="34" s="1"/>
  <c r="AM522" i="34" a="1"/>
  <c r="AM522" i="34" s="1"/>
  <c r="AO525" i="34" a="1"/>
  <c r="AO525" i="34" s="1"/>
  <c r="O513" i="34" a="1"/>
  <c r="O513" i="34" s="1"/>
  <c r="M13" i="40" s="1"/>
  <c r="AR514" i="34" a="1"/>
  <c r="AR514" i="34" s="1"/>
  <c r="AT521" i="34" a="1"/>
  <c r="AT521" i="34" s="1"/>
  <c r="AT526" i="34" a="1"/>
  <c r="AT526" i="34" s="1"/>
  <c r="AA515" i="34" a="1"/>
  <c r="AA515" i="34" s="1"/>
  <c r="P524" i="34" a="1"/>
  <c r="P524" i="34" s="1"/>
  <c r="AH526" i="34" a="1"/>
  <c r="AH526" i="34" s="1"/>
  <c r="W522" i="34" a="1"/>
  <c r="W522" i="34" s="1"/>
  <c r="AF514" i="34" a="1"/>
  <c r="AF514" i="34" s="1"/>
  <c r="Y511" i="34" a="1"/>
  <c r="Y511" i="34" s="1"/>
  <c r="K513" i="34" a="1"/>
  <c r="K513" i="34" s="1"/>
  <c r="L526" i="34" a="1"/>
  <c r="L526" i="34" s="1"/>
  <c r="AK513" i="34" a="1"/>
  <c r="AK513" i="34" s="1"/>
  <c r="X509" i="34" a="1"/>
  <c r="X509" i="34" s="1"/>
  <c r="AT510" i="34" a="1"/>
  <c r="AT510" i="34" s="1"/>
  <c r="AE514" i="34" a="1"/>
  <c r="AE514" i="34" s="1"/>
  <c r="Y509" i="34" a="1"/>
  <c r="Y509" i="34" s="1"/>
  <c r="W9" i="40" s="1"/>
  <c r="M511" i="34" a="1"/>
  <c r="M511" i="34" s="1"/>
  <c r="AT512" i="34" a="1"/>
  <c r="AT512" i="34" s="1"/>
  <c r="AB514" i="34" a="1"/>
  <c r="AB514" i="34" s="1"/>
  <c r="U500" i="34"/>
  <c r="AP524" i="34" a="1"/>
  <c r="AP524" i="34" s="1"/>
  <c r="Z511" i="34" a="1"/>
  <c r="Z511" i="34" s="1"/>
  <c r="AH522" i="34" a="1"/>
  <c r="AH522" i="34" s="1"/>
  <c r="L509" i="34" a="1"/>
  <c r="L509" i="34" s="1"/>
  <c r="J9" i="40" s="1"/>
  <c r="AJ516" i="34" a="1"/>
  <c r="AJ516" i="34" s="1"/>
  <c r="AA532" i="34" a="1"/>
  <c r="AA532" i="34" s="1"/>
  <c r="Y530" i="34" a="1"/>
  <c r="Y530" i="34" s="1"/>
  <c r="W30" i="40" s="1"/>
  <c r="AR537" i="34" a="1"/>
  <c r="AR537" i="34" s="1"/>
  <c r="W536" i="34" a="1"/>
  <c r="W536" i="34" s="1"/>
  <c r="AG534" i="34" a="1"/>
  <c r="AG534" i="34" s="1"/>
  <c r="Z532" i="34" a="1"/>
  <c r="Z532" i="34" s="1"/>
  <c r="AP527" i="34" a="1"/>
  <c r="AP527" i="34" s="1"/>
  <c r="AN27" i="40" s="1"/>
  <c r="AB526" i="34" a="1"/>
  <c r="AB526" i="34" s="1"/>
  <c r="AK524" i="34" a="1"/>
  <c r="AK524" i="34" s="1"/>
  <c r="AA522" i="34" a="1"/>
  <c r="AA522" i="34" s="1"/>
  <c r="Y22" i="40" s="1"/>
  <c r="V516" i="34" a="1"/>
  <c r="V516" i="34" s="1"/>
  <c r="P511" i="34" a="1"/>
  <c r="P511" i="34" s="1"/>
  <c r="Z525" i="34" a="1"/>
  <c r="Z525" i="34" s="1"/>
  <c r="O523" i="34" a="1"/>
  <c r="O523" i="34" s="1"/>
  <c r="AE521" i="34" a="1"/>
  <c r="AE521" i="34" s="1"/>
  <c r="AC21" i="40" s="1"/>
  <c r="X515" i="34" a="1"/>
  <c r="X515" i="34" s="1"/>
  <c r="P527" i="34" a="1"/>
  <c r="P527" i="34" s="1"/>
  <c r="AT524" i="34" a="1"/>
  <c r="AT524" i="34" s="1"/>
  <c r="AR24" i="40" s="1"/>
  <c r="Y522" i="34" a="1"/>
  <c r="Y522" i="34" s="1"/>
  <c r="Z516" i="34" a="1"/>
  <c r="Z516" i="34" s="1"/>
  <c r="AM514" i="34" a="1"/>
  <c r="AM514" i="34" s="1"/>
  <c r="Y526" i="34" a="1"/>
  <c r="Y526" i="34" s="1"/>
  <c r="AR523" i="34" a="1"/>
  <c r="AR523" i="34" s="1"/>
  <c r="AP23" i="40" s="1"/>
  <c r="W521" i="34" a="1"/>
  <c r="W521" i="34" s="1"/>
  <c r="AJ515" i="34" a="1"/>
  <c r="AJ515" i="34" s="1"/>
  <c r="AJ510" i="34" a="1"/>
  <c r="AJ510" i="34" s="1"/>
  <c r="AH10" i="40" s="1"/>
  <c r="Y523" i="34" a="1"/>
  <c r="Y523" i="34" s="1"/>
  <c r="AB521" i="34" a="1"/>
  <c r="AB521" i="34" s="1"/>
  <c r="V515" i="34" a="1"/>
  <c r="V515" i="34" s="1"/>
  <c r="Z504" i="34" a="1"/>
  <c r="Z504" i="34" s="1"/>
  <c r="AF524" i="34" a="1"/>
  <c r="AF524" i="34" s="1"/>
  <c r="AD24" i="40" s="1"/>
  <c r="AO522" i="34" a="1"/>
  <c r="AO522" i="34" s="1"/>
  <c r="AE516" i="34" a="1"/>
  <c r="AE516" i="34" s="1"/>
  <c r="Y514" i="34" a="1"/>
  <c r="Y514" i="34" s="1"/>
  <c r="W14" i="40" s="1"/>
  <c r="AI526" i="34" a="1"/>
  <c r="AI526" i="34" s="1"/>
  <c r="AL524" i="34" a="1"/>
  <c r="AL524" i="34" s="1"/>
  <c r="AI522" i="34" a="1"/>
  <c r="AI522" i="34" s="1"/>
  <c r="J516" i="34" a="1"/>
  <c r="J516" i="34" s="1"/>
  <c r="M504" i="34" a="1"/>
  <c r="M504" i="34" s="1"/>
  <c r="K4" i="40" s="1"/>
  <c r="P525" i="34" a="1"/>
  <c r="P525" i="34" s="1"/>
  <c r="J523" i="34" a="1"/>
  <c r="J523" i="34" s="1"/>
  <c r="N521" i="34" a="1"/>
  <c r="N521" i="34" s="1"/>
  <c r="L21" i="40" s="1"/>
  <c r="L515" i="34" a="1"/>
  <c r="L515" i="34" s="1"/>
  <c r="M514" i="34" a="1"/>
  <c r="M514" i="34" s="1"/>
  <c r="AL511" i="34" a="1"/>
  <c r="AL511" i="34" s="1"/>
  <c r="AK509" i="34" a="1"/>
  <c r="AK509" i="34" s="1"/>
  <c r="V513" i="34" a="1"/>
  <c r="V513" i="34" s="1"/>
  <c r="T13" i="40" s="1"/>
  <c r="AK511" i="34" a="1"/>
  <c r="AK511" i="34" s="1"/>
  <c r="K510" i="34" a="1"/>
  <c r="K510" i="34" s="1"/>
  <c r="AO513" i="34" a="1"/>
  <c r="AO513" i="34" s="1"/>
  <c r="AM13" i="40" s="1"/>
  <c r="AQ511" i="34" a="1"/>
  <c r="AQ511" i="34" s="1"/>
  <c r="AP509" i="34" a="1"/>
  <c r="AP509" i="34" s="1"/>
  <c r="Q509" i="34" a="1"/>
  <c r="Q509" i="34" s="1"/>
  <c r="AP511" i="34" a="1"/>
  <c r="AP511" i="34" s="1"/>
  <c r="M513" i="34" a="1"/>
  <c r="M513" i="34" s="1"/>
  <c r="K13" i="40" s="1"/>
  <c r="AK527" i="34" a="1"/>
  <c r="AK527" i="34" s="1"/>
  <c r="O538" i="34" a="1"/>
  <c r="O538" i="34" s="1"/>
  <c r="Q536" i="34" a="1"/>
  <c r="Q536" i="34" s="1"/>
  <c r="V534" i="34" a="1"/>
  <c r="V534" i="34" s="1"/>
  <c r="O532" i="34" a="1"/>
  <c r="O532" i="34" s="1"/>
  <c r="N530" i="34" a="1"/>
  <c r="N530" i="34" s="1"/>
  <c r="AM537" i="34" a="1"/>
  <c r="AM537" i="34" s="1"/>
  <c r="P536" i="34" a="1"/>
  <c r="P536" i="34" s="1"/>
  <c r="N36" i="40" s="1"/>
  <c r="AA534" i="34" a="1"/>
  <c r="AA534" i="34" s="1"/>
  <c r="N532" i="34" a="1"/>
  <c r="N532" i="34" s="1"/>
  <c r="AE527" i="34" a="1"/>
  <c r="AE527" i="34" s="1"/>
  <c r="P526" i="34" a="1"/>
  <c r="P526" i="34" s="1"/>
  <c r="Y524" i="34" a="1"/>
  <c r="Y524" i="34" s="1"/>
  <c r="O522" i="34" a="1"/>
  <c r="O522" i="34" s="1"/>
  <c r="N516" i="34" a="1"/>
  <c r="N516" i="34" s="1"/>
  <c r="AL526" i="34" a="1"/>
  <c r="AL526" i="34" s="1"/>
  <c r="AJ26" i="40" s="1"/>
  <c r="AO524" i="34" a="1"/>
  <c r="AO524" i="34" s="1"/>
  <c r="AS522" i="34" a="1"/>
  <c r="AS522" i="34" s="1"/>
  <c r="L521" i="34" a="1"/>
  <c r="L521" i="34" s="1"/>
  <c r="J515" i="34" a="1"/>
  <c r="J515" i="34" s="1"/>
  <c r="K527" i="34" a="1"/>
  <c r="K527" i="34" s="1"/>
  <c r="AN524" i="34" a="1"/>
  <c r="AN524" i="34" s="1"/>
  <c r="M522" i="34" a="1"/>
  <c r="M522" i="34" s="1"/>
  <c r="M516" i="34" a="1"/>
  <c r="M516" i="34" s="1"/>
  <c r="K16" i="40" s="1"/>
  <c r="Q514" i="34" a="1"/>
  <c r="Q514" i="34" s="1"/>
  <c r="AT525" i="34" a="1"/>
  <c r="AT525" i="34" s="1"/>
  <c r="Z523" i="34" a="1"/>
  <c r="Z523" i="34" s="1"/>
  <c r="J521" i="34" a="1"/>
  <c r="J521" i="34" s="1"/>
  <c r="O515" i="34" a="1"/>
  <c r="O515" i="34" s="1"/>
  <c r="AA509" i="34" a="1"/>
  <c r="AA509" i="34" s="1"/>
  <c r="M523" i="34" a="1"/>
  <c r="M523" i="34" s="1"/>
  <c r="V521" i="34" a="1"/>
  <c r="V521" i="34" s="1"/>
  <c r="T21" i="40" s="1"/>
  <c r="V51" i="40" s="1"/>
  <c r="N515" i="34" a="1"/>
  <c r="N515" i="34" s="1"/>
  <c r="N527" i="34" a="1"/>
  <c r="N527" i="34" s="1"/>
  <c r="V524" i="34" a="1"/>
  <c r="V524" i="34" s="1"/>
  <c r="AJ522" i="34" a="1"/>
  <c r="AJ522" i="34" s="1"/>
  <c r="X516" i="34" a="1"/>
  <c r="X516" i="34" s="1"/>
  <c r="J514" i="34" a="1"/>
  <c r="J514" i="34" s="1"/>
  <c r="W526" i="34" a="1"/>
  <c r="W526" i="34" s="1"/>
  <c r="AA524" i="34" a="1"/>
  <c r="AA524" i="34" s="1"/>
  <c r="Y24" i="40" s="1"/>
  <c r="P522" i="34" a="1"/>
  <c r="P522" i="34" s="1"/>
  <c r="AO515" i="34" a="1"/>
  <c r="AO515" i="34" s="1"/>
  <c r="AN526" i="34" a="1"/>
  <c r="AN526" i="34" s="1"/>
  <c r="K525" i="34" a="1"/>
  <c r="K525" i="34" s="1"/>
  <c r="AN522" i="34" a="1"/>
  <c r="AN522" i="34" s="1"/>
  <c r="AP516" i="34" a="1"/>
  <c r="AP516" i="34" s="1"/>
  <c r="AP514" i="34" a="1"/>
  <c r="AP514" i="34" s="1"/>
  <c r="AQ513" i="34" a="1"/>
  <c r="AQ513" i="34" s="1"/>
  <c r="AO13" i="40" s="1"/>
  <c r="O511" i="34" a="1"/>
  <c r="O511" i="34" s="1"/>
  <c r="AF509" i="34" a="1"/>
  <c r="AF509" i="34" s="1"/>
  <c r="P513" i="34" a="1"/>
  <c r="P513" i="34" s="1"/>
  <c r="AF511" i="34" a="1"/>
  <c r="AF511" i="34" s="1"/>
  <c r="AE509" i="34" a="1"/>
  <c r="AE509" i="34" s="1"/>
  <c r="AI513" i="34" a="1"/>
  <c r="AI513" i="34" s="1"/>
  <c r="AE511" i="34" a="1"/>
  <c r="AE511" i="34" s="1"/>
  <c r="AJ509" i="34" a="1"/>
  <c r="AJ509" i="34" s="1"/>
  <c r="AH9" i="40" s="1"/>
  <c r="AL514" i="34" a="1"/>
  <c r="AL514" i="34" s="1"/>
  <c r="AJ511" i="34" a="1"/>
  <c r="AJ511" i="34" s="1"/>
  <c r="AR510" i="34" a="1"/>
  <c r="AR510" i="34" s="1"/>
  <c r="AP10" i="40" s="1"/>
  <c r="AB531" i="34" a="1"/>
  <c r="AB531" i="34" s="1"/>
  <c r="Y527" i="34" a="1"/>
  <c r="Y527" i="34" s="1"/>
  <c r="AN537" i="34" a="1"/>
  <c r="AN537" i="34" s="1"/>
  <c r="AF535" i="34" a="1"/>
  <c r="AF535" i="34" s="1"/>
  <c r="K534" i="34" a="1"/>
  <c r="K534" i="34" s="1"/>
  <c r="I34" i="40" s="1"/>
  <c r="AM531" i="34" a="1"/>
  <c r="AM531" i="34" s="1"/>
  <c r="AJ526" i="34" a="1"/>
  <c r="AJ526" i="34" s="1"/>
  <c r="AA537" i="34" a="1"/>
  <c r="AA537" i="34" s="1"/>
  <c r="Y37" i="40" s="1"/>
  <c r="AQ535" i="34" a="1"/>
  <c r="AQ535" i="34" s="1"/>
  <c r="AI533" i="34" a="1"/>
  <c r="AI533" i="34" s="1"/>
  <c r="AF531" i="34" a="1"/>
  <c r="AF531" i="34" s="1"/>
  <c r="W527" i="34" a="1"/>
  <c r="W527" i="34" s="1"/>
  <c r="AQ525" i="34" a="1"/>
  <c r="AQ525" i="34" s="1"/>
  <c r="AO25" i="40" s="1"/>
  <c r="AN523" i="34" a="1"/>
  <c r="AN523" i="34" s="1"/>
  <c r="AL521" i="34" a="1"/>
  <c r="AL521" i="34" s="1"/>
  <c r="AF515" i="34" a="1"/>
  <c r="AF515" i="34" s="1"/>
  <c r="AD15" i="40" s="1"/>
  <c r="O526" i="34" a="1"/>
  <c r="O526" i="34" s="1"/>
  <c r="X524" i="34" a="1"/>
  <c r="X524" i="34" s="1"/>
  <c r="AF522" i="34" a="1"/>
  <c r="AF522" i="34" s="1"/>
  <c r="AO516" i="34" a="1"/>
  <c r="AO516" i="34" s="1"/>
  <c r="AJ513" i="34" a="1"/>
  <c r="AJ513" i="34" s="1"/>
  <c r="AH13" i="40" s="1"/>
  <c r="AF526" i="34" a="1"/>
  <c r="AF526" i="34" s="1"/>
  <c r="AM523" i="34" a="1"/>
  <c r="AM523" i="34" s="1"/>
  <c r="AJ521" i="34" a="1"/>
  <c r="AJ521" i="34" s="1"/>
  <c r="AH21" i="40" s="1"/>
  <c r="AK515" i="34" a="1"/>
  <c r="AK515" i="34" s="1"/>
  <c r="AP510" i="34" a="1"/>
  <c r="AP510" i="34" s="1"/>
  <c r="AJ525" i="34" a="1"/>
  <c r="AJ525" i="34" s="1"/>
  <c r="AL522" i="34" a="1"/>
  <c r="AL522" i="34" s="1"/>
  <c r="AM516" i="34" a="1"/>
  <c r="AM516" i="34" s="1"/>
  <c r="AK16" i="40" s="1"/>
  <c r="AK514" i="34" a="1"/>
  <c r="AK514" i="34" s="1"/>
  <c r="Q524" i="34" a="1"/>
  <c r="Q524" i="34" s="1"/>
  <c r="AK522" i="34" a="1"/>
  <c r="AK522" i="34" s="1"/>
  <c r="AI22" i="40" s="1"/>
  <c r="AR516" i="34" a="1"/>
  <c r="AR516" i="34" s="1"/>
  <c r="AJ514" i="34" a="1"/>
  <c r="AJ514" i="34" s="1"/>
  <c r="AO526" i="34" a="1"/>
  <c r="AO526" i="34" s="1"/>
  <c r="K524" i="34" a="1"/>
  <c r="K524" i="34" s="1"/>
  <c r="J522" i="34" a="1"/>
  <c r="J522" i="34" s="1"/>
  <c r="H22" i="40" s="1"/>
  <c r="AP515" i="34" a="1"/>
  <c r="AP515" i="34" s="1"/>
  <c r="AH511" i="34" a="1"/>
  <c r="AH511" i="34" s="1"/>
  <c r="AG525" i="34" a="1"/>
  <c r="AG525" i="34" s="1"/>
  <c r="AE25" i="40" s="1"/>
  <c r="AO523" i="34" a="1"/>
  <c r="AO523" i="34" s="1"/>
  <c r="AG521" i="34" a="1"/>
  <c r="AG521" i="34" s="1"/>
  <c r="M515" i="34" a="1"/>
  <c r="M515" i="34" s="1"/>
  <c r="V526" i="34" a="1"/>
  <c r="V526" i="34" s="1"/>
  <c r="AE524" i="34" a="1"/>
  <c r="AE524" i="34" s="1"/>
  <c r="AB522" i="34" a="1"/>
  <c r="AB522" i="34" s="1"/>
  <c r="O516" i="34" a="1"/>
  <c r="O516" i="34" s="1"/>
  <c r="V514" i="34" a="1"/>
  <c r="V514" i="34" s="1"/>
  <c r="T14" i="40" s="1"/>
  <c r="W513" i="34" a="1"/>
  <c r="W513" i="34" s="1"/>
  <c r="AO510" i="34" a="1"/>
  <c r="AO510" i="34" s="1"/>
  <c r="M509" i="34" a="1"/>
  <c r="M509" i="34" s="1"/>
  <c r="AM512" i="34" a="1"/>
  <c r="AM512" i="34" s="1"/>
  <c r="AN510" i="34" a="1"/>
  <c r="AN510" i="34" s="1"/>
  <c r="AL10" i="40" s="1"/>
  <c r="AR504" i="34" a="1"/>
  <c r="AR504" i="34" s="1"/>
  <c r="AS512" i="34" a="1"/>
  <c r="AS512" i="34" s="1"/>
  <c r="N511" i="34" a="1"/>
  <c r="N511" i="34" s="1"/>
  <c r="L11" i="40" s="1"/>
  <c r="K509" i="34" a="1"/>
  <c r="K509" i="34" s="1"/>
  <c r="X514" i="34" a="1"/>
  <c r="X514" i="34" s="1"/>
  <c r="AG510" i="34" a="1"/>
  <c r="AG510" i="34" s="1"/>
  <c r="V531" i="34" a="1"/>
  <c r="V531" i="34" s="1"/>
  <c r="AI525" i="34" a="1"/>
  <c r="AI525" i="34" s="1"/>
  <c r="AG25" i="40" s="1"/>
  <c r="AH537" i="34" a="1"/>
  <c r="AH537" i="34" s="1"/>
  <c r="Y535" i="34" a="1"/>
  <c r="Y535" i="34" s="1"/>
  <c r="AP533" i="34" a="1"/>
  <c r="AP533" i="34" s="1"/>
  <c r="AN33" i="40" s="1"/>
  <c r="AG531" i="34" a="1"/>
  <c r="AG531" i="34" s="1"/>
  <c r="AS538" i="34" a="1"/>
  <c r="AS538" i="34" s="1"/>
  <c r="AQ38" i="40" s="1"/>
  <c r="O537" i="34" a="1"/>
  <c r="O537" i="34" s="1"/>
  <c r="AJ535" i="34" a="1"/>
  <c r="AJ535" i="34" s="1"/>
  <c r="X533" i="34" a="1"/>
  <c r="X533" i="34" s="1"/>
  <c r="V33" i="40" s="1"/>
  <c r="AA531" i="34" a="1"/>
  <c r="AA531" i="34" s="1"/>
  <c r="L527" i="34" a="1"/>
  <c r="L527" i="34" s="1"/>
  <c r="AF525" i="34" a="1"/>
  <c r="AF525" i="34" s="1"/>
  <c r="AD25" i="40" s="1"/>
  <c r="AH523" i="34" a="1"/>
  <c r="AH523" i="34" s="1"/>
  <c r="Y521" i="34" a="1"/>
  <c r="Y521" i="34" s="1"/>
  <c r="Y515" i="34" a="1"/>
  <c r="Y515" i="34" s="1"/>
  <c r="J526" i="34" a="1"/>
  <c r="J526" i="34" s="1"/>
  <c r="N524" i="34" a="1"/>
  <c r="N524" i="34" s="1"/>
  <c r="L24" i="40" s="1"/>
  <c r="Z522" i="34" a="1"/>
  <c r="Z522" i="34" s="1"/>
  <c r="AH516" i="34" a="1"/>
  <c r="AH516" i="34" s="1"/>
  <c r="K511" i="34" a="1"/>
  <c r="K511" i="34" s="1"/>
  <c r="I11" i="40" s="1"/>
  <c r="Z526" i="34" a="1"/>
  <c r="Z526" i="34" s="1"/>
  <c r="AF523" i="34" a="1"/>
  <c r="AF523" i="34" s="1"/>
  <c r="X521" i="34" a="1"/>
  <c r="X521" i="34" s="1"/>
  <c r="AE515" i="34" a="1"/>
  <c r="AE515" i="34" s="1"/>
  <c r="AG509" i="34" a="1"/>
  <c r="AG509" i="34" s="1"/>
  <c r="X525" i="34" a="1"/>
  <c r="X525" i="34" s="1"/>
  <c r="AE522" i="34" a="1"/>
  <c r="AE522" i="34" s="1"/>
  <c r="AG516" i="34" a="1"/>
  <c r="AG516" i="34" s="1"/>
  <c r="AE16" i="40" s="1"/>
  <c r="AA514" i="34" a="1"/>
  <c r="AA514" i="34" s="1"/>
  <c r="L524" i="34" a="1"/>
  <c r="L524" i="34" s="1"/>
  <c r="X522" i="34" a="1"/>
  <c r="X522" i="34" s="1"/>
  <c r="AL516" i="34" a="1"/>
  <c r="AL516" i="34" s="1"/>
  <c r="Z514" i="34" a="1"/>
  <c r="Z514" i="34" s="1"/>
  <c r="X14" i="40" s="1"/>
  <c r="AS525" i="34" a="1"/>
  <c r="AS525" i="34" s="1"/>
  <c r="AP523" i="34" a="1"/>
  <c r="AP523" i="34" s="1"/>
  <c r="AN23" i="40" s="1"/>
  <c r="AN521" i="34" a="1"/>
  <c r="AN521" i="34" s="1"/>
  <c r="AH515" i="34" a="1"/>
  <c r="AH515" i="34" s="1"/>
  <c r="N509" i="34" a="1"/>
  <c r="N509" i="34" s="1"/>
  <c r="L9" i="40" s="1"/>
  <c r="V525" i="34" a="1"/>
  <c r="V525" i="34" s="1"/>
  <c r="AJ523" i="34" a="1"/>
  <c r="AJ523" i="34" s="1"/>
  <c r="Z521" i="34" a="1"/>
  <c r="Z521" i="34" s="1"/>
  <c r="X21" i="40" s="1"/>
  <c r="AG514" i="34" a="1"/>
  <c r="AG514" i="34" s="1"/>
  <c r="Q526" i="34" a="1"/>
  <c r="Q526" i="34" s="1"/>
  <c r="Z524" i="34" a="1"/>
  <c r="Z524" i="34" s="1"/>
  <c r="X24" i="40" s="1"/>
  <c r="V522" i="34" a="1"/>
  <c r="V522" i="34" s="1"/>
  <c r="AT515" i="34" a="1"/>
  <c r="AT515" i="34" s="1"/>
  <c r="AR15" i="40" s="1"/>
  <c r="AP513" i="34" a="1"/>
  <c r="AP513" i="34" s="1"/>
  <c r="Q513" i="34" a="1"/>
  <c r="Q513" i="34" s="1"/>
  <c r="AI510" i="34" a="1"/>
  <c r="AI510" i="34" s="1"/>
  <c r="AG10" i="40" s="1"/>
  <c r="AS504" i="34" a="1"/>
  <c r="AS504" i="34" s="1"/>
  <c r="AF512" i="34" a="1"/>
  <c r="AF512" i="34" s="1"/>
  <c r="AD12" i="40" s="1"/>
  <c r="AH510" i="34" a="1"/>
  <c r="AH510" i="34" s="1"/>
  <c r="AF10" i="40" s="1"/>
  <c r="AK504" i="34" a="1"/>
  <c r="AK504" i="34" s="1"/>
  <c r="AL512" i="34" a="1"/>
  <c r="AL512" i="34" s="1"/>
  <c r="AS510" i="34" a="1"/>
  <c r="AS510" i="34" s="1"/>
  <c r="AQ504" i="34" a="1"/>
  <c r="AQ504" i="34" s="1"/>
  <c r="AH513" i="34" a="1"/>
  <c r="AH513" i="34" s="1"/>
  <c r="AF13" i="40" s="1"/>
  <c r="AI509" i="34" a="1"/>
  <c r="AI509" i="34" s="1"/>
  <c r="AT536" i="34" a="1"/>
  <c r="AT536" i="34" s="1"/>
  <c r="AR36" i="40" s="1"/>
  <c r="AE535" i="34" a="1"/>
  <c r="AE535" i="34" s="1"/>
  <c r="AC35" i="40" s="1"/>
  <c r="L533" i="34" a="1"/>
  <c r="L533" i="34" s="1"/>
  <c r="AT530" i="34" a="1"/>
  <c r="AT530" i="34" s="1"/>
  <c r="AR30" i="40" s="1"/>
  <c r="AR526" i="34" a="1"/>
  <c r="AR526" i="34" s="1"/>
  <c r="AA525" i="34" a="1"/>
  <c r="AA525" i="34" s="1"/>
  <c r="V523" i="34" a="1"/>
  <c r="V523" i="34" s="1"/>
  <c r="T23" i="40" s="1"/>
  <c r="M521" i="34" a="1"/>
  <c r="M521" i="34" s="1"/>
  <c r="K515" i="34" a="1"/>
  <c r="K515" i="34" s="1"/>
  <c r="I15" i="40" s="1"/>
  <c r="AP525" i="34" a="1"/>
  <c r="AP525" i="34" s="1"/>
  <c r="AN25" i="40" s="1"/>
  <c r="AS523" i="34" a="1"/>
  <c r="AS523" i="34" s="1"/>
  <c r="N522" i="34" a="1"/>
  <c r="N522" i="34" s="1"/>
  <c r="L22" i="40" s="1"/>
  <c r="AA516" i="34" a="1"/>
  <c r="AA516" i="34" s="1"/>
  <c r="AM509" i="34" a="1"/>
  <c r="AM509" i="34" s="1"/>
  <c r="N526" i="34" a="1"/>
  <c r="N526" i="34" s="1"/>
  <c r="L26" i="40" s="1"/>
  <c r="AA523" i="34" a="1"/>
  <c r="AA523" i="34" s="1"/>
  <c r="Q521" i="34" a="1"/>
  <c r="Q521" i="34" s="1"/>
  <c r="W515" i="34" a="1"/>
  <c r="W515" i="34" s="1"/>
  <c r="U15" i="40" s="1"/>
  <c r="AM504" i="34" a="1"/>
  <c r="AM504" i="34" s="1"/>
  <c r="AH524" i="34" a="1"/>
  <c r="AH524" i="34" s="1"/>
  <c r="L522" i="34" a="1"/>
  <c r="L522" i="34" s="1"/>
  <c r="Y516" i="34" a="1"/>
  <c r="Y516" i="34" s="1"/>
  <c r="O514" i="34" a="1"/>
  <c r="O514" i="34" s="1"/>
  <c r="M14" i="40" s="1"/>
  <c r="O51" i="40" s="1"/>
  <c r="AQ523" i="34" a="1"/>
  <c r="AQ523" i="34" s="1"/>
  <c r="Q522" i="34" a="1"/>
  <c r="Q522" i="34" s="1"/>
  <c r="O22" i="40" s="1"/>
  <c r="AF516" i="34" a="1"/>
  <c r="AF516" i="34" s="1"/>
  <c r="AD16" i="40" s="1"/>
  <c r="L514" i="34" a="1"/>
  <c r="L514" i="34" s="1"/>
  <c r="AM525" i="34" a="1"/>
  <c r="AM525" i="34" s="1"/>
  <c r="AK25" i="40" s="1"/>
  <c r="AK523" i="34" a="1"/>
  <c r="AK523" i="34" s="1"/>
  <c r="AA521" i="34" a="1"/>
  <c r="AA521" i="34" s="1"/>
  <c r="AB515" i="34" a="1"/>
  <c r="AB515" i="34" s="1"/>
  <c r="Z15" i="40" s="1"/>
  <c r="X527" i="34" a="1"/>
  <c r="X527" i="34" s="1"/>
  <c r="Q525" i="34" a="1"/>
  <c r="Q525" i="34" s="1"/>
  <c r="O25" i="40" s="1"/>
  <c r="W523" i="34" a="1"/>
  <c r="W523" i="34" s="1"/>
  <c r="U23" i="40" s="1"/>
  <c r="O521" i="34" a="1"/>
  <c r="O521" i="34" s="1"/>
  <c r="W514" i="34" a="1"/>
  <c r="W514" i="34" s="1"/>
  <c r="AR525" i="34" a="1"/>
  <c r="AR525" i="34" s="1"/>
  <c r="O524" i="34" a="1"/>
  <c r="O524" i="34" s="1"/>
  <c r="AS521" i="34" a="1"/>
  <c r="AS521" i="34" s="1"/>
  <c r="AQ21" i="40" s="1"/>
  <c r="AN515" i="34" a="1"/>
  <c r="AN515" i="34" s="1"/>
  <c r="AI512" i="34" a="1"/>
  <c r="AI512" i="34" s="1"/>
  <c r="AG12" i="40" s="1"/>
  <c r="AN512" i="34" a="1"/>
  <c r="AN512" i="34" s="1"/>
  <c r="AL12" i="40" s="1"/>
  <c r="Q510" i="34" a="1"/>
  <c r="Q510" i="34" s="1"/>
  <c r="AE504" i="34" a="1"/>
  <c r="AE504" i="34" s="1"/>
  <c r="AC4" i="40" s="1"/>
  <c r="Z512" i="34" a="1"/>
  <c r="Z512" i="34" s="1"/>
  <c r="AB510" i="34" a="1"/>
  <c r="AB510" i="34" s="1"/>
  <c r="Q504" i="34" a="1"/>
  <c r="Q504" i="34" s="1"/>
  <c r="O4" i="40" s="1"/>
  <c r="AE512" i="34" a="1"/>
  <c r="AE512" i="34" s="1"/>
  <c r="AM510" i="34" a="1"/>
  <c r="AM510" i="34" s="1"/>
  <c r="AK10" i="40" s="1"/>
  <c r="AJ504" i="34" a="1"/>
  <c r="AJ504" i="34" s="1"/>
  <c r="AH4" i="40" s="1"/>
  <c r="AB513" i="34" a="1"/>
  <c r="AB513" i="34" s="1"/>
  <c r="W509" i="34" a="1"/>
  <c r="W509" i="34" s="1"/>
  <c r="U9" i="40" s="1"/>
  <c r="AE530" i="34" a="1"/>
  <c r="AE530" i="34" s="1"/>
  <c r="AN538" i="34" a="1"/>
  <c r="AN538" i="34" s="1"/>
  <c r="P537" i="34" a="1"/>
  <c r="P537" i="34" s="1"/>
  <c r="N37" i="40" s="1"/>
  <c r="AS534" i="34" a="1"/>
  <c r="AS534" i="34" s="1"/>
  <c r="AQ532" i="34" a="1"/>
  <c r="AQ532" i="34" s="1"/>
  <c r="AO32" i="40" s="1"/>
  <c r="J531" i="34" a="1"/>
  <c r="J531" i="34" s="1"/>
  <c r="H31" i="40" s="1"/>
  <c r="AA538" i="34" a="1"/>
  <c r="AA538" i="34" s="1"/>
  <c r="AM536" i="34" a="1"/>
  <c r="AM536" i="34" s="1"/>
  <c r="AK36" i="40" s="1"/>
  <c r="M535" i="34" a="1"/>
  <c r="M535" i="34" s="1"/>
  <c r="AL532" i="34" a="1"/>
  <c r="AL532" i="34" s="1"/>
  <c r="AN530" i="34" a="1"/>
  <c r="AN530" i="34" s="1"/>
  <c r="AL30" i="40" s="1"/>
  <c r="AM526" i="34" a="1"/>
  <c r="AM526" i="34" s="1"/>
  <c r="O525" i="34" a="1"/>
  <c r="O525" i="34" s="1"/>
  <c r="AT522" i="34" a="1"/>
  <c r="AT522" i="34" s="1"/>
  <c r="AR22" i="40" s="1"/>
  <c r="AI516" i="34" a="1"/>
  <c r="AI516" i="34" s="1"/>
  <c r="AL513" i="34" a="1"/>
  <c r="AL513" i="34" s="1"/>
  <c r="AJ13" i="40" s="1"/>
  <c r="AK525" i="34" a="1"/>
  <c r="AK525" i="34" s="1"/>
  <c r="AG523" i="34" a="1"/>
  <c r="AG523" i="34" s="1"/>
  <c r="AQ521" i="34" a="1"/>
  <c r="AQ521" i="34" s="1"/>
  <c r="AO21" i="40" s="1"/>
  <c r="AS515" i="34" a="1"/>
  <c r="AS515" i="34" s="1"/>
  <c r="AA527" i="34" a="1"/>
  <c r="AA527" i="34" s="1"/>
  <c r="Y27" i="40" s="1"/>
  <c r="Y525" i="34" a="1"/>
  <c r="Y525" i="34" s="1"/>
  <c r="W25" i="40" s="1"/>
  <c r="N523" i="34" a="1"/>
  <c r="N523" i="34" s="1"/>
  <c r="K521" i="34" a="1"/>
  <c r="K521" i="34" s="1"/>
  <c r="I21" i="40" s="1"/>
  <c r="P515" i="34" a="1"/>
  <c r="P515" i="34" s="1"/>
  <c r="AK526" i="34" a="1"/>
  <c r="AK526" i="34" s="1"/>
  <c r="W524" i="34" a="1"/>
  <c r="W524" i="34" s="1"/>
  <c r="U24" i="40" s="1"/>
  <c r="AO521" i="34" a="1"/>
  <c r="AO521" i="34" s="1"/>
  <c r="L516" i="34" a="1"/>
  <c r="L516" i="34" s="1"/>
  <c r="J16" i="40" s="1"/>
  <c r="Y513" i="34" a="1"/>
  <c r="Y513" i="34" s="1"/>
  <c r="W13" i="40" s="1"/>
  <c r="AL523" i="34" a="1"/>
  <c r="AL523" i="34" s="1"/>
  <c r="AJ23" i="40" s="1"/>
  <c r="K522" i="34" a="1"/>
  <c r="K522" i="34" s="1"/>
  <c r="I22" i="40" s="1"/>
  <c r="K516" i="34" a="1"/>
  <c r="K516" i="34" s="1"/>
  <c r="AM511" i="34" a="1"/>
  <c r="AM511" i="34" s="1"/>
  <c r="AH525" i="34" a="1"/>
  <c r="AH525" i="34" s="1"/>
  <c r="AF25" i="40" s="1"/>
  <c r="X523" i="34" a="1"/>
  <c r="X523" i="34" s="1"/>
  <c r="AQ516" i="34" a="1"/>
  <c r="AQ516" i="34" s="1"/>
  <c r="AO16" i="40" s="1"/>
  <c r="AQ514" i="34" a="1"/>
  <c r="AQ514" i="34" s="1"/>
  <c r="AO14" i="40" s="1"/>
  <c r="M527" i="34" a="1"/>
  <c r="M527" i="34" s="1"/>
  <c r="K27" i="40" s="1"/>
  <c r="L525" i="34" a="1"/>
  <c r="L525" i="34" s="1"/>
  <c r="J25" i="40" s="1"/>
  <c r="Q523" i="34" a="1"/>
  <c r="Q523" i="34" s="1"/>
  <c r="W516" i="34" a="1"/>
  <c r="W516" i="34" s="1"/>
  <c r="AS513" i="34" a="1"/>
  <c r="AS513" i="34" s="1"/>
  <c r="AQ13" i="40" s="1"/>
  <c r="AL525" i="34" a="1"/>
  <c r="AL525" i="34" s="1"/>
  <c r="AI523" i="34" a="1"/>
  <c r="AI523" i="34" s="1"/>
  <c r="AG23" i="40" s="1"/>
  <c r="AM521" i="34" a="1"/>
  <c r="AM521" i="34" s="1"/>
  <c r="AK21" i="40" s="1"/>
  <c r="AG515" i="34" a="1"/>
  <c r="AG515" i="34" s="1"/>
  <c r="AE15" i="40" s="1"/>
  <c r="W511" i="34" a="1"/>
  <c r="W511" i="34" s="1"/>
  <c r="U11" i="40" s="1"/>
  <c r="AG512" i="34" a="1"/>
  <c r="AG512" i="34" s="1"/>
  <c r="L510" i="34" a="1"/>
  <c r="L510" i="34" s="1"/>
  <c r="X504" i="34" a="1"/>
  <c r="X504" i="34" s="1"/>
  <c r="V4" i="40" s="1"/>
  <c r="M512" i="34" a="1"/>
  <c r="M512" i="34" s="1"/>
  <c r="W510" i="34" a="1"/>
  <c r="W510" i="34" s="1"/>
  <c r="J504" i="34" a="1"/>
  <c r="J504" i="34" s="1"/>
  <c r="H4" i="40" s="1"/>
  <c r="Y512" i="34" a="1"/>
  <c r="Y512" i="34" s="1"/>
  <c r="W12" i="40" s="1"/>
  <c r="V510" i="34" a="1"/>
  <c r="V510" i="34" s="1"/>
  <c r="T10" i="40" s="1"/>
  <c r="W504" i="34" a="1"/>
  <c r="W504" i="34" s="1"/>
  <c r="N513" i="34" a="1"/>
  <c r="N513" i="34" s="1"/>
  <c r="L13" i="40" s="1"/>
  <c r="N51" i="40" s="1"/>
  <c r="AP504" i="34" a="1"/>
  <c r="AP504" i="34" s="1"/>
  <c r="AN4" i="40" s="1"/>
  <c r="V500" i="34"/>
  <c r="AF532" i="34" a="1"/>
  <c r="AF532" i="34" s="1"/>
  <c r="AD32" i="40" s="1"/>
  <c r="AJ530" i="34" a="1"/>
  <c r="AJ530" i="34" s="1"/>
  <c r="AH30" i="40" s="1"/>
  <c r="N538" i="34" a="1"/>
  <c r="N538" i="34" s="1"/>
  <c r="L38" i="40" s="1"/>
  <c r="AB536" i="34" a="1"/>
  <c r="AB536" i="34" s="1"/>
  <c r="AM534" i="34" a="1"/>
  <c r="AM534" i="34" s="1"/>
  <c r="AE532" i="34" a="1"/>
  <c r="AE532" i="34" s="1"/>
  <c r="AC32" i="40" s="1"/>
  <c r="AI530" i="34" a="1"/>
  <c r="AI530" i="34" s="1"/>
  <c r="AG30" i="40" s="1"/>
  <c r="AG526" i="34" a="1"/>
  <c r="AG526" i="34" s="1"/>
  <c r="J525" i="34" a="1"/>
  <c r="J525" i="34" s="1"/>
  <c r="H25" i="40" s="1"/>
  <c r="AG522" i="34" a="1"/>
  <c r="AG522" i="34" s="1"/>
  <c r="AE22" i="40" s="1"/>
  <c r="AB516" i="34" a="1"/>
  <c r="AB516" i="34" s="1"/>
  <c r="Z16" i="40" s="1"/>
  <c r="AB512" i="34" a="1"/>
  <c r="AB512" i="34" s="1"/>
  <c r="AE525" i="34" a="1"/>
  <c r="AE525" i="34" s="1"/>
  <c r="AB523" i="34" a="1"/>
  <c r="AB523" i="34" s="1"/>
  <c r="AK521" i="34" a="1"/>
  <c r="AK521" i="34" s="1"/>
  <c r="AI21" i="40" s="1"/>
  <c r="AL515" i="34" a="1"/>
  <c r="AL515" i="34" s="1"/>
  <c r="AJ15" i="40" s="1"/>
  <c r="V527" i="34" a="1"/>
  <c r="V527" i="34" s="1"/>
  <c r="T27" i="40" s="1"/>
  <c r="N525" i="34" a="1"/>
  <c r="N525" i="34" s="1"/>
  <c r="L25" i="40" s="1"/>
  <c r="AR522" i="34" a="1"/>
  <c r="AR522" i="34" s="1"/>
  <c r="AP22" i="40" s="1"/>
  <c r="AN516" i="34" a="1"/>
  <c r="AN516" i="34" s="1"/>
  <c r="AL16" i="40" s="1"/>
  <c r="AT514" i="34" a="1"/>
  <c r="AT514" i="34" s="1"/>
  <c r="AE526" i="34" a="1"/>
  <c r="AE526" i="34" s="1"/>
  <c r="M524" i="34" a="1"/>
  <c r="M524" i="34" s="1"/>
  <c r="K24" i="40" s="1"/>
  <c r="AI521" i="34" a="1"/>
  <c r="AI521" i="34" s="1"/>
  <c r="AQ515" i="34" a="1"/>
  <c r="AQ515" i="34" s="1"/>
  <c r="AT511" i="34" a="1"/>
  <c r="AT511" i="34" s="1"/>
  <c r="AR11" i="40" s="1"/>
  <c r="AE523" i="34" a="1"/>
  <c r="AE523" i="34" s="1"/>
  <c r="AC23" i="40" s="1"/>
  <c r="AH521" i="34" a="1"/>
  <c r="AH521" i="34" s="1"/>
  <c r="AF21" i="40" s="1"/>
  <c r="AI515" i="34" a="1"/>
  <c r="AI515" i="34" s="1"/>
  <c r="AE510" i="34" a="1"/>
  <c r="AE510" i="34" s="1"/>
  <c r="AC10" i="40" s="1"/>
  <c r="AR524" i="34" a="1"/>
  <c r="AR524" i="34" s="1"/>
  <c r="AP24" i="40" s="1"/>
  <c r="L523" i="34" a="1"/>
  <c r="L523" i="34" s="1"/>
  <c r="J23" i="40" s="1"/>
  <c r="AK516" i="34" a="1"/>
  <c r="AK516" i="34" s="1"/>
  <c r="AI16" i="40" s="1"/>
  <c r="AI514" i="34" a="1"/>
  <c r="AI514" i="34" s="1"/>
  <c r="AG14" i="40" s="1"/>
  <c r="AS526" i="34" a="1"/>
  <c r="AS526" i="34" s="1"/>
  <c r="AQ26" i="40" s="1"/>
  <c r="AQ524" i="34" a="1"/>
  <c r="AQ524" i="34" s="1"/>
  <c r="AO24" i="40" s="1"/>
  <c r="K523" i="34" a="1"/>
  <c r="K523" i="34" s="1"/>
  <c r="P516" i="34" a="1"/>
  <c r="P516" i="34" s="1"/>
  <c r="N16" i="40" s="1"/>
  <c r="AO512" i="34" a="1"/>
  <c r="AO512" i="34" s="1"/>
  <c r="AM12" i="40" s="1"/>
  <c r="AB525" i="34" a="1"/>
  <c r="AB525" i="34" s="1"/>
  <c r="Z25" i="40" s="1"/>
  <c r="P523" i="34" a="1"/>
  <c r="P523" i="34" s="1"/>
  <c r="N23" i="40" s="1"/>
  <c r="AF521" i="34" a="1"/>
  <c r="AF521" i="34" s="1"/>
  <c r="AD21" i="40" s="1"/>
  <c r="Z515" i="34" a="1"/>
  <c r="Z515" i="34" s="1"/>
  <c r="X15" i="40" s="1"/>
  <c r="M510" i="34" a="1"/>
  <c r="M510" i="34" s="1"/>
  <c r="K10" i="40" s="1"/>
  <c r="N512" i="34" a="1"/>
  <c r="N512" i="34" s="1"/>
  <c r="AQ509" i="34" a="1"/>
  <c r="AQ509" i="34" s="1"/>
  <c r="AO9" i="40" s="1"/>
  <c r="K504" i="34" a="1"/>
  <c r="K504" i="34" s="1"/>
  <c r="I4" i="40" s="1"/>
  <c r="AR511" i="34" a="1"/>
  <c r="AR511" i="34" s="1"/>
  <c r="AP11" i="40" s="1"/>
  <c r="P510" i="34" a="1"/>
  <c r="P510" i="34" s="1"/>
  <c r="N10" i="40" s="1"/>
  <c r="K514" i="34" a="1"/>
  <c r="K514" i="34" s="1"/>
  <c r="I14" i="40" s="1"/>
  <c r="L512" i="34" a="1"/>
  <c r="L512" i="34" s="1"/>
  <c r="J12" i="40" s="1"/>
  <c r="J510" i="34" a="1"/>
  <c r="J510" i="34" s="1"/>
  <c r="H10" i="40" s="1"/>
  <c r="P504" i="34" a="1"/>
  <c r="P504" i="34" s="1"/>
  <c r="AR512" i="34" a="1"/>
  <c r="AR512" i="34" s="1"/>
  <c r="AP12" i="40" s="1"/>
  <c r="V504" i="34" a="1"/>
  <c r="V504" i="34" s="1"/>
  <c r="T4" i="40" s="1"/>
  <c r="AP465" i="34"/>
  <c r="P42" i="40"/>
  <c r="S542" i="34"/>
  <c r="Q42" i="40" s="1"/>
  <c r="AA513" i="34" a="1"/>
  <c r="AA513" i="34" s="1"/>
  <c r="X511" i="34" a="1"/>
  <c r="X511" i="34" s="1"/>
  <c r="V11" i="40" s="1"/>
  <c r="J509" i="34" a="1"/>
  <c r="J509" i="34" s="1"/>
  <c r="AF500" i="34"/>
  <c r="Z513" i="34" a="1"/>
  <c r="Z513" i="34" s="1"/>
  <c r="X13" i="40" s="1"/>
  <c r="R9" i="40"/>
  <c r="U509" i="34"/>
  <c r="S9" i="40" s="1"/>
  <c r="AP468" i="34"/>
  <c r="Q500" i="34"/>
  <c r="G517" i="34"/>
  <c r="E17" i="40" s="1"/>
  <c r="H517" i="34"/>
  <c r="D28" i="40"/>
  <c r="I529" i="34"/>
  <c r="G29" i="40" s="1"/>
  <c r="AQ28" i="40"/>
  <c r="AS529" i="34"/>
  <c r="AQ29" i="40" s="1"/>
  <c r="AS511" i="34" a="1"/>
  <c r="AS511" i="34" s="1"/>
  <c r="AQ11" i="40" s="1"/>
  <c r="AP492" i="34"/>
  <c r="R500" i="34"/>
  <c r="T500" i="34"/>
  <c r="AT504" i="34" a="1"/>
  <c r="AT504" i="34" s="1"/>
  <c r="AR4" i="40" s="1"/>
  <c r="AP481" i="34"/>
  <c r="AO504" i="34" a="1"/>
  <c r="AO504" i="34" s="1"/>
  <c r="AM4" i="40" s="1"/>
  <c r="AM500" i="34"/>
  <c r="L513" i="34" a="1"/>
  <c r="L513" i="34" s="1"/>
  <c r="AP466" i="34"/>
  <c r="AP469" i="34"/>
  <c r="Q511" i="34" a="1"/>
  <c r="Q511" i="34" s="1"/>
  <c r="AP480" i="34"/>
  <c r="AB518" i="34"/>
  <c r="Z18" i="40" s="1"/>
  <c r="M500" i="34"/>
  <c r="Y500" i="34"/>
  <c r="V509" i="34" a="1"/>
  <c r="V509" i="34" s="1"/>
  <c r="T9" i="40" s="1"/>
  <c r="AP497" i="34"/>
  <c r="Z500" i="34"/>
  <c r="U17" i="40"/>
  <c r="W518" i="34"/>
  <c r="U18" i="40" s="1"/>
  <c r="R43" i="40"/>
  <c r="U543" i="34"/>
  <c r="S43" i="40" s="1"/>
  <c r="D39" i="40"/>
  <c r="G539" i="34"/>
  <c r="E39" i="40" s="1"/>
  <c r="R34" i="40"/>
  <c r="U534" i="34"/>
  <c r="S34" i="40" s="1"/>
  <c r="R30" i="40"/>
  <c r="U530" i="34"/>
  <c r="S30" i="40" s="1"/>
  <c r="P31" i="40"/>
  <c r="S531" i="34"/>
  <c r="K5" i="40"/>
  <c r="M506" i="34"/>
  <c r="K6" i="40" s="1"/>
  <c r="D36" i="40"/>
  <c r="G536" i="34"/>
  <c r="E36" i="40" s="1"/>
  <c r="R45" i="40"/>
  <c r="U545" i="34"/>
  <c r="AR19" i="40"/>
  <c r="AT520" i="34"/>
  <c r="AR20" i="40" s="1"/>
  <c r="AG28" i="40"/>
  <c r="AI529" i="34"/>
  <c r="AG29" i="40" s="1"/>
  <c r="O19" i="40"/>
  <c r="Q520" i="34"/>
  <c r="O20" i="40" s="1"/>
  <c r="P11" i="40"/>
  <c r="S511" i="34"/>
  <c r="Q11" i="40" s="1"/>
  <c r="P14" i="40"/>
  <c r="S514" i="34"/>
  <c r="Q14" i="40" s="1"/>
  <c r="AF19" i="40"/>
  <c r="AH520" i="34"/>
  <c r="H17" i="40"/>
  <c r="J518" i="34"/>
  <c r="H18" i="40" s="1"/>
  <c r="AA23" i="40"/>
  <c r="AD523" i="34"/>
  <c r="AB23" i="40" s="1"/>
  <c r="M19" i="40"/>
  <c r="O520" i="34"/>
  <c r="AC19" i="40"/>
  <c r="AE520" i="34"/>
  <c r="AC20" i="40" s="1"/>
  <c r="AH19" i="40"/>
  <c r="AJ520" i="34"/>
  <c r="AH20" i="40" s="1"/>
  <c r="AD17" i="40"/>
  <c r="AF518" i="34"/>
  <c r="AD18" i="40" s="1"/>
  <c r="AL19" i="40"/>
  <c r="AN520" i="34"/>
  <c r="AL20" i="40" s="1"/>
  <c r="R38" i="40"/>
  <c r="U538" i="34"/>
  <c r="S38" i="40" s="1"/>
  <c r="M17" i="40"/>
  <c r="O518" i="34"/>
  <c r="L511" i="34" a="1"/>
  <c r="L511" i="34" s="1"/>
  <c r="O509" i="34" a="1"/>
  <c r="O509" i="34" s="1"/>
  <c r="M9" i="40" s="1"/>
  <c r="N514" i="34" a="1"/>
  <c r="N514" i="34" s="1"/>
  <c r="L14" i="40" s="1"/>
  <c r="AG511" i="34" a="1"/>
  <c r="AG511" i="34" s="1"/>
  <c r="AL504" i="34" a="1"/>
  <c r="AL504" i="34" s="1"/>
  <c r="AJ4" i="40" s="1"/>
  <c r="H500" i="34"/>
  <c r="F543" i="34"/>
  <c r="AP470" i="34"/>
  <c r="R537" i="34"/>
  <c r="F527" i="34"/>
  <c r="AQ512" i="34" a="1"/>
  <c r="AQ512" i="34" s="1"/>
  <c r="AO12" i="40" s="1"/>
  <c r="AK510" i="34" a="1"/>
  <c r="AK510" i="34" s="1"/>
  <c r="AI10" i="40" s="1"/>
  <c r="AI504" i="34" a="1"/>
  <c r="AI504" i="34" s="1"/>
  <c r="AG4" i="40" s="1"/>
  <c r="AP512" i="34" a="1"/>
  <c r="AP512" i="34" s="1"/>
  <c r="AN12" i="40" s="1"/>
  <c r="AQ510" i="34" a="1"/>
  <c r="AQ510" i="34" s="1"/>
  <c r="AO10" i="40" s="1"/>
  <c r="AN504" i="34" a="1"/>
  <c r="AN504" i="34" s="1"/>
  <c r="AL4" i="40" s="1"/>
  <c r="AR513" i="34" a="1"/>
  <c r="AR513" i="34" s="1"/>
  <c r="AP13" i="40" s="1"/>
  <c r="AA511" i="34" a="1"/>
  <c r="AA511" i="34" s="1"/>
  <c r="Y11" i="40" s="1"/>
  <c r="AF504" i="34" a="1"/>
  <c r="AF504" i="34" s="1"/>
  <c r="AD4" i="40" s="1"/>
  <c r="I528" i="34"/>
  <c r="G28" i="40" s="1"/>
  <c r="AD500" i="34"/>
  <c r="L500" i="34"/>
  <c r="I500" i="34"/>
  <c r="AL509" i="34" a="1"/>
  <c r="AL509" i="34" s="1"/>
  <c r="AJ9" i="40" s="1"/>
  <c r="AG500" i="34"/>
  <c r="AL519" i="34"/>
  <c r="AP489" i="34"/>
  <c r="V517" i="34"/>
  <c r="AL510" i="34" a="1"/>
  <c r="AL510" i="34" s="1"/>
  <c r="AJ10" i="40" s="1"/>
  <c r="AB504" i="34" a="1"/>
  <c r="AB504" i="34" s="1"/>
  <c r="AK512" i="34" a="1"/>
  <c r="AK512" i="34" s="1"/>
  <c r="Z510" i="34" a="1"/>
  <c r="Z510" i="34" s="1"/>
  <c r="X10" i="40" s="1"/>
  <c r="AA504" i="34" a="1"/>
  <c r="AA504" i="34" s="1"/>
  <c r="AJ512" i="34" a="1"/>
  <c r="AJ512" i="34" s="1"/>
  <c r="AH12" i="40" s="1"/>
  <c r="AF510" i="34" a="1"/>
  <c r="AF510" i="34" s="1"/>
  <c r="AD10" i="40" s="1"/>
  <c r="AH504" i="34" a="1"/>
  <c r="AH504" i="34" s="1"/>
  <c r="AF4" i="40" s="1"/>
  <c r="AE513" i="34" a="1"/>
  <c r="AE513" i="34" s="1"/>
  <c r="AC13" i="40" s="1"/>
  <c r="V511" i="34" a="1"/>
  <c r="V511" i="34" s="1"/>
  <c r="T11" i="40" s="1"/>
  <c r="Y504" i="34" a="1"/>
  <c r="Y504" i="34" s="1"/>
  <c r="W4" i="40" s="1"/>
  <c r="F529" i="34"/>
  <c r="D29" i="40" s="1"/>
  <c r="J500" i="34"/>
  <c r="AP472" i="34"/>
  <c r="X500" i="34"/>
  <c r="AP487" i="34"/>
  <c r="N500" i="34"/>
  <c r="W512" i="34" a="1"/>
  <c r="W512" i="34" s="1"/>
  <c r="U12" i="40" s="1"/>
  <c r="N510" i="34" a="1"/>
  <c r="N510" i="34" s="1"/>
  <c r="L10" i="40" s="1"/>
  <c r="P514" i="34" a="1"/>
  <c r="P514" i="34" s="1"/>
  <c r="N14" i="40" s="1"/>
  <c r="V512" i="34" a="1"/>
  <c r="V512" i="34" s="1"/>
  <c r="T12" i="40" s="1"/>
  <c r="Y510" i="34" a="1"/>
  <c r="Y510" i="34" s="1"/>
  <c r="W10" i="40" s="1"/>
  <c r="N504" i="34" a="1"/>
  <c r="N504" i="34" s="1"/>
  <c r="L4" i="40" s="1"/>
  <c r="X513" i="34" a="1"/>
  <c r="X513" i="34" s="1"/>
  <c r="V13" i="40" s="1"/>
  <c r="J511" i="34" a="1"/>
  <c r="J511" i="34" s="1"/>
  <c r="H11" i="40" s="1"/>
  <c r="G528" i="34"/>
  <c r="E28" i="40" s="1"/>
  <c r="W500" i="34"/>
  <c r="S535" i="34"/>
  <c r="Q35" i="40" s="1"/>
  <c r="L504" i="34" a="1"/>
  <c r="L504" i="34" s="1"/>
  <c r="J4" i="40" s="1"/>
  <c r="AB500" i="34"/>
  <c r="X512" i="34" a="1"/>
  <c r="X512" i="34" s="1"/>
  <c r="V12" i="40" s="1"/>
  <c r="AA510" i="34" a="1"/>
  <c r="AA510" i="34" s="1"/>
  <c r="Y10" i="40" s="1"/>
  <c r="O504" i="34" a="1"/>
  <c r="O504" i="34" s="1"/>
  <c r="M4" i="40" s="1"/>
  <c r="P512" i="34" a="1"/>
  <c r="P512" i="34" s="1"/>
  <c r="N12" i="40" s="1"/>
  <c r="AO509" i="34" a="1"/>
  <c r="AO509" i="34" s="1"/>
  <c r="AM9" i="40" s="1"/>
  <c r="AT513" i="34" a="1"/>
  <c r="AT513" i="34" s="1"/>
  <c r="AR13" i="40" s="1"/>
  <c r="AN511" i="34" a="1"/>
  <c r="AN511" i="34" s="1"/>
  <c r="AL11" i="40" s="1"/>
  <c r="AS509" i="34" a="1"/>
  <c r="AS509" i="34" s="1"/>
  <c r="AQ9" i="40" s="1"/>
  <c r="Q515" i="34" a="1"/>
  <c r="Q515" i="34" s="1"/>
  <c r="O15" i="40" s="1"/>
  <c r="J513" i="34" a="1"/>
  <c r="J513" i="34" s="1"/>
  <c r="H13" i="40" s="1"/>
  <c r="X510" i="34" a="1"/>
  <c r="X510" i="34" s="1"/>
  <c r="V10" i="40" s="1"/>
  <c r="G529" i="34"/>
  <c r="E29" i="40" s="1"/>
  <c r="S500" i="34"/>
  <c r="H518" i="34"/>
  <c r="F18" i="40" s="1"/>
  <c r="AQ529" i="34"/>
  <c r="AO29" i="40" s="1"/>
  <c r="S544" i="34"/>
  <c r="Q44" i="40" s="1"/>
  <c r="AK500" i="34"/>
  <c r="AP494" i="34"/>
  <c r="AP486" i="34"/>
  <c r="Q512" i="34" a="1"/>
  <c r="Q512" i="34" s="1"/>
  <c r="O12" i="40" s="1"/>
  <c r="O510" i="34" a="1"/>
  <c r="O510" i="34" s="1"/>
  <c r="M10" i="40" s="1"/>
  <c r="AN513" i="34" a="1"/>
  <c r="AN513" i="34" s="1"/>
  <c r="AL13" i="40" s="1"/>
  <c r="J512" i="34" a="1"/>
  <c r="J512" i="34" s="1"/>
  <c r="H12" i="40" s="1"/>
  <c r="AH509" i="34" a="1"/>
  <c r="AH509" i="34" s="1"/>
  <c r="AF9" i="40" s="1"/>
  <c r="AM513" i="34" a="1"/>
  <c r="AM513" i="34" s="1"/>
  <c r="AK13" i="40" s="1"/>
  <c r="AI511" i="34" a="1"/>
  <c r="AI511" i="34" s="1"/>
  <c r="AN509" i="34" a="1"/>
  <c r="AN509" i="34" s="1"/>
  <c r="AL9" i="40" s="1"/>
  <c r="AO514" i="34" a="1"/>
  <c r="AO514" i="34" s="1"/>
  <c r="AM14" i="40" s="1"/>
  <c r="AH512" i="34" a="1"/>
  <c r="AH512" i="34" s="1"/>
  <c r="AF12" i="40" s="1"/>
  <c r="AR509" i="34" a="1"/>
  <c r="AR509" i="34" s="1"/>
  <c r="AP9" i="40" s="1"/>
  <c r="H528" i="34"/>
  <c r="F28" i="40" s="1"/>
  <c r="G500" i="34"/>
  <c r="AH500" i="34"/>
  <c r="AP475" i="34"/>
  <c r="AP491" i="34"/>
  <c r="AP495" i="34"/>
  <c r="P500" i="34"/>
  <c r="AJ500" i="34"/>
  <c r="K512" i="34" a="1"/>
  <c r="K512" i="34" s="1"/>
  <c r="I12" i="40" s="1"/>
  <c r="AT509" i="34" a="1"/>
  <c r="AT509" i="34" s="1"/>
  <c r="AR9" i="40" s="1"/>
  <c r="AG513" i="34" a="1"/>
  <c r="AG513" i="34" s="1"/>
  <c r="AE13" i="40" s="1"/>
  <c r="AO511" i="34" a="1"/>
  <c r="AO511" i="34" s="1"/>
  <c r="AM11" i="40" s="1"/>
  <c r="P509" i="34" a="1"/>
  <c r="P509" i="34" s="1"/>
  <c r="N9" i="40" s="1"/>
  <c r="AF513" i="34" a="1"/>
  <c r="AF513" i="34" s="1"/>
  <c r="AD13" i="40" s="1"/>
  <c r="AB511" i="34" a="1"/>
  <c r="AB511" i="34" s="1"/>
  <c r="Z11" i="40" s="1"/>
  <c r="AB509" i="34" a="1"/>
  <c r="AB509" i="34" s="1"/>
  <c r="Z9" i="40" s="1"/>
  <c r="AH514" i="34" a="1"/>
  <c r="AH514" i="34" s="1"/>
  <c r="AF14" i="40" s="1"/>
  <c r="AA512" i="34" a="1"/>
  <c r="AA512" i="34" s="1"/>
  <c r="Y12" i="40" s="1"/>
  <c r="Z509" i="34" a="1"/>
  <c r="Z509" i="34" s="1"/>
  <c r="X9" i="40" s="1"/>
  <c r="H529" i="34"/>
  <c r="F29" i="40" s="1"/>
  <c r="AP478" i="34"/>
  <c r="AP483" i="34"/>
  <c r="AA500" i="34"/>
  <c r="K500" i="34"/>
  <c r="R15" i="40"/>
  <c r="U515" i="34"/>
  <c r="S15" i="40" s="1"/>
  <c r="AR28" i="40"/>
  <c r="AT529" i="34"/>
  <c r="AR29" i="40" s="1"/>
  <c r="J17" i="40"/>
  <c r="L518" i="34"/>
  <c r="J18" i="40" s="1"/>
  <c r="AL5" i="40"/>
  <c r="AN507" i="34"/>
  <c r="AL7" i="40" s="1"/>
  <c r="AN508" i="34"/>
  <c r="AL8" i="40" s="1"/>
  <c r="AN506" i="34"/>
  <c r="AL6" i="40" s="1"/>
  <c r="D40" i="40"/>
  <c r="G540" i="34"/>
  <c r="E40" i="40" s="1"/>
  <c r="AA15" i="40"/>
  <c r="AD515" i="34"/>
  <c r="AB15" i="40" s="1"/>
  <c r="I19" i="40"/>
  <c r="K520" i="34"/>
  <c r="I20" i="40" s="1"/>
  <c r="R27" i="40"/>
  <c r="U527" i="34"/>
  <c r="S27" i="40" s="1"/>
  <c r="P32" i="40"/>
  <c r="S532" i="34"/>
  <c r="Q32" i="40" s="1"/>
  <c r="R24" i="40"/>
  <c r="U524" i="34"/>
  <c r="S24" i="40" s="1"/>
  <c r="H28" i="40"/>
  <c r="J529" i="34"/>
  <c r="H29" i="40" s="1"/>
  <c r="K28" i="40"/>
  <c r="M529" i="34"/>
  <c r="K29" i="40" s="1"/>
  <c r="R37" i="40"/>
  <c r="U537" i="34"/>
  <c r="S37" i="40" s="1"/>
  <c r="AJ506" i="34"/>
  <c r="AH6" i="40" s="1"/>
  <c r="AJ507" i="34"/>
  <c r="AH7" i="40" s="1"/>
  <c r="AH5" i="40"/>
  <c r="AJ508" i="34"/>
  <c r="AH8" i="40" s="1"/>
  <c r="AA14" i="40"/>
  <c r="AD514" i="34"/>
  <c r="AB14" i="40" s="1"/>
  <c r="AM17" i="40"/>
  <c r="AO518" i="34"/>
  <c r="AM18" i="40" s="1"/>
  <c r="AG17" i="40"/>
  <c r="AI518" i="34"/>
  <c r="AG18" i="40" s="1"/>
  <c r="D10" i="40"/>
  <c r="G510" i="34"/>
  <c r="E10" i="40" s="1"/>
  <c r="AA21" i="40"/>
  <c r="AD521" i="34"/>
  <c r="AB21" i="40" s="1"/>
  <c r="D35" i="40"/>
  <c r="G535" i="34"/>
  <c r="E35" i="40" s="1"/>
  <c r="P41" i="40"/>
  <c r="S541" i="34"/>
  <c r="Q41" i="40" s="1"/>
  <c r="D15" i="40"/>
  <c r="G515" i="34"/>
  <c r="E15" i="40" s="1"/>
  <c r="AQ508" i="34"/>
  <c r="AO8" i="40" s="1"/>
  <c r="AQ506" i="34"/>
  <c r="AO6" i="40" s="1"/>
  <c r="AO5" i="40"/>
  <c r="AQ507" i="34"/>
  <c r="AO7" i="40" s="1"/>
  <c r="V17" i="40"/>
  <c r="X518" i="34"/>
  <c r="V18" i="40" s="1"/>
  <c r="AG508" i="34"/>
  <c r="AE8" i="40" s="1"/>
  <c r="AG506" i="34"/>
  <c r="AE6" i="40" s="1"/>
  <c r="AG507" i="34"/>
  <c r="AE7" i="40" s="1"/>
  <c r="AE5" i="40"/>
  <c r="D33" i="40"/>
  <c r="G533" i="34"/>
  <c r="E33" i="40" s="1"/>
  <c r="AH28" i="40"/>
  <c r="AJ529" i="34"/>
  <c r="AH29" i="40" s="1"/>
  <c r="D37" i="40"/>
  <c r="G537" i="34"/>
  <c r="E37" i="40" s="1"/>
  <c r="AG19" i="40"/>
  <c r="AI520" i="34"/>
  <c r="AG20" i="40" s="1"/>
  <c r="AA16" i="40"/>
  <c r="AD516" i="34"/>
  <c r="AB16" i="40" s="1"/>
  <c r="W28" i="40"/>
  <c r="Y529" i="34"/>
  <c r="W29" i="40" s="1"/>
  <c r="L17" i="40"/>
  <c r="N518" i="34"/>
  <c r="L18" i="40" s="1"/>
  <c r="AE19" i="40"/>
  <c r="AG520" i="34"/>
  <c r="AE20" i="40" s="1"/>
  <c r="P30" i="40"/>
  <c r="S530" i="34"/>
  <c r="Q30" i="40" s="1"/>
  <c r="Z28" i="40"/>
  <c r="AB529" i="34"/>
  <c r="Z29" i="40" s="1"/>
  <c r="D11" i="40"/>
  <c r="G511" i="34"/>
  <c r="E11" i="40" s="1"/>
  <c r="AM5" i="40"/>
  <c r="AO508" i="34"/>
  <c r="AM8" i="40" s="1"/>
  <c r="AO506" i="34"/>
  <c r="AM6" i="40" s="1"/>
  <c r="AO507" i="34"/>
  <c r="AM7" i="40" s="1"/>
  <c r="U28" i="40"/>
  <c r="W529" i="34"/>
  <c r="U29" i="40" s="1"/>
  <c r="P39" i="40"/>
  <c r="S539" i="34"/>
  <c r="Q39" i="40" s="1"/>
  <c r="R42" i="40"/>
  <c r="U542" i="34"/>
  <c r="S42" i="40" s="1"/>
  <c r="P38" i="40"/>
  <c r="S538" i="34"/>
  <c r="Q38" i="40" s="1"/>
  <c r="AF28" i="40"/>
  <c r="AH529" i="34"/>
  <c r="AF29" i="40" s="1"/>
  <c r="R10" i="40"/>
  <c r="U510" i="34"/>
  <c r="S10" i="40" s="1"/>
  <c r="P33" i="40"/>
  <c r="S533" i="34"/>
  <c r="Q33" i="40" s="1"/>
  <c r="AK19" i="40"/>
  <c r="AM520" i="34"/>
  <c r="AK20" i="40" s="1"/>
  <c r="AN19" i="40"/>
  <c r="AP520" i="34"/>
  <c r="AN20" i="40" s="1"/>
  <c r="D45" i="40"/>
  <c r="G545" i="34"/>
  <c r="E45" i="40" s="1"/>
  <c r="L19" i="40"/>
  <c r="N520" i="34"/>
  <c r="L20" i="40" s="1"/>
  <c r="AP506" i="34"/>
  <c r="AN6" i="40" s="1"/>
  <c r="AP508" i="34"/>
  <c r="AN8" i="40" s="1"/>
  <c r="AP507" i="34"/>
  <c r="AN7" i="40" s="1"/>
  <c r="AN5" i="40"/>
  <c r="R39" i="40"/>
  <c r="U539" i="34"/>
  <c r="S39" i="40" s="1"/>
  <c r="G5" i="40"/>
  <c r="I507" i="34"/>
  <c r="G7" i="40" s="1"/>
  <c r="I506" i="34"/>
  <c r="G6" i="40" s="1"/>
  <c r="AJ5" i="40"/>
  <c r="AL506" i="34"/>
  <c r="AJ6" i="40" s="1"/>
  <c r="AL507" i="34"/>
  <c r="AJ7" i="40" s="1"/>
  <c r="AL508" i="34"/>
  <c r="AJ8" i="40" s="1"/>
  <c r="D9" i="40"/>
  <c r="G509" i="34"/>
  <c r="E9" i="40" s="1"/>
  <c r="R13" i="40"/>
  <c r="U513" i="34"/>
  <c r="S13" i="40" s="1"/>
  <c r="AI17" i="40"/>
  <c r="AK518" i="34"/>
  <c r="AI18" i="40" s="1"/>
  <c r="AA10" i="40"/>
  <c r="AD510" i="34"/>
  <c r="AB10" i="40" s="1"/>
  <c r="M5" i="40"/>
  <c r="O506" i="34"/>
  <c r="M6" i="40" s="1"/>
  <c r="D22" i="40"/>
  <c r="G522" i="34"/>
  <c r="E22" i="40" s="1"/>
  <c r="P27" i="40"/>
  <c r="S527" i="34"/>
  <c r="Q27" i="40" s="1"/>
  <c r="AR506" i="34"/>
  <c r="AP6" i="40" s="1"/>
  <c r="AR507" i="34"/>
  <c r="AP7" i="40" s="1"/>
  <c r="AR508" i="34"/>
  <c r="AP8" i="40" s="1"/>
  <c r="AP5" i="40"/>
  <c r="D32" i="40"/>
  <c r="G532" i="34"/>
  <c r="E32" i="40" s="1"/>
  <c r="H19" i="40"/>
  <c r="J520" i="34"/>
  <c r="H20" i="40" s="1"/>
  <c r="D25" i="40"/>
  <c r="G525" i="34"/>
  <c r="E25" i="40" s="1"/>
  <c r="H5" i="40"/>
  <c r="J506" i="34"/>
  <c r="H6" i="40" s="1"/>
  <c r="P26" i="40"/>
  <c r="S526" i="34"/>
  <c r="Q26" i="40" s="1"/>
  <c r="X17" i="40"/>
  <c r="Z518" i="34"/>
  <c r="X18" i="40" s="1"/>
  <c r="R36" i="40"/>
  <c r="U536" i="34"/>
  <c r="S36" i="40" s="1"/>
  <c r="AI28" i="40"/>
  <c r="AK529" i="34"/>
  <c r="AI29" i="40" s="1"/>
  <c r="J19" i="40"/>
  <c r="L520" i="34"/>
  <c r="J20" i="40" s="1"/>
  <c r="AM28" i="40"/>
  <c r="AO529" i="34"/>
  <c r="AM29" i="40" s="1"/>
  <c r="D23" i="40"/>
  <c r="G523" i="34"/>
  <c r="E23" i="40" s="1"/>
  <c r="R41" i="40"/>
  <c r="U541" i="34"/>
  <c r="S41" i="40" s="1"/>
  <c r="D31" i="40"/>
  <c r="G531" i="34"/>
  <c r="E31" i="40" s="1"/>
  <c r="R14" i="40"/>
  <c r="U514" i="34"/>
  <c r="S14" i="40" s="1"/>
  <c r="D24" i="40"/>
  <c r="G524" i="34"/>
  <c r="E24" i="40" s="1"/>
  <c r="O5" i="40"/>
  <c r="Q506" i="34"/>
  <c r="O6" i="40" s="1"/>
  <c r="P22" i="40"/>
  <c r="S522" i="34"/>
  <c r="Q22" i="40" s="1"/>
  <c r="AC17" i="40"/>
  <c r="AE518" i="34"/>
  <c r="AC18" i="40" s="1"/>
  <c r="M28" i="40"/>
  <c r="O529" i="34"/>
  <c r="M29" i="40" s="1"/>
  <c r="V28" i="40"/>
  <c r="X529" i="34"/>
  <c r="V29" i="40" s="1"/>
  <c r="AA22" i="40"/>
  <c r="AD522" i="34"/>
  <c r="AB22" i="40" s="1"/>
  <c r="J28" i="40"/>
  <c r="L529" i="34"/>
  <c r="J29" i="40" s="1"/>
  <c r="AL28" i="40"/>
  <c r="AN529" i="34"/>
  <c r="AL29" i="40" s="1"/>
  <c r="D44" i="40"/>
  <c r="G544" i="34"/>
  <c r="E44" i="40" s="1"/>
  <c r="P12" i="40"/>
  <c r="S512" i="34"/>
  <c r="Q12" i="40" s="1"/>
  <c r="AQ19" i="40"/>
  <c r="AS520" i="34"/>
  <c r="AQ20" i="40" s="1"/>
  <c r="AA26" i="40"/>
  <c r="AD526" i="34"/>
  <c r="AB26" i="40" s="1"/>
  <c r="AT508" i="34"/>
  <c r="AR8" i="40" s="1"/>
  <c r="AT506" i="34"/>
  <c r="AR6" i="40" s="1"/>
  <c r="AR5" i="40"/>
  <c r="AT507" i="34"/>
  <c r="AR7" i="40" s="1"/>
  <c r="Y28" i="40"/>
  <c r="AA529" i="34"/>
  <c r="Y29" i="40" s="1"/>
  <c r="P21" i="40"/>
  <c r="S521" i="34"/>
  <c r="Q21" i="40" s="1"/>
  <c r="P10" i="40"/>
  <c r="S510" i="34"/>
  <c r="Q10" i="40" s="1"/>
  <c r="N5" i="40"/>
  <c r="P506" i="34"/>
  <c r="N6" i="40" s="1"/>
  <c r="AH507" i="34"/>
  <c r="AF7" i="40" s="1"/>
  <c r="AF5" i="40"/>
  <c r="AH508" i="34"/>
  <c r="AF8" i="40" s="1"/>
  <c r="AH506" i="34"/>
  <c r="AF6" i="40" s="1"/>
  <c r="AR17" i="40"/>
  <c r="AT518" i="34"/>
  <c r="AR18" i="40" s="1"/>
  <c r="P23" i="40"/>
  <c r="S523" i="34"/>
  <c r="Q23" i="40" s="1"/>
  <c r="D30" i="40"/>
  <c r="G530" i="34"/>
  <c r="E30" i="40" s="1"/>
  <c r="R11" i="40"/>
  <c r="U511" i="34"/>
  <c r="S11" i="40" s="1"/>
  <c r="P45" i="40"/>
  <c r="S545" i="34"/>
  <c r="Q45" i="40" s="1"/>
  <c r="AP19" i="40"/>
  <c r="AR520" i="34"/>
  <c r="AP20" i="40" s="1"/>
  <c r="R16" i="40"/>
  <c r="U516" i="34"/>
  <c r="S16" i="40" s="1"/>
  <c r="P40" i="40"/>
  <c r="S540" i="34"/>
  <c r="Q40" i="40" s="1"/>
  <c r="AE28" i="40"/>
  <c r="AG529" i="34"/>
  <c r="AE29" i="40" s="1"/>
  <c r="P25" i="40"/>
  <c r="S525" i="34"/>
  <c r="Q25" i="40" s="1"/>
  <c r="AP17" i="40"/>
  <c r="AR518" i="34"/>
  <c r="AP18" i="40" s="1"/>
  <c r="T28" i="40"/>
  <c r="V529" i="34"/>
  <c r="T29" i="40" s="1"/>
  <c r="AD5" i="40"/>
  <c r="AF506" i="34"/>
  <c r="AD6" i="40" s="1"/>
  <c r="AF508" i="34"/>
  <c r="AD8" i="40" s="1"/>
  <c r="AF507" i="34"/>
  <c r="AD7" i="40" s="1"/>
  <c r="P43" i="40"/>
  <c r="S543" i="34"/>
  <c r="Q43" i="40" s="1"/>
  <c r="D13" i="40"/>
  <c r="G513" i="34"/>
  <c r="E13" i="40" s="1"/>
  <c r="R31" i="40"/>
  <c r="U531" i="34"/>
  <c r="S31" i="40" s="1"/>
  <c r="AQ17" i="40"/>
  <c r="AS518" i="34"/>
  <c r="AQ18" i="40" s="1"/>
  <c r="AM19" i="40"/>
  <c r="AO520" i="34"/>
  <c r="AM20" i="40" s="1"/>
  <c r="AI19" i="40"/>
  <c r="AK520" i="34"/>
  <c r="AI20" i="40" s="1"/>
  <c r="P24" i="40"/>
  <c r="S524" i="34"/>
  <c r="Q24" i="40" s="1"/>
  <c r="N19" i="40"/>
  <c r="P520" i="34"/>
  <c r="N20" i="40" s="1"/>
  <c r="R40" i="40"/>
  <c r="U540" i="34"/>
  <c r="S40" i="40" s="1"/>
  <c r="P15" i="40"/>
  <c r="S515" i="34"/>
  <c r="Q15" i="40" s="1"/>
  <c r="N28" i="40"/>
  <c r="P529" i="34"/>
  <c r="N29" i="40" s="1"/>
  <c r="AP28" i="40"/>
  <c r="AR529" i="34"/>
  <c r="AP29" i="40" s="1"/>
  <c r="D19" i="40"/>
  <c r="I519" i="34"/>
  <c r="G19" i="40" s="1"/>
  <c r="F520" i="34"/>
  <c r="D20" i="40" s="1"/>
  <c r="I520" i="34"/>
  <c r="G20" i="40" s="1"/>
  <c r="H520" i="34"/>
  <c r="F20" i="40" s="1"/>
  <c r="H519" i="34"/>
  <c r="F19" i="40" s="1"/>
  <c r="G520" i="34"/>
  <c r="E20" i="40" s="1"/>
  <c r="G519" i="34"/>
  <c r="E19" i="40" s="1"/>
  <c r="AO19" i="40"/>
  <c r="AQ520" i="34"/>
  <c r="AO20" i="40" s="1"/>
  <c r="R23" i="40"/>
  <c r="U523" i="34"/>
  <c r="S23" i="40" s="1"/>
  <c r="I17" i="40"/>
  <c r="K518" i="34"/>
  <c r="I18" i="40" s="1"/>
  <c r="AN28" i="40"/>
  <c r="AP529" i="34"/>
  <c r="AN29" i="40" s="1"/>
  <c r="I5" i="40"/>
  <c r="K506" i="34"/>
  <c r="I6" i="40" s="1"/>
  <c r="D34" i="40"/>
  <c r="G534" i="34"/>
  <c r="E34" i="40" s="1"/>
  <c r="R22" i="40"/>
  <c r="U522" i="34"/>
  <c r="S22" i="40" s="1"/>
  <c r="AA13" i="40"/>
  <c r="AD513" i="34"/>
  <c r="AB13" i="40" s="1"/>
  <c r="R25" i="40"/>
  <c r="U525" i="34"/>
  <c r="S25" i="40" s="1"/>
  <c r="R44" i="40"/>
  <c r="U544" i="34"/>
  <c r="S44" i="40" s="1"/>
  <c r="AM508" i="34"/>
  <c r="AK8" i="40" s="1"/>
  <c r="AM507" i="34"/>
  <c r="AK7" i="40" s="1"/>
  <c r="AM506" i="34"/>
  <c r="AK6" i="40" s="1"/>
  <c r="AK5" i="40"/>
  <c r="AA25" i="40"/>
  <c r="AD525" i="34"/>
  <c r="AB25" i="40" s="1"/>
  <c r="P16" i="40"/>
  <c r="S516" i="34"/>
  <c r="Q16" i="40" s="1"/>
  <c r="X28" i="40"/>
  <c r="Z529" i="34"/>
  <c r="X29" i="40" s="1"/>
  <c r="R35" i="40"/>
  <c r="U535" i="34"/>
  <c r="S35" i="40" s="1"/>
  <c r="D26" i="40"/>
  <c r="G526" i="34"/>
  <c r="E26" i="40" s="1"/>
  <c r="AA9" i="40"/>
  <c r="AD509" i="34"/>
  <c r="AB9" i="40" s="1"/>
  <c r="AJ17" i="40"/>
  <c r="AL518" i="34"/>
  <c r="AJ18" i="40" s="1"/>
  <c r="R32" i="40"/>
  <c r="U532" i="34"/>
  <c r="S32" i="40" s="1"/>
  <c r="K17" i="40"/>
  <c r="M518" i="34"/>
  <c r="K18" i="40" s="1"/>
  <c r="R26" i="40"/>
  <c r="U526" i="34"/>
  <c r="S26" i="40" s="1"/>
  <c r="I28" i="40"/>
  <c r="K529" i="34"/>
  <c r="I29" i="40" s="1"/>
  <c r="AK506" i="34"/>
  <c r="AI6" i="40" s="1"/>
  <c r="AK507" i="34"/>
  <c r="AI7" i="40" s="1"/>
  <c r="AI5" i="40"/>
  <c r="AK508" i="34"/>
  <c r="AI8" i="40" s="1"/>
  <c r="K19" i="40"/>
  <c r="M520" i="34"/>
  <c r="K20" i="40" s="1"/>
  <c r="AP471" i="34"/>
  <c r="AP467" i="34"/>
  <c r="O500" i="34"/>
  <c r="AP482" i="34"/>
  <c r="F500" i="34"/>
  <c r="AP479" i="34"/>
  <c r="AE529" i="34"/>
  <c r="AC29" i="40" s="1"/>
  <c r="AF520" i="34"/>
  <c r="AD20" i="40" s="1"/>
  <c r="S513" i="34"/>
  <c r="Q13" i="40" s="1"/>
  <c r="AP476" i="34"/>
  <c r="AI500" i="34"/>
  <c r="AP498" i="34"/>
  <c r="AP493" i="34"/>
  <c r="AP488" i="34"/>
  <c r="AP477" i="34"/>
  <c r="I518" i="34"/>
  <c r="G18" i="40" s="1"/>
  <c r="AP474" i="34"/>
  <c r="AP473" i="34"/>
  <c r="AE500" i="34"/>
  <c r="AL500" i="34"/>
  <c r="AP485" i="34"/>
  <c r="AN500" i="34"/>
  <c r="F518" i="34"/>
  <c r="D18" i="40" s="1"/>
  <c r="AP464" i="34"/>
  <c r="AA518" i="34"/>
  <c r="Y18" i="40" s="1"/>
  <c r="U521" i="34"/>
  <c r="S21" i="40" s="1"/>
  <c r="AD527" i="34"/>
  <c r="AB27" i="40" s="1"/>
  <c r="Q518" i="34"/>
  <c r="O18" i="40" s="1"/>
  <c r="AD512" i="34"/>
  <c r="AB12" i="40" s="1"/>
  <c r="D17" i="40"/>
  <c r="F538" i="34"/>
  <c r="AC511" i="34"/>
  <c r="AQ517" i="34"/>
  <c r="AI505" i="34"/>
  <c r="AG517" i="34"/>
  <c r="AS505" i="34"/>
  <c r="F542" i="34"/>
  <c r="Y517" i="34"/>
  <c r="AM528" i="34"/>
  <c r="P517" i="34"/>
  <c r="L505" i="34"/>
  <c r="F514" i="34"/>
  <c r="T512" i="34"/>
  <c r="R534" i="34"/>
  <c r="F512" i="34"/>
  <c r="AE505" i="34"/>
  <c r="F541" i="34"/>
  <c r="AF528" i="34"/>
  <c r="T533" i="34"/>
  <c r="R536" i="34"/>
  <c r="N528" i="34"/>
  <c r="AH517" i="34"/>
  <c r="AP517" i="34"/>
  <c r="Q528" i="34"/>
  <c r="I517" i="34"/>
  <c r="G17" i="40" s="1"/>
  <c r="AL529" i="34"/>
  <c r="AJ29" i="40" s="1"/>
  <c r="AM518" i="34"/>
  <c r="AK18" i="40" s="1"/>
  <c r="AC500" i="34"/>
  <c r="G518" i="34"/>
  <c r="E18" i="40" s="1"/>
  <c r="AN518" i="34"/>
  <c r="AL18" i="40" s="1"/>
  <c r="S509" i="34"/>
  <c r="Q9" i="40" s="1"/>
  <c r="AJ518" i="34"/>
  <c r="AH18" i="40" s="1"/>
  <c r="AD524" i="34"/>
  <c r="AB24" i="40" s="1"/>
  <c r="C43" i="40"/>
  <c r="AK42" i="40"/>
  <c r="V43" i="40"/>
  <c r="Z39" i="40"/>
  <c r="K41" i="40"/>
  <c r="U33" i="40"/>
  <c r="L31" i="40"/>
  <c r="AO36" i="40"/>
  <c r="AG34" i="40"/>
  <c r="AI51" i="40" s="1"/>
  <c r="AF31" i="40"/>
  <c r="AE37" i="40"/>
  <c r="AP21" i="40"/>
  <c r="AO26" i="40"/>
  <c r="AQ16" i="40"/>
  <c r="N24" i="40"/>
  <c r="AR21" i="40"/>
  <c r="AF26" i="40"/>
  <c r="AN24" i="40"/>
  <c r="AF22" i="40"/>
  <c r="AH16" i="40"/>
  <c r="AD14" i="40"/>
  <c r="AI13" i="40"/>
  <c r="AR10" i="40"/>
  <c r="AR12" i="40"/>
  <c r="X11" i="40"/>
  <c r="W11" i="40"/>
  <c r="V9" i="40"/>
  <c r="AC14" i="40"/>
  <c r="AB43" i="40"/>
  <c r="AB20" i="40"/>
  <c r="Y7" i="40"/>
  <c r="P28" i="40"/>
  <c r="E6" i="40"/>
  <c r="G51" i="40" s="1"/>
  <c r="AB5" i="40"/>
  <c r="Q20" i="40"/>
  <c r="AA44" i="40"/>
  <c r="R29" i="40"/>
  <c r="AB33" i="40"/>
  <c r="Z6" i="40"/>
  <c r="F17" i="40"/>
  <c r="V7" i="40"/>
  <c r="P17" i="40"/>
  <c r="R51" i="40" s="1"/>
  <c r="T7" i="40"/>
  <c r="AB40" i="40"/>
  <c r="R5" i="40"/>
  <c r="Z20" i="40"/>
  <c r="P5" i="40"/>
  <c r="C30" i="40"/>
  <c r="AJ44" i="40"/>
  <c r="AD42" i="40"/>
  <c r="X40" i="40"/>
  <c r="X34" i="40"/>
  <c r="AQ44" i="40"/>
  <c r="AS51" i="40" s="1"/>
  <c r="AC42" i="40"/>
  <c r="I41" i="40"/>
  <c r="K38" i="40"/>
  <c r="AK45" i="40"/>
  <c r="AM43" i="40"/>
  <c r="AP41" i="40"/>
  <c r="AO37" i="40"/>
  <c r="L45" i="40"/>
  <c r="N43" i="40"/>
  <c r="M41" i="40"/>
  <c r="AG38" i="40"/>
  <c r="AQ45" i="40"/>
  <c r="AC43" i="40"/>
  <c r="W41" i="40"/>
  <c r="AD38" i="40"/>
  <c r="AH45" i="40"/>
  <c r="AJ43" i="40"/>
  <c r="AG41" i="40"/>
  <c r="AM39" i="40"/>
  <c r="AG45" i="40"/>
  <c r="AI43" i="40"/>
  <c r="AK40" i="40"/>
  <c r="AR38" i="40"/>
  <c r="C22" i="40"/>
  <c r="U44" i="40"/>
  <c r="W42" i="40"/>
  <c r="AE40" i="40"/>
  <c r="I33" i="40"/>
  <c r="X31" i="40"/>
  <c r="V26" i="40"/>
  <c r="X37" i="40"/>
  <c r="O35" i="40"/>
  <c r="T33" i="40"/>
  <c r="AQ30" i="40"/>
  <c r="K25" i="40"/>
  <c r="K37" i="40"/>
  <c r="AO34" i="40"/>
  <c r="H33" i="40"/>
  <c r="AJ30" i="40"/>
  <c r="AQ24" i="40"/>
  <c r="AI36" i="40"/>
  <c r="AK51" i="40" s="1"/>
  <c r="I35" i="40"/>
  <c r="AF32" i="40"/>
  <c r="AD30" i="40"/>
  <c r="AK24" i="40"/>
  <c r="AN36" i="40"/>
  <c r="J34" i="40"/>
  <c r="N32" i="40"/>
  <c r="AI30" i="40"/>
  <c r="K40" i="40"/>
  <c r="AR37" i="40"/>
  <c r="AJ35" i="40"/>
  <c r="AC33" i="40"/>
  <c r="Z31" i="40"/>
  <c r="W27" i="40"/>
  <c r="AL37" i="40"/>
  <c r="AD35" i="40"/>
  <c r="AK31" i="40"/>
  <c r="AH26" i="40"/>
  <c r="AO35" i="40"/>
  <c r="AG33" i="40"/>
  <c r="AD31" i="40"/>
  <c r="AF51" i="40" s="1"/>
  <c r="U27" i="40"/>
  <c r="AL23" i="40"/>
  <c r="AJ21" i="40"/>
  <c r="M26" i="40"/>
  <c r="V24" i="40"/>
  <c r="AD22" i="40"/>
  <c r="AM16" i="40"/>
  <c r="AD26" i="40"/>
  <c r="AK23" i="40"/>
  <c r="AI15" i="40"/>
  <c r="AN10" i="40"/>
  <c r="AH25" i="40"/>
  <c r="AJ22" i="40"/>
  <c r="AI14" i="40"/>
  <c r="O24" i="40"/>
  <c r="AP16" i="40"/>
  <c r="AH14" i="40"/>
  <c r="AM26" i="40"/>
  <c r="I24" i="40"/>
  <c r="AN15" i="40"/>
  <c r="AF11" i="40"/>
  <c r="AM23" i="40"/>
  <c r="AE21" i="40"/>
  <c r="K15" i="40"/>
  <c r="T26" i="40"/>
  <c r="AC24" i="40"/>
  <c r="Z22" i="40"/>
  <c r="M16" i="40"/>
  <c r="U13" i="40"/>
  <c r="AM10" i="40"/>
  <c r="K9" i="40"/>
  <c r="AK12" i="40"/>
  <c r="AP4" i="40"/>
  <c r="AQ12" i="40"/>
  <c r="I9" i="40"/>
  <c r="V14" i="40"/>
  <c r="AN11" i="40"/>
  <c r="AG9" i="40"/>
  <c r="Y13" i="40"/>
  <c r="H9" i="40"/>
  <c r="J51" i="40" s="1"/>
  <c r="O11" i="40"/>
  <c r="Z14" i="40"/>
  <c r="AA43" i="40"/>
  <c r="AA20" i="40"/>
  <c r="Y8" i="40"/>
  <c r="Q28" i="40"/>
  <c r="G8" i="40"/>
  <c r="I51" i="40" s="1"/>
  <c r="AB8" i="40"/>
  <c r="AB37" i="40"/>
  <c r="Q19" i="40"/>
  <c r="C20" i="40"/>
  <c r="R28" i="40"/>
  <c r="AA33" i="40"/>
  <c r="Z7" i="40"/>
  <c r="U8" i="40"/>
  <c r="V6" i="40"/>
  <c r="Q18" i="40"/>
  <c r="S51" i="40" s="1"/>
  <c r="T5" i="40"/>
  <c r="AA40" i="40"/>
  <c r="S7" i="40"/>
  <c r="Q5" i="40"/>
  <c r="X20" i="40"/>
  <c r="S45" i="40"/>
  <c r="M18" i="40"/>
  <c r="M20" i="40"/>
  <c r="AJ40" i="40"/>
  <c r="J44" i="40"/>
  <c r="C14" i="40"/>
  <c r="H40" i="40"/>
  <c r="AC44" i="40"/>
  <c r="AC37" i="40"/>
  <c r="N35" i="40"/>
  <c r="AL32" i="40"/>
  <c r="AN30" i="40"/>
  <c r="AD27" i="40"/>
  <c r="AH27" i="40"/>
  <c r="AR23" i="40"/>
  <c r="AL14" i="40"/>
  <c r="AO22" i="40"/>
  <c r="AP14" i="40"/>
  <c r="H24" i="40"/>
  <c r="AE43" i="40"/>
  <c r="Y36" i="40"/>
  <c r="V41" i="40"/>
  <c r="C12" i="40"/>
  <c r="M31" i="40"/>
  <c r="AK30" i="40"/>
  <c r="AE30" i="40"/>
  <c r="Y30" i="40"/>
  <c r="X30" i="40"/>
  <c r="T31" i="40"/>
  <c r="AE31" i="40"/>
  <c r="Y31" i="40"/>
  <c r="X22" i="40"/>
  <c r="V21" i="40"/>
  <c r="AH23" i="40"/>
  <c r="AE14" i="40"/>
  <c r="O26" i="40"/>
  <c r="T22" i="40"/>
  <c r="AN13" i="40"/>
  <c r="O13" i="40"/>
  <c r="AQ4" i="40"/>
  <c r="AI4" i="40"/>
  <c r="AJ12" i="40"/>
  <c r="AQ10" i="40"/>
  <c r="AO4" i="40"/>
  <c r="AH11" i="40"/>
  <c r="J13" i="40"/>
  <c r="J11" i="40"/>
  <c r="L51" i="40" s="1"/>
  <c r="AE11" i="40"/>
  <c r="AA18" i="40"/>
  <c r="AB45" i="40"/>
  <c r="Q29" i="40"/>
  <c r="U20" i="40"/>
  <c r="AB7" i="40"/>
  <c r="AA37" i="40"/>
  <c r="P19" i="40"/>
  <c r="AB32" i="40"/>
  <c r="Z8" i="40"/>
  <c r="U6" i="40"/>
  <c r="V8" i="40"/>
  <c r="V20" i="40"/>
  <c r="T6" i="40"/>
  <c r="AB42" i="40"/>
  <c r="S5" i="40"/>
  <c r="Q6" i="40"/>
  <c r="X19" i="40"/>
  <c r="AB38" i="40"/>
  <c r="AL42" i="40"/>
  <c r="C9" i="40"/>
  <c r="K39" i="40"/>
  <c r="AN41" i="40"/>
  <c r="AP51" i="40" s="1"/>
  <c r="C31" i="40"/>
  <c r="AG27" i="40"/>
  <c r="W37" i="40"/>
  <c r="T35" i="40"/>
  <c r="Z32" i="40"/>
  <c r="AQ31" i="40"/>
  <c r="I26" i="40"/>
  <c r="AM25" i="40"/>
  <c r="AR26" i="40"/>
  <c r="Y15" i="40"/>
  <c r="AI44" i="40"/>
  <c r="AJ41" i="40"/>
  <c r="AI45" i="40"/>
  <c r="T43" i="40"/>
  <c r="X38" i="40"/>
  <c r="AN32" i="40"/>
  <c r="O33" i="40"/>
  <c r="AH34" i="40"/>
  <c r="AN34" i="40"/>
  <c r="AO33" i="40"/>
  <c r="X35" i="40"/>
  <c r="W35" i="40"/>
  <c r="AH35" i="40"/>
  <c r="AJ51" i="40" s="1"/>
  <c r="AF23" i="40"/>
  <c r="X26" i="40"/>
  <c r="AC22" i="40"/>
  <c r="V22" i="40"/>
  <c r="AF15" i="40"/>
  <c r="N42" i="40"/>
  <c r="M42" i="40"/>
  <c r="U45" i="40"/>
  <c r="AG44" i="40"/>
  <c r="M43" i="40"/>
  <c r="L43" i="40"/>
  <c r="I39" i="40"/>
  <c r="I45" i="40"/>
  <c r="AN42" i="40"/>
  <c r="Y40" i="40"/>
  <c r="H36" i="40"/>
  <c r="AN45" i="40"/>
  <c r="AP43" i="40"/>
  <c r="AR51" i="40" s="1"/>
  <c r="AL41" i="40"/>
  <c r="AJ39" i="40"/>
  <c r="AI32" i="40"/>
  <c r="AF30" i="40"/>
  <c r="AP38" i="40"/>
  <c r="AP36" i="40"/>
  <c r="AI34" i="40"/>
  <c r="AH32" i="40"/>
  <c r="Z30" i="40"/>
  <c r="AO38" i="40"/>
  <c r="X36" i="40"/>
  <c r="AC34" i="40"/>
  <c r="AG32" i="40"/>
  <c r="T30" i="40"/>
  <c r="U38" i="40"/>
  <c r="L36" i="40"/>
  <c r="V34" i="40"/>
  <c r="O32" i="40"/>
  <c r="N30" i="40"/>
  <c r="H38" i="40"/>
  <c r="W36" i="40"/>
  <c r="AJ33" i="40"/>
  <c r="AL31" i="40"/>
  <c r="AJ27" i="40"/>
  <c r="AE39" i="40"/>
  <c r="T37" i="40"/>
  <c r="AR34" i="40"/>
  <c r="K33" i="40"/>
  <c r="AM30" i="40"/>
  <c r="Z24" i="40"/>
  <c r="Z37" i="40"/>
  <c r="L35" i="40"/>
  <c r="AH33" i="40"/>
  <c r="N31" i="40"/>
  <c r="J33" i="40"/>
  <c r="AP26" i="40"/>
  <c r="Y25" i="40"/>
  <c r="K21" i="40"/>
  <c r="AQ23" i="40"/>
  <c r="Y16" i="40"/>
  <c r="AK9" i="40"/>
  <c r="Y23" i="40"/>
  <c r="O21" i="40"/>
  <c r="AK4" i="40"/>
  <c r="AF24" i="40"/>
  <c r="J22" i="40"/>
  <c r="W16" i="40"/>
  <c r="AO23" i="40"/>
  <c r="J14" i="40"/>
  <c r="AI23" i="40"/>
  <c r="Y21" i="40"/>
  <c r="V27" i="40"/>
  <c r="M21" i="40"/>
  <c r="U14" i="40"/>
  <c r="AP25" i="40"/>
  <c r="M24" i="40"/>
  <c r="AL15" i="40"/>
  <c r="O10" i="40"/>
  <c r="X12" i="40"/>
  <c r="Z10" i="40"/>
  <c r="AC12" i="40"/>
  <c r="Z13" i="40"/>
  <c r="K11" i="40"/>
  <c r="AB17" i="40"/>
  <c r="AA45" i="40"/>
  <c r="U19" i="40"/>
  <c r="AA5" i="40"/>
  <c r="AB35" i="40"/>
  <c r="X6" i="40"/>
  <c r="AA32" i="40"/>
  <c r="Z5" i="40"/>
  <c r="U5" i="40"/>
  <c r="AB39" i="40"/>
  <c r="W8" i="40"/>
  <c r="V19" i="40"/>
  <c r="C19" i="40"/>
  <c r="Y19" i="40"/>
  <c r="AA42" i="40"/>
  <c r="S6" i="40"/>
  <c r="P6" i="40"/>
  <c r="AA38" i="40"/>
  <c r="N41" i="40"/>
  <c r="T45" i="40"/>
  <c r="AP45" i="40"/>
  <c r="H34" i="40"/>
  <c r="Y26" i="40"/>
  <c r="AA51" i="40" s="1"/>
  <c r="AP15" i="40"/>
  <c r="AN22" i="40"/>
  <c r="I13" i="40"/>
  <c r="L40" i="40"/>
  <c r="AC45" i="40"/>
  <c r="H41" i="40"/>
  <c r="Z45" i="40"/>
  <c r="AF40" i="40"/>
  <c r="AQ39" i="40"/>
  <c r="J35" i="40"/>
  <c r="AM32" i="40"/>
  <c r="T32" i="40"/>
  <c r="H32" i="40"/>
  <c r="W33" i="40"/>
  <c r="W21" i="40"/>
  <c r="AF16" i="40"/>
  <c r="AC15" i="40"/>
  <c r="Y14" i="40"/>
  <c r="AQ25" i="40"/>
  <c r="T25" i="40"/>
  <c r="AP39" i="40"/>
  <c r="AI40" i="40"/>
  <c r="AH40" i="40"/>
  <c r="AN40" i="40"/>
  <c r="AM40" i="40"/>
  <c r="AO51" i="40" s="1"/>
  <c r="L41" i="40"/>
  <c r="AO43" i="40"/>
  <c r="AI39" i="40"/>
  <c r="AN43" i="40"/>
  <c r="AD40" i="40"/>
  <c r="M45" i="40"/>
  <c r="AC40" i="40"/>
  <c r="Y44" i="40"/>
  <c r="V40" i="40"/>
  <c r="C25" i="40"/>
  <c r="AN44" i="40"/>
  <c r="AP42" i="40"/>
  <c r="AG40" i="40"/>
  <c r="AM33" i="40"/>
  <c r="AM44" i="40"/>
  <c r="AO42" i="40"/>
  <c r="AQ51" i="40" s="1"/>
  <c r="AQ40" i="40"/>
  <c r="AP34" i="40"/>
  <c r="AL44" i="40"/>
  <c r="AF42" i="40"/>
  <c r="T40" i="40"/>
  <c r="AJ34" i="40"/>
  <c r="AF45" i="40"/>
  <c r="AH43" i="40"/>
  <c r="AF41" i="40"/>
  <c r="AD39" i="40"/>
  <c r="W32" i="40"/>
  <c r="V30" i="40"/>
  <c r="AJ38" i="40"/>
  <c r="AJ36" i="40"/>
  <c r="AD34" i="40"/>
  <c r="V32" i="40"/>
  <c r="U30" i="40"/>
  <c r="AI38" i="40"/>
  <c r="AR35" i="40"/>
  <c r="K34" i="40"/>
  <c r="U32" i="40"/>
  <c r="I30" i="40"/>
  <c r="I38" i="40"/>
  <c r="AQ35" i="40"/>
  <c r="AP33" i="40"/>
  <c r="AM31" i="40"/>
  <c r="H30" i="40"/>
  <c r="AM37" i="40"/>
  <c r="K36" i="40"/>
  <c r="AD33" i="40"/>
  <c r="AG31" i="40"/>
  <c r="X27" i="40"/>
  <c r="Y39" i="40"/>
  <c r="H37" i="40"/>
  <c r="AM34" i="40"/>
  <c r="AP32" i="40"/>
  <c r="AC30" i="40"/>
  <c r="AE51" i="40" s="1"/>
  <c r="AL38" i="40"/>
  <c r="AQ34" i="40"/>
  <c r="Y38" i="40"/>
  <c r="K35" i="40"/>
  <c r="AJ32" i="40"/>
  <c r="AK26" i="40"/>
  <c r="M25" i="40"/>
  <c r="AG16" i="40"/>
  <c r="AI25" i="40"/>
  <c r="AE23" i="40"/>
  <c r="AQ15" i="40"/>
  <c r="L23" i="40"/>
  <c r="N15" i="40"/>
  <c r="P51" i="40" s="1"/>
  <c r="AI26" i="40"/>
  <c r="AM21" i="40"/>
  <c r="I16" i="40"/>
  <c r="AK11" i="40"/>
  <c r="V23" i="40"/>
  <c r="X51" i="40" s="1"/>
  <c r="O23" i="40"/>
  <c r="U16" i="40"/>
  <c r="AJ25" i="40"/>
  <c r="AE12" i="40"/>
  <c r="J10" i="40"/>
  <c r="K12" i="40"/>
  <c r="M51" i="40" s="1"/>
  <c r="U10" i="40"/>
  <c r="U4" i="40"/>
  <c r="Z4" i="40"/>
  <c r="AI12" i="40"/>
  <c r="Y4" i="40"/>
  <c r="AA17" i="40"/>
  <c r="AB31" i="40"/>
  <c r="T19" i="40"/>
  <c r="AA8" i="40"/>
  <c r="AA35" i="40"/>
  <c r="X7" i="40"/>
  <c r="AB41" i="40"/>
  <c r="S17" i="40"/>
  <c r="U7" i="40"/>
  <c r="AA39" i="40"/>
  <c r="W5" i="40"/>
  <c r="Y20" i="40"/>
  <c r="R6" i="40"/>
  <c r="R19" i="40"/>
  <c r="T51" i="40" s="1"/>
  <c r="P7" i="40"/>
  <c r="R4" i="40"/>
  <c r="AQ36" i="40"/>
  <c r="L42" i="40"/>
  <c r="AK43" i="40"/>
  <c r="AO45" i="40"/>
  <c r="AE42" i="40"/>
  <c r="AG35" i="40"/>
  <c r="N33" i="40"/>
  <c r="AO30" i="40"/>
  <c r="AE24" i="40"/>
  <c r="AI35" i="40"/>
  <c r="AP31" i="40"/>
  <c r="AN21" i="40"/>
  <c r="AQ14" i="40"/>
  <c r="U22" i="40"/>
  <c r="W51" i="40" s="1"/>
  <c r="C21" i="40"/>
  <c r="U42" i="40"/>
  <c r="AF36" i="40"/>
  <c r="U43" i="40"/>
  <c r="X39" i="40"/>
  <c r="M44" i="40"/>
  <c r="V39" i="40"/>
  <c r="J39" i="40"/>
  <c r="AH38" i="40"/>
  <c r="O38" i="40"/>
  <c r="AK39" i="40"/>
  <c r="J27" i="40"/>
  <c r="W15" i="40"/>
  <c r="AE9" i="40"/>
  <c r="J24" i="40"/>
  <c r="C11" i="40"/>
  <c r="C36" i="40"/>
  <c r="C27" i="40"/>
  <c r="V35" i="40"/>
  <c r="AR33" i="40"/>
  <c r="T36" i="40"/>
  <c r="AM45" i="40"/>
  <c r="AR41" i="40"/>
  <c r="C10" i="40"/>
  <c r="AQ41" i="40"/>
  <c r="C41" i="40"/>
  <c r="O43" i="40"/>
  <c r="M34" i="40"/>
  <c r="K42" i="40"/>
  <c r="AE45" i="40"/>
  <c r="AG43" i="40"/>
  <c r="AK41" i="40"/>
  <c r="AC39" i="40"/>
  <c r="AL45" i="40"/>
  <c r="AF43" i="40"/>
  <c r="AD41" i="40"/>
  <c r="W40" i="40"/>
  <c r="C35" i="40"/>
  <c r="AP44" i="40"/>
  <c r="AR42" i="40"/>
  <c r="J40" i="40"/>
  <c r="C34" i="40"/>
  <c r="I44" i="40"/>
  <c r="AO41" i="40"/>
  <c r="O40" i="40"/>
  <c r="AR45" i="40"/>
  <c r="AT51" i="40" s="1"/>
  <c r="AF44" i="40"/>
  <c r="AH42" i="40"/>
  <c r="N40" i="40"/>
  <c r="C39" i="40"/>
  <c r="AE44" i="40"/>
  <c r="AG42" i="40"/>
  <c r="AL40" i="40"/>
  <c r="AF33" i="40"/>
  <c r="AH51" i="40" s="1"/>
  <c r="AD44" i="40"/>
  <c r="X42" i="40"/>
  <c r="M40" i="40"/>
  <c r="C45" i="40"/>
  <c r="X45" i="40"/>
  <c r="Z43" i="40"/>
  <c r="Z41" i="40"/>
  <c r="O39" i="40"/>
  <c r="K32" i="40"/>
  <c r="K30" i="40"/>
  <c r="AC38" i="40"/>
  <c r="AE36" i="40"/>
  <c r="W34" i="40"/>
  <c r="J32" i="40"/>
  <c r="O30" i="40"/>
  <c r="V38" i="40"/>
  <c r="AL35" i="40"/>
  <c r="AK33" i="40"/>
  <c r="I32" i="40"/>
  <c r="AL27" i="40"/>
  <c r="AI37" i="40"/>
  <c r="AK35" i="40"/>
  <c r="Y33" i="40"/>
  <c r="AH31" i="40"/>
  <c r="AP27" i="40"/>
  <c r="AH37" i="40"/>
  <c r="AE35" i="40"/>
  <c r="X33" i="40"/>
  <c r="U31" i="40"/>
  <c r="H39" i="40"/>
  <c r="AM36" i="40"/>
  <c r="AF34" i="40"/>
  <c r="AK32" i="40"/>
  <c r="M30" i="40"/>
  <c r="AE38" i="40"/>
  <c r="AL36" i="40"/>
  <c r="AL34" i="40"/>
  <c r="Z36" i="40"/>
  <c r="AK34" i="40"/>
  <c r="AE26" i="40"/>
  <c r="Z12" i="40"/>
  <c r="AC25" i="40"/>
  <c r="Z23" i="40"/>
  <c r="AR14" i="40"/>
  <c r="AC26" i="40"/>
  <c r="AG21" i="40"/>
  <c r="AO15" i="40"/>
  <c r="AG15" i="40"/>
  <c r="I23" i="40"/>
  <c r="L12" i="40"/>
  <c r="N4" i="40"/>
  <c r="AE10" i="40"/>
  <c r="AB18" i="40"/>
  <c r="AA31" i="40"/>
  <c r="W19" i="40"/>
  <c r="T20" i="40"/>
  <c r="AA7" i="40"/>
  <c r="AA34" i="40"/>
  <c r="X8" i="40"/>
  <c r="AA41" i="40"/>
  <c r="R17" i="40"/>
  <c r="AB29" i="40"/>
  <c r="AD51" i="40" s="1"/>
  <c r="W6" i="40"/>
  <c r="C5" i="40"/>
  <c r="R8" i="40"/>
  <c r="S20" i="40"/>
  <c r="U51" i="40" s="1"/>
  <c r="P8" i="40"/>
  <c r="N45" i="40"/>
  <c r="L39" i="40"/>
  <c r="AH41" i="40"/>
  <c r="AQ43" i="40"/>
  <c r="AP40" i="40"/>
  <c r="AL33" i="40"/>
  <c r="AP30" i="40"/>
  <c r="O27" i="40"/>
  <c r="AP35" i="40"/>
  <c r="N34" i="40"/>
  <c r="U25" i="40"/>
  <c r="AK22" i="40"/>
  <c r="M12" i="40"/>
  <c r="J26" i="40"/>
  <c r="V42" i="40"/>
  <c r="C42" i="40"/>
  <c r="AQ42" i="40"/>
  <c r="AR40" i="40"/>
  <c r="Y45" i="40"/>
  <c r="O42" i="40"/>
  <c r="L37" i="40"/>
  <c r="AD36" i="40"/>
  <c r="AC36" i="40"/>
  <c r="AH36" i="40"/>
  <c r="AG37" i="40"/>
  <c r="AF37" i="40"/>
  <c r="M37" i="40"/>
  <c r="H26" i="40"/>
  <c r="AD23" i="40"/>
  <c r="V25" i="40"/>
  <c r="AJ16" i="40"/>
  <c r="AL21" i="40"/>
  <c r="L44" i="40"/>
  <c r="K44" i="40"/>
  <c r="W43" i="40"/>
  <c r="AI42" i="40"/>
  <c r="K45" i="40"/>
  <c r="J45" i="40"/>
  <c r="W45" i="40"/>
  <c r="Y43" i="40"/>
  <c r="AE41" i="40"/>
  <c r="N39" i="40"/>
  <c r="AD45" i="40"/>
  <c r="X43" i="40"/>
  <c r="Y41" i="40"/>
  <c r="AH39" i="40"/>
  <c r="C26" i="40"/>
  <c r="AH44" i="40"/>
  <c r="AJ42" i="40"/>
  <c r="AO39" i="40"/>
  <c r="C15" i="40"/>
  <c r="AL43" i="40"/>
  <c r="AI41" i="40"/>
  <c r="AN39" i="40"/>
  <c r="C40" i="40"/>
  <c r="X44" i="40"/>
  <c r="Z42" i="40"/>
  <c r="I40" i="40"/>
  <c r="C24" i="40"/>
  <c r="W44" i="40"/>
  <c r="Y42" i="40"/>
  <c r="Z40" i="40"/>
  <c r="C38" i="40"/>
  <c r="V44" i="40"/>
  <c r="H42" i="40"/>
  <c r="AR39" i="40"/>
  <c r="C44" i="40"/>
  <c r="H45" i="40"/>
  <c r="J43" i="40"/>
  <c r="U41" i="40"/>
  <c r="T38" i="40"/>
  <c r="AO31" i="40"/>
  <c r="AR27" i="40"/>
  <c r="W38" i="40"/>
  <c r="M36" i="40"/>
  <c r="L34" i="40"/>
  <c r="AI31" i="40"/>
  <c r="J30" i="40"/>
  <c r="J38" i="40"/>
  <c r="Z35" i="40"/>
  <c r="AE33" i="40"/>
  <c r="AN31" i="40"/>
  <c r="AF27" i="40"/>
  <c r="V37" i="40"/>
  <c r="AF35" i="40"/>
  <c r="M33" i="40"/>
  <c r="V31" i="40"/>
  <c r="AK27" i="40"/>
  <c r="U37" i="40"/>
  <c r="M35" i="40"/>
  <c r="L33" i="40"/>
  <c r="O31" i="40"/>
  <c r="AN26" i="40"/>
  <c r="AM38" i="40"/>
  <c r="V36" i="40"/>
  <c r="AE32" i="40"/>
  <c r="AG51" i="40" s="1"/>
  <c r="AO27" i="40"/>
  <c r="Z38" i="40"/>
  <c r="AG36" i="40"/>
  <c r="Z34" i="40"/>
  <c r="Y32" i="40"/>
  <c r="AP37" i="40"/>
  <c r="U36" i="40"/>
  <c r="AE34" i="40"/>
  <c r="X32" i="40"/>
  <c r="Z26" i="40"/>
  <c r="AI24" i="40"/>
  <c r="T16" i="40"/>
  <c r="N11" i="40"/>
  <c r="X25" i="40"/>
  <c r="Z51" i="40" s="1"/>
  <c r="M23" i="40"/>
  <c r="V15" i="40"/>
  <c r="N27" i="40"/>
  <c r="W22" i="40"/>
  <c r="X16" i="40"/>
  <c r="AK14" i="40"/>
  <c r="W26" i="40"/>
  <c r="U21" i="40"/>
  <c r="AH15" i="40"/>
  <c r="W23" i="40"/>
  <c r="Z21" i="40"/>
  <c r="T15" i="40"/>
  <c r="X4" i="40"/>
  <c r="AM22" i="40"/>
  <c r="AC16" i="40"/>
  <c r="AG26" i="40"/>
  <c r="AJ24" i="40"/>
  <c r="AG22" i="40"/>
  <c r="H16" i="40"/>
  <c r="N25" i="40"/>
  <c r="H23" i="40"/>
  <c r="J15" i="40"/>
  <c r="K14" i="40"/>
  <c r="AJ11" i="40"/>
  <c r="AI9" i="40"/>
  <c r="AI11" i="40"/>
  <c r="I10" i="40"/>
  <c r="K51" i="40" s="1"/>
  <c r="AO11" i="40"/>
  <c r="AN9" i="40"/>
  <c r="O9" i="40"/>
  <c r="AB36" i="40"/>
  <c r="AA19" i="40"/>
  <c r="Y5" i="40"/>
  <c r="F7" i="40"/>
  <c r="H51" i="40" s="1"/>
  <c r="W20" i="40"/>
  <c r="AA6" i="40"/>
  <c r="AB34" i="40"/>
  <c r="X5" i="40"/>
  <c r="S29" i="40"/>
  <c r="R18" i="40"/>
  <c r="AA28" i="40"/>
  <c r="AC51" i="40" s="1"/>
  <c r="W7" i="40"/>
  <c r="AA30" i="40"/>
  <c r="S8" i="40"/>
  <c r="Q7" i="40"/>
  <c r="S4" i="40"/>
  <c r="AR44" i="40"/>
  <c r="M39" i="40"/>
  <c r="X41" i="40"/>
  <c r="AR43" i="40"/>
  <c r="W39" i="40"/>
  <c r="AC31" i="40"/>
  <c r="H27" i="40"/>
  <c r="K26" i="40"/>
  <c r="I37" i="40"/>
  <c r="N38" i="40"/>
  <c r="AQ37" i="40"/>
  <c r="I36" i="40"/>
  <c r="AK15" i="40"/>
  <c r="AG24" i="40"/>
  <c r="AE4" i="40"/>
  <c r="O16" i="40"/>
  <c r="Q51" i="40" s="1"/>
  <c r="T44" i="40"/>
  <c r="AO40" i="40"/>
  <c r="AO44" i="40"/>
  <c r="AD37" i="40"/>
  <c r="K43" i="40"/>
  <c r="C32" i="40"/>
  <c r="O45" i="40"/>
  <c r="I43" i="40"/>
  <c r="O41" i="40"/>
  <c r="AN38" i="40"/>
  <c r="V45" i="40"/>
  <c r="H43" i="40"/>
  <c r="T41" i="40"/>
  <c r="U39" i="40"/>
  <c r="C16" i="40"/>
  <c r="Z44" i="40"/>
  <c r="T42" i="40"/>
  <c r="T39" i="40"/>
  <c r="AJ45" i="40"/>
  <c r="AD43" i="40"/>
  <c r="AC41" i="40"/>
  <c r="AG39" i="40"/>
  <c r="C33" i="40"/>
  <c r="H44" i="40"/>
  <c r="J42" i="40"/>
  <c r="AF39" i="40"/>
  <c r="C13" i="40"/>
  <c r="O44" i="40"/>
  <c r="I42" i="40"/>
  <c r="U40" i="40"/>
  <c r="C23" i="40"/>
  <c r="N44" i="40"/>
  <c r="AM41" i="40"/>
  <c r="AL39" i="40"/>
  <c r="AN51" i="40" s="1"/>
  <c r="C37" i="40"/>
  <c r="AK44" i="40"/>
  <c r="AM42" i="40"/>
  <c r="J41" i="40"/>
  <c r="AN35" i="40"/>
  <c r="AJ31" i="40"/>
  <c r="AM27" i="40"/>
  <c r="AJ37" i="40"/>
  <c r="AL51" i="40" s="1"/>
  <c r="AM35" i="40"/>
  <c r="AQ33" i="40"/>
  <c r="W31" i="40"/>
  <c r="AQ27" i="40"/>
  <c r="AN37" i="40"/>
  <c r="U35" i="40"/>
  <c r="Z33" i="40"/>
  <c r="K31" i="40"/>
  <c r="Z27" i="40"/>
  <c r="AB51" i="40" s="1"/>
  <c r="J37" i="40"/>
  <c r="Y35" i="40"/>
  <c r="AR32" i="40"/>
  <c r="J31" i="40"/>
  <c r="AE27" i="40"/>
  <c r="O37" i="40"/>
  <c r="H35" i="40"/>
  <c r="AQ32" i="40"/>
  <c r="I31" i="40"/>
  <c r="AL25" i="40"/>
  <c r="AF38" i="40"/>
  <c r="J36" i="40"/>
  <c r="O34" i="40"/>
  <c r="AR31" i="40"/>
  <c r="AI27" i="40"/>
  <c r="M38" i="40"/>
  <c r="O36" i="40"/>
  <c r="T34" i="40"/>
  <c r="M32" i="40"/>
  <c r="L30" i="40"/>
  <c r="AK37" i="40"/>
  <c r="Y34" i="40"/>
  <c r="L32" i="40"/>
  <c r="AC27" i="40"/>
  <c r="N26" i="40"/>
  <c r="W24" i="40"/>
  <c r="Y51" i="40" s="1"/>
  <c r="M22" i="40"/>
  <c r="L16" i="40"/>
  <c r="AM24" i="40"/>
  <c r="AQ22" i="40"/>
  <c r="J21" i="40"/>
  <c r="H15" i="40"/>
  <c r="I27" i="40"/>
  <c r="AL24" i="40"/>
  <c r="K22" i="40"/>
  <c r="O14" i="40"/>
  <c r="AR25" i="40"/>
  <c r="X23" i="40"/>
  <c r="H21" i="40"/>
  <c r="M15" i="40"/>
  <c r="Y9" i="40"/>
  <c r="K23" i="40"/>
  <c r="L15" i="40"/>
  <c r="L27" i="40"/>
  <c r="T24" i="40"/>
  <c r="AH22" i="40"/>
  <c r="V16" i="40"/>
  <c r="H14" i="40"/>
  <c r="U26" i="40"/>
  <c r="N22" i="40"/>
  <c r="AM15" i="40"/>
  <c r="AL26" i="40"/>
  <c r="I25" i="40"/>
  <c r="AL22" i="40"/>
  <c r="AN16" i="40"/>
  <c r="AN14" i="40"/>
  <c r="M11" i="40"/>
  <c r="AD9" i="40"/>
  <c r="N13" i="40"/>
  <c r="AD11" i="40"/>
  <c r="AC9" i="40"/>
  <c r="AG13" i="40"/>
  <c r="AC11" i="40"/>
  <c r="AJ14" i="40"/>
  <c r="AG11" i="40"/>
  <c r="AA36" i="40"/>
  <c r="AB19" i="40"/>
  <c r="Y6" i="40"/>
  <c r="P29" i="40"/>
  <c r="D5" i="40"/>
  <c r="F51" i="40" s="1"/>
  <c r="AB6" i="40"/>
  <c r="P20" i="40"/>
  <c r="AB44" i="40"/>
  <c r="S28" i="40"/>
  <c r="S18" i="40"/>
  <c r="V5" i="40"/>
  <c r="T8" i="40"/>
  <c r="AB30" i="40"/>
  <c r="R7" i="40"/>
  <c r="Z19" i="40"/>
  <c r="Q8" i="40"/>
  <c r="Q31" i="40"/>
  <c r="AF20" i="40"/>
  <c r="AD504" i="34"/>
  <c r="G521" i="34"/>
  <c r="E21" i="40" s="1"/>
  <c r="N508" i="34"/>
  <c r="N506" i="34"/>
  <c r="M507" i="34"/>
  <c r="K7" i="40" s="1"/>
  <c r="S504" i="34"/>
  <c r="E529" i="34"/>
  <c r="G504" i="34"/>
  <c r="E4" i="40" s="1"/>
  <c r="G516" i="34"/>
  <c r="E16" i="40" s="1"/>
  <c r="E518" i="34"/>
  <c r="E506" i="34"/>
  <c r="H515" i="34" l="1"/>
  <c r="F15" i="40" s="1"/>
  <c r="H511" i="34"/>
  <c r="F11" i="40" s="1"/>
  <c r="H536" i="34"/>
  <c r="F36" i="40" s="1"/>
  <c r="H510" i="34"/>
  <c r="F10" i="40" s="1"/>
  <c r="H545" i="34"/>
  <c r="F45" i="40" s="1"/>
  <c r="H537" i="34"/>
  <c r="F37" i="40" s="1"/>
  <c r="H523" i="34"/>
  <c r="F23" i="40" s="1"/>
  <c r="H534" i="34"/>
  <c r="F34" i="40" s="1"/>
  <c r="H540" i="34"/>
  <c r="F40" i="40" s="1"/>
  <c r="H513" i="34"/>
  <c r="F13" i="40" s="1"/>
  <c r="H524" i="34"/>
  <c r="F24" i="40" s="1"/>
  <c r="H525" i="34"/>
  <c r="F25" i="40" s="1"/>
  <c r="H539" i="34"/>
  <c r="F39" i="40" s="1"/>
  <c r="H533" i="34"/>
  <c r="F33" i="40" s="1"/>
  <c r="H535" i="34"/>
  <c r="F35" i="40" s="1"/>
  <c r="H544" i="34"/>
  <c r="F44" i="40" s="1"/>
  <c r="H509" i="34"/>
  <c r="F9" i="40" s="1"/>
  <c r="J507" i="34"/>
  <c r="H7" i="40" s="1"/>
  <c r="Q507" i="34"/>
  <c r="O7" i="40" s="1"/>
  <c r="H526" i="34"/>
  <c r="F26" i="40" s="1"/>
  <c r="H530" i="34"/>
  <c r="F30" i="40" s="1"/>
  <c r="O507" i="34"/>
  <c r="M7" i="40" s="1"/>
  <c r="K507" i="34"/>
  <c r="I7" i="40" s="1"/>
  <c r="D43" i="40"/>
  <c r="G543" i="34"/>
  <c r="H522" i="34"/>
  <c r="F22" i="40" s="1"/>
  <c r="H531" i="34"/>
  <c r="F31" i="40" s="1"/>
  <c r="AQ500" i="34"/>
  <c r="P507" i="34"/>
  <c r="N7" i="40" s="1"/>
  <c r="T17" i="40"/>
  <c r="V518" i="34"/>
  <c r="T18" i="40" s="1"/>
  <c r="H532" i="34"/>
  <c r="F32" i="40" s="1"/>
  <c r="AJ19" i="40"/>
  <c r="P74" i="40" s="1"/>
  <c r="AL520" i="34"/>
  <c r="AJ20" i="40" s="1"/>
  <c r="AS75" i="40" s="1"/>
  <c r="D27" i="40"/>
  <c r="G527" i="34"/>
  <c r="P37" i="40"/>
  <c r="S537" i="34"/>
  <c r="Q37" i="40" s="1"/>
  <c r="R33" i="40"/>
  <c r="U533" i="34"/>
  <c r="S33" i="40" s="1"/>
  <c r="J5" i="40"/>
  <c r="L506" i="34"/>
  <c r="AO17" i="40"/>
  <c r="AQ518" i="34"/>
  <c r="AO18" i="40" s="1"/>
  <c r="AD28" i="40"/>
  <c r="AF529" i="34"/>
  <c r="AD29" i="40" s="1"/>
  <c r="N17" i="40"/>
  <c r="S72" i="40" s="1"/>
  <c r="P518" i="34"/>
  <c r="N18" i="40" s="1"/>
  <c r="AA11" i="40"/>
  <c r="AD511" i="34"/>
  <c r="AB11" i="40" s="1"/>
  <c r="O28" i="40"/>
  <c r="Q529" i="34"/>
  <c r="O29" i="40" s="1"/>
  <c r="AE508" i="34"/>
  <c r="AC8" i="40" s="1"/>
  <c r="AE507" i="34"/>
  <c r="AC7" i="40" s="1"/>
  <c r="AE506" i="34"/>
  <c r="AC6" i="40" s="1"/>
  <c r="AC5" i="40"/>
  <c r="W17" i="40"/>
  <c r="Y518" i="34"/>
  <c r="W18" i="40" s="1"/>
  <c r="AK28" i="40"/>
  <c r="AM529" i="34"/>
  <c r="AK29" i="40" s="1"/>
  <c r="AN17" i="40"/>
  <c r="AP518" i="34"/>
  <c r="AN18" i="40" s="1"/>
  <c r="D12" i="40"/>
  <c r="G512" i="34"/>
  <c r="D42" i="40"/>
  <c r="G542" i="34"/>
  <c r="D38" i="40"/>
  <c r="G538" i="34"/>
  <c r="AF17" i="40"/>
  <c r="AH518" i="34"/>
  <c r="AF18" i="40" s="1"/>
  <c r="P34" i="40"/>
  <c r="S534" i="34"/>
  <c r="Q34" i="40" s="1"/>
  <c r="AQ5" i="40"/>
  <c r="AS508" i="34"/>
  <c r="AQ8" i="40" s="1"/>
  <c r="AS506" i="34"/>
  <c r="AQ6" i="40" s="1"/>
  <c r="AS507" i="34"/>
  <c r="AQ7" i="40" s="1"/>
  <c r="D41" i="40"/>
  <c r="G541" i="34"/>
  <c r="L28" i="40"/>
  <c r="L83" i="40" s="1"/>
  <c r="N529" i="34"/>
  <c r="L29" i="40" s="1"/>
  <c r="R12" i="40"/>
  <c r="U512" i="34"/>
  <c r="S12" i="40" s="1"/>
  <c r="AE17" i="40"/>
  <c r="AG518" i="34"/>
  <c r="AE18" i="40" s="1"/>
  <c r="P36" i="40"/>
  <c r="S536" i="34"/>
  <c r="Q36" i="40" s="1"/>
  <c r="D14" i="40"/>
  <c r="G514" i="34"/>
  <c r="AG5" i="40"/>
  <c r="AI507" i="34"/>
  <c r="AG7" i="40" s="1"/>
  <c r="AI508" i="34"/>
  <c r="AG8" i="40" s="1"/>
  <c r="AI506" i="34"/>
  <c r="AG6" i="40" s="1"/>
  <c r="AF74" i="40"/>
  <c r="AN74" i="40"/>
  <c r="J74" i="40"/>
  <c r="R74" i="40"/>
  <c r="Z74" i="40"/>
  <c r="K74" i="40"/>
  <c r="L74" i="40"/>
  <c r="T74" i="40"/>
  <c r="AB74" i="40"/>
  <c r="E74" i="40"/>
  <c r="AK74" i="40"/>
  <c r="AR74" i="40"/>
  <c r="G74" i="40"/>
  <c r="W74" i="40"/>
  <c r="V74" i="40"/>
  <c r="AD74" i="40"/>
  <c r="AL74" i="40"/>
  <c r="D74" i="40"/>
  <c r="E51" i="40"/>
  <c r="AP75" i="40"/>
  <c r="AQ75" i="40"/>
  <c r="AR75" i="40"/>
  <c r="K75" i="40"/>
  <c r="S75" i="40"/>
  <c r="AA75" i="40"/>
  <c r="AI75" i="40"/>
  <c r="L75" i="40"/>
  <c r="T75" i="40"/>
  <c r="AB75" i="40"/>
  <c r="AJ75" i="40"/>
  <c r="E75" i="40"/>
  <c r="M75" i="40"/>
  <c r="U75" i="40"/>
  <c r="AC75" i="40"/>
  <c r="AK75" i="40"/>
  <c r="F75" i="40"/>
  <c r="N75" i="40"/>
  <c r="V75" i="40"/>
  <c r="AD75" i="40"/>
  <c r="AL75" i="40"/>
  <c r="G75" i="40"/>
  <c r="O75" i="40"/>
  <c r="W75" i="40"/>
  <c r="AE75" i="40"/>
  <c r="AM75" i="40"/>
  <c r="H75" i="40"/>
  <c r="P75" i="40"/>
  <c r="X75" i="40"/>
  <c r="AF75" i="40"/>
  <c r="AN75" i="40"/>
  <c r="J75" i="40"/>
  <c r="R75" i="40"/>
  <c r="Z75" i="40"/>
  <c r="AH75" i="40"/>
  <c r="AO75" i="40"/>
  <c r="I75" i="40"/>
  <c r="Q75" i="40"/>
  <c r="AG75" i="40"/>
  <c r="Y75" i="40"/>
  <c r="D75" i="40"/>
  <c r="D72" i="40"/>
  <c r="I55" i="40"/>
  <c r="F154" i="40" s="1"/>
  <c r="L6" i="40"/>
  <c r="L8" i="40"/>
  <c r="C6" i="40"/>
  <c r="C29" i="40"/>
  <c r="AB4" i="40"/>
  <c r="C18" i="40"/>
  <c r="Q4" i="40"/>
  <c r="K508" i="34"/>
  <c r="I537" i="34"/>
  <c r="I524" i="34"/>
  <c r="I522" i="34"/>
  <c r="J508" i="34"/>
  <c r="I531" i="34"/>
  <c r="I513" i="34"/>
  <c r="I511" i="34"/>
  <c r="H516" i="34"/>
  <c r="F16" i="40" s="1"/>
  <c r="I526" i="34"/>
  <c r="I539" i="34"/>
  <c r="I509" i="34"/>
  <c r="E507" i="34"/>
  <c r="C7" i="40" s="1"/>
  <c r="I525" i="34"/>
  <c r="H504" i="34"/>
  <c r="F4" i="40" s="1"/>
  <c r="I540" i="34"/>
  <c r="I536" i="34"/>
  <c r="I515" i="34"/>
  <c r="Q508" i="34"/>
  <c r="H521" i="34"/>
  <c r="F21" i="40" s="1"/>
  <c r="I510" i="34"/>
  <c r="M508" i="34"/>
  <c r="I530" i="34"/>
  <c r="O508" i="34"/>
  <c r="AQ83" i="40" l="1"/>
  <c r="AM72" i="40"/>
  <c r="G83" i="40"/>
  <c r="AI55" i="40"/>
  <c r="AF180" i="40" s="1"/>
  <c r="AM39" i="2" s="1"/>
  <c r="AK185" i="40"/>
  <c r="AC29" i="2" s="1"/>
  <c r="G72" i="40"/>
  <c r="AG83" i="40"/>
  <c r="AN83" i="40"/>
  <c r="Y72" i="40"/>
  <c r="T83" i="40"/>
  <c r="S83" i="40"/>
  <c r="P508" i="34"/>
  <c r="AK72" i="40"/>
  <c r="I545" i="34"/>
  <c r="U83" i="40"/>
  <c r="X72" i="40"/>
  <c r="I535" i="34"/>
  <c r="M83" i="40"/>
  <c r="F83" i="40"/>
  <c r="I523" i="34"/>
  <c r="AE83" i="40"/>
  <c r="AR83" i="40"/>
  <c r="K83" i="40"/>
  <c r="AL83" i="40"/>
  <c r="Y83" i="40"/>
  <c r="AK83" i="40"/>
  <c r="AS83" i="40"/>
  <c r="I544" i="34"/>
  <c r="J83" i="40"/>
  <c r="R83" i="40"/>
  <c r="AB83" i="40"/>
  <c r="AJ83" i="40"/>
  <c r="E83" i="40"/>
  <c r="X83" i="40"/>
  <c r="AI83" i="40"/>
  <c r="AH72" i="40"/>
  <c r="W83" i="40"/>
  <c r="AO83" i="40"/>
  <c r="D83" i="40"/>
  <c r="N83" i="40"/>
  <c r="V83" i="40"/>
  <c r="AD83" i="40"/>
  <c r="Q83" i="40"/>
  <c r="AC83" i="40"/>
  <c r="AN72" i="40"/>
  <c r="AF83" i="40"/>
  <c r="AC72" i="40"/>
  <c r="K72" i="40"/>
  <c r="AM83" i="40"/>
  <c r="H83" i="40"/>
  <c r="P83" i="40"/>
  <c r="AE72" i="40"/>
  <c r="O83" i="40"/>
  <c r="I534" i="34"/>
  <c r="G55" i="40"/>
  <c r="D152" i="40" s="1"/>
  <c r="D4" i="2" s="1"/>
  <c r="AD72" i="40"/>
  <c r="Z83" i="40"/>
  <c r="AH83" i="40"/>
  <c r="I83" i="40"/>
  <c r="AA83" i="40"/>
  <c r="AI72" i="40"/>
  <c r="F72" i="40"/>
  <c r="O72" i="40"/>
  <c r="AB72" i="40"/>
  <c r="L72" i="40"/>
  <c r="M72" i="40"/>
  <c r="J72" i="40"/>
  <c r="AA72" i="40"/>
  <c r="AF72" i="40"/>
  <c r="AJ72" i="40"/>
  <c r="AP72" i="40"/>
  <c r="I533" i="34"/>
  <c r="Z72" i="40"/>
  <c r="I72" i="40"/>
  <c r="N72" i="40"/>
  <c r="AL72" i="40"/>
  <c r="V72" i="40"/>
  <c r="Q72" i="40"/>
  <c r="AO72" i="40"/>
  <c r="E72" i="40"/>
  <c r="AQ72" i="40"/>
  <c r="U72" i="40"/>
  <c r="H72" i="40"/>
  <c r="AG72" i="40"/>
  <c r="R72" i="40"/>
  <c r="AC60" i="40"/>
  <c r="W72" i="40"/>
  <c r="AR72" i="40"/>
  <c r="P72" i="40"/>
  <c r="R60" i="40"/>
  <c r="Q60" i="40"/>
  <c r="AR60" i="40"/>
  <c r="T72" i="40"/>
  <c r="AM74" i="40"/>
  <c r="U74" i="40"/>
  <c r="AA74" i="40"/>
  <c r="AG74" i="40"/>
  <c r="H74" i="40"/>
  <c r="AF60" i="40"/>
  <c r="AE74" i="40"/>
  <c r="M74" i="40"/>
  <c r="S74" i="40"/>
  <c r="Y74" i="40"/>
  <c r="AS74" i="40"/>
  <c r="Q74" i="40"/>
  <c r="AQ74" i="40"/>
  <c r="F74" i="40"/>
  <c r="O74" i="40"/>
  <c r="AJ74" i="40"/>
  <c r="AH74" i="40"/>
  <c r="I74" i="40"/>
  <c r="AP74" i="40"/>
  <c r="X74" i="40"/>
  <c r="L60" i="40"/>
  <c r="N74" i="40"/>
  <c r="AC74" i="40"/>
  <c r="AI74" i="40"/>
  <c r="AO74" i="40"/>
  <c r="N60" i="40"/>
  <c r="AS60" i="40"/>
  <c r="AB60" i="40"/>
  <c r="AH60" i="40"/>
  <c r="I60" i="40"/>
  <c r="F60" i="40"/>
  <c r="AK60" i="40"/>
  <c r="T60" i="40"/>
  <c r="Z60" i="40"/>
  <c r="AN60" i="40"/>
  <c r="AM60" i="40"/>
  <c r="U60" i="40"/>
  <c r="AP60" i="40"/>
  <c r="J60" i="40"/>
  <c r="X60" i="40"/>
  <c r="D60" i="40"/>
  <c r="AE60" i="40"/>
  <c r="M60" i="40"/>
  <c r="AI60" i="40"/>
  <c r="AO60" i="40"/>
  <c r="P60" i="40"/>
  <c r="AL60" i="40"/>
  <c r="W60" i="40"/>
  <c r="E60" i="40"/>
  <c r="AA60" i="40"/>
  <c r="AG60" i="40"/>
  <c r="H60" i="40"/>
  <c r="I532" i="34"/>
  <c r="AD60" i="40"/>
  <c r="O60" i="40"/>
  <c r="AQ60" i="40"/>
  <c r="S60" i="40"/>
  <c r="Y60" i="40"/>
  <c r="V60" i="40"/>
  <c r="G60" i="40"/>
  <c r="AJ60" i="40"/>
  <c r="K60" i="40"/>
  <c r="AS72" i="40"/>
  <c r="E27" i="40"/>
  <c r="H527" i="34"/>
  <c r="AP83" i="40"/>
  <c r="E43" i="40"/>
  <c r="H543" i="34"/>
  <c r="E41" i="40"/>
  <c r="H541" i="34"/>
  <c r="E38" i="40"/>
  <c r="H538" i="34"/>
  <c r="E42" i="40"/>
  <c r="H542" i="34"/>
  <c r="J6" i="40"/>
  <c r="T61" i="40" s="1"/>
  <c r="L507" i="34"/>
  <c r="E14" i="40"/>
  <c r="H514" i="34"/>
  <c r="E12" i="40"/>
  <c r="H512" i="34"/>
  <c r="AJ55" i="40"/>
  <c r="AG181" i="40" s="1"/>
  <c r="AN40" i="2" s="1"/>
  <c r="F55" i="40"/>
  <c r="C151" i="40" s="1"/>
  <c r="C3" i="2" s="1"/>
  <c r="AA55" i="40"/>
  <c r="X172" i="40" s="1"/>
  <c r="W55" i="40"/>
  <c r="T168" i="40" s="1"/>
  <c r="AF55" i="40"/>
  <c r="AC177" i="40" s="1"/>
  <c r="AB55" i="40"/>
  <c r="Y173" i="40" s="1"/>
  <c r="R55" i="40"/>
  <c r="O163" i="40" s="1"/>
  <c r="AC55" i="40"/>
  <c r="Z174" i="40" s="1"/>
  <c r="AG33" i="2" s="1"/>
  <c r="L55" i="40"/>
  <c r="I157" i="40" s="1"/>
  <c r="J10" i="2" s="1"/>
  <c r="AG55" i="40"/>
  <c r="AD178" i="40" s="1"/>
  <c r="AK37" i="2" s="1"/>
  <c r="Z55" i="40"/>
  <c r="W171" i="40" s="1"/>
  <c r="AD30" i="2" s="1"/>
  <c r="AM55" i="40"/>
  <c r="AJ184" i="40" s="1"/>
  <c r="AQ43" i="2" s="1"/>
  <c r="O55" i="40"/>
  <c r="L160" i="40" s="1"/>
  <c r="Y55" i="40"/>
  <c r="V170" i="40" s="1"/>
  <c r="K55" i="40"/>
  <c r="H156" i="40" s="1"/>
  <c r="V55" i="40"/>
  <c r="S167" i="40" s="1"/>
  <c r="N55" i="40"/>
  <c r="K159" i="40" s="1"/>
  <c r="L12" i="2" s="1"/>
  <c r="Q55" i="40"/>
  <c r="N162" i="40" s="1"/>
  <c r="AH55" i="40"/>
  <c r="AE179" i="40" s="1"/>
  <c r="AL38" i="2" s="1"/>
  <c r="AD55" i="40"/>
  <c r="AA175" i="40" s="1"/>
  <c r="AK55" i="40"/>
  <c r="AH182" i="40" s="1"/>
  <c r="AO41" i="2" s="1"/>
  <c r="AE55" i="40"/>
  <c r="AB176" i="40" s="1"/>
  <c r="H55" i="40"/>
  <c r="E153" i="40" s="1"/>
  <c r="M55" i="40"/>
  <c r="J158" i="40" s="1"/>
  <c r="E55" i="40"/>
  <c r="B150" i="40" s="1"/>
  <c r="B2" i="2" s="1"/>
  <c r="X55" i="40"/>
  <c r="U169" i="40" s="1"/>
  <c r="AL55" i="40"/>
  <c r="AI183" i="40" s="1"/>
  <c r="AP42" i="2" s="1"/>
  <c r="U55" i="40"/>
  <c r="R166" i="40" s="1"/>
  <c r="W23" i="2" s="1"/>
  <c r="J55" i="40"/>
  <c r="G155" i="40" s="1"/>
  <c r="H8" i="2" s="1"/>
  <c r="S55" i="40"/>
  <c r="P164" i="40" s="1"/>
  <c r="T55" i="40"/>
  <c r="Q165" i="40" s="1"/>
  <c r="V22" i="2" s="1"/>
  <c r="P55" i="40"/>
  <c r="M161" i="40" s="1"/>
  <c r="O15" i="2" s="1"/>
  <c r="N61" i="40"/>
  <c r="X61" i="40"/>
  <c r="AP73" i="40"/>
  <c r="AQ73" i="40"/>
  <c r="AR73" i="40"/>
  <c r="AS73" i="40"/>
  <c r="E73" i="40"/>
  <c r="M73" i="40"/>
  <c r="U73" i="40"/>
  <c r="AC73" i="40"/>
  <c r="AK73" i="40"/>
  <c r="F73" i="40"/>
  <c r="N73" i="40"/>
  <c r="V73" i="40"/>
  <c r="AD73" i="40"/>
  <c r="AL73" i="40"/>
  <c r="G73" i="40"/>
  <c r="O73" i="40"/>
  <c r="W73" i="40"/>
  <c r="AE73" i="40"/>
  <c r="AM73" i="40"/>
  <c r="H73" i="40"/>
  <c r="P73" i="40"/>
  <c r="X73" i="40"/>
  <c r="AF73" i="40"/>
  <c r="AN73" i="40"/>
  <c r="I73" i="40"/>
  <c r="Q73" i="40"/>
  <c r="Y73" i="40"/>
  <c r="AG73" i="40"/>
  <c r="AO73" i="40"/>
  <c r="J73" i="40"/>
  <c r="R73" i="40"/>
  <c r="Z73" i="40"/>
  <c r="AH73" i="40"/>
  <c r="L73" i="40"/>
  <c r="T73" i="40"/>
  <c r="AB73" i="40"/>
  <c r="AJ73" i="40"/>
  <c r="K73" i="40"/>
  <c r="S73" i="40"/>
  <c r="AA73" i="40"/>
  <c r="AI73" i="40"/>
  <c r="D73" i="40"/>
  <c r="AP84" i="40"/>
  <c r="AQ84" i="40"/>
  <c r="AS84" i="40"/>
  <c r="F84" i="40"/>
  <c r="G84" i="40"/>
  <c r="O84" i="40"/>
  <c r="W84" i="40"/>
  <c r="AE84" i="40"/>
  <c r="AM84" i="40"/>
  <c r="H84" i="40"/>
  <c r="P84" i="40"/>
  <c r="X84" i="40"/>
  <c r="AF84" i="40"/>
  <c r="AN84" i="40"/>
  <c r="I84" i="40"/>
  <c r="Q84" i="40"/>
  <c r="Y84" i="40"/>
  <c r="AG84" i="40"/>
  <c r="AO84" i="40"/>
  <c r="AR84" i="40"/>
  <c r="J84" i="40"/>
  <c r="R84" i="40"/>
  <c r="Z84" i="40"/>
  <c r="AH84" i="40"/>
  <c r="K84" i="40"/>
  <c r="S84" i="40"/>
  <c r="AA84" i="40"/>
  <c r="AI84" i="40"/>
  <c r="E84" i="40"/>
  <c r="M84" i="40"/>
  <c r="U84" i="40"/>
  <c r="AC84" i="40"/>
  <c r="AK84" i="40"/>
  <c r="T84" i="40"/>
  <c r="V84" i="40"/>
  <c r="AB84" i="40"/>
  <c r="AD84" i="40"/>
  <c r="AJ84" i="40"/>
  <c r="AL84" i="40"/>
  <c r="N84" i="40"/>
  <c r="L84" i="40"/>
  <c r="D84" i="40"/>
  <c r="G10" i="40"/>
  <c r="G25" i="40"/>
  <c r="G34" i="40"/>
  <c r="G35" i="40"/>
  <c r="G11" i="40"/>
  <c r="H8" i="40"/>
  <c r="G44" i="40"/>
  <c r="G40" i="40"/>
  <c r="G9" i="40"/>
  <c r="G39" i="40"/>
  <c r="G22" i="40"/>
  <c r="G24" i="40"/>
  <c r="I8" i="40"/>
  <c r="M8" i="40"/>
  <c r="G36" i="40"/>
  <c r="G30" i="40"/>
  <c r="K8" i="40"/>
  <c r="G15" i="40"/>
  <c r="G33" i="40"/>
  <c r="G32" i="40"/>
  <c r="G31" i="40"/>
  <c r="G23" i="40"/>
  <c r="N8" i="40"/>
  <c r="O8" i="40"/>
  <c r="G45" i="40"/>
  <c r="G26" i="40"/>
  <c r="G13" i="40"/>
  <c r="G37" i="40"/>
  <c r="E508" i="34"/>
  <c r="I504" i="34"/>
  <c r="I516" i="34"/>
  <c r="I521" i="34"/>
  <c r="AA27" i="2" l="1"/>
  <c r="U21" i="2"/>
  <c r="P16" i="2"/>
  <c r="N14" i="2"/>
  <c r="K11" i="2"/>
  <c r="Y25" i="2"/>
  <c r="S19" i="2"/>
  <c r="F6" i="2"/>
  <c r="E5" i="2"/>
  <c r="I9" i="2"/>
  <c r="Q17" i="2"/>
  <c r="R18" i="2"/>
  <c r="AI35" i="2"/>
  <c r="AB28" i="2"/>
  <c r="AF32" i="2"/>
  <c r="M13" i="2"/>
  <c r="AJ36" i="2"/>
  <c r="AH34" i="2"/>
  <c r="Z26" i="2"/>
  <c r="T20" i="2"/>
  <c r="AE31" i="2"/>
  <c r="X24" i="2"/>
  <c r="G7" i="2"/>
  <c r="W61" i="40"/>
  <c r="D61" i="40"/>
  <c r="Z61" i="40"/>
  <c r="AR61" i="40"/>
  <c r="AG61" i="40"/>
  <c r="AL61" i="40"/>
  <c r="R61" i="40"/>
  <c r="F61" i="40"/>
  <c r="J61" i="40"/>
  <c r="AS61" i="40"/>
  <c r="AM61" i="40"/>
  <c r="AJ61" i="40"/>
  <c r="I61" i="40"/>
  <c r="AE61" i="40"/>
  <c r="S61" i="40"/>
  <c r="AB61" i="40"/>
  <c r="K61" i="40"/>
  <c r="AP61" i="40"/>
  <c r="AO61" i="40"/>
  <c r="AF61" i="40"/>
  <c r="G61" i="40"/>
  <c r="AC61" i="40"/>
  <c r="L61" i="40"/>
  <c r="U61" i="40"/>
  <c r="AQ61" i="40"/>
  <c r="Y61" i="40"/>
  <c r="P61" i="40"/>
  <c r="AD61" i="40"/>
  <c r="M61" i="40"/>
  <c r="AI61" i="40"/>
  <c r="AH61" i="40"/>
  <c r="H61" i="40"/>
  <c r="V61" i="40"/>
  <c r="E61" i="40"/>
  <c r="AA61" i="40"/>
  <c r="Q61" i="40"/>
  <c r="AN61" i="40"/>
  <c r="O61" i="40"/>
  <c r="AK61" i="40"/>
  <c r="F43" i="40"/>
  <c r="I543" i="34"/>
  <c r="G43" i="40" s="1"/>
  <c r="F27" i="40"/>
  <c r="I527" i="34"/>
  <c r="G27" i="40" s="1"/>
  <c r="J7" i="40"/>
  <c r="L508" i="34"/>
  <c r="J8" i="40" s="1"/>
  <c r="F42" i="40"/>
  <c r="I542" i="34"/>
  <c r="G42" i="40" s="1"/>
  <c r="F12" i="40"/>
  <c r="I512" i="34"/>
  <c r="G12" i="40" s="1"/>
  <c r="F38" i="40"/>
  <c r="AO93" i="40" s="1"/>
  <c r="I538" i="34"/>
  <c r="G38" i="40" s="1"/>
  <c r="F14" i="40"/>
  <c r="I514" i="34"/>
  <c r="G14" i="40" s="1"/>
  <c r="F41" i="40"/>
  <c r="I541" i="34"/>
  <c r="G41" i="40" s="1"/>
  <c r="I68" i="40"/>
  <c r="AH68" i="40"/>
  <c r="AB68" i="40"/>
  <c r="AS68" i="40"/>
  <c r="AL68" i="40"/>
  <c r="Q68" i="40"/>
  <c r="K68" i="40"/>
  <c r="AJ68" i="40"/>
  <c r="G68" i="40"/>
  <c r="AR68" i="40"/>
  <c r="Y68" i="40"/>
  <c r="S68" i="40"/>
  <c r="AQ68" i="40"/>
  <c r="O68" i="40"/>
  <c r="N68" i="40"/>
  <c r="H68" i="40"/>
  <c r="AG68" i="40"/>
  <c r="AA68" i="40"/>
  <c r="E68" i="40"/>
  <c r="W68" i="40"/>
  <c r="F68" i="40"/>
  <c r="P68" i="40"/>
  <c r="AO68" i="40"/>
  <c r="AI68" i="40"/>
  <c r="M68" i="40"/>
  <c r="AE68" i="40"/>
  <c r="D68" i="40"/>
  <c r="X68" i="40"/>
  <c r="J68" i="40"/>
  <c r="AP68" i="40"/>
  <c r="U68" i="40"/>
  <c r="AM68" i="40"/>
  <c r="AF68" i="40"/>
  <c r="R68" i="40"/>
  <c r="L68" i="40"/>
  <c r="AC68" i="40"/>
  <c r="V68" i="40"/>
  <c r="AN68" i="40"/>
  <c r="Z68" i="40"/>
  <c r="T68" i="40"/>
  <c r="AK68" i="40"/>
  <c r="AD68" i="40"/>
  <c r="AP87" i="40"/>
  <c r="F87" i="40"/>
  <c r="AI87" i="40"/>
  <c r="AK87" i="40"/>
  <c r="AM87" i="40"/>
  <c r="AF87" i="40"/>
  <c r="AQ87" i="40"/>
  <c r="N87" i="40"/>
  <c r="G87" i="40"/>
  <c r="M87" i="40"/>
  <c r="Q87" i="40"/>
  <c r="D87" i="40"/>
  <c r="AR87" i="40"/>
  <c r="R87" i="40"/>
  <c r="T87" i="40"/>
  <c r="V87" i="40"/>
  <c r="Y87" i="40"/>
  <c r="AS87" i="40"/>
  <c r="Z87" i="40"/>
  <c r="AB87" i="40"/>
  <c r="AD87" i="40"/>
  <c r="AG87" i="40"/>
  <c r="H87" i="40"/>
  <c r="AH87" i="40"/>
  <c r="AJ87" i="40"/>
  <c r="AL87" i="40"/>
  <c r="AO87" i="40"/>
  <c r="J87" i="40"/>
  <c r="E87" i="40"/>
  <c r="I87" i="40"/>
  <c r="O87" i="40"/>
  <c r="AN87" i="40"/>
  <c r="K87" i="40"/>
  <c r="S87" i="40"/>
  <c r="U87" i="40"/>
  <c r="W87" i="40"/>
  <c r="P87" i="40"/>
  <c r="L87" i="40"/>
  <c r="AA87" i="40"/>
  <c r="AC87" i="40"/>
  <c r="AE87" i="40"/>
  <c r="X87" i="40"/>
  <c r="T69" i="40"/>
  <c r="AS69" i="40"/>
  <c r="W69" i="40"/>
  <c r="R69" i="40"/>
  <c r="AJ69" i="40"/>
  <c r="AP69" i="40"/>
  <c r="AB69" i="40"/>
  <c r="F69" i="40"/>
  <c r="AE69" i="40"/>
  <c r="Z69" i="40"/>
  <c r="AG69" i="40"/>
  <c r="K69" i="40"/>
  <c r="AR69" i="40"/>
  <c r="N69" i="40"/>
  <c r="H69" i="40"/>
  <c r="AH69" i="40"/>
  <c r="D69" i="40"/>
  <c r="S69" i="40"/>
  <c r="E69" i="40"/>
  <c r="V69" i="40"/>
  <c r="P69" i="40"/>
  <c r="AM69" i="40"/>
  <c r="AA69" i="40"/>
  <c r="M69" i="40"/>
  <c r="AD69" i="40"/>
  <c r="X69" i="40"/>
  <c r="AO69" i="40"/>
  <c r="AI69" i="40"/>
  <c r="U69" i="40"/>
  <c r="AL69" i="40"/>
  <c r="AF69" i="40"/>
  <c r="I69" i="40"/>
  <c r="AQ69" i="40"/>
  <c r="AC69" i="40"/>
  <c r="G69" i="40"/>
  <c r="AN69" i="40"/>
  <c r="Q69" i="40"/>
  <c r="L69" i="40"/>
  <c r="AK69" i="40"/>
  <c r="O69" i="40"/>
  <c r="J69" i="40"/>
  <c r="Y69" i="40"/>
  <c r="AH66" i="40"/>
  <c r="AJ66" i="40"/>
  <c r="N66" i="40"/>
  <c r="AE66" i="40"/>
  <c r="AF66" i="40"/>
  <c r="K66" i="40"/>
  <c r="E66" i="40"/>
  <c r="V66" i="40"/>
  <c r="AM66" i="40"/>
  <c r="AN66" i="40"/>
  <c r="S66" i="40"/>
  <c r="M66" i="40"/>
  <c r="AD66" i="40"/>
  <c r="AS66" i="40"/>
  <c r="AR66" i="40"/>
  <c r="AA66" i="40"/>
  <c r="U66" i="40"/>
  <c r="AL66" i="40"/>
  <c r="I66" i="40"/>
  <c r="H66" i="40"/>
  <c r="AI66" i="40"/>
  <c r="AC66" i="40"/>
  <c r="AQ66" i="40"/>
  <c r="Q66" i="40"/>
  <c r="X66" i="40"/>
  <c r="J66" i="40"/>
  <c r="L66" i="40"/>
  <c r="AK66" i="40"/>
  <c r="G66" i="40"/>
  <c r="Y66" i="40"/>
  <c r="D66" i="40"/>
  <c r="R66" i="40"/>
  <c r="T66" i="40"/>
  <c r="AP66" i="40"/>
  <c r="O66" i="40"/>
  <c r="AG66" i="40"/>
  <c r="P66" i="40"/>
  <c r="Z66" i="40"/>
  <c r="AB66" i="40"/>
  <c r="F66" i="40"/>
  <c r="W66" i="40"/>
  <c r="AO66" i="40"/>
  <c r="AM65" i="40"/>
  <c r="I65" i="40"/>
  <c r="Z65" i="40"/>
  <c r="AB65" i="40"/>
  <c r="M65" i="40"/>
  <c r="AQ65" i="40"/>
  <c r="Q65" i="40"/>
  <c r="AH65" i="40"/>
  <c r="AJ65" i="40"/>
  <c r="U65" i="40"/>
  <c r="H65" i="40"/>
  <c r="Y65" i="40"/>
  <c r="K65" i="40"/>
  <c r="F65" i="40"/>
  <c r="AC65" i="40"/>
  <c r="AP65" i="40"/>
  <c r="P65" i="40"/>
  <c r="AG65" i="40"/>
  <c r="S65" i="40"/>
  <c r="N65" i="40"/>
  <c r="AK65" i="40"/>
  <c r="G65" i="40"/>
  <c r="X65" i="40"/>
  <c r="AO65" i="40"/>
  <c r="AA65" i="40"/>
  <c r="V65" i="40"/>
  <c r="D65" i="40"/>
  <c r="O65" i="40"/>
  <c r="AF65" i="40"/>
  <c r="AS65" i="40"/>
  <c r="AI65" i="40"/>
  <c r="AD65" i="40"/>
  <c r="W65" i="40"/>
  <c r="AN65" i="40"/>
  <c r="J65" i="40"/>
  <c r="L65" i="40"/>
  <c r="AL65" i="40"/>
  <c r="AE65" i="40"/>
  <c r="AR65" i="40"/>
  <c r="R65" i="40"/>
  <c r="T65" i="40"/>
  <c r="E65" i="40"/>
  <c r="AS81" i="40"/>
  <c r="V81" i="40"/>
  <c r="H81" i="40"/>
  <c r="AG81" i="40"/>
  <c r="AB81" i="40"/>
  <c r="E81" i="40"/>
  <c r="AD81" i="40"/>
  <c r="P81" i="40"/>
  <c r="AO81" i="40"/>
  <c r="AJ81" i="40"/>
  <c r="M81" i="40"/>
  <c r="AL81" i="40"/>
  <c r="X81" i="40"/>
  <c r="J81" i="40"/>
  <c r="K81" i="40"/>
  <c r="U81" i="40"/>
  <c r="G81" i="40"/>
  <c r="AF81" i="40"/>
  <c r="R81" i="40"/>
  <c r="S81" i="40"/>
  <c r="AC81" i="40"/>
  <c r="O81" i="40"/>
  <c r="AN81" i="40"/>
  <c r="Z81" i="40"/>
  <c r="AA81" i="40"/>
  <c r="AP81" i="40"/>
  <c r="AK81" i="40"/>
  <c r="W81" i="40"/>
  <c r="I81" i="40"/>
  <c r="AH81" i="40"/>
  <c r="AI81" i="40"/>
  <c r="AQ81" i="40"/>
  <c r="F81" i="40"/>
  <c r="AE81" i="40"/>
  <c r="Q81" i="40"/>
  <c r="L81" i="40"/>
  <c r="D81" i="40"/>
  <c r="AR81" i="40"/>
  <c r="N81" i="40"/>
  <c r="AM81" i="40"/>
  <c r="Y81" i="40"/>
  <c r="T81" i="40"/>
  <c r="G96" i="40"/>
  <c r="D96" i="40"/>
  <c r="F96" i="40"/>
  <c r="Y96" i="40"/>
  <c r="AD96" i="40"/>
  <c r="AS88" i="40"/>
  <c r="N88" i="40"/>
  <c r="AM88" i="40"/>
  <c r="Y88" i="40"/>
  <c r="E88" i="40"/>
  <c r="V88" i="40"/>
  <c r="H88" i="40"/>
  <c r="AG88" i="40"/>
  <c r="AB88" i="40"/>
  <c r="M88" i="40"/>
  <c r="AD88" i="40"/>
  <c r="P88" i="40"/>
  <c r="AO88" i="40"/>
  <c r="AJ88" i="40"/>
  <c r="U88" i="40"/>
  <c r="AL88" i="40"/>
  <c r="X88" i="40"/>
  <c r="J88" i="40"/>
  <c r="D88" i="40"/>
  <c r="AC88" i="40"/>
  <c r="G88" i="40"/>
  <c r="AF88" i="40"/>
  <c r="R88" i="40"/>
  <c r="K88" i="40"/>
  <c r="O88" i="40"/>
  <c r="L88" i="40"/>
  <c r="W88" i="40"/>
  <c r="T88" i="40"/>
  <c r="AE88" i="40"/>
  <c r="S88" i="40"/>
  <c r="AP88" i="40"/>
  <c r="AN88" i="40"/>
  <c r="AA88" i="40"/>
  <c r="AQ88" i="40"/>
  <c r="I88" i="40"/>
  <c r="AI88" i="40"/>
  <c r="AK88" i="40"/>
  <c r="Q88" i="40"/>
  <c r="AR88" i="40"/>
  <c r="Z88" i="40"/>
  <c r="F88" i="40"/>
  <c r="AH88" i="40"/>
  <c r="S82" i="40"/>
  <c r="X82" i="40"/>
  <c r="AK82" i="40"/>
  <c r="I82" i="40"/>
  <c r="AJ82" i="40"/>
  <c r="AP94" i="40"/>
  <c r="AM94" i="40"/>
  <c r="Y94" i="40"/>
  <c r="AS94" i="40"/>
  <c r="X94" i="40"/>
  <c r="R94" i="40"/>
  <c r="L94" i="40"/>
  <c r="AL94" i="40"/>
  <c r="AR94" i="40"/>
  <c r="AF94" i="40"/>
  <c r="Z94" i="40"/>
  <c r="T94" i="40"/>
  <c r="AK94" i="40"/>
  <c r="G94" i="40"/>
  <c r="AN94" i="40"/>
  <c r="AH94" i="40"/>
  <c r="AB94" i="40"/>
  <c r="E94" i="40"/>
  <c r="O94" i="40"/>
  <c r="I94" i="40"/>
  <c r="D94" i="40"/>
  <c r="AJ94" i="40"/>
  <c r="U94" i="40"/>
  <c r="W94" i="40"/>
  <c r="Q94" i="40"/>
  <c r="K94" i="40"/>
  <c r="F94" i="40"/>
  <c r="M94" i="40"/>
  <c r="AE94" i="40"/>
  <c r="AG94" i="40"/>
  <c r="S94" i="40"/>
  <c r="N94" i="40"/>
  <c r="AC94" i="40"/>
  <c r="H94" i="40"/>
  <c r="AO94" i="40"/>
  <c r="AA94" i="40"/>
  <c r="V94" i="40"/>
  <c r="AQ94" i="40"/>
  <c r="P94" i="40"/>
  <c r="J94" i="40"/>
  <c r="AI94" i="40"/>
  <c r="AD94" i="40"/>
  <c r="AQ67" i="40"/>
  <c r="O67" i="40"/>
  <c r="R67" i="40"/>
  <c r="S67" i="40"/>
  <c r="F67" i="40"/>
  <c r="W67" i="40"/>
  <c r="AN67" i="40"/>
  <c r="Z67" i="40"/>
  <c r="AA67" i="40"/>
  <c r="N67" i="40"/>
  <c r="AE67" i="40"/>
  <c r="I67" i="40"/>
  <c r="AH67" i="40"/>
  <c r="AI67" i="40"/>
  <c r="E67" i="40"/>
  <c r="V67" i="40"/>
  <c r="Q67" i="40"/>
  <c r="L67" i="40"/>
  <c r="D67" i="40"/>
  <c r="M67" i="40"/>
  <c r="AD67" i="40"/>
  <c r="AS67" i="40"/>
  <c r="Y67" i="40"/>
  <c r="T67" i="40"/>
  <c r="U67" i="40"/>
  <c r="AL67" i="40"/>
  <c r="H67" i="40"/>
  <c r="AG67" i="40"/>
  <c r="AB67" i="40"/>
  <c r="AC67" i="40"/>
  <c r="AR67" i="40"/>
  <c r="P67" i="40"/>
  <c r="AO67" i="40"/>
  <c r="AJ67" i="40"/>
  <c r="AK67" i="40"/>
  <c r="G67" i="40"/>
  <c r="X67" i="40"/>
  <c r="J67" i="40"/>
  <c r="K67" i="40"/>
  <c r="AI90" i="40"/>
  <c r="AC90" i="40"/>
  <c r="O90" i="40"/>
  <c r="AN90" i="40"/>
  <c r="Q90" i="40"/>
  <c r="AP90" i="40"/>
  <c r="L90" i="40"/>
  <c r="AK90" i="40"/>
  <c r="W90" i="40"/>
  <c r="J90" i="40"/>
  <c r="Y90" i="40"/>
  <c r="AQ90" i="40"/>
  <c r="T90" i="40"/>
  <c r="F90" i="40"/>
  <c r="AE90" i="40"/>
  <c r="R90" i="40"/>
  <c r="AG90" i="40"/>
  <c r="AS90" i="40"/>
  <c r="AB90" i="40"/>
  <c r="N90" i="40"/>
  <c r="AM90" i="40"/>
  <c r="Z90" i="40"/>
  <c r="AR90" i="40"/>
  <c r="AJ90" i="40"/>
  <c r="V90" i="40"/>
  <c r="H90" i="40"/>
  <c r="AH90" i="40"/>
  <c r="K90" i="40"/>
  <c r="E90" i="40"/>
  <c r="AD90" i="40"/>
  <c r="P90" i="40"/>
  <c r="D90" i="40"/>
  <c r="S90" i="40"/>
  <c r="M90" i="40"/>
  <c r="AL90" i="40"/>
  <c r="X90" i="40"/>
  <c r="AO90" i="40"/>
  <c r="AA90" i="40"/>
  <c r="U90" i="40"/>
  <c r="G90" i="40"/>
  <c r="AF90" i="40"/>
  <c r="I90" i="40"/>
  <c r="I92" i="40"/>
  <c r="AH92" i="40"/>
  <c r="AJ92" i="40"/>
  <c r="V92" i="40"/>
  <c r="AE92" i="40"/>
  <c r="Q92" i="40"/>
  <c r="K92" i="40"/>
  <c r="E92" i="40"/>
  <c r="AD92" i="40"/>
  <c r="G92" i="40"/>
  <c r="Y92" i="40"/>
  <c r="S92" i="40"/>
  <c r="M92" i="40"/>
  <c r="AL92" i="40"/>
  <c r="D92" i="40"/>
  <c r="AG92" i="40"/>
  <c r="AA92" i="40"/>
  <c r="U92" i="40"/>
  <c r="H92" i="40"/>
  <c r="O92" i="40"/>
  <c r="AP92" i="40"/>
  <c r="AO92" i="40"/>
  <c r="AI92" i="40"/>
  <c r="AC92" i="40"/>
  <c r="P92" i="40"/>
  <c r="W92" i="40"/>
  <c r="AQ92" i="40"/>
  <c r="J92" i="40"/>
  <c r="L92" i="40"/>
  <c r="AK92" i="40"/>
  <c r="AS92" i="40"/>
  <c r="R92" i="40"/>
  <c r="T92" i="40"/>
  <c r="F92" i="40"/>
  <c r="AF92" i="40"/>
  <c r="AN92" i="40"/>
  <c r="AM92" i="40"/>
  <c r="AR92" i="40"/>
  <c r="Z92" i="40"/>
  <c r="AB92" i="40"/>
  <c r="N92" i="40"/>
  <c r="X92" i="40"/>
  <c r="AR100" i="40"/>
  <c r="T100" i="40"/>
  <c r="AF100" i="40"/>
  <c r="AO100" i="40"/>
  <c r="F100" i="40"/>
  <c r="Q100" i="40"/>
  <c r="AB100" i="40"/>
  <c r="AN100" i="40"/>
  <c r="R100" i="40"/>
  <c r="W100" i="40"/>
  <c r="AG100" i="40"/>
  <c r="AJ100" i="40"/>
  <c r="I100" i="40"/>
  <c r="AH100" i="40"/>
  <c r="AM100" i="40"/>
  <c r="K100" i="40"/>
  <c r="E100" i="40"/>
  <c r="Y100" i="40"/>
  <c r="U100" i="40"/>
  <c r="Z100" i="40"/>
  <c r="S100" i="40"/>
  <c r="M100" i="40"/>
  <c r="N100" i="40"/>
  <c r="AK100" i="40"/>
  <c r="J100" i="40"/>
  <c r="AP100" i="40"/>
  <c r="AA100" i="40"/>
  <c r="H100" i="40"/>
  <c r="AD100" i="40"/>
  <c r="V100" i="40"/>
  <c r="AC100" i="40"/>
  <c r="AQ100" i="40"/>
  <c r="AI100" i="40"/>
  <c r="P100" i="40"/>
  <c r="O100" i="40"/>
  <c r="AL100" i="40"/>
  <c r="D100" i="40"/>
  <c r="AS100" i="40"/>
  <c r="L100" i="40"/>
  <c r="X100" i="40"/>
  <c r="AE100" i="40"/>
  <c r="G100" i="40"/>
  <c r="AR78" i="40"/>
  <c r="V78" i="40"/>
  <c r="H78" i="40"/>
  <c r="AG78" i="40"/>
  <c r="D78" i="40"/>
  <c r="AP78" i="40"/>
  <c r="E78" i="40"/>
  <c r="AD78" i="40"/>
  <c r="P78" i="40"/>
  <c r="AO78" i="40"/>
  <c r="Z78" i="40"/>
  <c r="AQ78" i="40"/>
  <c r="M78" i="40"/>
  <c r="AL78" i="40"/>
  <c r="X78" i="40"/>
  <c r="K78" i="40"/>
  <c r="AH78" i="40"/>
  <c r="AS78" i="40"/>
  <c r="U78" i="40"/>
  <c r="G78" i="40"/>
  <c r="AF78" i="40"/>
  <c r="S78" i="40"/>
  <c r="L78" i="40"/>
  <c r="AC78" i="40"/>
  <c r="O78" i="40"/>
  <c r="AN78" i="40"/>
  <c r="AA78" i="40"/>
  <c r="T78" i="40"/>
  <c r="AK78" i="40"/>
  <c r="W78" i="40"/>
  <c r="I78" i="40"/>
  <c r="AI78" i="40"/>
  <c r="AB78" i="40"/>
  <c r="F78" i="40"/>
  <c r="AE78" i="40"/>
  <c r="Q78" i="40"/>
  <c r="J78" i="40"/>
  <c r="AM78" i="40"/>
  <c r="Y78" i="40"/>
  <c r="R78" i="40"/>
  <c r="AJ78" i="40"/>
  <c r="N78" i="40"/>
  <c r="Q70" i="40"/>
  <c r="M70" i="40"/>
  <c r="F70" i="40"/>
  <c r="AI70" i="40"/>
  <c r="L70" i="40"/>
  <c r="Y70" i="40"/>
  <c r="U70" i="40"/>
  <c r="S70" i="40"/>
  <c r="AR70" i="40"/>
  <c r="Z70" i="40"/>
  <c r="H70" i="40"/>
  <c r="AG70" i="40"/>
  <c r="AC70" i="40"/>
  <c r="AE70" i="40"/>
  <c r="K70" i="40"/>
  <c r="AL70" i="40"/>
  <c r="P70" i="40"/>
  <c r="AO70" i="40"/>
  <c r="AK70" i="40"/>
  <c r="G70" i="40"/>
  <c r="W70" i="40"/>
  <c r="D70" i="40"/>
  <c r="X70" i="40"/>
  <c r="AP70" i="40"/>
  <c r="O70" i="40"/>
  <c r="T70" i="40"/>
  <c r="AJ70" i="40"/>
  <c r="AF70" i="40"/>
  <c r="AQ70" i="40"/>
  <c r="AB70" i="40"/>
  <c r="AH70" i="40"/>
  <c r="N70" i="40"/>
  <c r="AN70" i="40"/>
  <c r="AS70" i="40"/>
  <c r="R70" i="40"/>
  <c r="J70" i="40"/>
  <c r="AA70" i="40"/>
  <c r="I70" i="40"/>
  <c r="E70" i="40"/>
  <c r="AD70" i="40"/>
  <c r="V70" i="40"/>
  <c r="AM70" i="40"/>
  <c r="AS85" i="40"/>
  <c r="AJ85" i="40"/>
  <c r="V85" i="40"/>
  <c r="K85" i="40"/>
  <c r="AO85" i="40"/>
  <c r="J85" i="40"/>
  <c r="R85" i="40"/>
  <c r="M85" i="40"/>
  <c r="AL85" i="40"/>
  <c r="AQ85" i="40"/>
  <c r="T85" i="40"/>
  <c r="F85" i="40"/>
  <c r="AF85" i="40"/>
  <c r="AR85" i="40"/>
  <c r="AK85" i="40"/>
  <c r="O85" i="40"/>
  <c r="I85" i="40"/>
  <c r="Z85" i="40"/>
  <c r="N85" i="40"/>
  <c r="AI85" i="40"/>
  <c r="AE85" i="40"/>
  <c r="AH85" i="40"/>
  <c r="AD85" i="40"/>
  <c r="Q85" i="40"/>
  <c r="G85" i="40"/>
  <c r="L85" i="40"/>
  <c r="H85" i="40"/>
  <c r="AM85" i="40"/>
  <c r="AA85" i="40"/>
  <c r="AB85" i="40"/>
  <c r="P85" i="40"/>
  <c r="D85" i="40"/>
  <c r="E85" i="40"/>
  <c r="X85" i="40"/>
  <c r="S85" i="40"/>
  <c r="U85" i="40"/>
  <c r="AN85" i="40"/>
  <c r="W85" i="40"/>
  <c r="AC85" i="40"/>
  <c r="AG85" i="40"/>
  <c r="Y85" i="40"/>
  <c r="AP85" i="40"/>
  <c r="AP79" i="40"/>
  <c r="AM79" i="40"/>
  <c r="Y79" i="40"/>
  <c r="S79" i="40"/>
  <c r="N79" i="40"/>
  <c r="D79" i="40"/>
  <c r="AQ79" i="40"/>
  <c r="H79" i="40"/>
  <c r="AG79" i="40"/>
  <c r="AA79" i="40"/>
  <c r="V79" i="40"/>
  <c r="E79" i="40"/>
  <c r="AR79" i="40"/>
  <c r="P79" i="40"/>
  <c r="AO79" i="40"/>
  <c r="AI79" i="40"/>
  <c r="AD79" i="40"/>
  <c r="AS79" i="40"/>
  <c r="X79" i="40"/>
  <c r="J79" i="40"/>
  <c r="L79" i="40"/>
  <c r="AL79" i="40"/>
  <c r="G79" i="40"/>
  <c r="AF79" i="40"/>
  <c r="R79" i="40"/>
  <c r="T79" i="40"/>
  <c r="U79" i="40"/>
  <c r="O79" i="40"/>
  <c r="AN79" i="40"/>
  <c r="Z79" i="40"/>
  <c r="AB79" i="40"/>
  <c r="AC79" i="40"/>
  <c r="W79" i="40"/>
  <c r="I79" i="40"/>
  <c r="AH79" i="40"/>
  <c r="AJ79" i="40"/>
  <c r="AK79" i="40"/>
  <c r="M79" i="40"/>
  <c r="AE79" i="40"/>
  <c r="Q79" i="40"/>
  <c r="K79" i="40"/>
  <c r="F79" i="40"/>
  <c r="T64" i="40"/>
  <c r="F64" i="40"/>
  <c r="AE64" i="40"/>
  <c r="AQ64" i="40"/>
  <c r="S64" i="40"/>
  <c r="D64" i="40"/>
  <c r="AB64" i="40"/>
  <c r="N64" i="40"/>
  <c r="AM64" i="40"/>
  <c r="I64" i="40"/>
  <c r="AA64" i="40"/>
  <c r="AJ64" i="40"/>
  <c r="V64" i="40"/>
  <c r="AP64" i="40"/>
  <c r="Q64" i="40"/>
  <c r="AI64" i="40"/>
  <c r="E64" i="40"/>
  <c r="AD64" i="40"/>
  <c r="H64" i="40"/>
  <c r="Y64" i="40"/>
  <c r="AR64" i="40"/>
  <c r="M64" i="40"/>
  <c r="AL64" i="40"/>
  <c r="P64" i="40"/>
  <c r="AG64" i="40"/>
  <c r="J64" i="40"/>
  <c r="U64" i="40"/>
  <c r="G64" i="40"/>
  <c r="X64" i="40"/>
  <c r="AO64" i="40"/>
  <c r="R64" i="40"/>
  <c r="AC64" i="40"/>
  <c r="O64" i="40"/>
  <c r="AF64" i="40"/>
  <c r="AS64" i="40"/>
  <c r="AH64" i="40"/>
  <c r="L64" i="40"/>
  <c r="AK64" i="40"/>
  <c r="W64" i="40"/>
  <c r="AN64" i="40"/>
  <c r="K64" i="40"/>
  <c r="Z64" i="40"/>
  <c r="AL99" i="40"/>
  <c r="AQ99" i="40"/>
  <c r="AF99" i="40"/>
  <c r="Z99" i="40"/>
  <c r="N99" i="40"/>
  <c r="W99" i="40"/>
  <c r="AR99" i="40"/>
  <c r="AN99" i="40"/>
  <c r="R99" i="40"/>
  <c r="AD99" i="40"/>
  <c r="O99" i="40"/>
  <c r="AS99" i="40"/>
  <c r="I99" i="40"/>
  <c r="AH99" i="40"/>
  <c r="G99" i="40"/>
  <c r="AJ99" i="40"/>
  <c r="F99" i="40"/>
  <c r="Q99" i="40"/>
  <c r="E99" i="40"/>
  <c r="AB99" i="40"/>
  <c r="S99" i="40"/>
  <c r="V99" i="40"/>
  <c r="Y99" i="40"/>
  <c r="M99" i="40"/>
  <c r="K99" i="40"/>
  <c r="AM99" i="40"/>
  <c r="H99" i="40"/>
  <c r="AG99" i="40"/>
  <c r="U99" i="40"/>
  <c r="AE99" i="40"/>
  <c r="T99" i="40"/>
  <c r="P99" i="40"/>
  <c r="AO99" i="40"/>
  <c r="AC99" i="40"/>
  <c r="L99" i="40"/>
  <c r="AA99" i="40"/>
  <c r="J99" i="40"/>
  <c r="AK99" i="40"/>
  <c r="AI99" i="40"/>
  <c r="D99" i="40"/>
  <c r="AP99" i="40"/>
  <c r="X99" i="40"/>
  <c r="AQ89" i="40"/>
  <c r="I89" i="40"/>
  <c r="AH89" i="40"/>
  <c r="AJ89" i="40"/>
  <c r="W89" i="40"/>
  <c r="V89" i="40"/>
  <c r="AR89" i="40"/>
  <c r="Q89" i="40"/>
  <c r="K89" i="40"/>
  <c r="E89" i="40"/>
  <c r="AE89" i="40"/>
  <c r="AS89" i="40"/>
  <c r="Y89" i="40"/>
  <c r="S89" i="40"/>
  <c r="M89" i="40"/>
  <c r="AM89" i="40"/>
  <c r="H89" i="40"/>
  <c r="AG89" i="40"/>
  <c r="AA89" i="40"/>
  <c r="U89" i="40"/>
  <c r="AD89" i="40"/>
  <c r="P89" i="40"/>
  <c r="AO89" i="40"/>
  <c r="AI89" i="40"/>
  <c r="AC89" i="40"/>
  <c r="AL89" i="40"/>
  <c r="X89" i="40"/>
  <c r="J89" i="40"/>
  <c r="L89" i="40"/>
  <c r="AK89" i="40"/>
  <c r="D89" i="40"/>
  <c r="AF89" i="40"/>
  <c r="R89" i="40"/>
  <c r="T89" i="40"/>
  <c r="G89" i="40"/>
  <c r="N89" i="40"/>
  <c r="AB89" i="40"/>
  <c r="O89" i="40"/>
  <c r="F89" i="40"/>
  <c r="AP89" i="40"/>
  <c r="AN89" i="40"/>
  <c r="Z89" i="40"/>
  <c r="AQ98" i="40"/>
  <c r="T98" i="40"/>
  <c r="V98" i="40"/>
  <c r="H98" i="40"/>
  <c r="Q98" i="40"/>
  <c r="AO98" i="40"/>
  <c r="AS98" i="40"/>
  <c r="E98" i="40"/>
  <c r="AD98" i="40"/>
  <c r="P98" i="40"/>
  <c r="Y98" i="40"/>
  <c r="AR98" i="40"/>
  <c r="M98" i="40"/>
  <c r="AL98" i="40"/>
  <c r="X98" i="40"/>
  <c r="AB98" i="40"/>
  <c r="K98" i="40"/>
  <c r="U98" i="40"/>
  <c r="G98" i="40"/>
  <c r="J98" i="40"/>
  <c r="AF98" i="40"/>
  <c r="S98" i="40"/>
  <c r="AC98" i="40"/>
  <c r="O98" i="40"/>
  <c r="R98" i="40"/>
  <c r="AN98" i="40"/>
  <c r="AA98" i="40"/>
  <c r="AK98" i="40"/>
  <c r="W98" i="40"/>
  <c r="Z98" i="40"/>
  <c r="AG98" i="40"/>
  <c r="AI98" i="40"/>
  <c r="F98" i="40"/>
  <c r="AE98" i="40"/>
  <c r="AH98" i="40"/>
  <c r="AJ98" i="40"/>
  <c r="AP98" i="40"/>
  <c r="L98" i="40"/>
  <c r="N98" i="40"/>
  <c r="AM98" i="40"/>
  <c r="D98" i="40"/>
  <c r="I98" i="40"/>
  <c r="AP86" i="40"/>
  <c r="G86" i="40"/>
  <c r="AF86" i="40"/>
  <c r="K86" i="40"/>
  <c r="Z86" i="40"/>
  <c r="L86" i="40"/>
  <c r="AQ86" i="40"/>
  <c r="O86" i="40"/>
  <c r="AN86" i="40"/>
  <c r="S86" i="40"/>
  <c r="D86" i="40"/>
  <c r="AH86" i="40"/>
  <c r="AS86" i="40"/>
  <c r="W86" i="40"/>
  <c r="AR86" i="40"/>
  <c r="AA86" i="40"/>
  <c r="F86" i="40"/>
  <c r="E86" i="40"/>
  <c r="AE86" i="40"/>
  <c r="I86" i="40"/>
  <c r="AI86" i="40"/>
  <c r="AB86" i="40"/>
  <c r="M86" i="40"/>
  <c r="AM86" i="40"/>
  <c r="Q86" i="40"/>
  <c r="R86" i="40"/>
  <c r="J86" i="40"/>
  <c r="U86" i="40"/>
  <c r="H86" i="40"/>
  <c r="Y86" i="40"/>
  <c r="AL86" i="40"/>
  <c r="AD86" i="40"/>
  <c r="AC86" i="40"/>
  <c r="P86" i="40"/>
  <c r="AG86" i="40"/>
  <c r="T86" i="40"/>
  <c r="N86" i="40"/>
  <c r="AK86" i="40"/>
  <c r="X86" i="40"/>
  <c r="AO86" i="40"/>
  <c r="V86" i="40"/>
  <c r="AJ86" i="40"/>
  <c r="H97" i="40"/>
  <c r="AG97" i="40"/>
  <c r="AA97" i="40"/>
  <c r="U97" i="40"/>
  <c r="AL97" i="40"/>
  <c r="P97" i="40"/>
  <c r="AO97" i="40"/>
  <c r="AI97" i="40"/>
  <c r="AC97" i="40"/>
  <c r="F97" i="40"/>
  <c r="X97" i="40"/>
  <c r="J97" i="40"/>
  <c r="L97" i="40"/>
  <c r="AK97" i="40"/>
  <c r="D97" i="40"/>
  <c r="AF97" i="40"/>
  <c r="R97" i="40"/>
  <c r="T97" i="40"/>
  <c r="G97" i="40"/>
  <c r="N97" i="40"/>
  <c r="AP97" i="40"/>
  <c r="AN97" i="40"/>
  <c r="Z97" i="40"/>
  <c r="AB97" i="40"/>
  <c r="O97" i="40"/>
  <c r="V97" i="40"/>
  <c r="AQ97" i="40"/>
  <c r="I97" i="40"/>
  <c r="AH97" i="40"/>
  <c r="AJ97" i="40"/>
  <c r="W97" i="40"/>
  <c r="AD97" i="40"/>
  <c r="AR97" i="40"/>
  <c r="Q97" i="40"/>
  <c r="K97" i="40"/>
  <c r="E97" i="40"/>
  <c r="AE97" i="40"/>
  <c r="S97" i="40"/>
  <c r="M97" i="40"/>
  <c r="AM97" i="40"/>
  <c r="AS97" i="40"/>
  <c r="Y97" i="40"/>
  <c r="AD91" i="40"/>
  <c r="P91" i="40"/>
  <c r="AO91" i="40"/>
  <c r="AI91" i="40"/>
  <c r="D91" i="40"/>
  <c r="AP91" i="40"/>
  <c r="AL91" i="40"/>
  <c r="X91" i="40"/>
  <c r="J91" i="40"/>
  <c r="E91" i="40"/>
  <c r="AJ91" i="40"/>
  <c r="AQ91" i="40"/>
  <c r="G91" i="40"/>
  <c r="AF91" i="40"/>
  <c r="R91" i="40"/>
  <c r="M91" i="40"/>
  <c r="L91" i="40"/>
  <c r="AR91" i="40"/>
  <c r="O91" i="40"/>
  <c r="AN91" i="40"/>
  <c r="Z91" i="40"/>
  <c r="U91" i="40"/>
  <c r="AS91" i="40"/>
  <c r="W91" i="40"/>
  <c r="I91" i="40"/>
  <c r="AH91" i="40"/>
  <c r="AC91" i="40"/>
  <c r="F91" i="40"/>
  <c r="AE91" i="40"/>
  <c r="Q91" i="40"/>
  <c r="K91" i="40"/>
  <c r="AK91" i="40"/>
  <c r="N91" i="40"/>
  <c r="AM91" i="40"/>
  <c r="Y91" i="40"/>
  <c r="S91" i="40"/>
  <c r="T91" i="40"/>
  <c r="V91" i="40"/>
  <c r="H91" i="40"/>
  <c r="AG91" i="40"/>
  <c r="AA91" i="40"/>
  <c r="AB91" i="40"/>
  <c r="AS77" i="40"/>
  <c r="Z77" i="40"/>
  <c r="AB77" i="40"/>
  <c r="N77" i="40"/>
  <c r="AN77" i="40"/>
  <c r="I77" i="40"/>
  <c r="AH77" i="40"/>
  <c r="AJ77" i="40"/>
  <c r="V77" i="40"/>
  <c r="AE77" i="40"/>
  <c r="Q77" i="40"/>
  <c r="K77" i="40"/>
  <c r="E77" i="40"/>
  <c r="AD77" i="40"/>
  <c r="AM77" i="40"/>
  <c r="Y77" i="40"/>
  <c r="S77" i="40"/>
  <c r="M77" i="40"/>
  <c r="AL77" i="40"/>
  <c r="D77" i="40"/>
  <c r="AG77" i="40"/>
  <c r="AA77" i="40"/>
  <c r="U77" i="40"/>
  <c r="H77" i="40"/>
  <c r="G77" i="40"/>
  <c r="AP77" i="40"/>
  <c r="AO77" i="40"/>
  <c r="AI77" i="40"/>
  <c r="AC77" i="40"/>
  <c r="P77" i="40"/>
  <c r="W77" i="40"/>
  <c r="AQ77" i="40"/>
  <c r="J77" i="40"/>
  <c r="L77" i="40"/>
  <c r="AK77" i="40"/>
  <c r="X77" i="40"/>
  <c r="O77" i="40"/>
  <c r="AR77" i="40"/>
  <c r="R77" i="40"/>
  <c r="T77" i="40"/>
  <c r="F77" i="40"/>
  <c r="AF77" i="40"/>
  <c r="R95" i="40"/>
  <c r="T95" i="40"/>
  <c r="F95" i="40"/>
  <c r="AE95" i="40"/>
  <c r="P95" i="40"/>
  <c r="Z95" i="40"/>
  <c r="AB95" i="40"/>
  <c r="N95" i="40"/>
  <c r="AM95" i="40"/>
  <c r="X95" i="40"/>
  <c r="AH95" i="40"/>
  <c r="AJ95" i="40"/>
  <c r="V95" i="40"/>
  <c r="I95" i="40"/>
  <c r="AF95" i="40"/>
  <c r="AP95" i="40"/>
  <c r="K95" i="40"/>
  <c r="E95" i="40"/>
  <c r="AD95" i="40"/>
  <c r="Q95" i="40"/>
  <c r="D95" i="40"/>
  <c r="AQ95" i="40"/>
  <c r="S95" i="40"/>
  <c r="M95" i="40"/>
  <c r="AL95" i="40"/>
  <c r="Y95" i="40"/>
  <c r="AN95" i="40"/>
  <c r="AR95" i="40"/>
  <c r="AA95" i="40"/>
  <c r="U95" i="40"/>
  <c r="G95" i="40"/>
  <c r="AG95" i="40"/>
  <c r="AS95" i="40"/>
  <c r="AI95" i="40"/>
  <c r="AC95" i="40"/>
  <c r="O95" i="40"/>
  <c r="AO95" i="40"/>
  <c r="J95" i="40"/>
  <c r="L95" i="40"/>
  <c r="AK95" i="40"/>
  <c r="W95" i="40"/>
  <c r="H95" i="40"/>
  <c r="AQ80" i="40"/>
  <c r="AA80" i="40"/>
  <c r="M80" i="40"/>
  <c r="AL80" i="40"/>
  <c r="Y80" i="40"/>
  <c r="AF80" i="40"/>
  <c r="AS80" i="40"/>
  <c r="AI80" i="40"/>
  <c r="U80" i="40"/>
  <c r="G80" i="40"/>
  <c r="AG80" i="40"/>
  <c r="J80" i="40"/>
  <c r="AR80" i="40"/>
  <c r="AC80" i="40"/>
  <c r="O80" i="40"/>
  <c r="AO80" i="40"/>
  <c r="R80" i="40"/>
  <c r="L80" i="40"/>
  <c r="AK80" i="40"/>
  <c r="W80" i="40"/>
  <c r="H80" i="40"/>
  <c r="Z80" i="40"/>
  <c r="T80" i="40"/>
  <c r="F80" i="40"/>
  <c r="AE80" i="40"/>
  <c r="P80" i="40"/>
  <c r="AH80" i="40"/>
  <c r="AB80" i="40"/>
  <c r="N80" i="40"/>
  <c r="AM80" i="40"/>
  <c r="X80" i="40"/>
  <c r="K80" i="40"/>
  <c r="AJ80" i="40"/>
  <c r="V80" i="40"/>
  <c r="I80" i="40"/>
  <c r="AN80" i="40"/>
  <c r="AP80" i="40"/>
  <c r="S80" i="40"/>
  <c r="E80" i="40"/>
  <c r="AD80" i="40"/>
  <c r="Q80" i="40"/>
  <c r="D80" i="40"/>
  <c r="G4" i="40"/>
  <c r="D59" i="40" s="1" a="1"/>
  <c r="D59" i="40" s="1"/>
  <c r="G21" i="40"/>
  <c r="G16" i="40"/>
  <c r="C8" i="40"/>
  <c r="AF67" i="40" l="1"/>
  <c r="AM67" i="40"/>
  <c r="AP67" i="40"/>
  <c r="P82" i="40"/>
  <c r="V82" i="40"/>
  <c r="AB82" i="40"/>
  <c r="AN82" i="40"/>
  <c r="AI82" i="40"/>
  <c r="AM82" i="40"/>
  <c r="AD93" i="40"/>
  <c r="W82" i="40"/>
  <c r="AH82" i="40"/>
  <c r="N82" i="40"/>
  <c r="J82" i="40"/>
  <c r="M82" i="40"/>
  <c r="K82" i="40"/>
  <c r="AR82" i="40"/>
  <c r="AP82" i="40"/>
  <c r="L82" i="40"/>
  <c r="AL82" i="40"/>
  <c r="AG82" i="40"/>
  <c r="Y82" i="40"/>
  <c r="Q82" i="40"/>
  <c r="AD82" i="40"/>
  <c r="R82" i="40"/>
  <c r="U82" i="40"/>
  <c r="H82" i="40"/>
  <c r="AE93" i="40"/>
  <c r="AS82" i="40"/>
  <c r="AQ82" i="40"/>
  <c r="G82" i="40"/>
  <c r="AF82" i="40"/>
  <c r="AA82" i="40"/>
  <c r="AA93" i="40"/>
  <c r="AE82" i="40"/>
  <c r="D82" i="40"/>
  <c r="T82" i="40"/>
  <c r="F82" i="40"/>
  <c r="AO82" i="40"/>
  <c r="AC93" i="40"/>
  <c r="E82" i="40"/>
  <c r="O82" i="40"/>
  <c r="Z82" i="40"/>
  <c r="AC82" i="40"/>
  <c r="AJ93" i="40"/>
  <c r="AF96" i="40"/>
  <c r="E96" i="40"/>
  <c r="AM96" i="40"/>
  <c r="AQ96" i="40"/>
  <c r="Z96" i="40"/>
  <c r="U96" i="40"/>
  <c r="AB96" i="40"/>
  <c r="N96" i="40"/>
  <c r="K96" i="40"/>
  <c r="AN96" i="40"/>
  <c r="AA96" i="40"/>
  <c r="AG96" i="40"/>
  <c r="AS96" i="40"/>
  <c r="AH96" i="40"/>
  <c r="O96" i="40"/>
  <c r="J96" i="40"/>
  <c r="H96" i="40"/>
  <c r="S96" i="40"/>
  <c r="I96" i="40"/>
  <c r="AC96" i="40"/>
  <c r="X96" i="40"/>
  <c r="AJ96" i="40"/>
  <c r="V96" i="40"/>
  <c r="L96" i="40"/>
  <c r="W96" i="40"/>
  <c r="AI96" i="40"/>
  <c r="AL96" i="40"/>
  <c r="AO96" i="40"/>
  <c r="AR96" i="40"/>
  <c r="Q96" i="40"/>
  <c r="AK96" i="40"/>
  <c r="R96" i="40"/>
  <c r="M96" i="40"/>
  <c r="P96" i="40"/>
  <c r="T96" i="40"/>
  <c r="AE96" i="40"/>
  <c r="AP96" i="40"/>
  <c r="N93" i="40"/>
  <c r="AN93" i="40"/>
  <c r="AS93" i="40"/>
  <c r="P93" i="40"/>
  <c r="E93" i="40"/>
  <c r="AB93" i="40"/>
  <c r="O93" i="40"/>
  <c r="K93" i="40"/>
  <c r="AL93" i="40"/>
  <c r="AP93" i="40"/>
  <c r="AI93" i="40"/>
  <c r="AK93" i="40"/>
  <c r="X93" i="40"/>
  <c r="M93" i="40"/>
  <c r="R93" i="40"/>
  <c r="I93" i="40"/>
  <c r="L93" i="40"/>
  <c r="D93" i="40"/>
  <c r="AQ93" i="40"/>
  <c r="Y93" i="40"/>
  <c r="W93" i="40"/>
  <c r="S93" i="40"/>
  <c r="U93" i="40"/>
  <c r="Z93" i="40"/>
  <c r="AM93" i="40"/>
  <c r="J93" i="40"/>
  <c r="F93" i="40"/>
  <c r="AF93" i="40"/>
  <c r="AR93" i="40"/>
  <c r="AG93" i="40"/>
  <c r="V93" i="40"/>
  <c r="Q93" i="40"/>
  <c r="T93" i="40"/>
  <c r="G93" i="40"/>
  <c r="AH93" i="40"/>
  <c r="H93" i="40"/>
  <c r="AL62" i="40"/>
  <c r="X62" i="40"/>
  <c r="AP62" i="40"/>
  <c r="AA62" i="40"/>
  <c r="AR62" i="40"/>
  <c r="G62" i="40"/>
  <c r="AF62" i="40"/>
  <c r="J62" i="40"/>
  <c r="AI62" i="40"/>
  <c r="L62" i="40"/>
  <c r="O62" i="40"/>
  <c r="AN62" i="40"/>
  <c r="R62" i="40"/>
  <c r="AS62" i="40"/>
  <c r="T62" i="40"/>
  <c r="AM62" i="40"/>
  <c r="U62" i="40"/>
  <c r="W62" i="40"/>
  <c r="I62" i="40"/>
  <c r="Z62" i="40"/>
  <c r="E62" i="40"/>
  <c r="AB62" i="40"/>
  <c r="N62" i="40"/>
  <c r="F62" i="40"/>
  <c r="AE62" i="40"/>
  <c r="Q62" i="40"/>
  <c r="AH62" i="40"/>
  <c r="M62" i="40"/>
  <c r="D62" i="40"/>
  <c r="Y62" i="40"/>
  <c r="V62" i="40"/>
  <c r="H62" i="40"/>
  <c r="AG62" i="40"/>
  <c r="K62" i="40"/>
  <c r="AC62" i="40"/>
  <c r="AJ62" i="40"/>
  <c r="AD62" i="40"/>
  <c r="P62" i="40"/>
  <c r="AO62" i="40"/>
  <c r="S62" i="40"/>
  <c r="AK62" i="40"/>
  <c r="AQ62" i="40"/>
  <c r="AQ71" i="40"/>
  <c r="I71" i="40"/>
  <c r="X71" i="40"/>
  <c r="AL71" i="40"/>
  <c r="AA71" i="40"/>
  <c r="T71" i="40"/>
  <c r="W71" i="40"/>
  <c r="D71" i="40"/>
  <c r="AH71" i="40"/>
  <c r="AP71" i="40"/>
  <c r="AB71" i="40"/>
  <c r="AG71" i="40"/>
  <c r="AD71" i="40"/>
  <c r="M71" i="40"/>
  <c r="AS71" i="40"/>
  <c r="Y71" i="40"/>
  <c r="N71" i="40"/>
  <c r="O71" i="40"/>
  <c r="Q71" i="40"/>
  <c r="AK71" i="40"/>
  <c r="E71" i="40"/>
  <c r="S71" i="40"/>
  <c r="AF71" i="40"/>
  <c r="V71" i="40"/>
  <c r="J71" i="40"/>
  <c r="AO71" i="40"/>
  <c r="K71" i="40"/>
  <c r="AN71" i="40"/>
  <c r="AC71" i="40"/>
  <c r="AM71" i="40"/>
  <c r="R71" i="40"/>
  <c r="Z71" i="40"/>
  <c r="AR71" i="40"/>
  <c r="AI71" i="40"/>
  <c r="H71" i="40"/>
  <c r="AJ71" i="40"/>
  <c r="L71" i="40"/>
  <c r="F71" i="40"/>
  <c r="G71" i="40"/>
  <c r="AE71" i="40"/>
  <c r="U71" i="40"/>
  <c r="P71" i="40"/>
  <c r="AP63" i="40"/>
  <c r="I63" i="40"/>
  <c r="Q63" i="40"/>
  <c r="Y63" i="40"/>
  <c r="AG63" i="40"/>
  <c r="AO63" i="40"/>
  <c r="AQ63" i="40"/>
  <c r="J63" i="40"/>
  <c r="R63" i="40"/>
  <c r="Z63" i="40"/>
  <c r="AH63" i="40"/>
  <c r="AR63" i="40"/>
  <c r="K63" i="40"/>
  <c r="S63" i="40"/>
  <c r="AA63" i="40"/>
  <c r="AI63" i="40"/>
  <c r="AS63" i="40"/>
  <c r="L63" i="40"/>
  <c r="T63" i="40"/>
  <c r="AB63" i="40"/>
  <c r="AJ63" i="40"/>
  <c r="E63" i="40"/>
  <c r="M63" i="40"/>
  <c r="U63" i="40"/>
  <c r="AC63" i="40"/>
  <c r="AK63" i="40"/>
  <c r="F63" i="40"/>
  <c r="N63" i="40"/>
  <c r="V63" i="40"/>
  <c r="AD63" i="40"/>
  <c r="AL63" i="40"/>
  <c r="H63" i="40"/>
  <c r="P63" i="40"/>
  <c r="X63" i="40"/>
  <c r="AF63" i="40"/>
  <c r="AN63" i="40"/>
  <c r="O63" i="40"/>
  <c r="W63" i="40"/>
  <c r="AE63" i="40"/>
  <c r="AM63" i="40"/>
  <c r="G63" i="40"/>
  <c r="D63" i="40"/>
  <c r="Q76" i="40"/>
  <c r="V76" i="40"/>
  <c r="AI76" i="40"/>
  <c r="AQ76" i="40"/>
  <c r="AN76" i="40"/>
  <c r="K76" i="40"/>
  <c r="H76" i="40"/>
  <c r="AB76" i="40"/>
  <c r="G76" i="40"/>
  <c r="Z76" i="40"/>
  <c r="E76" i="40"/>
  <c r="AK76" i="40"/>
  <c r="AG76" i="40"/>
  <c r="AP76" i="40"/>
  <c r="AF76" i="40"/>
  <c r="U76" i="40"/>
  <c r="AH76" i="40"/>
  <c r="N76" i="40"/>
  <c r="AA76" i="40"/>
  <c r="AL76" i="40"/>
  <c r="R76" i="40"/>
  <c r="AR76" i="40"/>
  <c r="F76" i="40"/>
  <c r="AM76" i="40"/>
  <c r="T76" i="40"/>
  <c r="X76" i="40"/>
  <c r="M76" i="40"/>
  <c r="W76" i="40"/>
  <c r="S76" i="40"/>
  <c r="Y76" i="40"/>
  <c r="AD76" i="40"/>
  <c r="J76" i="40"/>
  <c r="D76" i="40"/>
  <c r="I76" i="40"/>
  <c r="AS76" i="40"/>
  <c r="AE76" i="40"/>
  <c r="L76" i="40"/>
  <c r="AO76" i="40"/>
  <c r="AJ76" i="40"/>
  <c r="O76" i="40"/>
  <c r="AC76" i="40"/>
  <c r="P76" i="40"/>
  <c r="AR59" i="40"/>
  <c r="AI59" i="40"/>
  <c r="AN59" i="40"/>
  <c r="S59" i="40"/>
  <c r="AD59" i="40"/>
  <c r="E59" i="40"/>
  <c r="P59" i="40"/>
  <c r="AQ59" i="40"/>
  <c r="Z59" i="40"/>
  <c r="AS59" i="40"/>
  <c r="U59" i="40"/>
  <c r="AO59" i="40"/>
  <c r="O59" i="40"/>
  <c r="AA59" i="40"/>
  <c r="V59" i="40"/>
  <c r="Y59" i="40"/>
  <c r="AB59" i="40"/>
  <c r="AL59" i="40"/>
  <c r="AJ59" i="40"/>
  <c r="AF59" i="40"/>
  <c r="AP59" i="40"/>
  <c r="AM59" i="40"/>
  <c r="T59" i="40"/>
  <c r="X59" i="40"/>
  <c r="H59" i="40"/>
  <c r="AK59" i="40"/>
  <c r="R59" i="40"/>
  <c r="N59" i="40"/>
  <c r="Q59" i="40"/>
  <c r="AG59" i="40"/>
  <c r="G59" i="40"/>
  <c r="K59" i="40"/>
  <c r="AE59" i="40"/>
  <c r="L59" i="40"/>
  <c r="I59" i="40"/>
  <c r="AC59" i="40"/>
  <c r="J59" i="40"/>
  <c r="W59" i="40"/>
  <c r="AH59" i="40"/>
  <c r="M59" i="40"/>
  <c r="F59" i="40"/>
  <c r="B139" i="40" l="1" a="1"/>
  <c r="B139" i="40" s="1"/>
  <c r="B185" i="40" s="1"/>
  <c r="D104" i="40"/>
  <c r="D150" i="40" s="1"/>
  <c r="D2" i="2" s="1"/>
  <c r="D111" i="40"/>
  <c r="D157" i="40" s="1"/>
  <c r="D10" i="2" s="1"/>
  <c r="D106" i="40"/>
  <c r="D114" i="40"/>
  <c r="D160" i="40" s="1"/>
  <c r="D109" i="40"/>
  <c r="D155" i="40" s="1"/>
  <c r="D117" i="40"/>
  <c r="D163" i="40" s="1"/>
  <c r="D17" i="2" s="1"/>
  <c r="D112" i="40"/>
  <c r="D158" i="40" s="1"/>
  <c r="D107" i="40"/>
  <c r="D153" i="40" s="1"/>
  <c r="D115" i="40"/>
  <c r="D161" i="40" s="1"/>
  <c r="D108" i="40"/>
  <c r="D154" i="40" s="1"/>
  <c r="D7" i="2" s="1"/>
  <c r="D116" i="40"/>
  <c r="D162" i="40" s="1"/>
  <c r="D126" i="40"/>
  <c r="D172" i="40" s="1"/>
  <c r="D134" i="40"/>
  <c r="D180" i="40" s="1"/>
  <c r="D142" i="40"/>
  <c r="D188" i="40" s="1"/>
  <c r="D144" i="40"/>
  <c r="D190" i="40" s="1"/>
  <c r="D121" i="40"/>
  <c r="D167" i="40" s="1"/>
  <c r="D129" i="40"/>
  <c r="D175" i="40" s="1"/>
  <c r="D137" i="40"/>
  <c r="D183" i="40" s="1"/>
  <c r="D145" i="40"/>
  <c r="D191" i="40" s="1"/>
  <c r="D128" i="40"/>
  <c r="D174" i="40" s="1"/>
  <c r="D33" i="2" s="1"/>
  <c r="D105" i="40"/>
  <c r="D151" i="40" s="1"/>
  <c r="D3" i="2" s="1"/>
  <c r="D110" i="40"/>
  <c r="D156" i="40" s="1"/>
  <c r="D9" i="2" s="1"/>
  <c r="D124" i="40"/>
  <c r="D170" i="40" s="1"/>
  <c r="D132" i="40"/>
  <c r="D178" i="40" s="1"/>
  <c r="D140" i="40"/>
  <c r="D186" i="40" s="1"/>
  <c r="D119" i="40"/>
  <c r="D165" i="40" s="1"/>
  <c r="D22" i="2" s="1"/>
  <c r="D127" i="40"/>
  <c r="D173" i="40" s="1"/>
  <c r="D135" i="40"/>
  <c r="D181" i="40" s="1"/>
  <c r="D143" i="40"/>
  <c r="D189" i="40" s="1"/>
  <c r="D122" i="40"/>
  <c r="D168" i="40" s="1"/>
  <c r="D130" i="40"/>
  <c r="D176" i="40" s="1"/>
  <c r="D138" i="40"/>
  <c r="D184" i="40" s="1"/>
  <c r="D43" i="2" s="1"/>
  <c r="D113" i="40"/>
  <c r="D159" i="40" s="1"/>
  <c r="D12" i="2" s="1"/>
  <c r="D125" i="40"/>
  <c r="D171" i="40" s="1"/>
  <c r="D133" i="40"/>
  <c r="D179" i="40" s="1"/>
  <c r="D38" i="2" s="1"/>
  <c r="D141" i="40"/>
  <c r="D187" i="40" s="1"/>
  <c r="D120" i="40"/>
  <c r="D166" i="40" s="1"/>
  <c r="D23" i="2" s="1"/>
  <c r="D136" i="40"/>
  <c r="D182" i="40" s="1"/>
  <c r="D41" i="2" s="1"/>
  <c r="D118" i="40"/>
  <c r="D164" i="40" s="1"/>
  <c r="D123" i="40"/>
  <c r="D169" i="40" s="1"/>
  <c r="D131" i="40"/>
  <c r="D177" i="40" s="1"/>
  <c r="D36" i="2" s="1"/>
  <c r="D139" i="40"/>
  <c r="D185" i="40" s="1"/>
  <c r="D29" i="2" s="1"/>
  <c r="AC108" i="40"/>
  <c r="AC154" i="40" s="1"/>
  <c r="AC116" i="40"/>
  <c r="AC162" i="40" s="1"/>
  <c r="AC111" i="40"/>
  <c r="AC157" i="40" s="1"/>
  <c r="AC106" i="40"/>
  <c r="AC152" i="40" s="1"/>
  <c r="AJ4" i="2" s="1"/>
  <c r="AC114" i="40"/>
  <c r="AC160" i="40" s="1"/>
  <c r="AC109" i="40"/>
  <c r="AC155" i="40" s="1"/>
  <c r="AC104" i="40"/>
  <c r="AC150" i="40" s="1"/>
  <c r="AC112" i="40"/>
  <c r="AC158" i="40" s="1"/>
  <c r="AC105" i="40"/>
  <c r="AC151" i="40" s="1"/>
  <c r="AC113" i="40"/>
  <c r="AC159" i="40" s="1"/>
  <c r="AC123" i="40"/>
  <c r="AC169" i="40" s="1"/>
  <c r="AC131" i="40"/>
  <c r="AC139" i="40"/>
  <c r="AC185" i="40" s="1"/>
  <c r="AJ29" i="2" s="1"/>
  <c r="AC110" i="40"/>
  <c r="AC156" i="40" s="1"/>
  <c r="AC126" i="40"/>
  <c r="AC172" i="40" s="1"/>
  <c r="AC134" i="40"/>
  <c r="AC180" i="40" s="1"/>
  <c r="AC142" i="40"/>
  <c r="AC188" i="40" s="1"/>
  <c r="AC117" i="40"/>
  <c r="AC163" i="40" s="1"/>
  <c r="AC121" i="40"/>
  <c r="AC167" i="40" s="1"/>
  <c r="AC129" i="40"/>
  <c r="AC175" i="40" s="1"/>
  <c r="AJ34" i="2" s="1"/>
  <c r="AC137" i="40"/>
  <c r="AC183" i="40" s="1"/>
  <c r="AC145" i="40"/>
  <c r="AC191" i="40" s="1"/>
  <c r="AC124" i="40"/>
  <c r="AC170" i="40" s="1"/>
  <c r="AC132" i="40"/>
  <c r="AC178" i="40" s="1"/>
  <c r="AC140" i="40"/>
  <c r="AC186" i="40" s="1"/>
  <c r="AC118" i="40"/>
  <c r="AC164" i="40" s="1"/>
  <c r="AC119" i="40"/>
  <c r="AC165" i="40" s="1"/>
  <c r="AC127" i="40"/>
  <c r="AC173" i="40" s="1"/>
  <c r="AJ32" i="2" s="1"/>
  <c r="AC135" i="40"/>
  <c r="AC181" i="40" s="1"/>
  <c r="AC143" i="40"/>
  <c r="AC189" i="40" s="1"/>
  <c r="AC125" i="40"/>
  <c r="AC171" i="40" s="1"/>
  <c r="AC122" i="40"/>
  <c r="AC168" i="40" s="1"/>
  <c r="AC130" i="40"/>
  <c r="AC176" i="40" s="1"/>
  <c r="AC138" i="40"/>
  <c r="AC184" i="40" s="1"/>
  <c r="AC133" i="40"/>
  <c r="AC179" i="40" s="1"/>
  <c r="AC107" i="40"/>
  <c r="AC153" i="40" s="1"/>
  <c r="AC115" i="40"/>
  <c r="AC161" i="40" s="1"/>
  <c r="AC141" i="40"/>
  <c r="AC187" i="40" s="1"/>
  <c r="AC120" i="40"/>
  <c r="AC166" i="40" s="1"/>
  <c r="AC128" i="40"/>
  <c r="AC174" i="40" s="1"/>
  <c r="AC136" i="40"/>
  <c r="AC182" i="40" s="1"/>
  <c r="AC144" i="40"/>
  <c r="AC190" i="40" s="1"/>
  <c r="AI106" i="40"/>
  <c r="AI152" i="40" s="1"/>
  <c r="AP4" i="2" s="1"/>
  <c r="AI114" i="40"/>
  <c r="AI160" i="40" s="1"/>
  <c r="AP13" i="2" s="1"/>
  <c r="AI109" i="40"/>
  <c r="AI155" i="40" s="1"/>
  <c r="AP8" i="2" s="1"/>
  <c r="AI117" i="40"/>
  <c r="AI163" i="40" s="1"/>
  <c r="AP17" i="2" s="1"/>
  <c r="AI104" i="40"/>
  <c r="AI150" i="40" s="1"/>
  <c r="AP2" i="2" s="1"/>
  <c r="AI112" i="40"/>
  <c r="AI158" i="40" s="1"/>
  <c r="AP11" i="2" s="1"/>
  <c r="AI107" i="40"/>
  <c r="AI153" i="40" s="1"/>
  <c r="AI110" i="40"/>
  <c r="AI156" i="40" s="1"/>
  <c r="AP9" i="2" s="1"/>
  <c r="AI105" i="40"/>
  <c r="AI151" i="40" s="1"/>
  <c r="AP3" i="2" s="1"/>
  <c r="AI111" i="40"/>
  <c r="AI157" i="40" s="1"/>
  <c r="AP10" i="2" s="1"/>
  <c r="AI115" i="40"/>
  <c r="AI161" i="40" s="1"/>
  <c r="AP15" i="2" s="1"/>
  <c r="AI121" i="40"/>
  <c r="AI167" i="40" s="1"/>
  <c r="AI129" i="40"/>
  <c r="AI175" i="40" s="1"/>
  <c r="AP34" i="2" s="1"/>
  <c r="AI137" i="40"/>
  <c r="AI123" i="40"/>
  <c r="AI169" i="40" s="1"/>
  <c r="AI108" i="40"/>
  <c r="AI154" i="40" s="1"/>
  <c r="AP7" i="2" s="1"/>
  <c r="AI124" i="40"/>
  <c r="AI170" i="40" s="1"/>
  <c r="AP28" i="2" s="1"/>
  <c r="AI132" i="40"/>
  <c r="AI178" i="40" s="1"/>
  <c r="AP37" i="2" s="1"/>
  <c r="AI140" i="40"/>
  <c r="AI186" i="40" s="1"/>
  <c r="AI119" i="40"/>
  <c r="AI165" i="40" s="1"/>
  <c r="AP22" i="2" s="1"/>
  <c r="AI127" i="40"/>
  <c r="AI173" i="40" s="1"/>
  <c r="AP32" i="2" s="1"/>
  <c r="AI135" i="40"/>
  <c r="AI181" i="40" s="1"/>
  <c r="AP40" i="2" s="1"/>
  <c r="AI143" i="40"/>
  <c r="AI189" i="40" s="1"/>
  <c r="AI122" i="40"/>
  <c r="AI168" i="40" s="1"/>
  <c r="AI130" i="40"/>
  <c r="AI176" i="40" s="1"/>
  <c r="AP35" i="2" s="1"/>
  <c r="AI138" i="40"/>
  <c r="AI184" i="40" s="1"/>
  <c r="AP43" i="2" s="1"/>
  <c r="AI113" i="40"/>
  <c r="AI159" i="40" s="1"/>
  <c r="AP12" i="2" s="1"/>
  <c r="AI125" i="40"/>
  <c r="AI171" i="40" s="1"/>
  <c r="AP30" i="2" s="1"/>
  <c r="AI133" i="40"/>
  <c r="AI179" i="40" s="1"/>
  <c r="AP38" i="2" s="1"/>
  <c r="AI141" i="40"/>
  <c r="AI187" i="40" s="1"/>
  <c r="AI120" i="40"/>
  <c r="AI166" i="40" s="1"/>
  <c r="AP23" i="2" s="1"/>
  <c r="AI128" i="40"/>
  <c r="AI174" i="40" s="1"/>
  <c r="AP33" i="2" s="1"/>
  <c r="AI136" i="40"/>
  <c r="AI182" i="40" s="1"/>
  <c r="AP41" i="2" s="1"/>
  <c r="AI144" i="40"/>
  <c r="AI190" i="40" s="1"/>
  <c r="AI131" i="40"/>
  <c r="AI177" i="40" s="1"/>
  <c r="AP36" i="2" s="1"/>
  <c r="AI116" i="40"/>
  <c r="AI162" i="40" s="1"/>
  <c r="AI139" i="40"/>
  <c r="AI185" i="40" s="1"/>
  <c r="AP29" i="2" s="1"/>
  <c r="AI118" i="40"/>
  <c r="AI164" i="40" s="1"/>
  <c r="AP18" i="2" s="1"/>
  <c r="AI126" i="40"/>
  <c r="AI172" i="40" s="1"/>
  <c r="AI134" i="40"/>
  <c r="AI180" i="40" s="1"/>
  <c r="AP39" i="2" s="1"/>
  <c r="AI142" i="40"/>
  <c r="AI188" i="40" s="1"/>
  <c r="AI145" i="40"/>
  <c r="AI191" i="40" s="1"/>
  <c r="AJ111" i="40"/>
  <c r="AJ157" i="40" s="1"/>
  <c r="AQ10" i="2" s="1"/>
  <c r="AJ106" i="40"/>
  <c r="AJ152" i="40" s="1"/>
  <c r="AQ4" i="2" s="1"/>
  <c r="AJ114" i="40"/>
  <c r="AJ160" i="40" s="1"/>
  <c r="AQ13" i="2" s="1"/>
  <c r="AJ109" i="40"/>
  <c r="AJ155" i="40" s="1"/>
  <c r="AQ8" i="2" s="1"/>
  <c r="AJ104" i="40"/>
  <c r="AJ150" i="40" s="1"/>
  <c r="AQ2" i="2" s="1"/>
  <c r="AJ112" i="40"/>
  <c r="AJ158" i="40" s="1"/>
  <c r="AQ11" i="2" s="1"/>
  <c r="AJ107" i="40"/>
  <c r="AJ153" i="40" s="1"/>
  <c r="AJ115" i="40"/>
  <c r="AJ161" i="40" s="1"/>
  <c r="AQ15" i="2" s="1"/>
  <c r="AJ108" i="40"/>
  <c r="AJ154" i="40" s="1"/>
  <c r="AQ7" i="2" s="1"/>
  <c r="AJ116" i="40"/>
  <c r="AJ162" i="40" s="1"/>
  <c r="AJ118" i="40"/>
  <c r="AJ164" i="40" s="1"/>
  <c r="AQ18" i="2" s="1"/>
  <c r="AJ126" i="40"/>
  <c r="AJ172" i="40" s="1"/>
  <c r="AJ134" i="40"/>
  <c r="AJ180" i="40" s="1"/>
  <c r="AQ39" i="2" s="1"/>
  <c r="AJ142" i="40"/>
  <c r="AJ188" i="40" s="1"/>
  <c r="AJ121" i="40"/>
  <c r="AJ167" i="40" s="1"/>
  <c r="AJ129" i="40"/>
  <c r="AJ175" i="40" s="1"/>
  <c r="AQ34" i="2" s="1"/>
  <c r="AJ137" i="40"/>
  <c r="AJ183" i="40" s="1"/>
  <c r="AQ42" i="2" s="1"/>
  <c r="AJ145" i="40"/>
  <c r="AJ191" i="40" s="1"/>
  <c r="AJ110" i="40"/>
  <c r="AJ156" i="40" s="1"/>
  <c r="AQ9" i="2" s="1"/>
  <c r="AJ124" i="40"/>
  <c r="AJ170" i="40" s="1"/>
  <c r="AQ28" i="2" s="1"/>
  <c r="AJ132" i="40"/>
  <c r="AJ178" i="40" s="1"/>
  <c r="AQ37" i="2" s="1"/>
  <c r="AJ140" i="40"/>
  <c r="AJ186" i="40" s="1"/>
  <c r="AJ119" i="40"/>
  <c r="AJ165" i="40" s="1"/>
  <c r="AQ22" i="2" s="1"/>
  <c r="AJ127" i="40"/>
  <c r="AJ173" i="40" s="1"/>
  <c r="AQ32" i="2" s="1"/>
  <c r="AJ135" i="40"/>
  <c r="AJ181" i="40" s="1"/>
  <c r="AQ40" i="2" s="1"/>
  <c r="AJ143" i="40"/>
  <c r="AJ189" i="40" s="1"/>
  <c r="AJ128" i="40"/>
  <c r="AJ174" i="40" s="1"/>
  <c r="AQ33" i="2" s="1"/>
  <c r="AJ122" i="40"/>
  <c r="AJ168" i="40" s="1"/>
  <c r="AJ130" i="40"/>
  <c r="AJ176" i="40" s="1"/>
  <c r="AQ35" i="2" s="1"/>
  <c r="AJ138" i="40"/>
  <c r="AJ136" i="40"/>
  <c r="AJ182" i="40" s="1"/>
  <c r="AQ41" i="2" s="1"/>
  <c r="AJ113" i="40"/>
  <c r="AJ159" i="40" s="1"/>
  <c r="AQ12" i="2" s="1"/>
  <c r="AJ117" i="40"/>
  <c r="AJ163" i="40" s="1"/>
  <c r="AQ17" i="2" s="1"/>
  <c r="AJ125" i="40"/>
  <c r="AJ171" i="40" s="1"/>
  <c r="AQ30" i="2" s="1"/>
  <c r="AJ133" i="40"/>
  <c r="AJ179" i="40" s="1"/>
  <c r="AQ38" i="2" s="1"/>
  <c r="AJ141" i="40"/>
  <c r="AJ187" i="40" s="1"/>
  <c r="AJ105" i="40"/>
  <c r="AJ151" i="40" s="1"/>
  <c r="AQ3" i="2" s="1"/>
  <c r="AJ120" i="40"/>
  <c r="AJ166" i="40" s="1"/>
  <c r="AQ23" i="2" s="1"/>
  <c r="AJ123" i="40"/>
  <c r="AJ169" i="40" s="1"/>
  <c r="AJ131" i="40"/>
  <c r="AJ177" i="40" s="1"/>
  <c r="AQ36" i="2" s="1"/>
  <c r="AJ139" i="40"/>
  <c r="AJ185" i="40" s="1"/>
  <c r="AQ29" i="2" s="1"/>
  <c r="AJ144" i="40"/>
  <c r="AJ190" i="40" s="1"/>
  <c r="AG104" i="40"/>
  <c r="AG150" i="40" s="1"/>
  <c r="AN2" i="2" s="1"/>
  <c r="AG112" i="40"/>
  <c r="AG158" i="40" s="1"/>
  <c r="AN11" i="2" s="1"/>
  <c r="AG107" i="40"/>
  <c r="AG153" i="40" s="1"/>
  <c r="AG115" i="40"/>
  <c r="AG161" i="40" s="1"/>
  <c r="AN15" i="2" s="1"/>
  <c r="AG110" i="40"/>
  <c r="AG156" i="40" s="1"/>
  <c r="AN9" i="2" s="1"/>
  <c r="AG105" i="40"/>
  <c r="AG151" i="40" s="1"/>
  <c r="AN3" i="2" s="1"/>
  <c r="AG113" i="40"/>
  <c r="AG159" i="40" s="1"/>
  <c r="AN12" i="2" s="1"/>
  <c r="AG108" i="40"/>
  <c r="AG154" i="40" s="1"/>
  <c r="AN7" i="2" s="1"/>
  <c r="AG116" i="40"/>
  <c r="AG162" i="40" s="1"/>
  <c r="AG109" i="40"/>
  <c r="AG155" i="40" s="1"/>
  <c r="AN8" i="2" s="1"/>
  <c r="AG117" i="40"/>
  <c r="AG163" i="40" s="1"/>
  <c r="AN17" i="2" s="1"/>
  <c r="AG119" i="40"/>
  <c r="AG165" i="40" s="1"/>
  <c r="AN22" i="2" s="1"/>
  <c r="AG127" i="40"/>
  <c r="AG173" i="40" s="1"/>
  <c r="AN32" i="2" s="1"/>
  <c r="AG135" i="40"/>
  <c r="AG143" i="40"/>
  <c r="AG189" i="40" s="1"/>
  <c r="AG145" i="40"/>
  <c r="AG191" i="40" s="1"/>
  <c r="AG122" i="40"/>
  <c r="AG168" i="40" s="1"/>
  <c r="AG130" i="40"/>
  <c r="AG176" i="40" s="1"/>
  <c r="AN35" i="2" s="1"/>
  <c r="AG138" i="40"/>
  <c r="AG184" i="40" s="1"/>
  <c r="AN43" i="2" s="1"/>
  <c r="AG129" i="40"/>
  <c r="AG175" i="40" s="1"/>
  <c r="AN34" i="2" s="1"/>
  <c r="AG106" i="40"/>
  <c r="AG152" i="40" s="1"/>
  <c r="AN4" i="2" s="1"/>
  <c r="AG111" i="40"/>
  <c r="AG157" i="40" s="1"/>
  <c r="AN10" i="2" s="1"/>
  <c r="AG125" i="40"/>
  <c r="AG171" i="40" s="1"/>
  <c r="AN30" i="2" s="1"/>
  <c r="AG133" i="40"/>
  <c r="AG179" i="40" s="1"/>
  <c r="AN38" i="2" s="1"/>
  <c r="AG141" i="40"/>
  <c r="AG187" i="40" s="1"/>
  <c r="AG120" i="40"/>
  <c r="AG166" i="40" s="1"/>
  <c r="AN23" i="2" s="1"/>
  <c r="AG128" i="40"/>
  <c r="AG174" i="40" s="1"/>
  <c r="AN33" i="2" s="1"/>
  <c r="AG136" i="40"/>
  <c r="AG182" i="40" s="1"/>
  <c r="AN41" i="2" s="1"/>
  <c r="AG144" i="40"/>
  <c r="AG190" i="40" s="1"/>
  <c r="AG137" i="40"/>
  <c r="AG183" i="40" s="1"/>
  <c r="AN42" i="2" s="1"/>
  <c r="AG123" i="40"/>
  <c r="AG169" i="40" s="1"/>
  <c r="AG131" i="40"/>
  <c r="AG177" i="40" s="1"/>
  <c r="AN36" i="2" s="1"/>
  <c r="AG139" i="40"/>
  <c r="AG185" i="40" s="1"/>
  <c r="AN29" i="2" s="1"/>
  <c r="AG114" i="40"/>
  <c r="AG160" i="40" s="1"/>
  <c r="AN13" i="2" s="1"/>
  <c r="AG118" i="40"/>
  <c r="AG164" i="40" s="1"/>
  <c r="AN18" i="2" s="1"/>
  <c r="AG126" i="40"/>
  <c r="AG172" i="40" s="1"/>
  <c r="AG134" i="40"/>
  <c r="AG180" i="40" s="1"/>
  <c r="AN39" i="2" s="1"/>
  <c r="AG142" i="40"/>
  <c r="AG188" i="40" s="1"/>
  <c r="AG121" i="40"/>
  <c r="AG167" i="40" s="1"/>
  <c r="AG124" i="40"/>
  <c r="AG170" i="40" s="1"/>
  <c r="AN28" i="2" s="1"/>
  <c r="AG132" i="40"/>
  <c r="AG178" i="40" s="1"/>
  <c r="AN37" i="2" s="1"/>
  <c r="AG140" i="40"/>
  <c r="AG186" i="40" s="1"/>
  <c r="K106" i="40"/>
  <c r="K152" i="40" s="1"/>
  <c r="K114" i="40"/>
  <c r="K160" i="40" s="1"/>
  <c r="K109" i="40"/>
  <c r="K155" i="40" s="1"/>
  <c r="K117" i="40"/>
  <c r="K163" i="40" s="1"/>
  <c r="L17" i="2" s="1"/>
  <c r="K104" i="40"/>
  <c r="K150" i="40" s="1"/>
  <c r="K112" i="40"/>
  <c r="K158" i="40" s="1"/>
  <c r="K107" i="40"/>
  <c r="K153" i="40" s="1"/>
  <c r="K115" i="40"/>
  <c r="K161" i="40" s="1"/>
  <c r="K110" i="40"/>
  <c r="K156" i="40" s="1"/>
  <c r="K118" i="40"/>
  <c r="K164" i="40" s="1"/>
  <c r="K105" i="40"/>
  <c r="K151" i="40" s="1"/>
  <c r="K111" i="40"/>
  <c r="K157" i="40" s="1"/>
  <c r="L10" i="2" s="1"/>
  <c r="K121" i="40"/>
  <c r="K167" i="40" s="1"/>
  <c r="K129" i="40"/>
  <c r="K175" i="40" s="1"/>
  <c r="K137" i="40"/>
  <c r="K183" i="40" s="1"/>
  <c r="K145" i="40"/>
  <c r="K191" i="40" s="1"/>
  <c r="K131" i="40"/>
  <c r="K177" i="40" s="1"/>
  <c r="K124" i="40"/>
  <c r="K170" i="40" s="1"/>
  <c r="K132" i="40"/>
  <c r="K178" i="40" s="1"/>
  <c r="K140" i="40"/>
  <c r="K186" i="40" s="1"/>
  <c r="K119" i="40"/>
  <c r="K165" i="40" s="1"/>
  <c r="K127" i="40"/>
  <c r="K173" i="40" s="1"/>
  <c r="K135" i="40"/>
  <c r="K181" i="40" s="1"/>
  <c r="K143" i="40"/>
  <c r="K189" i="40" s="1"/>
  <c r="K108" i="40"/>
  <c r="K154" i="40" s="1"/>
  <c r="K122" i="40"/>
  <c r="K168" i="40" s="1"/>
  <c r="K130" i="40"/>
  <c r="K176" i="40" s="1"/>
  <c r="K138" i="40"/>
  <c r="K184" i="40" s="1"/>
  <c r="L43" i="2" s="1"/>
  <c r="K123" i="40"/>
  <c r="K169" i="40" s="1"/>
  <c r="K125" i="40"/>
  <c r="K171" i="40" s="1"/>
  <c r="K133" i="40"/>
  <c r="K179" i="40" s="1"/>
  <c r="K141" i="40"/>
  <c r="K187" i="40" s="1"/>
  <c r="K116" i="40"/>
  <c r="K162" i="40" s="1"/>
  <c r="K120" i="40"/>
  <c r="K166" i="40" s="1"/>
  <c r="K128" i="40"/>
  <c r="K174" i="40" s="1"/>
  <c r="K136" i="40"/>
  <c r="K182" i="40" s="1"/>
  <c r="L41" i="2" s="1"/>
  <c r="K144" i="40"/>
  <c r="K190" i="40" s="1"/>
  <c r="K139" i="40"/>
  <c r="K185" i="40" s="1"/>
  <c r="L29" i="2" s="1"/>
  <c r="K113" i="40"/>
  <c r="K126" i="40"/>
  <c r="K172" i="40" s="1"/>
  <c r="K134" i="40"/>
  <c r="K180" i="40" s="1"/>
  <c r="K142" i="40"/>
  <c r="K188" i="40" s="1"/>
  <c r="I112" i="40"/>
  <c r="I158" i="40" s="1"/>
  <c r="I104" i="40"/>
  <c r="I150" i="40" s="1"/>
  <c r="I107" i="40"/>
  <c r="I153" i="40" s="1"/>
  <c r="I115" i="40"/>
  <c r="I161" i="40" s="1"/>
  <c r="I110" i="40"/>
  <c r="I156" i="40" s="1"/>
  <c r="I105" i="40"/>
  <c r="I151" i="40" s="1"/>
  <c r="I113" i="40"/>
  <c r="I159" i="40" s="1"/>
  <c r="I108" i="40"/>
  <c r="I154" i="40" s="1"/>
  <c r="I116" i="40"/>
  <c r="I162" i="40" s="1"/>
  <c r="I109" i="40"/>
  <c r="I155" i="40" s="1"/>
  <c r="J8" i="2" s="1"/>
  <c r="I117" i="40"/>
  <c r="I163" i="40" s="1"/>
  <c r="I119" i="40"/>
  <c r="I165" i="40" s="1"/>
  <c r="I127" i="40"/>
  <c r="I173" i="40" s="1"/>
  <c r="I135" i="40"/>
  <c r="I181" i="40" s="1"/>
  <c r="I143" i="40"/>
  <c r="I189" i="40" s="1"/>
  <c r="I118" i="40"/>
  <c r="I164" i="40" s="1"/>
  <c r="I122" i="40"/>
  <c r="I168" i="40" s="1"/>
  <c r="I130" i="40"/>
  <c r="I176" i="40" s="1"/>
  <c r="J35" i="2" s="1"/>
  <c r="I138" i="40"/>
  <c r="I184" i="40" s="1"/>
  <c r="I137" i="40"/>
  <c r="I183" i="40" s="1"/>
  <c r="I125" i="40"/>
  <c r="I171" i="40" s="1"/>
  <c r="I133" i="40"/>
  <c r="I179" i="40" s="1"/>
  <c r="I141" i="40"/>
  <c r="I187" i="40" s="1"/>
  <c r="I129" i="40"/>
  <c r="I175" i="40" s="1"/>
  <c r="I120" i="40"/>
  <c r="I166" i="40" s="1"/>
  <c r="I128" i="40"/>
  <c r="I174" i="40" s="1"/>
  <c r="I136" i="40"/>
  <c r="I182" i="40" s="1"/>
  <c r="I144" i="40"/>
  <c r="I190" i="40" s="1"/>
  <c r="I145" i="40"/>
  <c r="I191" i="40" s="1"/>
  <c r="I111" i="40"/>
  <c r="I123" i="40"/>
  <c r="I169" i="40" s="1"/>
  <c r="I131" i="40"/>
  <c r="I177" i="40" s="1"/>
  <c r="I139" i="40"/>
  <c r="I185" i="40" s="1"/>
  <c r="J29" i="2" s="1"/>
  <c r="I126" i="40"/>
  <c r="I172" i="40" s="1"/>
  <c r="I134" i="40"/>
  <c r="I180" i="40" s="1"/>
  <c r="I142" i="40"/>
  <c r="I188" i="40" s="1"/>
  <c r="I121" i="40"/>
  <c r="I167" i="40" s="1"/>
  <c r="I106" i="40"/>
  <c r="I152" i="40" s="1"/>
  <c r="I114" i="40"/>
  <c r="I160" i="40" s="1"/>
  <c r="I124" i="40"/>
  <c r="I170" i="40" s="1"/>
  <c r="I132" i="40"/>
  <c r="I178" i="40" s="1"/>
  <c r="I140" i="40"/>
  <c r="I186" i="40" s="1"/>
  <c r="F104" i="40"/>
  <c r="F150" i="40" s="1"/>
  <c r="F105" i="40"/>
  <c r="F151" i="40" s="1"/>
  <c r="F113" i="40"/>
  <c r="F159" i="40" s="1"/>
  <c r="F108" i="40"/>
  <c r="F116" i="40"/>
  <c r="F162" i="40" s="1"/>
  <c r="F111" i="40"/>
  <c r="F157" i="40" s="1"/>
  <c r="F106" i="40"/>
  <c r="F152" i="40" s="1"/>
  <c r="F114" i="40"/>
  <c r="F160" i="40" s="1"/>
  <c r="G13" i="2" s="1"/>
  <c r="F109" i="40"/>
  <c r="F155" i="40" s="1"/>
  <c r="F117" i="40"/>
  <c r="F163" i="40" s="1"/>
  <c r="F110" i="40"/>
  <c r="F156" i="40" s="1"/>
  <c r="F118" i="40"/>
  <c r="F164" i="40" s="1"/>
  <c r="F120" i="40"/>
  <c r="F166" i="40" s="1"/>
  <c r="F128" i="40"/>
  <c r="F174" i="40" s="1"/>
  <c r="F136" i="40"/>
  <c r="F182" i="40" s="1"/>
  <c r="F144" i="40"/>
  <c r="F190" i="40" s="1"/>
  <c r="F123" i="40"/>
  <c r="F169" i="40" s="1"/>
  <c r="F131" i="40"/>
  <c r="F177" i="40" s="1"/>
  <c r="F139" i="40"/>
  <c r="F185" i="40" s="1"/>
  <c r="G29" i="2" s="1"/>
  <c r="F126" i="40"/>
  <c r="F172" i="40" s="1"/>
  <c r="F134" i="40"/>
  <c r="F180" i="40" s="1"/>
  <c r="F142" i="40"/>
  <c r="F188" i="40" s="1"/>
  <c r="F107" i="40"/>
  <c r="F153" i="40" s="1"/>
  <c r="F121" i="40"/>
  <c r="F167" i="40" s="1"/>
  <c r="F129" i="40"/>
  <c r="F175" i="40" s="1"/>
  <c r="F137" i="40"/>
  <c r="F183" i="40" s="1"/>
  <c r="F145" i="40"/>
  <c r="F191" i="40" s="1"/>
  <c r="F112" i="40"/>
  <c r="F158" i="40" s="1"/>
  <c r="F124" i="40"/>
  <c r="F170" i="40" s="1"/>
  <c r="F132" i="40"/>
  <c r="F178" i="40" s="1"/>
  <c r="F140" i="40"/>
  <c r="F186" i="40" s="1"/>
  <c r="F119" i="40"/>
  <c r="F165" i="40" s="1"/>
  <c r="G22" i="2" s="1"/>
  <c r="F127" i="40"/>
  <c r="F173" i="40" s="1"/>
  <c r="F135" i="40"/>
  <c r="F181" i="40" s="1"/>
  <c r="F143" i="40"/>
  <c r="F189" i="40" s="1"/>
  <c r="F122" i="40"/>
  <c r="F168" i="40" s="1"/>
  <c r="F130" i="40"/>
  <c r="F176" i="40" s="1"/>
  <c r="F138" i="40"/>
  <c r="F184" i="40" s="1"/>
  <c r="F115" i="40"/>
  <c r="F161" i="40" s="1"/>
  <c r="F125" i="40"/>
  <c r="F171" i="40" s="1"/>
  <c r="G30" i="2" s="1"/>
  <c r="F133" i="40"/>
  <c r="F179" i="40" s="1"/>
  <c r="F141" i="40"/>
  <c r="F187" i="40" s="1"/>
  <c r="Z109" i="40"/>
  <c r="Z155" i="40" s="1"/>
  <c r="Z117" i="40"/>
  <c r="Z163" i="40" s="1"/>
  <c r="Z104" i="40"/>
  <c r="Z150" i="40" s="1"/>
  <c r="Z112" i="40"/>
  <c r="Z158" i="40" s="1"/>
  <c r="Z107" i="40"/>
  <c r="Z153" i="40" s="1"/>
  <c r="Z115" i="40"/>
  <c r="Z161" i="40" s="1"/>
  <c r="AG15" i="2" s="1"/>
  <c r="Z110" i="40"/>
  <c r="Z156" i="40" s="1"/>
  <c r="Z105" i="40"/>
  <c r="Z151" i="40" s="1"/>
  <c r="Z113" i="40"/>
  <c r="Z159" i="40" s="1"/>
  <c r="Z106" i="40"/>
  <c r="Z152" i="40" s="1"/>
  <c r="Z114" i="40"/>
  <c r="Z160" i="40" s="1"/>
  <c r="Z124" i="40"/>
  <c r="Z170" i="40" s="1"/>
  <c r="Z132" i="40"/>
  <c r="Z178" i="40" s="1"/>
  <c r="Z140" i="40"/>
  <c r="Z186" i="40" s="1"/>
  <c r="Z111" i="40"/>
  <c r="Z157" i="40" s="1"/>
  <c r="Z119" i="40"/>
  <c r="Z165" i="40" s="1"/>
  <c r="Z127" i="40"/>
  <c r="Z173" i="40" s="1"/>
  <c r="Z135" i="40"/>
  <c r="Z181" i="40" s="1"/>
  <c r="Z143" i="40"/>
  <c r="Z189" i="40" s="1"/>
  <c r="Z142" i="40"/>
  <c r="Z188" i="40" s="1"/>
  <c r="Z116" i="40"/>
  <c r="Z162" i="40" s="1"/>
  <c r="Z118" i="40"/>
  <c r="Z164" i="40" s="1"/>
  <c r="AG18" i="2" s="1"/>
  <c r="Z122" i="40"/>
  <c r="Z168" i="40" s="1"/>
  <c r="Z130" i="40"/>
  <c r="Z176" i="40" s="1"/>
  <c r="Z138" i="40"/>
  <c r="Z184" i="40" s="1"/>
  <c r="AG43" i="2" s="1"/>
  <c r="Z134" i="40"/>
  <c r="Z180" i="40" s="1"/>
  <c r="Z125" i="40"/>
  <c r="Z171" i="40" s="1"/>
  <c r="Z133" i="40"/>
  <c r="Z179" i="40" s="1"/>
  <c r="Z141" i="40"/>
  <c r="Z187" i="40" s="1"/>
  <c r="Z144" i="40"/>
  <c r="Z190" i="40" s="1"/>
  <c r="Z120" i="40"/>
  <c r="Z166" i="40" s="1"/>
  <c r="Z128" i="40"/>
  <c r="Z136" i="40"/>
  <c r="Z182" i="40" s="1"/>
  <c r="Z123" i="40"/>
  <c r="Z169" i="40" s="1"/>
  <c r="Z131" i="40"/>
  <c r="Z177" i="40" s="1"/>
  <c r="Z139" i="40"/>
  <c r="Z185" i="40" s="1"/>
  <c r="AG29" i="2" s="1"/>
  <c r="Z108" i="40"/>
  <c r="Z154" i="40" s="1"/>
  <c r="AG7" i="2" s="1"/>
  <c r="Z121" i="40"/>
  <c r="Z167" i="40" s="1"/>
  <c r="Z129" i="40"/>
  <c r="Z175" i="40" s="1"/>
  <c r="Z137" i="40"/>
  <c r="Z183" i="40" s="1"/>
  <c r="Z145" i="40"/>
  <c r="Z191" i="40" s="1"/>
  <c r="Z126" i="40"/>
  <c r="Z172" i="40" s="1"/>
  <c r="X107" i="40"/>
  <c r="X153" i="40" s="1"/>
  <c r="X115" i="40"/>
  <c r="X161" i="40" s="1"/>
  <c r="X110" i="40"/>
  <c r="X156" i="40" s="1"/>
  <c r="X118" i="40"/>
  <c r="X164" i="40" s="1"/>
  <c r="X105" i="40"/>
  <c r="X151" i="40" s="1"/>
  <c r="X113" i="40"/>
  <c r="X159" i="40" s="1"/>
  <c r="X108" i="40"/>
  <c r="X154" i="40" s="1"/>
  <c r="X111" i="40"/>
  <c r="X157" i="40" s="1"/>
  <c r="X106" i="40"/>
  <c r="X152" i="40" s="1"/>
  <c r="X104" i="40"/>
  <c r="X150" i="40" s="1"/>
  <c r="X112" i="40"/>
  <c r="X158" i="40" s="1"/>
  <c r="X117" i="40"/>
  <c r="X163" i="40" s="1"/>
  <c r="X122" i="40"/>
  <c r="X168" i="40" s="1"/>
  <c r="X130" i="40"/>
  <c r="X176" i="40" s="1"/>
  <c r="X138" i="40"/>
  <c r="X184" i="40" s="1"/>
  <c r="X116" i="40"/>
  <c r="X162" i="40" s="1"/>
  <c r="X125" i="40"/>
  <c r="X171" i="40" s="1"/>
  <c r="X133" i="40"/>
  <c r="X179" i="40" s="1"/>
  <c r="X141" i="40"/>
  <c r="X187" i="40" s="1"/>
  <c r="X40" i="2" s="1"/>
  <c r="X144" i="40"/>
  <c r="X190" i="40" s="1"/>
  <c r="X43" i="2" s="1"/>
  <c r="X114" i="40"/>
  <c r="X160" i="40" s="1"/>
  <c r="X120" i="40"/>
  <c r="X166" i="40" s="1"/>
  <c r="X128" i="40"/>
  <c r="X174" i="40" s="1"/>
  <c r="X136" i="40"/>
  <c r="X182" i="40" s="1"/>
  <c r="X124" i="40"/>
  <c r="X170" i="40" s="1"/>
  <c r="X123" i="40"/>
  <c r="X169" i="40" s="1"/>
  <c r="X131" i="40"/>
  <c r="X177" i="40" s="1"/>
  <c r="X139" i="40"/>
  <c r="X185" i="40" s="1"/>
  <c r="X132" i="40"/>
  <c r="X178" i="40" s="1"/>
  <c r="X126" i="40"/>
  <c r="X134" i="40"/>
  <c r="X180" i="40" s="1"/>
  <c r="X142" i="40"/>
  <c r="X188" i="40" s="1"/>
  <c r="X41" i="2" s="1"/>
  <c r="X140" i="40"/>
  <c r="X186" i="40" s="1"/>
  <c r="X39" i="2" s="1"/>
  <c r="X121" i="40"/>
  <c r="X167" i="40" s="1"/>
  <c r="X129" i="40"/>
  <c r="X175" i="40" s="1"/>
  <c r="X137" i="40"/>
  <c r="X183" i="40" s="1"/>
  <c r="X145" i="40"/>
  <c r="X191" i="40" s="1"/>
  <c r="X109" i="40"/>
  <c r="X155" i="40" s="1"/>
  <c r="X119" i="40"/>
  <c r="X165" i="40" s="1"/>
  <c r="X127" i="40"/>
  <c r="X173" i="40" s="1"/>
  <c r="X135" i="40"/>
  <c r="X181" i="40" s="1"/>
  <c r="X143" i="40"/>
  <c r="X189" i="40" s="1"/>
  <c r="X42" i="2" s="1"/>
  <c r="AF107" i="40"/>
  <c r="AF153" i="40" s="1"/>
  <c r="AF115" i="40"/>
  <c r="AF161" i="40" s="1"/>
  <c r="AM15" i="2" s="1"/>
  <c r="AF110" i="40"/>
  <c r="AF156" i="40" s="1"/>
  <c r="AM9" i="2" s="1"/>
  <c r="AF118" i="40"/>
  <c r="AF164" i="40" s="1"/>
  <c r="AM18" i="2" s="1"/>
  <c r="AF105" i="40"/>
  <c r="AF151" i="40" s="1"/>
  <c r="AM3" i="2" s="1"/>
  <c r="AF113" i="40"/>
  <c r="AF159" i="40" s="1"/>
  <c r="AM12" i="2" s="1"/>
  <c r="AF108" i="40"/>
  <c r="AF154" i="40" s="1"/>
  <c r="AM7" i="2" s="1"/>
  <c r="AF111" i="40"/>
  <c r="AF157" i="40" s="1"/>
  <c r="AM10" i="2" s="1"/>
  <c r="AF106" i="40"/>
  <c r="AF152" i="40" s="1"/>
  <c r="AM4" i="2" s="1"/>
  <c r="AF104" i="40"/>
  <c r="AF150" i="40" s="1"/>
  <c r="AM2" i="2" s="1"/>
  <c r="AF112" i="40"/>
  <c r="AF158" i="40" s="1"/>
  <c r="AM11" i="2" s="1"/>
  <c r="AF122" i="40"/>
  <c r="AF168" i="40" s="1"/>
  <c r="AF130" i="40"/>
  <c r="AF176" i="40" s="1"/>
  <c r="AM35" i="2" s="1"/>
  <c r="AF138" i="40"/>
  <c r="AF184" i="40" s="1"/>
  <c r="AM43" i="2" s="1"/>
  <c r="AF109" i="40"/>
  <c r="AF155" i="40" s="1"/>
  <c r="AM8" i="2" s="1"/>
  <c r="AF125" i="40"/>
  <c r="AF171" i="40" s="1"/>
  <c r="AM30" i="2" s="1"/>
  <c r="AF133" i="40"/>
  <c r="AF179" i="40" s="1"/>
  <c r="AM38" i="2" s="1"/>
  <c r="AF141" i="40"/>
  <c r="AF187" i="40" s="1"/>
  <c r="AF140" i="40"/>
  <c r="AF186" i="40" s="1"/>
  <c r="AF120" i="40"/>
  <c r="AF166" i="40" s="1"/>
  <c r="AM23" i="2" s="1"/>
  <c r="AF128" i="40"/>
  <c r="AF174" i="40" s="1"/>
  <c r="AM33" i="2" s="1"/>
  <c r="AF136" i="40"/>
  <c r="AF182" i="40" s="1"/>
  <c r="AM41" i="2" s="1"/>
  <c r="AF144" i="40"/>
  <c r="AF190" i="40" s="1"/>
  <c r="AF132" i="40"/>
  <c r="AF178" i="40" s="1"/>
  <c r="AM37" i="2" s="1"/>
  <c r="AF123" i="40"/>
  <c r="AF169" i="40" s="1"/>
  <c r="AF131" i="40"/>
  <c r="AF177" i="40" s="1"/>
  <c r="AM36" i="2" s="1"/>
  <c r="AF139" i="40"/>
  <c r="AF185" i="40" s="1"/>
  <c r="AM29" i="2" s="1"/>
  <c r="AF114" i="40"/>
  <c r="AF160" i="40" s="1"/>
  <c r="AM13" i="2" s="1"/>
  <c r="AF116" i="40"/>
  <c r="AF162" i="40" s="1"/>
  <c r="AF117" i="40"/>
  <c r="AF163" i="40" s="1"/>
  <c r="AM17" i="2" s="1"/>
  <c r="AF126" i="40"/>
  <c r="AF172" i="40" s="1"/>
  <c r="AF134" i="40"/>
  <c r="AF142" i="40"/>
  <c r="AF188" i="40" s="1"/>
  <c r="AF121" i="40"/>
  <c r="AF167" i="40" s="1"/>
  <c r="AF129" i="40"/>
  <c r="AF175" i="40" s="1"/>
  <c r="AM34" i="2" s="1"/>
  <c r="AF137" i="40"/>
  <c r="AF183" i="40" s="1"/>
  <c r="AM42" i="2" s="1"/>
  <c r="AF145" i="40"/>
  <c r="AF191" i="40" s="1"/>
  <c r="AF119" i="40"/>
  <c r="AF165" i="40" s="1"/>
  <c r="AM22" i="2" s="1"/>
  <c r="AF127" i="40"/>
  <c r="AF173" i="40" s="1"/>
  <c r="AM32" i="2" s="1"/>
  <c r="AF135" i="40"/>
  <c r="AF181" i="40" s="1"/>
  <c r="AM40" i="2" s="1"/>
  <c r="AF143" i="40"/>
  <c r="AF189" i="40" s="1"/>
  <c r="AF124" i="40"/>
  <c r="AF170" i="40" s="1"/>
  <c r="AM28" i="2" s="1"/>
  <c r="E104" i="40"/>
  <c r="E150" i="40" s="1"/>
  <c r="E108" i="40"/>
  <c r="E154" i="40" s="1"/>
  <c r="E116" i="40"/>
  <c r="E162" i="40" s="1"/>
  <c r="E111" i="40"/>
  <c r="E157" i="40" s="1"/>
  <c r="E106" i="40"/>
  <c r="E152" i="40" s="1"/>
  <c r="E114" i="40"/>
  <c r="E160" i="40" s="1"/>
  <c r="E109" i="40"/>
  <c r="E155" i="40" s="1"/>
  <c r="E112" i="40"/>
  <c r="E158" i="40" s="1"/>
  <c r="E107" i="40"/>
  <c r="E105" i="40"/>
  <c r="E151" i="40" s="1"/>
  <c r="E113" i="40"/>
  <c r="E159" i="40" s="1"/>
  <c r="E118" i="40"/>
  <c r="E164" i="40" s="1"/>
  <c r="E123" i="40"/>
  <c r="E169" i="40" s="1"/>
  <c r="E131" i="40"/>
  <c r="E177" i="40" s="1"/>
  <c r="E139" i="40"/>
  <c r="E185" i="40" s="1"/>
  <c r="E126" i="40"/>
  <c r="E172" i="40" s="1"/>
  <c r="E134" i="40"/>
  <c r="E180" i="40" s="1"/>
  <c r="E142" i="40"/>
  <c r="E188" i="40" s="1"/>
  <c r="E41" i="2" s="1"/>
  <c r="E145" i="40"/>
  <c r="E191" i="40" s="1"/>
  <c r="E121" i="40"/>
  <c r="E167" i="40" s="1"/>
  <c r="E129" i="40"/>
  <c r="E175" i="40" s="1"/>
  <c r="E137" i="40"/>
  <c r="E183" i="40" s="1"/>
  <c r="E110" i="40"/>
  <c r="E156" i="40" s="1"/>
  <c r="E124" i="40"/>
  <c r="E170" i="40" s="1"/>
  <c r="E132" i="40"/>
  <c r="E178" i="40" s="1"/>
  <c r="E140" i="40"/>
  <c r="E186" i="40" s="1"/>
  <c r="E39" i="2" s="1"/>
  <c r="E119" i="40"/>
  <c r="E165" i="40" s="1"/>
  <c r="E127" i="40"/>
  <c r="E173" i="40" s="1"/>
  <c r="E135" i="40"/>
  <c r="E181" i="40" s="1"/>
  <c r="E143" i="40"/>
  <c r="E189" i="40" s="1"/>
  <c r="E42" i="2" s="1"/>
  <c r="E133" i="40"/>
  <c r="E179" i="40" s="1"/>
  <c r="E122" i="40"/>
  <c r="E168" i="40" s="1"/>
  <c r="E130" i="40"/>
  <c r="E176" i="40" s="1"/>
  <c r="E138" i="40"/>
  <c r="E184" i="40" s="1"/>
  <c r="E125" i="40"/>
  <c r="E171" i="40" s="1"/>
  <c r="E141" i="40"/>
  <c r="E187" i="40" s="1"/>
  <c r="E40" i="2" s="1"/>
  <c r="E115" i="40"/>
  <c r="E161" i="40" s="1"/>
  <c r="E117" i="40"/>
  <c r="E163" i="40" s="1"/>
  <c r="E120" i="40"/>
  <c r="E166" i="40" s="1"/>
  <c r="E128" i="40"/>
  <c r="E174" i="40" s="1"/>
  <c r="E136" i="40"/>
  <c r="E182" i="40" s="1"/>
  <c r="E144" i="40"/>
  <c r="E190" i="40" s="1"/>
  <c r="E43" i="2" s="1"/>
  <c r="V105" i="40"/>
  <c r="V151" i="40" s="1"/>
  <c r="V113" i="40"/>
  <c r="V159" i="40" s="1"/>
  <c r="V108" i="40"/>
  <c r="V154" i="40" s="1"/>
  <c r="V116" i="40"/>
  <c r="V162" i="40" s="1"/>
  <c r="V111" i="40"/>
  <c r="V157" i="40" s="1"/>
  <c r="V106" i="40"/>
  <c r="V152" i="40" s="1"/>
  <c r="AB4" i="2" s="1"/>
  <c r="V114" i="40"/>
  <c r="V160" i="40" s="1"/>
  <c r="V109" i="40"/>
  <c r="V155" i="40" s="1"/>
  <c r="V117" i="40"/>
  <c r="V163" i="40" s="1"/>
  <c r="V104" i="40"/>
  <c r="V150" i="40" s="1"/>
  <c r="V110" i="40"/>
  <c r="V156" i="40" s="1"/>
  <c r="V118" i="40"/>
  <c r="V164" i="40" s="1"/>
  <c r="V112" i="40"/>
  <c r="V158" i="40" s="1"/>
  <c r="V120" i="40"/>
  <c r="V166" i="40" s="1"/>
  <c r="AB23" i="2" s="1"/>
  <c r="V128" i="40"/>
  <c r="V174" i="40" s="1"/>
  <c r="V136" i="40"/>
  <c r="V182" i="40" s="1"/>
  <c r="V144" i="40"/>
  <c r="V190" i="40" s="1"/>
  <c r="V138" i="40"/>
  <c r="V184" i="40" s="1"/>
  <c r="V123" i="40"/>
  <c r="V169" i="40" s="1"/>
  <c r="V131" i="40"/>
  <c r="V177" i="40" s="1"/>
  <c r="V139" i="40"/>
  <c r="V185" i="40" s="1"/>
  <c r="AB29" i="2" s="1"/>
  <c r="V126" i="40"/>
  <c r="V172" i="40" s="1"/>
  <c r="V134" i="40"/>
  <c r="V180" i="40" s="1"/>
  <c r="V142" i="40"/>
  <c r="V188" i="40" s="1"/>
  <c r="V121" i="40"/>
  <c r="V167" i="40" s="1"/>
  <c r="V129" i="40"/>
  <c r="V175" i="40" s="1"/>
  <c r="V137" i="40"/>
  <c r="V183" i="40" s="1"/>
  <c r="V145" i="40"/>
  <c r="V191" i="40" s="1"/>
  <c r="V115" i="40"/>
  <c r="V161" i="40" s="1"/>
  <c r="V124" i="40"/>
  <c r="V132" i="40"/>
  <c r="V178" i="40" s="1"/>
  <c r="V140" i="40"/>
  <c r="V186" i="40" s="1"/>
  <c r="V107" i="40"/>
  <c r="V153" i="40" s="1"/>
  <c r="V119" i="40"/>
  <c r="V165" i="40" s="1"/>
  <c r="V127" i="40"/>
  <c r="V173" i="40" s="1"/>
  <c r="V135" i="40"/>
  <c r="V181" i="40" s="1"/>
  <c r="V143" i="40"/>
  <c r="V189" i="40" s="1"/>
  <c r="V122" i="40"/>
  <c r="V168" i="40" s="1"/>
  <c r="V130" i="40"/>
  <c r="V176" i="40" s="1"/>
  <c r="V125" i="40"/>
  <c r="V171" i="40" s="1"/>
  <c r="V133" i="40"/>
  <c r="V179" i="40" s="1"/>
  <c r="V141" i="40"/>
  <c r="V187" i="40" s="1"/>
  <c r="W110" i="40"/>
  <c r="W156" i="40" s="1"/>
  <c r="AD9" i="2" s="1"/>
  <c r="W118" i="40"/>
  <c r="W164" i="40" s="1"/>
  <c r="AD18" i="2" s="1"/>
  <c r="W105" i="40"/>
  <c r="W151" i="40" s="1"/>
  <c r="AD3" i="2" s="1"/>
  <c r="W113" i="40"/>
  <c r="W159" i="40" s="1"/>
  <c r="AD12" i="2" s="1"/>
  <c r="W108" i="40"/>
  <c r="W154" i="40" s="1"/>
  <c r="AD7" i="2" s="1"/>
  <c r="W116" i="40"/>
  <c r="W162" i="40" s="1"/>
  <c r="W111" i="40"/>
  <c r="W157" i="40" s="1"/>
  <c r="AD10" i="2" s="1"/>
  <c r="W106" i="40"/>
  <c r="W152" i="40" s="1"/>
  <c r="W114" i="40"/>
  <c r="W160" i="40" s="1"/>
  <c r="AD13" i="2" s="1"/>
  <c r="W107" i="40"/>
  <c r="W153" i="40" s="1"/>
  <c r="W115" i="40"/>
  <c r="W161" i="40" s="1"/>
  <c r="AD15" i="2" s="1"/>
  <c r="W104" i="40"/>
  <c r="W150" i="40" s="1"/>
  <c r="AD2" i="2" s="1"/>
  <c r="W125" i="40"/>
  <c r="W133" i="40"/>
  <c r="W179" i="40" s="1"/>
  <c r="AD38" i="2" s="1"/>
  <c r="W141" i="40"/>
  <c r="W187" i="40" s="1"/>
  <c r="W112" i="40"/>
  <c r="W158" i="40" s="1"/>
  <c r="AD11" i="2" s="1"/>
  <c r="W120" i="40"/>
  <c r="W166" i="40" s="1"/>
  <c r="AD23" i="2" s="1"/>
  <c r="W128" i="40"/>
  <c r="W174" i="40" s="1"/>
  <c r="AD33" i="2" s="1"/>
  <c r="W136" i="40"/>
  <c r="W182" i="40" s="1"/>
  <c r="AD41" i="2" s="1"/>
  <c r="W144" i="40"/>
  <c r="W190" i="40" s="1"/>
  <c r="W123" i="40"/>
  <c r="W169" i="40" s="1"/>
  <c r="W131" i="40"/>
  <c r="W177" i="40" s="1"/>
  <c r="AD36" i="2" s="1"/>
  <c r="W139" i="40"/>
  <c r="W185" i="40" s="1"/>
  <c r="AD29" i="2" s="1"/>
  <c r="W143" i="40"/>
  <c r="W189" i="40" s="1"/>
  <c r="W126" i="40"/>
  <c r="W172" i="40" s="1"/>
  <c r="W134" i="40"/>
  <c r="W180" i="40" s="1"/>
  <c r="AD39" i="2" s="1"/>
  <c r="W142" i="40"/>
  <c r="W188" i="40" s="1"/>
  <c r="W121" i="40"/>
  <c r="W167" i="40" s="1"/>
  <c r="W129" i="40"/>
  <c r="W175" i="40" s="1"/>
  <c r="AD34" i="2" s="1"/>
  <c r="W137" i="40"/>
  <c r="W183" i="40" s="1"/>
  <c r="AD42" i="2" s="1"/>
  <c r="W145" i="40"/>
  <c r="W191" i="40" s="1"/>
  <c r="W127" i="40"/>
  <c r="W173" i="40" s="1"/>
  <c r="AD32" i="2" s="1"/>
  <c r="W124" i="40"/>
  <c r="W170" i="40" s="1"/>
  <c r="AD28" i="2" s="1"/>
  <c r="W132" i="40"/>
  <c r="W178" i="40" s="1"/>
  <c r="AD37" i="2" s="1"/>
  <c r="W140" i="40"/>
  <c r="W186" i="40" s="1"/>
  <c r="W135" i="40"/>
  <c r="W181" i="40" s="1"/>
  <c r="AD40" i="2" s="1"/>
  <c r="W109" i="40"/>
  <c r="W155" i="40" s="1"/>
  <c r="AD8" i="2" s="1"/>
  <c r="W119" i="40"/>
  <c r="W165" i="40" s="1"/>
  <c r="AD22" i="2" s="1"/>
  <c r="W117" i="40"/>
  <c r="W163" i="40" s="1"/>
  <c r="AD17" i="2" s="1"/>
  <c r="W122" i="40"/>
  <c r="W168" i="40" s="1"/>
  <c r="W130" i="40"/>
  <c r="W176" i="40" s="1"/>
  <c r="AD35" i="2" s="1"/>
  <c r="W138" i="40"/>
  <c r="W184" i="40" s="1"/>
  <c r="AD43" i="2" s="1"/>
  <c r="U108" i="40"/>
  <c r="U154" i="40" s="1"/>
  <c r="U116" i="40"/>
  <c r="U162" i="40" s="1"/>
  <c r="U111" i="40"/>
  <c r="U157" i="40" s="1"/>
  <c r="U106" i="40"/>
  <c r="U152" i="40" s="1"/>
  <c r="U114" i="40"/>
  <c r="U160" i="40" s="1"/>
  <c r="U109" i="40"/>
  <c r="U155" i="40" s="1"/>
  <c r="U104" i="40"/>
  <c r="U150" i="40" s="1"/>
  <c r="U112" i="40"/>
  <c r="U158" i="40" s="1"/>
  <c r="U107" i="40"/>
  <c r="U153" i="40" s="1"/>
  <c r="U105" i="40"/>
  <c r="U151" i="40" s="1"/>
  <c r="U113" i="40"/>
  <c r="U159" i="40" s="1"/>
  <c r="U118" i="40"/>
  <c r="U164" i="40" s="1"/>
  <c r="U123" i="40"/>
  <c r="U131" i="40"/>
  <c r="U177" i="40" s="1"/>
  <c r="U139" i="40"/>
  <c r="U185" i="40" s="1"/>
  <c r="U126" i="40"/>
  <c r="U172" i="40" s="1"/>
  <c r="U134" i="40"/>
  <c r="U180" i="40" s="1"/>
  <c r="U142" i="40"/>
  <c r="U188" i="40" s="1"/>
  <c r="U41" i="2" s="1"/>
  <c r="U145" i="40"/>
  <c r="U191" i="40" s="1"/>
  <c r="U133" i="40"/>
  <c r="U179" i="40" s="1"/>
  <c r="U121" i="40"/>
  <c r="U167" i="40" s="1"/>
  <c r="U129" i="40"/>
  <c r="U175" i="40" s="1"/>
  <c r="U137" i="40"/>
  <c r="U183" i="40" s="1"/>
  <c r="U115" i="40"/>
  <c r="U161" i="40" s="1"/>
  <c r="U124" i="40"/>
  <c r="U170" i="40" s="1"/>
  <c r="U132" i="40"/>
  <c r="U178" i="40" s="1"/>
  <c r="U140" i="40"/>
  <c r="U186" i="40" s="1"/>
  <c r="U39" i="2" s="1"/>
  <c r="U125" i="40"/>
  <c r="U171" i="40" s="1"/>
  <c r="U141" i="40"/>
  <c r="U187" i="40" s="1"/>
  <c r="U40" i="2" s="1"/>
  <c r="U119" i="40"/>
  <c r="U165" i="40" s="1"/>
  <c r="U127" i="40"/>
  <c r="U173" i="40" s="1"/>
  <c r="U135" i="40"/>
  <c r="U181" i="40" s="1"/>
  <c r="U143" i="40"/>
  <c r="U189" i="40" s="1"/>
  <c r="U42" i="2" s="1"/>
  <c r="U122" i="40"/>
  <c r="U168" i="40" s="1"/>
  <c r="U130" i="40"/>
  <c r="U176" i="40" s="1"/>
  <c r="U138" i="40"/>
  <c r="U184" i="40" s="1"/>
  <c r="U117" i="40"/>
  <c r="U163" i="40" s="1"/>
  <c r="U110" i="40"/>
  <c r="U156" i="40" s="1"/>
  <c r="U120" i="40"/>
  <c r="U166" i="40" s="1"/>
  <c r="U128" i="40"/>
  <c r="U174" i="40" s="1"/>
  <c r="U136" i="40"/>
  <c r="U182" i="40" s="1"/>
  <c r="U144" i="40"/>
  <c r="U190" i="40" s="1"/>
  <c r="U43" i="2" s="1"/>
  <c r="AE110" i="40"/>
  <c r="AE156" i="40" s="1"/>
  <c r="AE118" i="40"/>
  <c r="AE164" i="40" s="1"/>
  <c r="AE105" i="40"/>
  <c r="AE151" i="40" s="1"/>
  <c r="AE113" i="40"/>
  <c r="AE159" i="40" s="1"/>
  <c r="AE108" i="40"/>
  <c r="AE154" i="40" s="1"/>
  <c r="AE116" i="40"/>
  <c r="AE162" i="40" s="1"/>
  <c r="AE111" i="40"/>
  <c r="AE157" i="40" s="1"/>
  <c r="AE106" i="40"/>
  <c r="AE152" i="40" s="1"/>
  <c r="AE114" i="40"/>
  <c r="AE160" i="40" s="1"/>
  <c r="AE107" i="40"/>
  <c r="AE153" i="40" s="1"/>
  <c r="AE115" i="40"/>
  <c r="AE161" i="40" s="1"/>
  <c r="AE109" i="40"/>
  <c r="AE155" i="40" s="1"/>
  <c r="AE125" i="40"/>
  <c r="AE171" i="40" s="1"/>
  <c r="AE133" i="40"/>
  <c r="AE141" i="40"/>
  <c r="AE187" i="40" s="1"/>
  <c r="AE127" i="40"/>
  <c r="AE173" i="40" s="1"/>
  <c r="AL32" i="2" s="1"/>
  <c r="AE104" i="40"/>
  <c r="AE150" i="40" s="1"/>
  <c r="AE120" i="40"/>
  <c r="AE166" i="40" s="1"/>
  <c r="AE128" i="40"/>
  <c r="AE174" i="40" s="1"/>
  <c r="AE136" i="40"/>
  <c r="AE182" i="40" s="1"/>
  <c r="AE144" i="40"/>
  <c r="AE190" i="40" s="1"/>
  <c r="AE123" i="40"/>
  <c r="AE169" i="40" s="1"/>
  <c r="AE131" i="40"/>
  <c r="AE177" i="40" s="1"/>
  <c r="AE139" i="40"/>
  <c r="AE185" i="40" s="1"/>
  <c r="AL29" i="2" s="1"/>
  <c r="AE112" i="40"/>
  <c r="AE158" i="40" s="1"/>
  <c r="AE117" i="40"/>
  <c r="AE163" i="40" s="1"/>
  <c r="AE126" i="40"/>
  <c r="AE172" i="40" s="1"/>
  <c r="AE134" i="40"/>
  <c r="AE180" i="40" s="1"/>
  <c r="AE142" i="40"/>
  <c r="AE188" i="40" s="1"/>
  <c r="AE145" i="40"/>
  <c r="AE191" i="40" s="1"/>
  <c r="AE121" i="40"/>
  <c r="AE167" i="40" s="1"/>
  <c r="AE129" i="40"/>
  <c r="AE175" i="40" s="1"/>
  <c r="AL34" i="2" s="1"/>
  <c r="AE137" i="40"/>
  <c r="AE183" i="40" s="1"/>
  <c r="AE124" i="40"/>
  <c r="AE170" i="40" s="1"/>
  <c r="AE132" i="40"/>
  <c r="AE178" i="40" s="1"/>
  <c r="AE140" i="40"/>
  <c r="AE186" i="40" s="1"/>
  <c r="AE119" i="40"/>
  <c r="AE165" i="40" s="1"/>
  <c r="AE143" i="40"/>
  <c r="AE189" i="40" s="1"/>
  <c r="AE122" i="40"/>
  <c r="AE168" i="40" s="1"/>
  <c r="AE130" i="40"/>
  <c r="AE176" i="40" s="1"/>
  <c r="AL35" i="2" s="1"/>
  <c r="AE138" i="40"/>
  <c r="AE184" i="40" s="1"/>
  <c r="AE135" i="40"/>
  <c r="AE181" i="40" s="1"/>
  <c r="R109" i="40"/>
  <c r="R155" i="40" s="1"/>
  <c r="W8" i="2" s="1"/>
  <c r="R117" i="40"/>
  <c r="R163" i="40" s="1"/>
  <c r="W17" i="2" s="1"/>
  <c r="R104" i="40"/>
  <c r="R150" i="40" s="1"/>
  <c r="R112" i="40"/>
  <c r="R158" i="40" s="1"/>
  <c r="R107" i="40"/>
  <c r="R153" i="40" s="1"/>
  <c r="R115" i="40"/>
  <c r="R161" i="40" s="1"/>
  <c r="W15" i="2" s="1"/>
  <c r="R110" i="40"/>
  <c r="R156" i="40" s="1"/>
  <c r="W9" i="2" s="1"/>
  <c r="R105" i="40"/>
  <c r="R151" i="40" s="1"/>
  <c r="W3" i="2" s="1"/>
  <c r="R113" i="40"/>
  <c r="R159" i="40" s="1"/>
  <c r="W12" i="2" s="1"/>
  <c r="R106" i="40"/>
  <c r="R152" i="40" s="1"/>
  <c r="W4" i="2" s="1"/>
  <c r="R114" i="40"/>
  <c r="R160" i="40" s="1"/>
  <c r="W13" i="2" s="1"/>
  <c r="R124" i="40"/>
  <c r="R170" i="40" s="1"/>
  <c r="W28" i="2" s="1"/>
  <c r="R132" i="40"/>
  <c r="R178" i="40" s="1"/>
  <c r="W37" i="2" s="1"/>
  <c r="R140" i="40"/>
  <c r="R186" i="40" s="1"/>
  <c r="R142" i="40"/>
  <c r="R188" i="40" s="1"/>
  <c r="R119" i="40"/>
  <c r="R165" i="40" s="1"/>
  <c r="W22" i="2" s="1"/>
  <c r="R127" i="40"/>
  <c r="R173" i="40" s="1"/>
  <c r="W32" i="2" s="1"/>
  <c r="R135" i="40"/>
  <c r="R181" i="40" s="1"/>
  <c r="W40" i="2" s="1"/>
  <c r="R143" i="40"/>
  <c r="R189" i="40" s="1"/>
  <c r="R122" i="40"/>
  <c r="R168" i="40" s="1"/>
  <c r="R130" i="40"/>
  <c r="R176" i="40" s="1"/>
  <c r="W35" i="2" s="1"/>
  <c r="R138" i="40"/>
  <c r="R184" i="40" s="1"/>
  <c r="W43" i="2" s="1"/>
  <c r="R125" i="40"/>
  <c r="R171" i="40" s="1"/>
  <c r="W30" i="2" s="1"/>
  <c r="R133" i="40"/>
  <c r="R179" i="40" s="1"/>
  <c r="W38" i="2" s="1"/>
  <c r="R141" i="40"/>
  <c r="R187" i="40" s="1"/>
  <c r="R134" i="40"/>
  <c r="R180" i="40" s="1"/>
  <c r="W39" i="2" s="1"/>
  <c r="R108" i="40"/>
  <c r="R154" i="40" s="1"/>
  <c r="R120" i="40"/>
  <c r="R128" i="40"/>
  <c r="R174" i="40" s="1"/>
  <c r="W33" i="2" s="1"/>
  <c r="R136" i="40"/>
  <c r="R182" i="40" s="1"/>
  <c r="W41" i="2" s="1"/>
  <c r="R144" i="40"/>
  <c r="R190" i="40" s="1"/>
  <c r="R123" i="40"/>
  <c r="R169" i="40" s="1"/>
  <c r="R131" i="40"/>
  <c r="R177" i="40" s="1"/>
  <c r="W36" i="2" s="1"/>
  <c r="R139" i="40"/>
  <c r="R185" i="40" s="1"/>
  <c r="W29" i="2" s="1"/>
  <c r="R126" i="40"/>
  <c r="R172" i="40" s="1"/>
  <c r="R118" i="40"/>
  <c r="R164" i="40" s="1"/>
  <c r="W18" i="2" s="1"/>
  <c r="R111" i="40"/>
  <c r="R157" i="40" s="1"/>
  <c r="W10" i="2" s="1"/>
  <c r="R116" i="40"/>
  <c r="R162" i="40" s="1"/>
  <c r="R121" i="40"/>
  <c r="R167" i="40" s="1"/>
  <c r="R129" i="40"/>
  <c r="R175" i="40" s="1"/>
  <c r="R137" i="40"/>
  <c r="R183" i="40" s="1"/>
  <c r="W42" i="2" s="1"/>
  <c r="R145" i="40"/>
  <c r="R191" i="40" s="1"/>
  <c r="T111" i="40"/>
  <c r="T157" i="40" s="1"/>
  <c r="T106" i="40"/>
  <c r="T152" i="40" s="1"/>
  <c r="T114" i="40"/>
  <c r="T160" i="40" s="1"/>
  <c r="T109" i="40"/>
  <c r="T155" i="40" s="1"/>
  <c r="T104" i="40"/>
  <c r="T150" i="40" s="1"/>
  <c r="T112" i="40"/>
  <c r="T158" i="40" s="1"/>
  <c r="T107" i="40"/>
  <c r="T153" i="40" s="1"/>
  <c r="T115" i="40"/>
  <c r="T161" i="40" s="1"/>
  <c r="T108" i="40"/>
  <c r="T154" i="40" s="1"/>
  <c r="T116" i="40"/>
  <c r="T162" i="40" s="1"/>
  <c r="T126" i="40"/>
  <c r="T172" i="40" s="1"/>
  <c r="T134" i="40"/>
  <c r="T180" i="40" s="1"/>
  <c r="T142" i="40"/>
  <c r="T188" i="40" s="1"/>
  <c r="T41" i="2" s="1"/>
  <c r="T113" i="40"/>
  <c r="T159" i="40" s="1"/>
  <c r="T121" i="40"/>
  <c r="T167" i="40" s="1"/>
  <c r="T129" i="40"/>
  <c r="T175" i="40" s="1"/>
  <c r="T137" i="40"/>
  <c r="T183" i="40" s="1"/>
  <c r="T145" i="40"/>
  <c r="T191" i="40" s="1"/>
  <c r="T144" i="40"/>
  <c r="T190" i="40" s="1"/>
  <c r="T43" i="2" s="1"/>
  <c r="T124" i="40"/>
  <c r="T170" i="40" s="1"/>
  <c r="T132" i="40"/>
  <c r="T178" i="40" s="1"/>
  <c r="T140" i="40"/>
  <c r="T186" i="40" s="1"/>
  <c r="T39" i="2" s="1"/>
  <c r="T136" i="40"/>
  <c r="T182" i="40" s="1"/>
  <c r="T119" i="40"/>
  <c r="T165" i="40" s="1"/>
  <c r="T127" i="40"/>
  <c r="T173" i="40" s="1"/>
  <c r="T135" i="40"/>
  <c r="T181" i="40" s="1"/>
  <c r="T143" i="40"/>
  <c r="T189" i="40" s="1"/>
  <c r="T42" i="2" s="1"/>
  <c r="T105" i="40"/>
  <c r="T151" i="40" s="1"/>
  <c r="T122" i="40"/>
  <c r="T130" i="40"/>
  <c r="T176" i="40" s="1"/>
  <c r="T138" i="40"/>
  <c r="T184" i="40" s="1"/>
  <c r="T117" i="40"/>
  <c r="T163" i="40" s="1"/>
  <c r="T125" i="40"/>
  <c r="T171" i="40" s="1"/>
  <c r="T133" i="40"/>
  <c r="T179" i="40" s="1"/>
  <c r="T141" i="40"/>
  <c r="T187" i="40" s="1"/>
  <c r="T40" i="2" s="1"/>
  <c r="T120" i="40"/>
  <c r="T166" i="40" s="1"/>
  <c r="T128" i="40"/>
  <c r="T174" i="40" s="1"/>
  <c r="T110" i="40"/>
  <c r="T156" i="40" s="1"/>
  <c r="T118" i="40"/>
  <c r="T164" i="40" s="1"/>
  <c r="T123" i="40"/>
  <c r="T169" i="40" s="1"/>
  <c r="T131" i="40"/>
  <c r="T177" i="40" s="1"/>
  <c r="T139" i="40"/>
  <c r="T185" i="40" s="1"/>
  <c r="N105" i="40"/>
  <c r="N151" i="40" s="1"/>
  <c r="N113" i="40"/>
  <c r="N159" i="40" s="1"/>
  <c r="N108" i="40"/>
  <c r="N154" i="40" s="1"/>
  <c r="N116" i="40"/>
  <c r="N111" i="40"/>
  <c r="N157" i="40" s="1"/>
  <c r="N106" i="40"/>
  <c r="N152" i="40" s="1"/>
  <c r="N114" i="40"/>
  <c r="N160" i="40" s="1"/>
  <c r="N109" i="40"/>
  <c r="N155" i="40" s="1"/>
  <c r="N117" i="40"/>
  <c r="N163" i="40" s="1"/>
  <c r="N104" i="40"/>
  <c r="N150" i="40" s="1"/>
  <c r="N110" i="40"/>
  <c r="N156" i="40" s="1"/>
  <c r="N118" i="40"/>
  <c r="N164" i="40" s="1"/>
  <c r="N120" i="40"/>
  <c r="N166" i="40" s="1"/>
  <c r="N128" i="40"/>
  <c r="N174" i="40" s="1"/>
  <c r="N136" i="40"/>
  <c r="N182" i="40" s="1"/>
  <c r="N144" i="40"/>
  <c r="N190" i="40" s="1"/>
  <c r="N43" i="2" s="1"/>
  <c r="N115" i="40"/>
  <c r="N161" i="40" s="1"/>
  <c r="N123" i="40"/>
  <c r="N169" i="40" s="1"/>
  <c r="N131" i="40"/>
  <c r="N177" i="40" s="1"/>
  <c r="N139" i="40"/>
  <c r="N185" i="40" s="1"/>
  <c r="N126" i="40"/>
  <c r="N172" i="40" s="1"/>
  <c r="N134" i="40"/>
  <c r="N180" i="40" s="1"/>
  <c r="N142" i="40"/>
  <c r="N188" i="40" s="1"/>
  <c r="N41" i="2" s="1"/>
  <c r="N138" i="40"/>
  <c r="N184" i="40" s="1"/>
  <c r="N121" i="40"/>
  <c r="N167" i="40" s="1"/>
  <c r="N129" i="40"/>
  <c r="N175" i="40" s="1"/>
  <c r="N137" i="40"/>
  <c r="N183" i="40" s="1"/>
  <c r="N145" i="40"/>
  <c r="N191" i="40" s="1"/>
  <c r="N107" i="40"/>
  <c r="N153" i="40" s="1"/>
  <c r="N124" i="40"/>
  <c r="N170" i="40" s="1"/>
  <c r="N132" i="40"/>
  <c r="N178" i="40" s="1"/>
  <c r="N140" i="40"/>
  <c r="N186" i="40" s="1"/>
  <c r="N39" i="2" s="1"/>
  <c r="N119" i="40"/>
  <c r="N165" i="40" s="1"/>
  <c r="N127" i="40"/>
  <c r="N173" i="40" s="1"/>
  <c r="N135" i="40"/>
  <c r="N181" i="40" s="1"/>
  <c r="N143" i="40"/>
  <c r="N189" i="40" s="1"/>
  <c r="N42" i="2" s="1"/>
  <c r="N112" i="40"/>
  <c r="N158" i="40" s="1"/>
  <c r="N122" i="40"/>
  <c r="N168" i="40" s="1"/>
  <c r="N125" i="40"/>
  <c r="N171" i="40" s="1"/>
  <c r="N133" i="40"/>
  <c r="N179" i="40" s="1"/>
  <c r="N141" i="40"/>
  <c r="N187" i="40" s="1"/>
  <c r="N40" i="2" s="1"/>
  <c r="N130" i="40"/>
  <c r="N176" i="40" s="1"/>
  <c r="H104" i="40"/>
  <c r="H150" i="40" s="1"/>
  <c r="H107" i="40"/>
  <c r="H153" i="40" s="1"/>
  <c r="H115" i="40"/>
  <c r="H161" i="40" s="1"/>
  <c r="I15" i="2" s="1"/>
  <c r="H110" i="40"/>
  <c r="H118" i="40"/>
  <c r="H164" i="40" s="1"/>
  <c r="I18" i="2" s="1"/>
  <c r="H105" i="40"/>
  <c r="H151" i="40" s="1"/>
  <c r="I3" i="2" s="1"/>
  <c r="H113" i="40"/>
  <c r="H159" i="40" s="1"/>
  <c r="I12" i="2" s="1"/>
  <c r="H108" i="40"/>
  <c r="H154" i="40" s="1"/>
  <c r="I7" i="2" s="1"/>
  <c r="H111" i="40"/>
  <c r="H157" i="40" s="1"/>
  <c r="I10" i="2" s="1"/>
  <c r="H106" i="40"/>
  <c r="H152" i="40" s="1"/>
  <c r="I4" i="2" s="1"/>
  <c r="H112" i="40"/>
  <c r="H158" i="40" s="1"/>
  <c r="I11" i="2" s="1"/>
  <c r="H122" i="40"/>
  <c r="H168" i="40" s="1"/>
  <c r="H130" i="40"/>
  <c r="H176" i="40" s="1"/>
  <c r="I35" i="2" s="1"/>
  <c r="H138" i="40"/>
  <c r="H184" i="40" s="1"/>
  <c r="I43" i="2" s="1"/>
  <c r="H117" i="40"/>
  <c r="H163" i="40" s="1"/>
  <c r="I17" i="2" s="1"/>
  <c r="H125" i="40"/>
  <c r="H171" i="40" s="1"/>
  <c r="I30" i="2" s="1"/>
  <c r="H133" i="40"/>
  <c r="H179" i="40" s="1"/>
  <c r="I38" i="2" s="1"/>
  <c r="H141" i="40"/>
  <c r="H187" i="40" s="1"/>
  <c r="H144" i="40"/>
  <c r="H190" i="40" s="1"/>
  <c r="H120" i="40"/>
  <c r="H166" i="40" s="1"/>
  <c r="I23" i="2" s="1"/>
  <c r="H128" i="40"/>
  <c r="H174" i="40" s="1"/>
  <c r="I33" i="2" s="1"/>
  <c r="H136" i="40"/>
  <c r="H182" i="40" s="1"/>
  <c r="I41" i="2" s="1"/>
  <c r="H140" i="40"/>
  <c r="H186" i="40" s="1"/>
  <c r="H109" i="40"/>
  <c r="H155" i="40" s="1"/>
  <c r="I8" i="2" s="1"/>
  <c r="H116" i="40"/>
  <c r="H162" i="40" s="1"/>
  <c r="H123" i="40"/>
  <c r="H169" i="40" s="1"/>
  <c r="H131" i="40"/>
  <c r="H177" i="40" s="1"/>
  <c r="I36" i="2" s="1"/>
  <c r="H139" i="40"/>
  <c r="H185" i="40" s="1"/>
  <c r="I29" i="2" s="1"/>
  <c r="H126" i="40"/>
  <c r="H172" i="40" s="1"/>
  <c r="H134" i="40"/>
  <c r="H180" i="40" s="1"/>
  <c r="H142" i="40"/>
  <c r="H188" i="40" s="1"/>
  <c r="H121" i="40"/>
  <c r="H167" i="40" s="1"/>
  <c r="H129" i="40"/>
  <c r="H175" i="40" s="1"/>
  <c r="I34" i="2" s="1"/>
  <c r="H137" i="40"/>
  <c r="H183" i="40" s="1"/>
  <c r="I42" i="2" s="1"/>
  <c r="H145" i="40"/>
  <c r="H191" i="40" s="1"/>
  <c r="H124" i="40"/>
  <c r="H170" i="40" s="1"/>
  <c r="H114" i="40"/>
  <c r="H160" i="40" s="1"/>
  <c r="I13" i="2" s="1"/>
  <c r="H119" i="40"/>
  <c r="H165" i="40" s="1"/>
  <c r="I22" i="2" s="1"/>
  <c r="H127" i="40"/>
  <c r="H173" i="40" s="1"/>
  <c r="I32" i="2" s="1"/>
  <c r="H135" i="40"/>
  <c r="H181" i="40" s="1"/>
  <c r="I40" i="2" s="1"/>
  <c r="H143" i="40"/>
  <c r="H189" i="40" s="1"/>
  <c r="H132" i="40"/>
  <c r="H178" i="40" s="1"/>
  <c r="I37" i="2" s="1"/>
  <c r="B110" i="40"/>
  <c r="B156" i="40" s="1"/>
  <c r="B9" i="2" s="1"/>
  <c r="B134" i="40"/>
  <c r="B180" i="40" s="1"/>
  <c r="B128" i="40"/>
  <c r="B174" i="40" s="1"/>
  <c r="B111" i="40"/>
  <c r="B157" i="40" s="1"/>
  <c r="B10" i="2" s="1"/>
  <c r="B119" i="40"/>
  <c r="B165" i="40" s="1"/>
  <c r="B127" i="40"/>
  <c r="B173" i="40" s="1"/>
  <c r="B32" i="2" s="1"/>
  <c r="B135" i="40"/>
  <c r="B181" i="40" s="1"/>
  <c r="B40" i="2" s="1"/>
  <c r="B143" i="40"/>
  <c r="B189" i="40" s="1"/>
  <c r="B120" i="40"/>
  <c r="B166" i="40" s="1"/>
  <c r="B23" i="2" s="1"/>
  <c r="B116" i="40"/>
  <c r="B162" i="40" s="1"/>
  <c r="B112" i="40"/>
  <c r="B158" i="40" s="1"/>
  <c r="B136" i="40"/>
  <c r="B182" i="40" s="1"/>
  <c r="B105" i="40"/>
  <c r="B151" i="40" s="1"/>
  <c r="B3" i="2" s="1"/>
  <c r="B113" i="40"/>
  <c r="B159" i="40" s="1"/>
  <c r="B12" i="2" s="1"/>
  <c r="B121" i="40"/>
  <c r="B167" i="40" s="1"/>
  <c r="B129" i="40"/>
  <c r="B175" i="40" s="1"/>
  <c r="B34" i="2" s="1"/>
  <c r="B137" i="40"/>
  <c r="B183" i="40" s="1"/>
  <c r="B42" i="2" s="1"/>
  <c r="B145" i="40"/>
  <c r="B191" i="40" s="1"/>
  <c r="B114" i="40"/>
  <c r="B160" i="40" s="1"/>
  <c r="B122" i="40"/>
  <c r="B168" i="40" s="1"/>
  <c r="B138" i="40"/>
  <c r="B184" i="40" s="1"/>
  <c r="B140" i="40"/>
  <c r="B186" i="40" s="1"/>
  <c r="B106" i="40"/>
  <c r="B152" i="40" s="1"/>
  <c r="B4" i="2" s="1"/>
  <c r="B130" i="40"/>
  <c r="B176" i="40" s="1"/>
  <c r="B35" i="2" s="1"/>
  <c r="B104" i="40"/>
  <c r="B108" i="40"/>
  <c r="B154" i="40" s="1"/>
  <c r="B107" i="40"/>
  <c r="B153" i="40" s="1"/>
  <c r="B115" i="40"/>
  <c r="B161" i="40" s="1"/>
  <c r="B15" i="2" s="1"/>
  <c r="B123" i="40"/>
  <c r="B169" i="40" s="1"/>
  <c r="B131" i="40"/>
  <c r="B177" i="40" s="1"/>
  <c r="B36" i="2" s="1"/>
  <c r="B29" i="2"/>
  <c r="B124" i="40"/>
  <c r="B170" i="40" s="1"/>
  <c r="B28" i="2" s="1"/>
  <c r="B109" i="40"/>
  <c r="B155" i="40" s="1"/>
  <c r="B8" i="2" s="1"/>
  <c r="B117" i="40"/>
  <c r="B163" i="40" s="1"/>
  <c r="B17" i="2" s="1"/>
  <c r="B125" i="40"/>
  <c r="B171" i="40" s="1"/>
  <c r="B133" i="40"/>
  <c r="B179" i="40" s="1"/>
  <c r="B38" i="2" s="1"/>
  <c r="B141" i="40"/>
  <c r="B187" i="40" s="1"/>
  <c r="B118" i="40"/>
  <c r="B164" i="40" s="1"/>
  <c r="B18" i="2" s="1"/>
  <c r="B126" i="40"/>
  <c r="B172" i="40" s="1"/>
  <c r="B142" i="40"/>
  <c r="B188" i="40" s="1"/>
  <c r="B144" i="40"/>
  <c r="B190" i="40" s="1"/>
  <c r="B132" i="40"/>
  <c r="B178" i="40" s="1"/>
  <c r="B37" i="2" s="1"/>
  <c r="AK108" i="40"/>
  <c r="AK154" i="40" s="1"/>
  <c r="AC7" i="2" s="1"/>
  <c r="AK116" i="40"/>
  <c r="AK162" i="40" s="1"/>
  <c r="AK111" i="40"/>
  <c r="AK157" i="40" s="1"/>
  <c r="AC10" i="2" s="1"/>
  <c r="AK106" i="40"/>
  <c r="AK152" i="40" s="1"/>
  <c r="AC4" i="2" s="1"/>
  <c r="AK114" i="40"/>
  <c r="AK160" i="40" s="1"/>
  <c r="AC13" i="2" s="1"/>
  <c r="AK109" i="40"/>
  <c r="AK155" i="40" s="1"/>
  <c r="AC8" i="2" s="1"/>
  <c r="AK104" i="40"/>
  <c r="AK150" i="40" s="1"/>
  <c r="AC2" i="2" s="1"/>
  <c r="AK112" i="40"/>
  <c r="AK158" i="40" s="1"/>
  <c r="AC11" i="2" s="1"/>
  <c r="AK105" i="40"/>
  <c r="AK151" i="40" s="1"/>
  <c r="AC3" i="2" s="1"/>
  <c r="AK113" i="40"/>
  <c r="AK159" i="40" s="1"/>
  <c r="AC12" i="2" s="1"/>
  <c r="AK107" i="40"/>
  <c r="AK153" i="40" s="1"/>
  <c r="AK123" i="40"/>
  <c r="AK169" i="40" s="1"/>
  <c r="AK131" i="40"/>
  <c r="AK177" i="40" s="1"/>
  <c r="AC36" i="2" s="1"/>
  <c r="AK139" i="40"/>
  <c r="AK125" i="40"/>
  <c r="AK171" i="40" s="1"/>
  <c r="AC30" i="2" s="1"/>
  <c r="AK115" i="40"/>
  <c r="AK161" i="40" s="1"/>
  <c r="AC15" i="2" s="1"/>
  <c r="AK118" i="40"/>
  <c r="AK164" i="40" s="1"/>
  <c r="AC18" i="2" s="1"/>
  <c r="AK126" i="40"/>
  <c r="AK172" i="40" s="1"/>
  <c r="AK134" i="40"/>
  <c r="AK180" i="40" s="1"/>
  <c r="AC39" i="2" s="1"/>
  <c r="AK142" i="40"/>
  <c r="AK188" i="40" s="1"/>
  <c r="AK145" i="40"/>
  <c r="AK191" i="40" s="1"/>
  <c r="AK121" i="40"/>
  <c r="AK167" i="40" s="1"/>
  <c r="AK129" i="40"/>
  <c r="AK175" i="40" s="1"/>
  <c r="AC34" i="2" s="1"/>
  <c r="AK137" i="40"/>
  <c r="AK183" i="40" s="1"/>
  <c r="AC42" i="2" s="1"/>
  <c r="AK141" i="40"/>
  <c r="AK187" i="40" s="1"/>
  <c r="AK110" i="40"/>
  <c r="AK156" i="40" s="1"/>
  <c r="AC9" i="2" s="1"/>
  <c r="AK124" i="40"/>
  <c r="AK170" i="40" s="1"/>
  <c r="AC28" i="2" s="1"/>
  <c r="AK132" i="40"/>
  <c r="AK178" i="40" s="1"/>
  <c r="AC37" i="2" s="1"/>
  <c r="AK140" i="40"/>
  <c r="AK186" i="40" s="1"/>
  <c r="AK119" i="40"/>
  <c r="AK165" i="40" s="1"/>
  <c r="AC22" i="2" s="1"/>
  <c r="AK127" i="40"/>
  <c r="AK173" i="40" s="1"/>
  <c r="AC32" i="2" s="1"/>
  <c r="AK135" i="40"/>
  <c r="AK181" i="40" s="1"/>
  <c r="AC40" i="2" s="1"/>
  <c r="AK143" i="40"/>
  <c r="AK189" i="40" s="1"/>
  <c r="AK122" i="40"/>
  <c r="AK168" i="40" s="1"/>
  <c r="AK130" i="40"/>
  <c r="AK176" i="40" s="1"/>
  <c r="AC35" i="2" s="1"/>
  <c r="AK138" i="40"/>
  <c r="AK184" i="40" s="1"/>
  <c r="AC43" i="2" s="1"/>
  <c r="AK117" i="40"/>
  <c r="AK163" i="40" s="1"/>
  <c r="AC17" i="2" s="1"/>
  <c r="AK120" i="40"/>
  <c r="AK166" i="40" s="1"/>
  <c r="AC23" i="2" s="1"/>
  <c r="AK128" i="40"/>
  <c r="AK174" i="40" s="1"/>
  <c r="AC33" i="2" s="1"/>
  <c r="AK136" i="40"/>
  <c r="AK182" i="40" s="1"/>
  <c r="AC41" i="2" s="1"/>
  <c r="AK144" i="40"/>
  <c r="AK190" i="40" s="1"/>
  <c r="AK133" i="40"/>
  <c r="AK179" i="40" s="1"/>
  <c r="AC38" i="2" s="1"/>
  <c r="Y104" i="40"/>
  <c r="Y150" i="40" s="1"/>
  <c r="AF2" i="2" s="1"/>
  <c r="Y112" i="40"/>
  <c r="Y158" i="40" s="1"/>
  <c r="AF11" i="2" s="1"/>
  <c r="Y107" i="40"/>
  <c r="Y153" i="40" s="1"/>
  <c r="Y115" i="40"/>
  <c r="Y161" i="40" s="1"/>
  <c r="AF15" i="2" s="1"/>
  <c r="Y110" i="40"/>
  <c r="Y156" i="40" s="1"/>
  <c r="AF9" i="2" s="1"/>
  <c r="Y105" i="40"/>
  <c r="Y151" i="40" s="1"/>
  <c r="AF3" i="2" s="1"/>
  <c r="Y113" i="40"/>
  <c r="Y159" i="40" s="1"/>
  <c r="AF12" i="2" s="1"/>
  <c r="Y108" i="40"/>
  <c r="Y154" i="40" s="1"/>
  <c r="AF7" i="2" s="1"/>
  <c r="Y116" i="40"/>
  <c r="Y162" i="40" s="1"/>
  <c r="Y109" i="40"/>
  <c r="Y155" i="40" s="1"/>
  <c r="AF8" i="2" s="1"/>
  <c r="Y117" i="40"/>
  <c r="Y163" i="40" s="1"/>
  <c r="AF17" i="2" s="1"/>
  <c r="Y111" i="40"/>
  <c r="Y157" i="40" s="1"/>
  <c r="AF10" i="2" s="1"/>
  <c r="Y119" i="40"/>
  <c r="Y165" i="40" s="1"/>
  <c r="AF22" i="2" s="1"/>
  <c r="Y127" i="40"/>
  <c r="Y135" i="40"/>
  <c r="Y181" i="40" s="1"/>
  <c r="AF40" i="2" s="1"/>
  <c r="Y143" i="40"/>
  <c r="Y189" i="40" s="1"/>
  <c r="Y129" i="40"/>
  <c r="Y175" i="40" s="1"/>
  <c r="AF34" i="2" s="1"/>
  <c r="Y106" i="40"/>
  <c r="Y152" i="40" s="1"/>
  <c r="AF4" i="2" s="1"/>
  <c r="Y118" i="40"/>
  <c r="Y164" i="40" s="1"/>
  <c r="AF18" i="2" s="1"/>
  <c r="Y122" i="40"/>
  <c r="Y168" i="40" s="1"/>
  <c r="Y130" i="40"/>
  <c r="Y176" i="40" s="1"/>
  <c r="AF35" i="2" s="1"/>
  <c r="Y138" i="40"/>
  <c r="Y184" i="40" s="1"/>
  <c r="AF43" i="2" s="1"/>
  <c r="Y125" i="40"/>
  <c r="Y171" i="40" s="1"/>
  <c r="AF30" i="2" s="1"/>
  <c r="Y133" i="40"/>
  <c r="Y179" i="40" s="1"/>
  <c r="Y141" i="40"/>
  <c r="Y187" i="40" s="1"/>
  <c r="Y114" i="40"/>
  <c r="Y160" i="40" s="1"/>
  <c r="AF13" i="2" s="1"/>
  <c r="Y120" i="40"/>
  <c r="Y166" i="40" s="1"/>
  <c r="AF23" i="2" s="1"/>
  <c r="Y128" i="40"/>
  <c r="Y174" i="40" s="1"/>
  <c r="AF33" i="2" s="1"/>
  <c r="Y136" i="40"/>
  <c r="Y182" i="40" s="1"/>
  <c r="AF41" i="2" s="1"/>
  <c r="Y144" i="40"/>
  <c r="Y190" i="40" s="1"/>
  <c r="Y123" i="40"/>
  <c r="Y169" i="40" s="1"/>
  <c r="Y131" i="40"/>
  <c r="Y177" i="40" s="1"/>
  <c r="AF36" i="2" s="1"/>
  <c r="Y139" i="40"/>
  <c r="Y185" i="40" s="1"/>
  <c r="AF29" i="2" s="1"/>
  <c r="Y126" i="40"/>
  <c r="Y172" i="40" s="1"/>
  <c r="Y134" i="40"/>
  <c r="Y180" i="40" s="1"/>
  <c r="AF39" i="2" s="1"/>
  <c r="Y142" i="40"/>
  <c r="Y188" i="40" s="1"/>
  <c r="Y121" i="40"/>
  <c r="Y167" i="40" s="1"/>
  <c r="Y145" i="40"/>
  <c r="Y191" i="40" s="1"/>
  <c r="Y124" i="40"/>
  <c r="Y170" i="40" s="1"/>
  <c r="Y132" i="40"/>
  <c r="Y178" i="40" s="1"/>
  <c r="AF37" i="2" s="1"/>
  <c r="Y140" i="40"/>
  <c r="Y186" i="40" s="1"/>
  <c r="Y137" i="40"/>
  <c r="Y183" i="40" s="1"/>
  <c r="AF42" i="2" s="1"/>
  <c r="C104" i="40"/>
  <c r="C150" i="40" s="1"/>
  <c r="C2" i="2" s="1"/>
  <c r="C106" i="40"/>
  <c r="C152" i="40" s="1"/>
  <c r="C4" i="2" s="1"/>
  <c r="C114" i="40"/>
  <c r="C160" i="40" s="1"/>
  <c r="C109" i="40"/>
  <c r="C155" i="40" s="1"/>
  <c r="C8" i="2" s="1"/>
  <c r="C117" i="40"/>
  <c r="C163" i="40" s="1"/>
  <c r="C112" i="40"/>
  <c r="C158" i="40" s="1"/>
  <c r="C11" i="2" s="1"/>
  <c r="C107" i="40"/>
  <c r="C153" i="40" s="1"/>
  <c r="C115" i="40"/>
  <c r="C161" i="40" s="1"/>
  <c r="C15" i="2" s="1"/>
  <c r="C110" i="40"/>
  <c r="C156" i="40" s="1"/>
  <c r="C118" i="40"/>
  <c r="C164" i="40" s="1"/>
  <c r="C105" i="40"/>
  <c r="C111" i="40"/>
  <c r="C157" i="40" s="1"/>
  <c r="C10" i="2" s="1"/>
  <c r="C121" i="40"/>
  <c r="C167" i="40" s="1"/>
  <c r="C129" i="40"/>
  <c r="C175" i="40" s="1"/>
  <c r="C34" i="2" s="1"/>
  <c r="C137" i="40"/>
  <c r="C183" i="40" s="1"/>
  <c r="C145" i="40"/>
  <c r="C191" i="40" s="1"/>
  <c r="C108" i="40"/>
  <c r="C154" i="40" s="1"/>
  <c r="C7" i="2" s="1"/>
  <c r="C124" i="40"/>
  <c r="C170" i="40" s="1"/>
  <c r="C28" i="2" s="1"/>
  <c r="C132" i="40"/>
  <c r="C178" i="40" s="1"/>
  <c r="C37" i="2" s="1"/>
  <c r="C140" i="40"/>
  <c r="C186" i="40" s="1"/>
  <c r="C139" i="40"/>
  <c r="C185" i="40" s="1"/>
  <c r="C29" i="2" s="1"/>
  <c r="C116" i="40"/>
  <c r="C162" i="40" s="1"/>
  <c r="C119" i="40"/>
  <c r="C165" i="40" s="1"/>
  <c r="C127" i="40"/>
  <c r="C173" i="40" s="1"/>
  <c r="C32" i="2" s="1"/>
  <c r="C135" i="40"/>
  <c r="C181" i="40" s="1"/>
  <c r="C143" i="40"/>
  <c r="C189" i="40" s="1"/>
  <c r="C131" i="40"/>
  <c r="C177" i="40" s="1"/>
  <c r="C36" i="2" s="1"/>
  <c r="C122" i="40"/>
  <c r="C168" i="40" s="1"/>
  <c r="C130" i="40"/>
  <c r="C176" i="40" s="1"/>
  <c r="C138" i="40"/>
  <c r="C184" i="40" s="1"/>
  <c r="C113" i="40"/>
  <c r="C159" i="40" s="1"/>
  <c r="C125" i="40"/>
  <c r="C171" i="40" s="1"/>
  <c r="C30" i="2" s="1"/>
  <c r="C133" i="40"/>
  <c r="C179" i="40" s="1"/>
  <c r="C38" i="2" s="1"/>
  <c r="C141" i="40"/>
  <c r="C187" i="40" s="1"/>
  <c r="C120" i="40"/>
  <c r="C166" i="40" s="1"/>
  <c r="C128" i="40"/>
  <c r="C174" i="40" s="1"/>
  <c r="C33" i="2" s="1"/>
  <c r="C136" i="40"/>
  <c r="C182" i="40" s="1"/>
  <c r="C144" i="40"/>
  <c r="C190" i="40" s="1"/>
  <c r="C123" i="40"/>
  <c r="C169" i="40" s="1"/>
  <c r="C126" i="40"/>
  <c r="C172" i="40" s="1"/>
  <c r="C134" i="40"/>
  <c r="C180" i="40" s="1"/>
  <c r="C39" i="2" s="1"/>
  <c r="C142" i="40"/>
  <c r="C188" i="40" s="1"/>
  <c r="AA106" i="40"/>
  <c r="AA152" i="40" s="1"/>
  <c r="AH4" i="2" s="1"/>
  <c r="AA114" i="40"/>
  <c r="AA160" i="40" s="1"/>
  <c r="AH13" i="2" s="1"/>
  <c r="AA109" i="40"/>
  <c r="AA155" i="40" s="1"/>
  <c r="AH8" i="2" s="1"/>
  <c r="AA117" i="40"/>
  <c r="AA163" i="40" s="1"/>
  <c r="AH17" i="2" s="1"/>
  <c r="AA104" i="40"/>
  <c r="AA150" i="40" s="1"/>
  <c r="AH2" i="2" s="1"/>
  <c r="AA112" i="40"/>
  <c r="AA158" i="40" s="1"/>
  <c r="AH11" i="2" s="1"/>
  <c r="AA107" i="40"/>
  <c r="AA153" i="40" s="1"/>
  <c r="AA110" i="40"/>
  <c r="AA156" i="40" s="1"/>
  <c r="AA118" i="40"/>
  <c r="AA164" i="40" s="1"/>
  <c r="AH18" i="2" s="1"/>
  <c r="AA105" i="40"/>
  <c r="AA151" i="40" s="1"/>
  <c r="AA111" i="40"/>
  <c r="AA157" i="40" s="1"/>
  <c r="AH10" i="2" s="1"/>
  <c r="AA121" i="40"/>
  <c r="AA167" i="40" s="1"/>
  <c r="AA129" i="40"/>
  <c r="AA137" i="40"/>
  <c r="AA183" i="40" s="1"/>
  <c r="AH42" i="2" s="1"/>
  <c r="AA145" i="40"/>
  <c r="AA191" i="40" s="1"/>
  <c r="AA124" i="40"/>
  <c r="AA170" i="40" s="1"/>
  <c r="AH28" i="2" s="1"/>
  <c r="AA132" i="40"/>
  <c r="AA178" i="40" s="1"/>
  <c r="AH37" i="2" s="1"/>
  <c r="AA140" i="40"/>
  <c r="AA186" i="40" s="1"/>
  <c r="AA123" i="40"/>
  <c r="AA169" i="40" s="1"/>
  <c r="AA131" i="40"/>
  <c r="AA177" i="40" s="1"/>
  <c r="AA113" i="40"/>
  <c r="AA159" i="40" s="1"/>
  <c r="AH12" i="2" s="1"/>
  <c r="AA119" i="40"/>
  <c r="AA165" i="40" s="1"/>
  <c r="AH22" i="2" s="1"/>
  <c r="AA127" i="40"/>
  <c r="AA173" i="40" s="1"/>
  <c r="AH32" i="2" s="1"/>
  <c r="AA135" i="40"/>
  <c r="AA181" i="40" s="1"/>
  <c r="AH40" i="2" s="1"/>
  <c r="AA143" i="40"/>
  <c r="AA189" i="40" s="1"/>
  <c r="AA116" i="40"/>
  <c r="AA162" i="40" s="1"/>
  <c r="AA122" i="40"/>
  <c r="AA168" i="40" s="1"/>
  <c r="AA130" i="40"/>
  <c r="AA176" i="40" s="1"/>
  <c r="AH35" i="2" s="1"/>
  <c r="AA138" i="40"/>
  <c r="AA184" i="40" s="1"/>
  <c r="AH43" i="2" s="1"/>
  <c r="AA139" i="40"/>
  <c r="AA185" i="40" s="1"/>
  <c r="AH29" i="2" s="1"/>
  <c r="AA125" i="40"/>
  <c r="AA171" i="40" s="1"/>
  <c r="AH30" i="2" s="1"/>
  <c r="AA133" i="40"/>
  <c r="AA179" i="40" s="1"/>
  <c r="AH38" i="2" s="1"/>
  <c r="AA141" i="40"/>
  <c r="AA187" i="40" s="1"/>
  <c r="AA115" i="40"/>
  <c r="AA161" i="40" s="1"/>
  <c r="AH15" i="2" s="1"/>
  <c r="AA120" i="40"/>
  <c r="AA166" i="40" s="1"/>
  <c r="AH23" i="2" s="1"/>
  <c r="AA128" i="40"/>
  <c r="AA174" i="40" s="1"/>
  <c r="AH33" i="2" s="1"/>
  <c r="AA136" i="40"/>
  <c r="AA182" i="40" s="1"/>
  <c r="AA144" i="40"/>
  <c r="AA190" i="40" s="1"/>
  <c r="AA108" i="40"/>
  <c r="AA154" i="40" s="1"/>
  <c r="AH7" i="2" s="1"/>
  <c r="AA126" i="40"/>
  <c r="AA172" i="40" s="1"/>
  <c r="AA134" i="40"/>
  <c r="AA180" i="40" s="1"/>
  <c r="AH39" i="2" s="1"/>
  <c r="AA142" i="40"/>
  <c r="AA188" i="40" s="1"/>
  <c r="O110" i="40"/>
  <c r="O156" i="40" s="1"/>
  <c r="O118" i="40"/>
  <c r="O164" i="40" s="1"/>
  <c r="O105" i="40"/>
  <c r="O151" i="40" s="1"/>
  <c r="O113" i="40"/>
  <c r="O159" i="40" s="1"/>
  <c r="Q12" i="2" s="1"/>
  <c r="O108" i="40"/>
  <c r="O154" i="40" s="1"/>
  <c r="O116" i="40"/>
  <c r="O162" i="40" s="1"/>
  <c r="O111" i="40"/>
  <c r="O157" i="40" s="1"/>
  <c r="O106" i="40"/>
  <c r="O152" i="40" s="1"/>
  <c r="O114" i="40"/>
  <c r="O160" i="40" s="1"/>
  <c r="O107" i="40"/>
  <c r="O153" i="40" s="1"/>
  <c r="O115" i="40"/>
  <c r="O161" i="40" s="1"/>
  <c r="O125" i="40"/>
  <c r="O171" i="40" s="1"/>
  <c r="Q30" i="2" s="1"/>
  <c r="O133" i="40"/>
  <c r="O179" i="40" s="1"/>
  <c r="O141" i="40"/>
  <c r="O187" i="40" s="1"/>
  <c r="O120" i="40"/>
  <c r="O166" i="40" s="1"/>
  <c r="Q23" i="2" s="1"/>
  <c r="O128" i="40"/>
  <c r="O174" i="40" s="1"/>
  <c r="O136" i="40"/>
  <c r="O182" i="40" s="1"/>
  <c r="O144" i="40"/>
  <c r="O190" i="40" s="1"/>
  <c r="O135" i="40"/>
  <c r="O181" i="40" s="1"/>
  <c r="O123" i="40"/>
  <c r="O169" i="40" s="1"/>
  <c r="O131" i="40"/>
  <c r="O177" i="40" s="1"/>
  <c r="O139" i="40"/>
  <c r="O185" i="40" s="1"/>
  <c r="Q29" i="2" s="1"/>
  <c r="O127" i="40"/>
  <c r="O173" i="40" s="1"/>
  <c r="O117" i="40"/>
  <c r="O126" i="40"/>
  <c r="O172" i="40" s="1"/>
  <c r="O134" i="40"/>
  <c r="O180" i="40" s="1"/>
  <c r="O142" i="40"/>
  <c r="O188" i="40" s="1"/>
  <c r="O145" i="40"/>
  <c r="O191" i="40" s="1"/>
  <c r="O143" i="40"/>
  <c r="O189" i="40" s="1"/>
  <c r="O109" i="40"/>
  <c r="O155" i="40" s="1"/>
  <c r="Q8" i="2" s="1"/>
  <c r="O121" i="40"/>
  <c r="O167" i="40" s="1"/>
  <c r="O129" i="40"/>
  <c r="O175" i="40" s="1"/>
  <c r="O137" i="40"/>
  <c r="O183" i="40" s="1"/>
  <c r="O124" i="40"/>
  <c r="O170" i="40" s="1"/>
  <c r="O132" i="40"/>
  <c r="O178" i="40" s="1"/>
  <c r="O140" i="40"/>
  <c r="O186" i="40" s="1"/>
  <c r="O119" i="40"/>
  <c r="O165" i="40" s="1"/>
  <c r="O104" i="40"/>
  <c r="O150" i="40" s="1"/>
  <c r="O112" i="40"/>
  <c r="O158" i="40" s="1"/>
  <c r="O122" i="40"/>
  <c r="O168" i="40" s="1"/>
  <c r="O130" i="40"/>
  <c r="O176" i="40" s="1"/>
  <c r="O138" i="40"/>
  <c r="O184" i="40" s="1"/>
  <c r="M108" i="40"/>
  <c r="M154" i="40" s="1"/>
  <c r="M116" i="40"/>
  <c r="M162" i="40" s="1"/>
  <c r="M111" i="40"/>
  <c r="M157" i="40" s="1"/>
  <c r="M106" i="40"/>
  <c r="M152" i="40" s="1"/>
  <c r="O4" i="2" s="1"/>
  <c r="M114" i="40"/>
  <c r="M160" i="40" s="1"/>
  <c r="O13" i="2" s="1"/>
  <c r="M109" i="40"/>
  <c r="M155" i="40" s="1"/>
  <c r="O8" i="2" s="1"/>
  <c r="M104" i="40"/>
  <c r="M150" i="40" s="1"/>
  <c r="M112" i="40"/>
  <c r="M158" i="40" s="1"/>
  <c r="M107" i="40"/>
  <c r="M153" i="40" s="1"/>
  <c r="M105" i="40"/>
  <c r="M151" i="40" s="1"/>
  <c r="O3" i="2" s="1"/>
  <c r="M113" i="40"/>
  <c r="M159" i="40" s="1"/>
  <c r="O12" i="2" s="1"/>
  <c r="M115" i="40"/>
  <c r="M123" i="40"/>
  <c r="M169" i="40" s="1"/>
  <c r="M131" i="40"/>
  <c r="M177" i="40" s="1"/>
  <c r="O36" i="2" s="1"/>
  <c r="M139" i="40"/>
  <c r="M185" i="40" s="1"/>
  <c r="O29" i="2" s="1"/>
  <c r="M133" i="40"/>
  <c r="M179" i="40" s="1"/>
  <c r="O38" i="2" s="1"/>
  <c r="M126" i="40"/>
  <c r="M172" i="40" s="1"/>
  <c r="M134" i="40"/>
  <c r="M180" i="40" s="1"/>
  <c r="O39" i="2" s="1"/>
  <c r="M142" i="40"/>
  <c r="M188" i="40" s="1"/>
  <c r="M117" i="40"/>
  <c r="M163" i="40" s="1"/>
  <c r="O17" i="2" s="1"/>
  <c r="M121" i="40"/>
  <c r="M167" i="40" s="1"/>
  <c r="M129" i="40"/>
  <c r="M175" i="40" s="1"/>
  <c r="O34" i="2" s="1"/>
  <c r="M137" i="40"/>
  <c r="M183" i="40" s="1"/>
  <c r="M145" i="40"/>
  <c r="M191" i="40" s="1"/>
  <c r="M124" i="40"/>
  <c r="M170" i="40" s="1"/>
  <c r="O28" i="2" s="1"/>
  <c r="M132" i="40"/>
  <c r="M178" i="40" s="1"/>
  <c r="O37" i="2" s="1"/>
  <c r="M140" i="40"/>
  <c r="M186" i="40" s="1"/>
  <c r="M118" i="40"/>
  <c r="M164" i="40" s="1"/>
  <c r="O18" i="2" s="1"/>
  <c r="M119" i="40"/>
  <c r="M165" i="40" s="1"/>
  <c r="O22" i="2" s="1"/>
  <c r="M127" i="40"/>
  <c r="M173" i="40" s="1"/>
  <c r="O32" i="2" s="1"/>
  <c r="M135" i="40"/>
  <c r="M181" i="40" s="1"/>
  <c r="M143" i="40"/>
  <c r="M189" i="40" s="1"/>
  <c r="M110" i="40"/>
  <c r="M156" i="40" s="1"/>
  <c r="M122" i="40"/>
  <c r="M168" i="40" s="1"/>
  <c r="M130" i="40"/>
  <c r="M176" i="40" s="1"/>
  <c r="O35" i="2" s="1"/>
  <c r="M138" i="40"/>
  <c r="M184" i="40" s="1"/>
  <c r="O43" i="2" s="1"/>
  <c r="M125" i="40"/>
  <c r="M171" i="40" s="1"/>
  <c r="O30" i="2" s="1"/>
  <c r="M120" i="40"/>
  <c r="M166" i="40" s="1"/>
  <c r="M128" i="40"/>
  <c r="M174" i="40" s="1"/>
  <c r="M136" i="40"/>
  <c r="M182" i="40" s="1"/>
  <c r="O41" i="2" s="1"/>
  <c r="M144" i="40"/>
  <c r="M190" i="40" s="1"/>
  <c r="M141" i="40"/>
  <c r="M187" i="40" s="1"/>
  <c r="AB111" i="40"/>
  <c r="AB157" i="40" s="1"/>
  <c r="AB106" i="40"/>
  <c r="AB152" i="40" s="1"/>
  <c r="AB114" i="40"/>
  <c r="AB160" i="40" s="1"/>
  <c r="AB109" i="40"/>
  <c r="AB155" i="40" s="1"/>
  <c r="AB104" i="40"/>
  <c r="AB150" i="40" s="1"/>
  <c r="AB112" i="40"/>
  <c r="AB158" i="40" s="1"/>
  <c r="AB107" i="40"/>
  <c r="AB153" i="40" s="1"/>
  <c r="AB115" i="40"/>
  <c r="AB161" i="40" s="1"/>
  <c r="AB108" i="40"/>
  <c r="AB154" i="40" s="1"/>
  <c r="AB116" i="40"/>
  <c r="AB162" i="40" s="1"/>
  <c r="AB110" i="40"/>
  <c r="AB156" i="40" s="1"/>
  <c r="AB126" i="40"/>
  <c r="AB172" i="40" s="1"/>
  <c r="AB134" i="40"/>
  <c r="AB180" i="40" s="1"/>
  <c r="AB142" i="40"/>
  <c r="AB188" i="40" s="1"/>
  <c r="AB136" i="40"/>
  <c r="AB182" i="40" s="1"/>
  <c r="AB117" i="40"/>
  <c r="AB163" i="40" s="1"/>
  <c r="AI17" i="2" s="1"/>
  <c r="AB121" i="40"/>
  <c r="AB167" i="40" s="1"/>
  <c r="AB129" i="40"/>
  <c r="AB175" i="40" s="1"/>
  <c r="AB137" i="40"/>
  <c r="AB183" i="40" s="1"/>
  <c r="AB145" i="40"/>
  <c r="AB191" i="40" s="1"/>
  <c r="AB124" i="40"/>
  <c r="AB170" i="40" s="1"/>
  <c r="AB132" i="40"/>
  <c r="AB178" i="40" s="1"/>
  <c r="AB140" i="40"/>
  <c r="AB186" i="40" s="1"/>
  <c r="AB113" i="40"/>
  <c r="AB159" i="40" s="1"/>
  <c r="AI12" i="2" s="1"/>
  <c r="AB118" i="40"/>
  <c r="AB164" i="40" s="1"/>
  <c r="AB119" i="40"/>
  <c r="AB165" i="40" s="1"/>
  <c r="AB127" i="40"/>
  <c r="AB173" i="40" s="1"/>
  <c r="AI32" i="2" s="1"/>
  <c r="AB135" i="40"/>
  <c r="AB181" i="40" s="1"/>
  <c r="AB143" i="40"/>
  <c r="AB189" i="40" s="1"/>
  <c r="AB122" i="40"/>
  <c r="AB168" i="40" s="1"/>
  <c r="AB130" i="40"/>
  <c r="AB138" i="40"/>
  <c r="AB184" i="40" s="1"/>
  <c r="AI43" i="2" s="1"/>
  <c r="AB105" i="40"/>
  <c r="AB151" i="40" s="1"/>
  <c r="AB125" i="40"/>
  <c r="AB171" i="40" s="1"/>
  <c r="AB133" i="40"/>
  <c r="AB179" i="40" s="1"/>
  <c r="AB141" i="40"/>
  <c r="AB187" i="40" s="1"/>
  <c r="AB144" i="40"/>
  <c r="AB190" i="40" s="1"/>
  <c r="AB120" i="40"/>
  <c r="AB166" i="40" s="1"/>
  <c r="AB128" i="40"/>
  <c r="AB174" i="40" s="1"/>
  <c r="AB123" i="40"/>
  <c r="AB169" i="40" s="1"/>
  <c r="AB131" i="40"/>
  <c r="AB177" i="40" s="1"/>
  <c r="AB139" i="40"/>
  <c r="AB185" i="40" s="1"/>
  <c r="AI29" i="2" s="1"/>
  <c r="G110" i="40"/>
  <c r="G156" i="40" s="1"/>
  <c r="H9" i="2" s="1"/>
  <c r="G118" i="40"/>
  <c r="G164" i="40" s="1"/>
  <c r="H18" i="2" s="1"/>
  <c r="G105" i="40"/>
  <c r="G151" i="40" s="1"/>
  <c r="H3" i="2" s="1"/>
  <c r="G113" i="40"/>
  <c r="G159" i="40" s="1"/>
  <c r="H12" i="2" s="1"/>
  <c r="G108" i="40"/>
  <c r="G154" i="40" s="1"/>
  <c r="G116" i="40"/>
  <c r="G162" i="40" s="1"/>
  <c r="G111" i="40"/>
  <c r="G157" i="40" s="1"/>
  <c r="H10" i="2" s="1"/>
  <c r="G106" i="40"/>
  <c r="G152" i="40" s="1"/>
  <c r="H4" i="2" s="1"/>
  <c r="G114" i="40"/>
  <c r="G160" i="40" s="1"/>
  <c r="H13" i="2" s="1"/>
  <c r="G104" i="40"/>
  <c r="G150" i="40" s="1"/>
  <c r="H2" i="2" s="1"/>
  <c r="G107" i="40"/>
  <c r="G153" i="40" s="1"/>
  <c r="G115" i="40"/>
  <c r="G161" i="40" s="1"/>
  <c r="H15" i="2" s="1"/>
  <c r="G117" i="40"/>
  <c r="G163" i="40" s="1"/>
  <c r="H17" i="2" s="1"/>
  <c r="G125" i="40"/>
  <c r="G171" i="40" s="1"/>
  <c r="H30" i="2" s="1"/>
  <c r="G133" i="40"/>
  <c r="G179" i="40" s="1"/>
  <c r="H38" i="2" s="1"/>
  <c r="G141" i="40"/>
  <c r="G187" i="40" s="1"/>
  <c r="G135" i="40"/>
  <c r="G181" i="40" s="1"/>
  <c r="H40" i="2" s="1"/>
  <c r="G120" i="40"/>
  <c r="G166" i="40" s="1"/>
  <c r="G128" i="40"/>
  <c r="G174" i="40" s="1"/>
  <c r="H33" i="2" s="1"/>
  <c r="G136" i="40"/>
  <c r="G182" i="40" s="1"/>
  <c r="H41" i="2" s="1"/>
  <c r="G144" i="40"/>
  <c r="G190" i="40" s="1"/>
  <c r="G109" i="40"/>
  <c r="G123" i="40"/>
  <c r="G169" i="40" s="1"/>
  <c r="G131" i="40"/>
  <c r="G177" i="40" s="1"/>
  <c r="H36" i="2" s="1"/>
  <c r="G139" i="40"/>
  <c r="G185" i="40" s="1"/>
  <c r="H29" i="2" s="1"/>
  <c r="G126" i="40"/>
  <c r="G172" i="40" s="1"/>
  <c r="G134" i="40"/>
  <c r="G180" i="40" s="1"/>
  <c r="H39" i="2" s="1"/>
  <c r="G142" i="40"/>
  <c r="G188" i="40" s="1"/>
  <c r="G127" i="40"/>
  <c r="G173" i="40" s="1"/>
  <c r="H32" i="2" s="1"/>
  <c r="G121" i="40"/>
  <c r="G167" i="40" s="1"/>
  <c r="G129" i="40"/>
  <c r="G175" i="40" s="1"/>
  <c r="G137" i="40"/>
  <c r="G183" i="40" s="1"/>
  <c r="H42" i="2" s="1"/>
  <c r="G145" i="40"/>
  <c r="G191" i="40" s="1"/>
  <c r="G112" i="40"/>
  <c r="G158" i="40" s="1"/>
  <c r="H11" i="2" s="1"/>
  <c r="G124" i="40"/>
  <c r="G170" i="40" s="1"/>
  <c r="H28" i="2" s="1"/>
  <c r="G132" i="40"/>
  <c r="G178" i="40" s="1"/>
  <c r="H37" i="2" s="1"/>
  <c r="G140" i="40"/>
  <c r="G186" i="40" s="1"/>
  <c r="G119" i="40"/>
  <c r="G165" i="40" s="1"/>
  <c r="H22" i="2" s="1"/>
  <c r="G122" i="40"/>
  <c r="G168" i="40" s="1"/>
  <c r="G130" i="40"/>
  <c r="G176" i="40" s="1"/>
  <c r="H35" i="2" s="1"/>
  <c r="G138" i="40"/>
  <c r="G184" i="40" s="1"/>
  <c r="H43" i="2" s="1"/>
  <c r="G143" i="40"/>
  <c r="G189" i="40" s="1"/>
  <c r="L111" i="40"/>
  <c r="L157" i="40" s="1"/>
  <c r="L106" i="40"/>
  <c r="L152" i="40" s="1"/>
  <c r="M4" i="2" s="1"/>
  <c r="L114" i="40"/>
  <c r="L109" i="40"/>
  <c r="L155" i="40" s="1"/>
  <c r="M8" i="2" s="1"/>
  <c r="L117" i="40"/>
  <c r="L163" i="40" s="1"/>
  <c r="M17" i="2" s="1"/>
  <c r="L104" i="40"/>
  <c r="L150" i="40" s="1"/>
  <c r="M2" i="2" s="1"/>
  <c r="L112" i="40"/>
  <c r="L158" i="40" s="1"/>
  <c r="M11" i="2" s="1"/>
  <c r="L107" i="40"/>
  <c r="L153" i="40" s="1"/>
  <c r="L115" i="40"/>
  <c r="L161" i="40" s="1"/>
  <c r="L108" i="40"/>
  <c r="L154" i="40" s="1"/>
  <c r="M7" i="2" s="1"/>
  <c r="L116" i="40"/>
  <c r="L162" i="40" s="1"/>
  <c r="L126" i="40"/>
  <c r="L172" i="40" s="1"/>
  <c r="L134" i="40"/>
  <c r="L180" i="40" s="1"/>
  <c r="M39" i="2" s="1"/>
  <c r="L142" i="40"/>
  <c r="L188" i="40" s="1"/>
  <c r="L121" i="40"/>
  <c r="L167" i="40" s="1"/>
  <c r="L129" i="40"/>
  <c r="L175" i="40" s="1"/>
  <c r="M34" i="2" s="1"/>
  <c r="L137" i="40"/>
  <c r="L183" i="40" s="1"/>
  <c r="L145" i="40"/>
  <c r="L191" i="40" s="1"/>
  <c r="L124" i="40"/>
  <c r="L170" i="40" s="1"/>
  <c r="M28" i="2" s="1"/>
  <c r="L132" i="40"/>
  <c r="L178" i="40" s="1"/>
  <c r="M37" i="2" s="1"/>
  <c r="L140" i="40"/>
  <c r="L186" i="40" s="1"/>
  <c r="L105" i="40"/>
  <c r="L151" i="40" s="1"/>
  <c r="L118" i="40"/>
  <c r="L164" i="40" s="1"/>
  <c r="M18" i="2" s="1"/>
  <c r="L119" i="40"/>
  <c r="L165" i="40" s="1"/>
  <c r="M22" i="2" s="1"/>
  <c r="L127" i="40"/>
  <c r="L173" i="40" s="1"/>
  <c r="L135" i="40"/>
  <c r="L181" i="40" s="1"/>
  <c r="L143" i="40"/>
  <c r="L189" i="40" s="1"/>
  <c r="L136" i="40"/>
  <c r="L182" i="40" s="1"/>
  <c r="M41" i="2" s="1"/>
  <c r="L110" i="40"/>
  <c r="L156" i="40" s="1"/>
  <c r="M9" i="2" s="1"/>
  <c r="L122" i="40"/>
  <c r="L168" i="40" s="1"/>
  <c r="L130" i="40"/>
  <c r="L176" i="40" s="1"/>
  <c r="M35" i="2" s="1"/>
  <c r="L138" i="40"/>
  <c r="L184" i="40" s="1"/>
  <c r="M43" i="2" s="1"/>
  <c r="L144" i="40"/>
  <c r="L190" i="40" s="1"/>
  <c r="L125" i="40"/>
  <c r="L171" i="40" s="1"/>
  <c r="M30" i="2" s="1"/>
  <c r="L133" i="40"/>
  <c r="L179" i="40" s="1"/>
  <c r="M38" i="2" s="1"/>
  <c r="L141" i="40"/>
  <c r="L187" i="40" s="1"/>
  <c r="L120" i="40"/>
  <c r="L166" i="40" s="1"/>
  <c r="M23" i="2" s="1"/>
  <c r="L113" i="40"/>
  <c r="L159" i="40" s="1"/>
  <c r="M12" i="2" s="1"/>
  <c r="L123" i="40"/>
  <c r="L169" i="40" s="1"/>
  <c r="L131" i="40"/>
  <c r="L177" i="40" s="1"/>
  <c r="M36" i="2" s="1"/>
  <c r="L139" i="40"/>
  <c r="L185" i="40" s="1"/>
  <c r="M29" i="2" s="1"/>
  <c r="L128" i="40"/>
  <c r="L174" i="40" s="1"/>
  <c r="AD105" i="40"/>
  <c r="AD151" i="40" s="1"/>
  <c r="AK3" i="2" s="1"/>
  <c r="AD113" i="40"/>
  <c r="AD159" i="40" s="1"/>
  <c r="AK12" i="2" s="1"/>
  <c r="AD108" i="40"/>
  <c r="AD154" i="40" s="1"/>
  <c r="AK7" i="2" s="1"/>
  <c r="AD116" i="40"/>
  <c r="AD162" i="40" s="1"/>
  <c r="AD111" i="40"/>
  <c r="AD157" i="40" s="1"/>
  <c r="AK10" i="2" s="1"/>
  <c r="AD106" i="40"/>
  <c r="AD152" i="40" s="1"/>
  <c r="AK4" i="2" s="1"/>
  <c r="AD114" i="40"/>
  <c r="AD160" i="40" s="1"/>
  <c r="AD109" i="40"/>
  <c r="AD155" i="40" s="1"/>
  <c r="AK8" i="2" s="1"/>
  <c r="AD117" i="40"/>
  <c r="AD163" i="40" s="1"/>
  <c r="AK17" i="2" s="1"/>
  <c r="AD104" i="40"/>
  <c r="AD150" i="40" s="1"/>
  <c r="AK2" i="2" s="1"/>
  <c r="AD110" i="40"/>
  <c r="AD156" i="40" s="1"/>
  <c r="AK9" i="2" s="1"/>
  <c r="AD118" i="40"/>
  <c r="AD164" i="40" s="1"/>
  <c r="AK18" i="2" s="1"/>
  <c r="AD120" i="40"/>
  <c r="AD166" i="40" s="1"/>
  <c r="AK23" i="2" s="1"/>
  <c r="AD128" i="40"/>
  <c r="AD174" i="40" s="1"/>
  <c r="AK33" i="2" s="1"/>
  <c r="AD136" i="40"/>
  <c r="AD182" i="40" s="1"/>
  <c r="AK41" i="2" s="1"/>
  <c r="AD123" i="40"/>
  <c r="AD169" i="40" s="1"/>
  <c r="AD131" i="40"/>
  <c r="AD177" i="40" s="1"/>
  <c r="AK36" i="2" s="1"/>
  <c r="AD139" i="40"/>
  <c r="AD185" i="40" s="1"/>
  <c r="AK29" i="2" s="1"/>
  <c r="AD112" i="40"/>
  <c r="AD158" i="40" s="1"/>
  <c r="AD126" i="40"/>
  <c r="AD172" i="40" s="1"/>
  <c r="AD134" i="40"/>
  <c r="AD180" i="40" s="1"/>
  <c r="AK39" i="2" s="1"/>
  <c r="AD142" i="40"/>
  <c r="AD188" i="40" s="1"/>
  <c r="AD121" i="40"/>
  <c r="AD167" i="40" s="1"/>
  <c r="AD129" i="40"/>
  <c r="AD175" i="40" s="1"/>
  <c r="AK34" i="2" s="1"/>
  <c r="AD137" i="40"/>
  <c r="AD183" i="40" s="1"/>
  <c r="AK42" i="2" s="1"/>
  <c r="AD145" i="40"/>
  <c r="AD191" i="40" s="1"/>
  <c r="AD130" i="40"/>
  <c r="AD176" i="40" s="1"/>
  <c r="AK35" i="2" s="1"/>
  <c r="AD124" i="40"/>
  <c r="AD170" i="40" s="1"/>
  <c r="AK28" i="2" s="1"/>
  <c r="AD132" i="40"/>
  <c r="AD140" i="40"/>
  <c r="AD186" i="40" s="1"/>
  <c r="AD138" i="40"/>
  <c r="AD184" i="40" s="1"/>
  <c r="AK43" i="2" s="1"/>
  <c r="AD119" i="40"/>
  <c r="AD165" i="40" s="1"/>
  <c r="AK22" i="2" s="1"/>
  <c r="AD127" i="40"/>
  <c r="AD173" i="40" s="1"/>
  <c r="AK32" i="2" s="1"/>
  <c r="AD135" i="40"/>
  <c r="AD181" i="40" s="1"/>
  <c r="AK40" i="2" s="1"/>
  <c r="AD143" i="40"/>
  <c r="AD189" i="40" s="1"/>
  <c r="AD122" i="40"/>
  <c r="AD168" i="40" s="1"/>
  <c r="AD107" i="40"/>
  <c r="AD153" i="40" s="1"/>
  <c r="AD115" i="40"/>
  <c r="AD161" i="40" s="1"/>
  <c r="AK15" i="2" s="1"/>
  <c r="AD125" i="40"/>
  <c r="AD171" i="40" s="1"/>
  <c r="AD133" i="40"/>
  <c r="AD179" i="40" s="1"/>
  <c r="AK38" i="2" s="1"/>
  <c r="AD141" i="40"/>
  <c r="AD187" i="40" s="1"/>
  <c r="AD144" i="40"/>
  <c r="AD190" i="40" s="1"/>
  <c r="Q104" i="40"/>
  <c r="Q150" i="40" s="1"/>
  <c r="V2" i="2" s="1"/>
  <c r="Q112" i="40"/>
  <c r="Q158" i="40" s="1"/>
  <c r="V11" i="2" s="1"/>
  <c r="Q107" i="40"/>
  <c r="Q153" i="40" s="1"/>
  <c r="Q115" i="40"/>
  <c r="Q161" i="40" s="1"/>
  <c r="V15" i="2" s="1"/>
  <c r="Q110" i="40"/>
  <c r="Q156" i="40" s="1"/>
  <c r="V9" i="2" s="1"/>
  <c r="Q105" i="40"/>
  <c r="Q151" i="40" s="1"/>
  <c r="V3" i="2" s="1"/>
  <c r="Q113" i="40"/>
  <c r="Q159" i="40" s="1"/>
  <c r="V12" i="2" s="1"/>
  <c r="Q108" i="40"/>
  <c r="Q154" i="40" s="1"/>
  <c r="V7" i="2" s="1"/>
  <c r="Q116" i="40"/>
  <c r="Q162" i="40" s="1"/>
  <c r="Q109" i="40"/>
  <c r="Q155" i="40" s="1"/>
  <c r="V8" i="2" s="1"/>
  <c r="Q117" i="40"/>
  <c r="Q163" i="40" s="1"/>
  <c r="V17" i="2" s="1"/>
  <c r="Q106" i="40"/>
  <c r="Q152" i="40" s="1"/>
  <c r="Q119" i="40"/>
  <c r="Q127" i="40"/>
  <c r="Q173" i="40" s="1"/>
  <c r="V32" i="2" s="1"/>
  <c r="Q135" i="40"/>
  <c r="Q181" i="40" s="1"/>
  <c r="V40" i="2" s="1"/>
  <c r="Q143" i="40"/>
  <c r="Q189" i="40" s="1"/>
  <c r="Q114" i="40"/>
  <c r="Q160" i="40" s="1"/>
  <c r="V13" i="2" s="1"/>
  <c r="Q122" i="40"/>
  <c r="Q168" i="40" s="1"/>
  <c r="Q130" i="40"/>
  <c r="Q176" i="40" s="1"/>
  <c r="V35" i="2" s="1"/>
  <c r="Q138" i="40"/>
  <c r="Q184" i="40" s="1"/>
  <c r="V43" i="2" s="1"/>
  <c r="Q125" i="40"/>
  <c r="Q171" i="40" s="1"/>
  <c r="V30" i="2" s="1"/>
  <c r="Q133" i="40"/>
  <c r="Q179" i="40" s="1"/>
  <c r="V38" i="2" s="1"/>
  <c r="Q141" i="40"/>
  <c r="Q187" i="40" s="1"/>
  <c r="Q145" i="40"/>
  <c r="Q191" i="40" s="1"/>
  <c r="Q120" i="40"/>
  <c r="Q166" i="40" s="1"/>
  <c r="V23" i="2" s="1"/>
  <c r="Q128" i="40"/>
  <c r="Q174" i="40" s="1"/>
  <c r="V33" i="2" s="1"/>
  <c r="Q136" i="40"/>
  <c r="Q182" i="40" s="1"/>
  <c r="V41" i="2" s="1"/>
  <c r="Q144" i="40"/>
  <c r="Q190" i="40" s="1"/>
  <c r="Q123" i="40"/>
  <c r="Q169" i="40" s="1"/>
  <c r="Q131" i="40"/>
  <c r="Q177" i="40" s="1"/>
  <c r="V36" i="2" s="1"/>
  <c r="Q139" i="40"/>
  <c r="Q185" i="40" s="1"/>
  <c r="V29" i="2" s="1"/>
  <c r="Q129" i="40"/>
  <c r="Q175" i="40" s="1"/>
  <c r="V34" i="2" s="1"/>
  <c r="Q118" i="40"/>
  <c r="Q164" i="40" s="1"/>
  <c r="Q126" i="40"/>
  <c r="Q172" i="40" s="1"/>
  <c r="Q134" i="40"/>
  <c r="Q180" i="40" s="1"/>
  <c r="V39" i="2" s="1"/>
  <c r="Q142" i="40"/>
  <c r="Q188" i="40" s="1"/>
  <c r="Q137" i="40"/>
  <c r="Q183" i="40" s="1"/>
  <c r="V42" i="2" s="1"/>
  <c r="Q111" i="40"/>
  <c r="Q157" i="40" s="1"/>
  <c r="V10" i="2" s="1"/>
  <c r="Q121" i="40"/>
  <c r="Q167" i="40" s="1"/>
  <c r="Q124" i="40"/>
  <c r="Q170" i="40" s="1"/>
  <c r="V28" i="2" s="1"/>
  <c r="Q132" i="40"/>
  <c r="Q178" i="40" s="1"/>
  <c r="V37" i="2" s="1"/>
  <c r="Q140" i="40"/>
  <c r="Q186" i="40" s="1"/>
  <c r="J104" i="40"/>
  <c r="J150" i="40" s="1"/>
  <c r="K2" i="2" s="1"/>
  <c r="J109" i="40"/>
  <c r="J155" i="40" s="1"/>
  <c r="K8" i="2" s="1"/>
  <c r="J117" i="40"/>
  <c r="J163" i="40" s="1"/>
  <c r="K17" i="2" s="1"/>
  <c r="J112" i="40"/>
  <c r="J107" i="40"/>
  <c r="J153" i="40" s="1"/>
  <c r="J115" i="40"/>
  <c r="J161" i="40" s="1"/>
  <c r="K15" i="2" s="1"/>
  <c r="J110" i="40"/>
  <c r="J156" i="40" s="1"/>
  <c r="J105" i="40"/>
  <c r="J151" i="40" s="1"/>
  <c r="K3" i="2" s="1"/>
  <c r="J113" i="40"/>
  <c r="J159" i="40" s="1"/>
  <c r="K12" i="2" s="1"/>
  <c r="J106" i="40"/>
  <c r="J152" i="40" s="1"/>
  <c r="K4" i="2" s="1"/>
  <c r="J114" i="40"/>
  <c r="J160" i="40" s="1"/>
  <c r="K13" i="2" s="1"/>
  <c r="J124" i="40"/>
  <c r="J170" i="40" s="1"/>
  <c r="K28" i="2" s="1"/>
  <c r="J132" i="40"/>
  <c r="J178" i="40" s="1"/>
  <c r="J140" i="40"/>
  <c r="J186" i="40" s="1"/>
  <c r="J119" i="40"/>
  <c r="J165" i="40" s="1"/>
  <c r="K22" i="2" s="1"/>
  <c r="J127" i="40"/>
  <c r="J173" i="40" s="1"/>
  <c r="K32" i="2" s="1"/>
  <c r="J135" i="40"/>
  <c r="J181" i="40" s="1"/>
  <c r="K40" i="2" s="1"/>
  <c r="J143" i="40"/>
  <c r="J189" i="40" s="1"/>
  <c r="J126" i="40"/>
  <c r="J172" i="40" s="1"/>
  <c r="J108" i="40"/>
  <c r="J154" i="40" s="1"/>
  <c r="K7" i="2" s="1"/>
  <c r="J118" i="40"/>
  <c r="J164" i="40" s="1"/>
  <c r="K18" i="2" s="1"/>
  <c r="J122" i="40"/>
  <c r="J168" i="40" s="1"/>
  <c r="J130" i="40"/>
  <c r="J176" i="40" s="1"/>
  <c r="J138" i="40"/>
  <c r="J184" i="40" s="1"/>
  <c r="K43" i="2" s="1"/>
  <c r="J125" i="40"/>
  <c r="J171" i="40" s="1"/>
  <c r="K30" i="2" s="1"/>
  <c r="J133" i="40"/>
  <c r="J179" i="40" s="1"/>
  <c r="K38" i="2" s="1"/>
  <c r="J141" i="40"/>
  <c r="J187" i="40" s="1"/>
  <c r="J116" i="40"/>
  <c r="J162" i="40" s="1"/>
  <c r="J120" i="40"/>
  <c r="J166" i="40" s="1"/>
  <c r="K23" i="2" s="1"/>
  <c r="J128" i="40"/>
  <c r="J174" i="40" s="1"/>
  <c r="K33" i="2" s="1"/>
  <c r="J136" i="40"/>
  <c r="J182" i="40" s="1"/>
  <c r="K41" i="2" s="1"/>
  <c r="J144" i="40"/>
  <c r="J190" i="40" s="1"/>
  <c r="J142" i="40"/>
  <c r="J188" i="40" s="1"/>
  <c r="J111" i="40"/>
  <c r="J157" i="40" s="1"/>
  <c r="K10" i="2" s="1"/>
  <c r="J123" i="40"/>
  <c r="J169" i="40" s="1"/>
  <c r="J131" i="40"/>
  <c r="J177" i="40" s="1"/>
  <c r="K36" i="2" s="1"/>
  <c r="J139" i="40"/>
  <c r="J185" i="40" s="1"/>
  <c r="K29" i="2" s="1"/>
  <c r="J134" i="40"/>
  <c r="J180" i="40" s="1"/>
  <c r="K39" i="2" s="1"/>
  <c r="J121" i="40"/>
  <c r="J167" i="40" s="1"/>
  <c r="J129" i="40"/>
  <c r="J175" i="40" s="1"/>
  <c r="K34" i="2" s="1"/>
  <c r="J137" i="40"/>
  <c r="J183" i="40" s="1"/>
  <c r="K42" i="2" s="1"/>
  <c r="J145" i="40"/>
  <c r="J191" i="40" s="1"/>
  <c r="P107" i="40"/>
  <c r="P153" i="40" s="1"/>
  <c r="P115" i="40"/>
  <c r="P161" i="40" s="1"/>
  <c r="R15" i="2" s="1"/>
  <c r="P110" i="40"/>
  <c r="P156" i="40" s="1"/>
  <c r="R9" i="2" s="1"/>
  <c r="P118" i="40"/>
  <c r="P105" i="40"/>
  <c r="P151" i="40" s="1"/>
  <c r="R3" i="2" s="1"/>
  <c r="P113" i="40"/>
  <c r="P159" i="40" s="1"/>
  <c r="R12" i="2" s="1"/>
  <c r="P108" i="40"/>
  <c r="P154" i="40" s="1"/>
  <c r="R7" i="2" s="1"/>
  <c r="P111" i="40"/>
  <c r="P157" i="40" s="1"/>
  <c r="R10" i="2" s="1"/>
  <c r="P106" i="40"/>
  <c r="P152" i="40" s="1"/>
  <c r="R4" i="2" s="1"/>
  <c r="P104" i="40"/>
  <c r="P150" i="40" s="1"/>
  <c r="R2" i="2" s="1"/>
  <c r="P112" i="40"/>
  <c r="P158" i="40" s="1"/>
  <c r="R11" i="2" s="1"/>
  <c r="P114" i="40"/>
  <c r="P160" i="40" s="1"/>
  <c r="R13" i="2" s="1"/>
  <c r="P122" i="40"/>
  <c r="P168" i="40" s="1"/>
  <c r="P130" i="40"/>
  <c r="P176" i="40" s="1"/>
  <c r="P138" i="40"/>
  <c r="P184" i="40" s="1"/>
  <c r="R43" i="2" s="1"/>
  <c r="P140" i="40"/>
  <c r="P186" i="40" s="1"/>
  <c r="P125" i="40"/>
  <c r="P171" i="40" s="1"/>
  <c r="R30" i="2" s="1"/>
  <c r="P133" i="40"/>
  <c r="P179" i="40" s="1"/>
  <c r="R38" i="2" s="1"/>
  <c r="P141" i="40"/>
  <c r="P187" i="40" s="1"/>
  <c r="P120" i="40"/>
  <c r="P166" i="40" s="1"/>
  <c r="R23" i="2" s="1"/>
  <c r="P128" i="40"/>
  <c r="P174" i="40" s="1"/>
  <c r="R33" i="2" s="1"/>
  <c r="P136" i="40"/>
  <c r="P182" i="40" s="1"/>
  <c r="R41" i="2" s="1"/>
  <c r="P144" i="40"/>
  <c r="P190" i="40" s="1"/>
  <c r="P123" i="40"/>
  <c r="P169" i="40" s="1"/>
  <c r="P131" i="40"/>
  <c r="P177" i="40" s="1"/>
  <c r="R36" i="2" s="1"/>
  <c r="P139" i="40"/>
  <c r="P185" i="40" s="1"/>
  <c r="R29" i="2" s="1"/>
  <c r="P117" i="40"/>
  <c r="P163" i="40" s="1"/>
  <c r="R17" i="2" s="1"/>
  <c r="P126" i="40"/>
  <c r="P172" i="40" s="1"/>
  <c r="P134" i="40"/>
  <c r="P180" i="40" s="1"/>
  <c r="P142" i="40"/>
  <c r="P188" i="40" s="1"/>
  <c r="P109" i="40"/>
  <c r="P155" i="40" s="1"/>
  <c r="R8" i="2" s="1"/>
  <c r="P121" i="40"/>
  <c r="P167" i="40" s="1"/>
  <c r="P129" i="40"/>
  <c r="P175" i="40" s="1"/>
  <c r="R34" i="2" s="1"/>
  <c r="P137" i="40"/>
  <c r="P183" i="40" s="1"/>
  <c r="R42" i="2" s="1"/>
  <c r="P145" i="40"/>
  <c r="P191" i="40" s="1"/>
  <c r="P116" i="40"/>
  <c r="P162" i="40" s="1"/>
  <c r="P124" i="40"/>
  <c r="P170" i="40" s="1"/>
  <c r="R28" i="2" s="1"/>
  <c r="P132" i="40"/>
  <c r="P178" i="40" s="1"/>
  <c r="P119" i="40"/>
  <c r="P165" i="40" s="1"/>
  <c r="R22" i="2" s="1"/>
  <c r="P127" i="40"/>
  <c r="P173" i="40" s="1"/>
  <c r="R32" i="2" s="1"/>
  <c r="P135" i="40"/>
  <c r="P181" i="40" s="1"/>
  <c r="R40" i="2" s="1"/>
  <c r="P143" i="40"/>
  <c r="P189" i="40" s="1"/>
  <c r="AH109" i="40"/>
  <c r="AH155" i="40" s="1"/>
  <c r="AO8" i="2" s="1"/>
  <c r="AH117" i="40"/>
  <c r="AH163" i="40" s="1"/>
  <c r="AO17" i="2" s="1"/>
  <c r="AH104" i="40"/>
  <c r="AH150" i="40" s="1"/>
  <c r="AO2" i="2" s="1"/>
  <c r="AH112" i="40"/>
  <c r="AH158" i="40" s="1"/>
  <c r="AO11" i="2" s="1"/>
  <c r="AH107" i="40"/>
  <c r="AH153" i="40" s="1"/>
  <c r="AH115" i="40"/>
  <c r="AH161" i="40" s="1"/>
  <c r="AO15" i="2" s="1"/>
  <c r="AH110" i="40"/>
  <c r="AH156" i="40" s="1"/>
  <c r="AO9" i="2" s="1"/>
  <c r="AH105" i="40"/>
  <c r="AH151" i="40" s="1"/>
  <c r="AO3" i="2" s="1"/>
  <c r="AH113" i="40"/>
  <c r="AH159" i="40" s="1"/>
  <c r="AO12" i="2" s="1"/>
  <c r="AH106" i="40"/>
  <c r="AH152" i="40" s="1"/>
  <c r="AO4" i="2" s="1"/>
  <c r="AH114" i="40"/>
  <c r="AH160" i="40" s="1"/>
  <c r="AO13" i="2" s="1"/>
  <c r="AH108" i="40"/>
  <c r="AH154" i="40" s="1"/>
  <c r="AO7" i="2" s="1"/>
  <c r="AH124" i="40"/>
  <c r="AH170" i="40" s="1"/>
  <c r="AO28" i="2" s="1"/>
  <c r="AH132" i="40"/>
  <c r="AH178" i="40" s="1"/>
  <c r="AO37" i="2" s="1"/>
  <c r="AH140" i="40"/>
  <c r="AH186" i="40" s="1"/>
  <c r="AH119" i="40"/>
  <c r="AH165" i="40" s="1"/>
  <c r="AO22" i="2" s="1"/>
  <c r="AH127" i="40"/>
  <c r="AH173" i="40" s="1"/>
  <c r="AO32" i="2" s="1"/>
  <c r="AH135" i="40"/>
  <c r="AH181" i="40" s="1"/>
  <c r="AO40" i="2" s="1"/>
  <c r="AH143" i="40"/>
  <c r="AH189" i="40" s="1"/>
  <c r="AH122" i="40"/>
  <c r="AH168" i="40" s="1"/>
  <c r="AH130" i="40"/>
  <c r="AH176" i="40" s="1"/>
  <c r="AO35" i="2" s="1"/>
  <c r="AH138" i="40"/>
  <c r="AH184" i="40" s="1"/>
  <c r="AO43" i="2" s="1"/>
  <c r="AH111" i="40"/>
  <c r="AH157" i="40" s="1"/>
  <c r="AO10" i="2" s="1"/>
  <c r="AH125" i="40"/>
  <c r="AH171" i="40" s="1"/>
  <c r="AO30" i="2" s="1"/>
  <c r="AH133" i="40"/>
  <c r="AH179" i="40" s="1"/>
  <c r="AO38" i="2" s="1"/>
  <c r="AH141" i="40"/>
  <c r="AH187" i="40" s="1"/>
  <c r="AH120" i="40"/>
  <c r="AH166" i="40" s="1"/>
  <c r="AO23" i="2" s="1"/>
  <c r="AH128" i="40"/>
  <c r="AH174" i="40" s="1"/>
  <c r="AO33" i="2" s="1"/>
  <c r="AH136" i="40"/>
  <c r="AH144" i="40"/>
  <c r="AH190" i="40" s="1"/>
  <c r="AH134" i="40"/>
  <c r="AH180" i="40" s="1"/>
  <c r="AO39" i="2" s="1"/>
  <c r="AH116" i="40"/>
  <c r="AH162" i="40" s="1"/>
  <c r="AH123" i="40"/>
  <c r="AH169" i="40" s="1"/>
  <c r="AH131" i="40"/>
  <c r="AH177" i="40" s="1"/>
  <c r="AO36" i="2" s="1"/>
  <c r="AH139" i="40"/>
  <c r="AH185" i="40" s="1"/>
  <c r="AO29" i="2" s="1"/>
  <c r="AH142" i="40"/>
  <c r="AH188" i="40" s="1"/>
  <c r="AH118" i="40"/>
  <c r="AH164" i="40" s="1"/>
  <c r="AO18" i="2" s="1"/>
  <c r="AH126" i="40"/>
  <c r="AH172" i="40" s="1"/>
  <c r="AH121" i="40"/>
  <c r="AH167" i="40" s="1"/>
  <c r="AH129" i="40"/>
  <c r="AH175" i="40" s="1"/>
  <c r="AO34" i="2" s="1"/>
  <c r="AH137" i="40"/>
  <c r="AH183" i="40" s="1"/>
  <c r="AO42" i="2" s="1"/>
  <c r="AH145" i="40"/>
  <c r="AH191" i="40" s="1"/>
  <c r="S106" i="40"/>
  <c r="S152" i="40" s="1"/>
  <c r="S114" i="40"/>
  <c r="S160" i="40" s="1"/>
  <c r="S109" i="40"/>
  <c r="S155" i="40" s="1"/>
  <c r="S117" i="40"/>
  <c r="S163" i="40" s="1"/>
  <c r="S104" i="40"/>
  <c r="S150" i="40" s="1"/>
  <c r="S112" i="40"/>
  <c r="S158" i="40" s="1"/>
  <c r="S107" i="40"/>
  <c r="S153" i="40" s="1"/>
  <c r="S110" i="40"/>
  <c r="S156" i="40" s="1"/>
  <c r="S118" i="40"/>
  <c r="S164" i="40" s="1"/>
  <c r="S105" i="40"/>
  <c r="S151" i="40" s="1"/>
  <c r="S111" i="40"/>
  <c r="S157" i="40" s="1"/>
  <c r="S113" i="40"/>
  <c r="S159" i="40" s="1"/>
  <c r="S116" i="40"/>
  <c r="S162" i="40" s="1"/>
  <c r="S121" i="40"/>
  <c r="S129" i="40"/>
  <c r="S175" i="40" s="1"/>
  <c r="S137" i="40"/>
  <c r="S183" i="40" s="1"/>
  <c r="S124" i="40"/>
  <c r="S170" i="40" s="1"/>
  <c r="S132" i="40"/>
  <c r="S178" i="40" s="1"/>
  <c r="S140" i="40"/>
  <c r="S186" i="40" s="1"/>
  <c r="S39" i="2" s="1"/>
  <c r="S115" i="40"/>
  <c r="S161" i="40" s="1"/>
  <c r="S119" i="40"/>
  <c r="S165" i="40" s="1"/>
  <c r="S127" i="40"/>
  <c r="S173" i="40" s="1"/>
  <c r="S135" i="40"/>
  <c r="S181" i="40" s="1"/>
  <c r="S143" i="40"/>
  <c r="S189" i="40" s="1"/>
  <c r="S42" i="2" s="1"/>
  <c r="S122" i="40"/>
  <c r="S168" i="40" s="1"/>
  <c r="S130" i="40"/>
  <c r="S176" i="40" s="1"/>
  <c r="S138" i="40"/>
  <c r="S184" i="40" s="1"/>
  <c r="S125" i="40"/>
  <c r="S171" i="40" s="1"/>
  <c r="S133" i="40"/>
  <c r="S179" i="40" s="1"/>
  <c r="S141" i="40"/>
  <c r="S187" i="40" s="1"/>
  <c r="S40" i="2" s="1"/>
  <c r="S123" i="40"/>
  <c r="S169" i="40" s="1"/>
  <c r="S131" i="40"/>
  <c r="S177" i="40" s="1"/>
  <c r="S108" i="40"/>
  <c r="S154" i="40" s="1"/>
  <c r="S120" i="40"/>
  <c r="S166" i="40" s="1"/>
  <c r="S128" i="40"/>
  <c r="S174" i="40" s="1"/>
  <c r="S136" i="40"/>
  <c r="S182" i="40" s="1"/>
  <c r="S144" i="40"/>
  <c r="S190" i="40" s="1"/>
  <c r="S43" i="2" s="1"/>
  <c r="S126" i="40"/>
  <c r="S172" i="40" s="1"/>
  <c r="S134" i="40"/>
  <c r="S180" i="40" s="1"/>
  <c r="S142" i="40"/>
  <c r="S188" i="40" s="1"/>
  <c r="S41" i="2" s="1"/>
  <c r="S145" i="40"/>
  <c r="S191" i="40" s="1"/>
  <c r="S139" i="40"/>
  <c r="S185" i="40" s="1"/>
  <c r="Y36" i="2" l="1"/>
  <c r="S30" i="2"/>
  <c r="Y9" i="2"/>
  <c r="S8" i="2"/>
  <c r="H25" i="2"/>
  <c r="G19" i="2"/>
  <c r="AI27" i="2"/>
  <c r="AB21" i="2"/>
  <c r="Y8" i="2"/>
  <c r="S7" i="2"/>
  <c r="AO6" i="2"/>
  <c r="AI5" i="2"/>
  <c r="Y29" i="2"/>
  <c r="S38" i="2"/>
  <c r="Y35" i="2"/>
  <c r="S28" i="2"/>
  <c r="Y3" i="2"/>
  <c r="S3" i="2"/>
  <c r="AO26" i="2"/>
  <c r="AI20" i="2"/>
  <c r="R35" i="2"/>
  <c r="V31" i="2"/>
  <c r="Q24" i="2"/>
  <c r="V26" i="2"/>
  <c r="Q20" i="2"/>
  <c r="AK31" i="2"/>
  <c r="AE24" i="2"/>
  <c r="AK16" i="2"/>
  <c r="AE14" i="2"/>
  <c r="M26" i="2"/>
  <c r="L20" i="2"/>
  <c r="Y7" i="2"/>
  <c r="S6" i="2"/>
  <c r="Y26" i="2"/>
  <c r="S20" i="2"/>
  <c r="Y28" i="2"/>
  <c r="S22" i="2"/>
  <c r="Y18" i="2"/>
  <c r="S16" i="2"/>
  <c r="Y4" i="2"/>
  <c r="S4" i="2"/>
  <c r="R39" i="2"/>
  <c r="R26" i="2"/>
  <c r="P20" i="2"/>
  <c r="K25" i="2"/>
  <c r="J19" i="2"/>
  <c r="K35" i="2"/>
  <c r="K9" i="2"/>
  <c r="V18" i="2"/>
  <c r="V16" i="2"/>
  <c r="Q14" i="2"/>
  <c r="AK11" i="2"/>
  <c r="H26" i="2"/>
  <c r="G20" i="2"/>
  <c r="H34" i="2"/>
  <c r="H27" i="2"/>
  <c r="G21" i="2"/>
  <c r="AI36" i="2"/>
  <c r="AI3" i="2"/>
  <c r="AI18" i="2"/>
  <c r="AI25" i="2"/>
  <c r="AB19" i="2"/>
  <c r="AI7" i="2"/>
  <c r="AI10" i="2"/>
  <c r="O10" i="2"/>
  <c r="Q22" i="2"/>
  <c r="Q36" i="2"/>
  <c r="Q38" i="2"/>
  <c r="Q7" i="2"/>
  <c r="AH6" i="2"/>
  <c r="AA5" i="2"/>
  <c r="C40" i="2"/>
  <c r="C9" i="2"/>
  <c r="AF6" i="2"/>
  <c r="Y5" i="2"/>
  <c r="B31" i="2"/>
  <c r="B24" i="2"/>
  <c r="B25" i="2"/>
  <c r="B19" i="2"/>
  <c r="I16" i="2"/>
  <c r="H14" i="2"/>
  <c r="I2" i="2"/>
  <c r="P40" i="2"/>
  <c r="N34" i="2"/>
  <c r="P42" i="2"/>
  <c r="N36" i="2"/>
  <c r="P36" i="2"/>
  <c r="N30" i="2"/>
  <c r="P9" i="2"/>
  <c r="N8" i="2"/>
  <c r="P7" i="2"/>
  <c r="N6" i="2"/>
  <c r="Z33" i="2"/>
  <c r="T26" i="2"/>
  <c r="Z37" i="2"/>
  <c r="T31" i="2"/>
  <c r="Z2" i="2"/>
  <c r="T2" i="2"/>
  <c r="W25" i="2"/>
  <c r="R19" i="2"/>
  <c r="AL43" i="2"/>
  <c r="AL42" i="2"/>
  <c r="AL11" i="2"/>
  <c r="AL2" i="2"/>
  <c r="AL13" i="2"/>
  <c r="AL9" i="2"/>
  <c r="AA35" i="2"/>
  <c r="U28" i="2"/>
  <c r="AA12" i="2"/>
  <c r="U11" i="2"/>
  <c r="AA10" i="2"/>
  <c r="U9" i="2"/>
  <c r="AD27" i="2"/>
  <c r="W21" i="2"/>
  <c r="AB35" i="2"/>
  <c r="AB37" i="2"/>
  <c r="AB39" i="2"/>
  <c r="AB33" i="2"/>
  <c r="AB13" i="2"/>
  <c r="F41" i="2"/>
  <c r="E35" i="2"/>
  <c r="F35" i="2"/>
  <c r="E28" i="2"/>
  <c r="F37" i="2"/>
  <c r="E31" i="2"/>
  <c r="F39" i="2"/>
  <c r="E33" i="2"/>
  <c r="F2" i="2"/>
  <c r="E2" i="2"/>
  <c r="AE37" i="2"/>
  <c r="X31" i="2"/>
  <c r="AE13" i="2"/>
  <c r="X12" i="2"/>
  <c r="AE26" i="2"/>
  <c r="X20" i="2"/>
  <c r="AE3" i="2"/>
  <c r="X3" i="2"/>
  <c r="AG34" i="2"/>
  <c r="AG23" i="2"/>
  <c r="AG26" i="2"/>
  <c r="Z20" i="2"/>
  <c r="AG10" i="2"/>
  <c r="AG9" i="2"/>
  <c r="G38" i="2"/>
  <c r="G32" i="2"/>
  <c r="G34" i="2"/>
  <c r="G27" i="2"/>
  <c r="F21" i="2"/>
  <c r="G8" i="2"/>
  <c r="G2" i="2"/>
  <c r="J39" i="2"/>
  <c r="J41" i="2"/>
  <c r="J43" i="2"/>
  <c r="J17" i="2"/>
  <c r="J6" i="2"/>
  <c r="I5" i="2"/>
  <c r="L27" i="2"/>
  <c r="K21" i="2"/>
  <c r="L22" i="2"/>
  <c r="L25" i="2"/>
  <c r="K19" i="2"/>
  <c r="L2" i="2"/>
  <c r="AN25" i="2"/>
  <c r="AH19" i="2"/>
  <c r="AN27" i="2"/>
  <c r="AH21" i="2"/>
  <c r="AJ15" i="2"/>
  <c r="AJ40" i="2"/>
  <c r="AJ42" i="2"/>
  <c r="AJ13" i="2"/>
  <c r="D18" i="2"/>
  <c r="D35" i="2"/>
  <c r="D28" i="2"/>
  <c r="D11" i="2"/>
  <c r="P27" i="2"/>
  <c r="N21" i="2"/>
  <c r="Z3" i="2"/>
  <c r="T3" i="2"/>
  <c r="W16" i="2"/>
  <c r="R14" i="2"/>
  <c r="AA26" i="2"/>
  <c r="U20" i="2"/>
  <c r="AA16" i="2"/>
  <c r="U14" i="2"/>
  <c r="F28" i="2"/>
  <c r="E22" i="2"/>
  <c r="J2" i="2"/>
  <c r="Y27" i="2"/>
  <c r="S21" i="2"/>
  <c r="Y40" i="2"/>
  <c r="S34" i="2"/>
  <c r="AO27" i="2"/>
  <c r="AI21" i="2"/>
  <c r="K37" i="2"/>
  <c r="K6" i="2"/>
  <c r="J5" i="2"/>
  <c r="V25" i="2"/>
  <c r="Q19" i="2"/>
  <c r="M16" i="2"/>
  <c r="L14" i="2"/>
  <c r="H7" i="2"/>
  <c r="AI33" i="2"/>
  <c r="AI41" i="2"/>
  <c r="AI6" i="2"/>
  <c r="AB5" i="2"/>
  <c r="O9" i="2"/>
  <c r="O31" i="2"/>
  <c r="M24" i="2"/>
  <c r="O6" i="2"/>
  <c r="M5" i="2"/>
  <c r="O7" i="2"/>
  <c r="Q37" i="2"/>
  <c r="Q40" i="2"/>
  <c r="Q15" i="2"/>
  <c r="Q3" i="2"/>
  <c r="AH41" i="2"/>
  <c r="C27" i="2"/>
  <c r="C21" i="2"/>
  <c r="C12" i="2"/>
  <c r="C22" i="2"/>
  <c r="C42" i="2"/>
  <c r="C6" i="2"/>
  <c r="C5" i="2"/>
  <c r="AF16" i="2"/>
  <c r="Y14" i="2"/>
  <c r="AC6" i="2"/>
  <c r="AL5" i="2"/>
  <c r="B27" i="2"/>
  <c r="B21" i="2"/>
  <c r="B43" i="2"/>
  <c r="B22" i="2"/>
  <c r="P22" i="2"/>
  <c r="N17" i="2"/>
  <c r="P25" i="2"/>
  <c r="N19" i="2"/>
  <c r="P15" i="2"/>
  <c r="N13" i="2"/>
  <c r="P17" i="2"/>
  <c r="N15" i="2"/>
  <c r="P3" i="2"/>
  <c r="N3" i="2"/>
  <c r="Z31" i="2"/>
  <c r="T24" i="2"/>
  <c r="Z13" i="2"/>
  <c r="T12" i="2"/>
  <c r="W6" i="2"/>
  <c r="R5" i="2"/>
  <c r="AL26" i="2"/>
  <c r="AF20" i="2"/>
  <c r="AL25" i="2"/>
  <c r="AF19" i="2"/>
  <c r="AL36" i="2"/>
  <c r="AL10" i="2"/>
  <c r="AA41" i="2"/>
  <c r="U35" i="2"/>
  <c r="AA28" i="2"/>
  <c r="U22" i="2"/>
  <c r="AA39" i="2"/>
  <c r="U33" i="2"/>
  <c r="AA6" i="2"/>
  <c r="U5" i="2"/>
  <c r="AA7" i="2"/>
  <c r="U6" i="2"/>
  <c r="AB15" i="2"/>
  <c r="AB11" i="2"/>
  <c r="AB10" i="2"/>
  <c r="F23" i="2"/>
  <c r="E18" i="2"/>
  <c r="F38" i="2"/>
  <c r="E32" i="2"/>
  <c r="F9" i="2"/>
  <c r="E8" i="2"/>
  <c r="F29" i="2"/>
  <c r="E38" i="2"/>
  <c r="F8" i="2"/>
  <c r="E7" i="2"/>
  <c r="AM27" i="2"/>
  <c r="AG21" i="2"/>
  <c r="AM6" i="2"/>
  <c r="AG5" i="2"/>
  <c r="AE34" i="2"/>
  <c r="X27" i="2"/>
  <c r="AE36" i="2"/>
  <c r="X30" i="2"/>
  <c r="AE11" i="2"/>
  <c r="X10" i="2"/>
  <c r="AE9" i="2"/>
  <c r="X8" i="2"/>
  <c r="AG16" i="2"/>
  <c r="Z14" i="2"/>
  <c r="AG37" i="2"/>
  <c r="AG6" i="2"/>
  <c r="Z5" i="2"/>
  <c r="G15" i="2"/>
  <c r="G6" i="2"/>
  <c r="F5" i="2"/>
  <c r="G41" i="2"/>
  <c r="G4" i="2"/>
  <c r="J37" i="2"/>
  <c r="J23" i="2"/>
  <c r="J26" i="2"/>
  <c r="I20" i="2"/>
  <c r="J16" i="2"/>
  <c r="I14" i="2"/>
  <c r="J11" i="2"/>
  <c r="L33" i="2"/>
  <c r="L35" i="2"/>
  <c r="L37" i="2"/>
  <c r="L3" i="2"/>
  <c r="L8" i="2"/>
  <c r="AQ27" i="2"/>
  <c r="AK21" i="2"/>
  <c r="AQ25" i="2"/>
  <c r="AK19" i="2"/>
  <c r="AQ6" i="2"/>
  <c r="AK5" i="2"/>
  <c r="AJ38" i="2"/>
  <c r="AJ22" i="2"/>
  <c r="AJ25" i="2"/>
  <c r="AD19" i="2"/>
  <c r="AJ27" i="2"/>
  <c r="AD21" i="2"/>
  <c r="AJ10" i="2"/>
  <c r="D39" i="2"/>
  <c r="D8" i="2"/>
  <c r="Y42" i="2"/>
  <c r="S36" i="2"/>
  <c r="O26" i="2"/>
  <c r="M20" i="2"/>
  <c r="P32" i="2"/>
  <c r="N25" i="2"/>
  <c r="Z23" i="2"/>
  <c r="T18" i="2"/>
  <c r="Z8" i="2"/>
  <c r="T7" i="2"/>
  <c r="AD25" i="2"/>
  <c r="W19" i="2"/>
  <c r="AB26" i="2"/>
  <c r="V20" i="2"/>
  <c r="F31" i="2"/>
  <c r="E24" i="2"/>
  <c r="AE29" i="2"/>
  <c r="X38" i="2"/>
  <c r="AJ6" i="2"/>
  <c r="AD5" i="2"/>
  <c r="D26" i="2"/>
  <c r="D20" i="2"/>
  <c r="Y34" i="2"/>
  <c r="S27" i="2"/>
  <c r="Y11" i="2"/>
  <c r="S10" i="2"/>
  <c r="AO16" i="2"/>
  <c r="AI14" i="2"/>
  <c r="K16" i="2"/>
  <c r="J14" i="2"/>
  <c r="AK27" i="2"/>
  <c r="AE21" i="2"/>
  <c r="M33" i="2"/>
  <c r="M40" i="2"/>
  <c r="AI23" i="2"/>
  <c r="AI26" i="2"/>
  <c r="AB20" i="2"/>
  <c r="AI37" i="2"/>
  <c r="AI11" i="2"/>
  <c r="O11" i="2"/>
  <c r="Q43" i="2"/>
  <c r="Q28" i="2"/>
  <c r="Q39" i="2"/>
  <c r="Q6" i="2"/>
  <c r="O5" i="2"/>
  <c r="Q18" i="2"/>
  <c r="AH36" i="2"/>
  <c r="AH25" i="2"/>
  <c r="AA19" i="2"/>
  <c r="C43" i="2"/>
  <c r="C16" i="2"/>
  <c r="C14" i="2"/>
  <c r="AF38" i="2"/>
  <c r="AC26" i="2"/>
  <c r="AL20" i="2"/>
  <c r="AC31" i="2"/>
  <c r="AL24" i="2"/>
  <c r="AC16" i="2"/>
  <c r="AL14" i="2"/>
  <c r="B26" i="2"/>
  <c r="B20" i="2"/>
  <c r="B41" i="2"/>
  <c r="I39" i="2"/>
  <c r="P38" i="2"/>
  <c r="N32" i="2"/>
  <c r="P43" i="2"/>
  <c r="N37" i="2"/>
  <c r="P8" i="2"/>
  <c r="N7" i="2"/>
  <c r="Z29" i="2"/>
  <c r="T38" i="2"/>
  <c r="Z38" i="2"/>
  <c r="T32" i="2"/>
  <c r="Z40" i="2"/>
  <c r="T34" i="2"/>
  <c r="Z16" i="2"/>
  <c r="T14" i="2"/>
  <c r="Z4" i="2"/>
  <c r="T4" i="2"/>
  <c r="W26" i="2"/>
  <c r="R20" i="2"/>
  <c r="W11" i="2"/>
  <c r="AL27" i="2"/>
  <c r="AF21" i="2"/>
  <c r="AL16" i="2"/>
  <c r="AF14" i="2"/>
  <c r="AA33" i="2"/>
  <c r="U26" i="2"/>
  <c r="AA40" i="2"/>
  <c r="U34" i="2"/>
  <c r="AA15" i="2"/>
  <c r="U13" i="2"/>
  <c r="AA31" i="2"/>
  <c r="U24" i="2"/>
  <c r="AA11" i="2"/>
  <c r="U10" i="2"/>
  <c r="AD6" i="2"/>
  <c r="W5" i="2"/>
  <c r="AB40" i="2"/>
  <c r="AB36" i="2"/>
  <c r="AB18" i="2"/>
  <c r="AB16" i="2"/>
  <c r="V14" i="2"/>
  <c r="F17" i="2"/>
  <c r="E15" i="2"/>
  <c r="F42" i="2"/>
  <c r="E36" i="2"/>
  <c r="F36" i="2"/>
  <c r="E30" i="2"/>
  <c r="F13" i="2"/>
  <c r="E12" i="2"/>
  <c r="AE25" i="2"/>
  <c r="X19" i="2"/>
  <c r="AE27" i="2"/>
  <c r="X21" i="2"/>
  <c r="AE38" i="2"/>
  <c r="X32" i="2"/>
  <c r="AE2" i="2"/>
  <c r="X2" i="2"/>
  <c r="AE15" i="2"/>
  <c r="X13" i="2"/>
  <c r="AG38" i="2"/>
  <c r="AG28" i="2"/>
  <c r="AG11" i="2"/>
  <c r="G43" i="2"/>
  <c r="G37" i="2"/>
  <c r="G33" i="2"/>
  <c r="G10" i="2"/>
  <c r="J28" i="2"/>
  <c r="J36" i="2"/>
  <c r="J34" i="2"/>
  <c r="J18" i="2"/>
  <c r="J7" i="2"/>
  <c r="L23" i="2"/>
  <c r="L26" i="2"/>
  <c r="K20" i="2"/>
  <c r="L28" i="2"/>
  <c r="L18" i="2"/>
  <c r="L13" i="2"/>
  <c r="AN31" i="2"/>
  <c r="AH24" i="2"/>
  <c r="AP26" i="2"/>
  <c r="AJ20" i="2"/>
  <c r="AJ43" i="2"/>
  <c r="AJ18" i="2"/>
  <c r="AJ17" i="2"/>
  <c r="AJ12" i="2"/>
  <c r="AJ16" i="2"/>
  <c r="AD14" i="2"/>
  <c r="D40" i="2"/>
  <c r="D31" i="2"/>
  <c r="D24" i="2"/>
  <c r="D13" i="2"/>
  <c r="R31" i="2"/>
  <c r="P24" i="2"/>
  <c r="AI15" i="2"/>
  <c r="Q27" i="2"/>
  <c r="O21" i="2"/>
  <c r="P34" i="2"/>
  <c r="N27" i="2"/>
  <c r="P12" i="2"/>
  <c r="N11" i="2"/>
  <c r="Z39" i="2"/>
  <c r="T33" i="2"/>
  <c r="AL4" i="2"/>
  <c r="AA37" i="2"/>
  <c r="U31" i="2"/>
  <c r="AB31" i="2"/>
  <c r="V24" i="2"/>
  <c r="F26" i="2"/>
  <c r="E20" i="2"/>
  <c r="F11" i="2"/>
  <c r="E10" i="2"/>
  <c r="AM25" i="2"/>
  <c r="AG19" i="2"/>
  <c r="AE17" i="2"/>
  <c r="X15" i="2"/>
  <c r="AG25" i="2"/>
  <c r="Z19" i="2"/>
  <c r="G25" i="2"/>
  <c r="F19" i="2"/>
  <c r="J31" i="2"/>
  <c r="I24" i="2"/>
  <c r="Y39" i="2"/>
  <c r="S33" i="2"/>
  <c r="Y6" i="2"/>
  <c r="S5" i="2"/>
  <c r="Y31" i="2"/>
  <c r="S24" i="2"/>
  <c r="Y32" i="2"/>
  <c r="S25" i="2"/>
  <c r="Y38" i="2"/>
  <c r="S32" i="2"/>
  <c r="Y22" i="2"/>
  <c r="S17" i="2"/>
  <c r="Y16" i="2"/>
  <c r="S14" i="2"/>
  <c r="Y2" i="2"/>
  <c r="S2" i="2"/>
  <c r="AO25" i="2"/>
  <c r="AI19" i="2"/>
  <c r="R6" i="2"/>
  <c r="P5" i="2"/>
  <c r="K27" i="2"/>
  <c r="J21" i="2"/>
  <c r="K31" i="2"/>
  <c r="J24" i="2"/>
  <c r="V27" i="2"/>
  <c r="Q21" i="2"/>
  <c r="AK30" i="2"/>
  <c r="AK25" i="2"/>
  <c r="AE19" i="2"/>
  <c r="AK13" i="2"/>
  <c r="M32" i="2"/>
  <c r="M42" i="2"/>
  <c r="M15" i="2"/>
  <c r="M10" i="2"/>
  <c r="H6" i="2"/>
  <c r="G5" i="2"/>
  <c r="AI28" i="2"/>
  <c r="AI39" i="2"/>
  <c r="AI2" i="2"/>
  <c r="O33" i="2"/>
  <c r="O40" i="2"/>
  <c r="O42" i="2"/>
  <c r="O2" i="2"/>
  <c r="Q35" i="2"/>
  <c r="Q42" i="2"/>
  <c r="Q31" i="2"/>
  <c r="O24" i="2"/>
  <c r="Q41" i="2"/>
  <c r="Q13" i="2"/>
  <c r="Q9" i="2"/>
  <c r="AH26" i="2"/>
  <c r="AA20" i="2"/>
  <c r="AH27" i="2"/>
  <c r="AA21" i="2"/>
  <c r="C41" i="2"/>
  <c r="C35" i="2"/>
  <c r="C25" i="2"/>
  <c r="C19" i="2"/>
  <c r="C17" i="2"/>
  <c r="AF28" i="2"/>
  <c r="AF27" i="2"/>
  <c r="Y21" i="2"/>
  <c r="B30" i="2"/>
  <c r="B6" i="2"/>
  <c r="B5" i="2"/>
  <c r="B13" i="2"/>
  <c r="B11" i="2"/>
  <c r="B33" i="2"/>
  <c r="I31" i="2"/>
  <c r="H24" i="2"/>
  <c r="P30" i="2"/>
  <c r="N23" i="2"/>
  <c r="P37" i="2"/>
  <c r="N31" i="2"/>
  <c r="P41" i="2"/>
  <c r="N35" i="2"/>
  <c r="P13" i="2"/>
  <c r="N12" i="2"/>
  <c r="Z36" i="2"/>
  <c r="T30" i="2"/>
  <c r="Z30" i="2"/>
  <c r="T23" i="2"/>
  <c r="Z32" i="2"/>
  <c r="T25" i="2"/>
  <c r="Z42" i="2"/>
  <c r="T36" i="2"/>
  <c r="Z7" i="2"/>
  <c r="T6" i="2"/>
  <c r="Z10" i="2"/>
  <c r="T9" i="2"/>
  <c r="W31" i="2"/>
  <c r="R24" i="2"/>
  <c r="W7" i="2"/>
  <c r="W2" i="2"/>
  <c r="AL22" i="2"/>
  <c r="AL30" i="2"/>
  <c r="AL7" i="2"/>
  <c r="AA23" i="2"/>
  <c r="U18" i="2"/>
  <c r="AA32" i="2"/>
  <c r="U25" i="2"/>
  <c r="AA42" i="2"/>
  <c r="U36" i="2"/>
  <c r="AA29" i="2"/>
  <c r="U38" i="2"/>
  <c r="AA2" i="2"/>
  <c r="U2" i="2"/>
  <c r="AD31" i="2"/>
  <c r="W24" i="2"/>
  <c r="AB32" i="2"/>
  <c r="AB42" i="2"/>
  <c r="AB27" i="2"/>
  <c r="V21" i="2"/>
  <c r="AB9" i="2"/>
  <c r="AB7" i="2"/>
  <c r="F15" i="2"/>
  <c r="E13" i="2"/>
  <c r="F40" i="2"/>
  <c r="E34" i="2"/>
  <c r="F34" i="2"/>
  <c r="E27" i="2"/>
  <c r="F27" i="2"/>
  <c r="E21" i="2"/>
  <c r="F4" i="2"/>
  <c r="E4" i="2"/>
  <c r="AM31" i="2"/>
  <c r="AG24" i="2"/>
  <c r="AE40" i="2"/>
  <c r="X34" i="2"/>
  <c r="AE28" i="2"/>
  <c r="X22" i="2"/>
  <c r="AE30" i="2"/>
  <c r="X23" i="2"/>
  <c r="AE4" i="2"/>
  <c r="X4" i="2"/>
  <c r="AE6" i="2"/>
  <c r="X5" i="2"/>
  <c r="AG36" i="2"/>
  <c r="AG30" i="2"/>
  <c r="AG13" i="2"/>
  <c r="AG2" i="2"/>
  <c r="G35" i="2"/>
  <c r="G28" i="2"/>
  <c r="G39" i="2"/>
  <c r="G23" i="2"/>
  <c r="G16" i="2"/>
  <c r="F14" i="2"/>
  <c r="J13" i="2"/>
  <c r="J27" i="2"/>
  <c r="I21" i="2"/>
  <c r="J12" i="2"/>
  <c r="L39" i="2"/>
  <c r="L16" i="2"/>
  <c r="K14" i="2"/>
  <c r="L7" i="2"/>
  <c r="L36" i="2"/>
  <c r="L9" i="2"/>
  <c r="L4" i="2"/>
  <c r="AN6" i="2"/>
  <c r="AH5" i="2"/>
  <c r="AP31" i="2"/>
  <c r="AJ24" i="2"/>
  <c r="AP27" i="2"/>
  <c r="AJ21" i="2"/>
  <c r="AP6" i="2"/>
  <c r="AJ5" i="2"/>
  <c r="AJ41" i="2"/>
  <c r="AJ35" i="2"/>
  <c r="AJ3" i="2"/>
  <c r="AJ7" i="2"/>
  <c r="D32" i="2"/>
  <c r="D16" i="2"/>
  <c r="D14" i="2"/>
  <c r="C31" i="2"/>
  <c r="C24" i="2"/>
  <c r="AC27" i="2"/>
  <c r="AL21" i="2"/>
  <c r="I25" i="2"/>
  <c r="H19" i="2"/>
  <c r="P35" i="2"/>
  <c r="N28" i="2"/>
  <c r="P2" i="2"/>
  <c r="N2" i="2"/>
  <c r="Z28" i="2"/>
  <c r="T22" i="2"/>
  <c r="AA3" i="2"/>
  <c r="U3" i="2"/>
  <c r="F33" i="2"/>
  <c r="E26" i="2"/>
  <c r="AE42" i="2"/>
  <c r="X36" i="2"/>
  <c r="AE18" i="2"/>
  <c r="X16" i="2"/>
  <c r="J33" i="2"/>
  <c r="Y41" i="2"/>
  <c r="S35" i="2"/>
  <c r="Y30" i="2"/>
  <c r="S23" i="2"/>
  <c r="Y15" i="2"/>
  <c r="S13" i="2"/>
  <c r="Y12" i="2"/>
  <c r="S11" i="2"/>
  <c r="Y17" i="2"/>
  <c r="S15" i="2"/>
  <c r="AO31" i="2"/>
  <c r="AI24" i="2"/>
  <c r="R25" i="2"/>
  <c r="P19" i="2"/>
  <c r="R27" i="2"/>
  <c r="P21" i="2"/>
  <c r="V4" i="2"/>
  <c r="M6" i="2"/>
  <c r="L5" i="2"/>
  <c r="H31" i="2"/>
  <c r="G24" i="2"/>
  <c r="H23" i="2"/>
  <c r="AI40" i="2"/>
  <c r="AI31" i="2"/>
  <c r="AB24" i="2"/>
  <c r="AI8" i="2"/>
  <c r="O23" i="2"/>
  <c r="Q26" i="2"/>
  <c r="O20" i="2"/>
  <c r="Q34" i="2"/>
  <c r="Q33" i="2"/>
  <c r="Q4" i="2"/>
  <c r="AH16" i="2"/>
  <c r="AA14" i="2"/>
  <c r="AH3" i="2"/>
  <c r="C26" i="2"/>
  <c r="C20" i="2"/>
  <c r="B7" i="2"/>
  <c r="B16" i="2"/>
  <c r="B14" i="2"/>
  <c r="B39" i="2"/>
  <c r="I28" i="2"/>
  <c r="I26" i="2"/>
  <c r="H20" i="2"/>
  <c r="P26" i="2"/>
  <c r="N20" i="2"/>
  <c r="P28" i="2"/>
  <c r="N22" i="2"/>
  <c r="P39" i="2"/>
  <c r="N33" i="2"/>
  <c r="P33" i="2"/>
  <c r="N26" i="2"/>
  <c r="P4" i="2"/>
  <c r="N4" i="2"/>
  <c r="Z27" i="2"/>
  <c r="T21" i="2"/>
  <c r="Z17" i="2"/>
  <c r="T15" i="2"/>
  <c r="Z22" i="2"/>
  <c r="T17" i="2"/>
  <c r="Z34" i="2"/>
  <c r="T27" i="2"/>
  <c r="Z15" i="2"/>
  <c r="T13" i="2"/>
  <c r="AL39" i="2"/>
  <c r="AL41" i="2"/>
  <c r="AL8" i="2"/>
  <c r="AL12" i="2"/>
  <c r="AA9" i="2"/>
  <c r="U8" i="2"/>
  <c r="AA22" i="2"/>
  <c r="U17" i="2"/>
  <c r="AA34" i="2"/>
  <c r="U27" i="2"/>
  <c r="AA36" i="2"/>
  <c r="U30" i="2"/>
  <c r="AA8" i="2"/>
  <c r="U7" i="2"/>
  <c r="AD26" i="2"/>
  <c r="W20" i="2"/>
  <c r="AD4" i="2"/>
  <c r="AB22" i="2"/>
  <c r="AB34" i="2"/>
  <c r="AB43" i="2"/>
  <c r="AB2" i="2"/>
  <c r="AB12" i="2"/>
  <c r="F32" i="2"/>
  <c r="E25" i="2"/>
  <c r="F25" i="2"/>
  <c r="E19" i="2"/>
  <c r="F18" i="2"/>
  <c r="E16" i="2"/>
  <c r="F10" i="2"/>
  <c r="E9" i="2"/>
  <c r="AE32" i="2"/>
  <c r="X25" i="2"/>
  <c r="AE41" i="2"/>
  <c r="X35" i="2"/>
  <c r="AE16" i="2"/>
  <c r="X14" i="2"/>
  <c r="AE10" i="2"/>
  <c r="X9" i="2"/>
  <c r="AG31" i="2"/>
  <c r="Z24" i="2"/>
  <c r="AG27" i="2"/>
  <c r="Z21" i="2"/>
  <c r="AG39" i="2"/>
  <c r="AG40" i="2"/>
  <c r="AG4" i="2"/>
  <c r="AG17" i="2"/>
  <c r="G26" i="2"/>
  <c r="F20" i="2"/>
  <c r="G11" i="2"/>
  <c r="G31" i="2"/>
  <c r="F24" i="2"/>
  <c r="G18" i="2"/>
  <c r="J4" i="2"/>
  <c r="J38" i="2"/>
  <c r="J40" i="2"/>
  <c r="J3" i="2"/>
  <c r="L31" i="2"/>
  <c r="K24" i="2"/>
  <c r="L15" i="2"/>
  <c r="AQ26" i="2"/>
  <c r="AK20" i="2"/>
  <c r="AQ31" i="2"/>
  <c r="AK24" i="2"/>
  <c r="AJ33" i="2"/>
  <c r="AJ26" i="2"/>
  <c r="AD20" i="2"/>
  <c r="AJ37" i="2"/>
  <c r="AJ39" i="2"/>
  <c r="AJ11" i="2"/>
  <c r="D30" i="2"/>
  <c r="D42" i="2"/>
  <c r="O16" i="2"/>
  <c r="M14" i="2"/>
  <c r="Y33" i="2"/>
  <c r="S26" i="2"/>
  <c r="Y10" i="2"/>
  <c r="S9" i="2"/>
  <c r="V6" i="2"/>
  <c r="Q5" i="2"/>
  <c r="AK6" i="2"/>
  <c r="AE5" i="2"/>
  <c r="M27" i="2"/>
  <c r="L21" i="2"/>
  <c r="M25" i="2"/>
  <c r="L19" i="2"/>
  <c r="AI38" i="2"/>
  <c r="AI42" i="2"/>
  <c r="AI9" i="2"/>
  <c r="AI13" i="2"/>
  <c r="O25" i="2"/>
  <c r="M19" i="2"/>
  <c r="O27" i="2"/>
  <c r="M21" i="2"/>
  <c r="Q11" i="2"/>
  <c r="Q25" i="2"/>
  <c r="O19" i="2"/>
  <c r="Q32" i="2"/>
  <c r="Q10" i="2"/>
  <c r="C23" i="2"/>
  <c r="C13" i="2"/>
  <c r="AF25" i="2"/>
  <c r="Y19" i="2"/>
  <c r="P11" i="2"/>
  <c r="N10" i="2"/>
  <c r="P6" i="2"/>
  <c r="N5" i="2"/>
  <c r="P31" i="2"/>
  <c r="N24" i="2"/>
  <c r="P23" i="2"/>
  <c r="N18" i="2"/>
  <c r="P10" i="2"/>
  <c r="N9" i="2"/>
  <c r="Z18" i="2"/>
  <c r="T16" i="2"/>
  <c r="Z43" i="2"/>
  <c r="T37" i="2"/>
  <c r="Z41" i="2"/>
  <c r="T35" i="2"/>
  <c r="Z25" i="2"/>
  <c r="T19" i="2"/>
  <c r="Z6" i="2"/>
  <c r="T5" i="2"/>
  <c r="AL37" i="2"/>
  <c r="AL31" i="2"/>
  <c r="AF24" i="2"/>
  <c r="AL33" i="2"/>
  <c r="AL15" i="2"/>
  <c r="AL3" i="2"/>
  <c r="AA17" i="2"/>
  <c r="U15" i="2"/>
  <c r="AA25" i="2"/>
  <c r="U19" i="2"/>
  <c r="AA13" i="2"/>
  <c r="U12" i="2"/>
  <c r="AB38" i="2"/>
  <c r="AB6" i="2"/>
  <c r="V5" i="2"/>
  <c r="AB25" i="2"/>
  <c r="V19" i="2"/>
  <c r="AB17" i="2"/>
  <c r="AB3" i="2"/>
  <c r="F30" i="2"/>
  <c r="E23" i="2"/>
  <c r="F22" i="2"/>
  <c r="E17" i="2"/>
  <c r="F12" i="2"/>
  <c r="E11" i="2"/>
  <c r="F16" i="2"/>
  <c r="E14" i="2"/>
  <c r="AM16" i="2"/>
  <c r="AG14" i="2"/>
  <c r="AE22" i="2"/>
  <c r="X17" i="2"/>
  <c r="AE39" i="2"/>
  <c r="X33" i="2"/>
  <c r="AE33" i="2"/>
  <c r="X26" i="2"/>
  <c r="AE43" i="2"/>
  <c r="X37" i="2"/>
  <c r="AE7" i="2"/>
  <c r="X6" i="2"/>
  <c r="AG41" i="2"/>
  <c r="AG32" i="2"/>
  <c r="AG12" i="2"/>
  <c r="AG8" i="2"/>
  <c r="G9" i="2"/>
  <c r="G12" i="2"/>
  <c r="J25" i="2"/>
  <c r="I19" i="2"/>
  <c r="J30" i="2"/>
  <c r="J32" i="2"/>
  <c r="J9" i="2"/>
  <c r="L38" i="2"/>
  <c r="L40" i="2"/>
  <c r="L42" i="2"/>
  <c r="L6" i="2"/>
  <c r="K5" i="2"/>
  <c r="AN26" i="2"/>
  <c r="AH20" i="2"/>
  <c r="AN16" i="2"/>
  <c r="AH14" i="2"/>
  <c r="AJ23" i="2"/>
  <c r="AJ30" i="2"/>
  <c r="AJ28" i="2"/>
  <c r="AJ31" i="2"/>
  <c r="AD24" i="2"/>
  <c r="AJ2" i="2"/>
  <c r="D34" i="2"/>
  <c r="D15" i="2"/>
  <c r="R16" i="2"/>
  <c r="P14" i="2"/>
  <c r="K26" i="2"/>
  <c r="J20" i="2"/>
  <c r="M31" i="2"/>
  <c r="L24" i="2"/>
  <c r="H16" i="2"/>
  <c r="G14" i="2"/>
  <c r="AF31" i="2"/>
  <c r="Y24" i="2"/>
  <c r="Y43" i="2"/>
  <c r="S37" i="2"/>
  <c r="Y23" i="2"/>
  <c r="S18" i="2"/>
  <c r="Y37" i="2"/>
  <c r="S31" i="2"/>
  <c r="Y13" i="2"/>
  <c r="S12" i="2"/>
  <c r="R37" i="2"/>
  <c r="AK26" i="2"/>
  <c r="AE20" i="2"/>
  <c r="M3" i="2"/>
  <c r="AI30" i="2"/>
  <c r="AI22" i="2"/>
  <c r="AI34" i="2"/>
  <c r="AI16" i="2"/>
  <c r="AB14" i="2"/>
  <c r="AI4" i="2"/>
  <c r="Q2" i="2"/>
  <c r="Q16" i="2"/>
  <c r="O14" i="2"/>
  <c r="AH31" i="2"/>
  <c r="AA24" i="2"/>
  <c r="AH9" i="2"/>
  <c r="C18" i="2"/>
  <c r="AF26" i="2"/>
  <c r="Y20" i="2"/>
  <c r="AC25" i="2"/>
  <c r="AL19" i="2"/>
  <c r="I27" i="2"/>
  <c r="H21" i="2"/>
  <c r="I6" i="2"/>
  <c r="H5" i="2"/>
  <c r="P29" i="2"/>
  <c r="N38" i="2"/>
  <c r="P18" i="2"/>
  <c r="N16" i="2"/>
  <c r="Z9" i="2"/>
  <c r="T8" i="2"/>
  <c r="Z35" i="2"/>
  <c r="T28" i="2"/>
  <c r="Z12" i="2"/>
  <c r="T11" i="2"/>
  <c r="Z11" i="2"/>
  <c r="T10" i="2"/>
  <c r="W34" i="2"/>
  <c r="W27" i="2"/>
  <c r="R21" i="2"/>
  <c r="AL40" i="2"/>
  <c r="AL28" i="2"/>
  <c r="AL17" i="2"/>
  <c r="AL23" i="2"/>
  <c r="AL6" i="2"/>
  <c r="AF5" i="2"/>
  <c r="AL18" i="2"/>
  <c r="AA43" i="2"/>
  <c r="U37" i="2"/>
  <c r="AA30" i="2"/>
  <c r="U23" i="2"/>
  <c r="AA38" i="2"/>
  <c r="U32" i="2"/>
  <c r="AA18" i="2"/>
  <c r="U16" i="2"/>
  <c r="AA4" i="2"/>
  <c r="U4" i="2"/>
  <c r="AD16" i="2"/>
  <c r="W14" i="2"/>
  <c r="AB30" i="2"/>
  <c r="AB41" i="2"/>
  <c r="AB8" i="2"/>
  <c r="F43" i="2"/>
  <c r="E37" i="2"/>
  <c r="F3" i="2"/>
  <c r="E3" i="2"/>
  <c r="F7" i="2"/>
  <c r="E6" i="2"/>
  <c r="AM26" i="2"/>
  <c r="AG20" i="2"/>
  <c r="AE8" i="2"/>
  <c r="X7" i="2"/>
  <c r="AE23" i="2"/>
  <c r="X18" i="2"/>
  <c r="AE35" i="2"/>
  <c r="X28" i="2"/>
  <c r="AE12" i="2"/>
  <c r="X11" i="2"/>
  <c r="AG42" i="2"/>
  <c r="AG35" i="2"/>
  <c r="AG22" i="2"/>
  <c r="AG3" i="2"/>
  <c r="G40" i="2"/>
  <c r="G42" i="2"/>
  <c r="G36" i="2"/>
  <c r="G17" i="2"/>
  <c r="G3" i="2"/>
  <c r="J42" i="2"/>
  <c r="J22" i="2"/>
  <c r="J15" i="2"/>
  <c r="L30" i="2"/>
  <c r="L32" i="2"/>
  <c r="L34" i="2"/>
  <c r="L11" i="2"/>
  <c r="AQ16" i="2"/>
  <c r="AK14" i="2"/>
  <c r="AP16" i="2"/>
  <c r="AJ14" i="2"/>
  <c r="AP25" i="2"/>
  <c r="AJ19" i="2"/>
  <c r="AJ9" i="2"/>
  <c r="AJ8" i="2"/>
  <c r="D27" i="2"/>
  <c r="D21" i="2"/>
  <c r="D37" i="2"/>
  <c r="D25" i="2"/>
  <c r="D19" i="2"/>
  <c r="D6" i="2"/>
  <c r="D5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<sst xmlns="http://schemas.openxmlformats.org/spreadsheetml/2006/main" count="15807" uniqueCount="606">
  <si>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</si>
  <si>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</si>
  <si>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</si>
  <si>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</si>
  <si>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</si>
  <si>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</si>
  <si>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</si>
  <si>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</si>
  <si>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</si>
  <si>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</si>
  <si>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</si>
  <si>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</si>
  <si>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</si>
  <si>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</si>
  <si>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</si>
  <si>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</si>
  <si>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</si>
  <si>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</si>
  <si>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</si>
  <si>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</si>
  <si>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</si>
  <si>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</si>
  <si>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</si>
  <si>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</si>
  <si>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</si>
  <si>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</si>
  <si>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</si>
  <si>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</si>
  <si>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</si>
  <si>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</si>
  <si>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</si>
  <si>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</si>
  <si>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</si>
  <si>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</si>
  <si>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</si>
  <si>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OECD Stat directly provides Leontief inverse matrices, both total and domestic-only, for</t>
  </si>
  <si>
    <t>64 countries and regions.</t>
  </si>
  <si>
    <t>If you don't have a pre-calculated Leontief inverse matrix, you can calculate one from a standard</t>
  </si>
  <si>
    <t>which can be done in Excel with the MINVERSE function.</t>
  </si>
  <si>
    <t>the diagonal and values between 0 and 0.3 elsewhere (usually between 0 and 0.1).</t>
  </si>
  <si>
    <t>as the column headings).  There should be no "total" or other special rows or columns.</t>
  </si>
  <si>
    <t>A domestic-only Leontief matrix filters out payments to foreign suppliers from the respending</t>
  </si>
  <si>
    <t>calculations.  This type of Leontief matrix must be multiplied by a change in domestic (not total)</t>
  </si>
  <si>
    <t>Conversely, a "Total" Leontief matrix must be multiplied by a change in total (not domestic)</t>
  </si>
  <si>
    <t>output by ISIC code, as it does not filter the direct output changes by which it is multiplied.</t>
  </si>
  <si>
    <t>output by ISIC code, as it cannot restore imports that were removed from the direct output changes</t>
  </si>
  <si>
    <t>by which it is multiplied.</t>
  </si>
  <si>
    <t>ISIC Code</t>
  </si>
  <si>
    <t>ISIC 20</t>
  </si>
  <si>
    <t>ISIC 21</t>
  </si>
  <si>
    <t>Matching ISIC Code</t>
  </si>
  <si>
    <t>Output</t>
  </si>
  <si>
    <t>The OECD tables group the chemicals and pharmaceuticals industries (ISIC 20T21).  The EPS</t>
  </si>
  <si>
    <t>needs these to be disaggregated to calculate cash flows directly.  Accordingly, we calculate</t>
  </si>
  <si>
    <t>these rows and columns using a separate data source.</t>
  </si>
  <si>
    <t>All of the pale orange-colored tabs are used only to create the BEA-derived Leontief</t>
  </si>
  <si>
    <t>Inverse Matrix for use in splitting apart ISIC 20T21 and are not otherwise used.</t>
  </si>
  <si>
    <t>Weighted Avg Self-Multiplier</t>
  </si>
  <si>
    <t>The result is the Leontief Inverse Matrix.  It should generally have values between 1 and 1.3 along</t>
  </si>
  <si>
    <t>Self-Multipliers (Diagonal) by ISIC Code</t>
  </si>
  <si>
    <t>Weighted Avg Multipliers by ISIC Row and ISIC Column</t>
  </si>
  <si>
    <t>For the U.S., we use the BEA "Requirements" table (which contains Leontief-style multipliers),</t>
  </si>
  <si>
    <t>reallocated into OECD's ISIC code categories using output-weighted averaging.</t>
  </si>
  <si>
    <t>Note that if your input-output table is more disaggregated than the OECD's ISIC codes,</t>
  </si>
  <si>
    <t>1. Ensure your input-output table is square (the row headings are the same entities</t>
  </si>
  <si>
    <t>Each row of the table should show the dollar value of the outputs of the industry in that row</t>
  </si>
  <si>
    <t>that is purchased by the industry in each column.</t>
  </si>
  <si>
    <t>you cannot sum up the cash flows prior to transforming it into a Leontief Inverse Matrix.</t>
  </si>
  <si>
    <t>You will get the wrong multipliers if you do that.  You must first transform the I/O table</t>
  </si>
  <si>
    <t xml:space="preserve">used to consolidate the BEA Leontief multipliers into ISIC codes on the </t>
  </si>
  <si>
    <t>into a Leontief Matrix (using the procedure below) while preserving all of its original</t>
  </si>
  <si>
    <t>rows and columns.  Then, you can consolidate the resulting Leontief</t>
  </si>
  <si>
    <t>3. Create an identity matrix (I) with the same dimensions as your input-output table.</t>
  </si>
  <si>
    <t>4. Subtract your input-output table from the identity matrix (I - A).</t>
  </si>
  <si>
    <t>5. Invert the matrix you just obtained (I-A)^-1.  This requries a matrix inversion operation,</t>
  </si>
  <si>
    <t>multipliers into OECD ISIC codes using weighted averaging.  To do this, follow the procedure</t>
  </si>
  <si>
    <t>"Weighted Avg BEA Multipliers" tab as a guide.</t>
  </si>
  <si>
    <t>2. Divide each cell by the total output of the industry specified in the column.  Now each cell</t>
  </si>
  <si>
    <r>
      <t xml:space="preserve">contains the </t>
    </r>
    <r>
      <rPr>
        <b/>
        <sz val="11"/>
        <color theme="1"/>
        <rFont val="Calibri"/>
        <family val="2"/>
        <scheme val="minor"/>
      </rPr>
      <t>direct purchases per dollar of output</t>
    </r>
    <r>
      <rPr>
        <sz val="11"/>
        <color theme="1"/>
        <rFont val="Calibri"/>
        <family val="2"/>
        <scheme val="minor"/>
      </rPr>
      <t xml:space="preserve"> purchased by the industry in the column from</t>
    </r>
  </si>
  <si>
    <t>the industry in the row.  This is the "A" matrix.</t>
  </si>
  <si>
    <t>input-output table using the following steps:</t>
  </si>
  <si>
    <t>Read all of the directions below before you begin creating your own Leontief inverse matrix.</t>
  </si>
  <si>
    <t>An identity matrix has 1s along the diagonal (matching row and column headers) and zeroes elsewhere.</t>
  </si>
  <si>
    <t>before creating a Leontief Inverse Matrix.</t>
  </si>
  <si>
    <t>if you try to sum smaller categories from a highly disaggregated I/O table into an OECD ISIC code</t>
  </si>
  <si>
    <t>Some data sources may provide the "A" matrix directly, in which case, skip steps 1 and 2.</t>
  </si>
  <si>
    <t>A result above 1.5 along the diagonal may be an error, which can arise (for example)</t>
  </si>
  <si>
    <t>For details on how this is done, see the "Weighted Avg BEA Multipliers" tab.</t>
  </si>
  <si>
    <t>ISIC 05</t>
  </si>
  <si>
    <t>ISIC 06</t>
  </si>
  <si>
    <t>We do the same to split up ISIC 05T06, coal mining and oil and gas extraction.</t>
  </si>
  <si>
    <t>Splitting OECD Joined ISIC Codes</t>
  </si>
  <si>
    <t>ISIC 231</t>
  </si>
  <si>
    <t>ISIC 239</t>
  </si>
  <si>
    <t>ISIC 241</t>
  </si>
  <si>
    <t>ISIC 242</t>
  </si>
  <si>
    <t>ISIC 36T39</t>
  </si>
  <si>
    <t>ISIC 351</t>
  </si>
  <si>
    <t>ISIC 352T353</t>
  </si>
  <si>
    <t>B</t>
  </si>
  <si>
    <t>F</t>
  </si>
  <si>
    <t>I</t>
  </si>
  <si>
    <t>A</t>
  </si>
  <si>
    <t>ISIC 1</t>
  </si>
  <si>
    <t>ISIC 2</t>
  </si>
  <si>
    <t>ISIC 3</t>
  </si>
  <si>
    <t>ISIC 05-09</t>
  </si>
  <si>
    <t>ISIC 05T09</t>
  </si>
  <si>
    <t>ISIC 10-12</t>
  </si>
  <si>
    <t>ISIC 13-15</t>
  </si>
  <si>
    <t>ISIC 17</t>
  </si>
  <si>
    <t>ISIC 18</t>
  </si>
  <si>
    <t>ISIC 31-32</t>
  </si>
  <si>
    <t>ISIC 33</t>
  </si>
  <si>
    <t>ISIC 35</t>
  </si>
  <si>
    <t>ISIC 36</t>
  </si>
  <si>
    <t>ISIC 37-39</t>
  </si>
  <si>
    <t>ISIC 41-43</t>
  </si>
  <si>
    <t>ISIC 45</t>
  </si>
  <si>
    <t>ISIC 46</t>
  </si>
  <si>
    <t>ISIC 47</t>
  </si>
  <si>
    <t>ISIC 49</t>
  </si>
  <si>
    <t>ISIC 50</t>
  </si>
  <si>
    <t>ISIC 51</t>
  </si>
  <si>
    <t>ISIC 52</t>
  </si>
  <si>
    <t>K</t>
  </si>
  <si>
    <t>ISIC 53</t>
  </si>
  <si>
    <t>ISIC 55-56</t>
  </si>
  <si>
    <t>ISIC 58</t>
  </si>
  <si>
    <t>L</t>
  </si>
  <si>
    <t>ISIC 59-60</t>
  </si>
  <si>
    <t>ISIC 62-63</t>
  </si>
  <si>
    <t>ISIC 64</t>
  </si>
  <si>
    <t>ISIC 65</t>
  </si>
  <si>
    <t>ISIC 66</t>
  </si>
  <si>
    <t>ISIC 69-70</t>
  </si>
  <si>
    <t>ISIC 71</t>
  </si>
  <si>
    <t>ISIC 72</t>
  </si>
  <si>
    <t>ISIC 73</t>
  </si>
  <si>
    <t>ISIC 74-75</t>
  </si>
  <si>
    <t>ISIC 77</t>
  </si>
  <si>
    <t>ISIC 78</t>
  </si>
  <si>
    <t>ISIC 79</t>
  </si>
  <si>
    <t>ISIC 80-82</t>
  </si>
  <si>
    <t>ISIC 86</t>
  </si>
  <si>
    <t>ISIC 87-88</t>
  </si>
  <si>
    <t>ISIC 99</t>
  </si>
  <si>
    <t>ISIC 90-92</t>
  </si>
  <si>
    <t>ISIC 93</t>
  </si>
  <si>
    <t>ISIC 94</t>
  </si>
  <si>
    <t>ISIC 95</t>
  </si>
  <si>
    <t>ISIC 96</t>
  </si>
  <si>
    <t>ISIC 97-98</t>
  </si>
  <si>
    <t>i</t>
  </si>
  <si>
    <t>I-A</t>
  </si>
  <si>
    <t>Inverse I-A</t>
  </si>
  <si>
    <t>EUROSTAT ISIC code</t>
  </si>
  <si>
    <t>Matching ISIC code</t>
  </si>
  <si>
    <t>Self-Multiplier</t>
  </si>
  <si>
    <t>Data by EUROSTAT Code</t>
  </si>
  <si>
    <t>Weighted Avg Multipliers by EUROSTAT Row and ISIC Column</t>
  </si>
  <si>
    <t>EUROSTAT ISIC CODE</t>
  </si>
  <si>
    <t>Column total</t>
  </si>
  <si>
    <t>Final ISIC code</t>
  </si>
  <si>
    <t>QC</t>
  </si>
  <si>
    <t>97T98: Private households with employed persons</t>
  </si>
  <si>
    <t>90T96: Arts, entertainment, recreation and other service activities</t>
  </si>
  <si>
    <t>86T88: Human health and social work</t>
  </si>
  <si>
    <t>85: Education</t>
  </si>
  <si>
    <t>84: Public administration and defence; compulsory social security</t>
  </si>
  <si>
    <t>69T82: Other business sector services</t>
  </si>
  <si>
    <t>68: Real estate activities</t>
  </si>
  <si>
    <t>64T66: Financial and insurance activities</t>
  </si>
  <si>
    <t>62T63: IT and other information services</t>
  </si>
  <si>
    <t>61: Telecommunications</t>
  </si>
  <si>
    <t>58T60: Publishing, audiovisual and broadcasting activities</t>
  </si>
  <si>
    <t>55T56: Accomodation and food services</t>
  </si>
  <si>
    <t>49T53: Transportation and storage</t>
  </si>
  <si>
    <t>45T47: Wholesale and retail trade; repair of motor vehicles</t>
  </si>
  <si>
    <t>41T43: Construction</t>
  </si>
  <si>
    <t>36T39: Water and waste</t>
  </si>
  <si>
    <t>We separate them out for use in the EPS.</t>
  </si>
  <si>
    <t>352T353: Energy pipelines and gas processing</t>
  </si>
  <si>
    <t>In the original OECD data, all utilities are grouped into ISIC 35T39.</t>
  </si>
  <si>
    <t>351: Electricity generation and distribution</t>
  </si>
  <si>
    <t>31T33: Other manufacturing; repair and installation of machinery and equipment</t>
  </si>
  <si>
    <t>30: Other transport equipment</t>
  </si>
  <si>
    <t>29: Motor vehicles, trailers and semi-trailers</t>
  </si>
  <si>
    <t>28: Machinery and equipment n.e.c.</t>
  </si>
  <si>
    <t>27: Electrical equipment</t>
  </si>
  <si>
    <t>26: Computer, electronic and optical products</t>
  </si>
  <si>
    <t>25: Fabricated metal products, except machinery and equipment</t>
  </si>
  <si>
    <t>242: Other metals</t>
  </si>
  <si>
    <t>In the original OECD data, all metals are grouped into ISIC 24.</t>
  </si>
  <si>
    <t>241: Iron and steel</t>
  </si>
  <si>
    <t>239: Cement and other nometallic minerals</t>
  </si>
  <si>
    <t>In the original OECD data, all nonmetallic minerals are grouped into ISIC 23.</t>
  </si>
  <si>
    <t>231: Glass</t>
  </si>
  <si>
    <t>22: Rubber and plastics products</t>
  </si>
  <si>
    <t>21: Pharmaceuticals</t>
  </si>
  <si>
    <t>In the original OECD data, chemicals and pharmaceuticals are grouped into ISIC 20T21.</t>
  </si>
  <si>
    <t>20: Chemicals</t>
  </si>
  <si>
    <t>19: Coke and refined petroleum products</t>
  </si>
  <si>
    <t>17T18: Paper products and printing</t>
  </si>
  <si>
    <t>16: Wood and of products of wood and cork (except furniture)</t>
  </si>
  <si>
    <t>13T15: Textiles, wearing apparel, leather and related products</t>
  </si>
  <si>
    <t>10T12: Food products, beverages and tobacco</t>
  </si>
  <si>
    <t>09: Mining support service activities</t>
  </si>
  <si>
    <t>07T08: Mining and quarrying of non-energy producing products</t>
  </si>
  <si>
    <t>06: Oil and gas extraction</t>
  </si>
  <si>
    <t>In the original OECD data, coal mining and oil and gas extraction are grouped into ISIC 05T06.</t>
  </si>
  <si>
    <t>05: Coal mining</t>
  </si>
  <si>
    <t>01T03: Agriculture, forestry and fishing</t>
  </si>
  <si>
    <t>Pasted as Values</t>
  </si>
  <si>
    <t>Meaning</t>
  </si>
  <si>
    <t>ISIC 2T3</t>
  </si>
  <si>
    <t>ISIC 4</t>
  </si>
  <si>
    <t>ISIC 5T6</t>
  </si>
  <si>
    <t>ISIC</t>
  </si>
  <si>
    <t>ISIC 5</t>
  </si>
  <si>
    <t>ISIC 6</t>
  </si>
  <si>
    <t>C</t>
  </si>
  <si>
    <t>D</t>
  </si>
  <si>
    <t>E</t>
  </si>
  <si>
    <t>G</t>
  </si>
  <si>
    <t>H</t>
  </si>
  <si>
    <t>J</t>
  </si>
  <si>
    <t>guess</t>
  </si>
  <si>
    <t>.</t>
  </si>
  <si>
    <t>Data extracted on 13/04/2021 00:24:05 from [ESTAT]</t>
  </si>
  <si>
    <t xml:space="preserve">Dataset: </t>
  </si>
  <si>
    <t>Use table at basic prices [NAIO_10_CP1610__custom_806876]</t>
  </si>
  <si>
    <t xml:space="preserve">Last updated: </t>
  </si>
  <si>
    <t>23/03/2021 23:00</t>
  </si>
  <si>
    <t>NOTE: DELETED ROW AND COLUMN THAT IS "IMPUTED RENT OF OWNER OCCUPIED DWELLINGS"</t>
  </si>
  <si>
    <t>Time frequency</t>
  </si>
  <si>
    <t>Annual</t>
  </si>
  <si>
    <t>Unit of measure</t>
  </si>
  <si>
    <t>Million euro</t>
  </si>
  <si>
    <t>Geopolitical entity (reporting)</t>
  </si>
  <si>
    <t>European Union - 28 countries (2013-2020)</t>
  </si>
  <si>
    <t>Time</t>
  </si>
  <si>
    <t>2015</t>
  </si>
  <si>
    <t>INDUSE (Labels)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</si>
  <si>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</si>
  <si>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</si>
  <si>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</si>
  <si>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</si>
  <si>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products; beverages and tobacco products</t>
  </si>
  <si>
    <t>Manufacture of textiles, wearing apparel, leather and related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</si>
  <si>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</si>
  <si>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</si>
  <si>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</si>
  <si>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>Manufacture of coke and refined petroleum products</t>
  </si>
  <si>
    <t>Manufacture of chemicals and chemical products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</si>
  <si>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</si>
  <si>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</si>
  <si>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</si>
  <si>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</si>
  <si>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</si>
  <si>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</si>
  <si>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</si>
  <si>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</si>
  <si>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</si>
  <si>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</si>
  <si>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</si>
  <si>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</si>
  <si>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</si>
  <si>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</si>
  <si>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>Sewerage, waste management, remediation activities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</si>
  <si>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</si>
  <si>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</si>
  <si>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</si>
  <si>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</si>
  <si>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</si>
  <si>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</si>
  <si>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</si>
  <si>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</si>
  <si>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</si>
  <si>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</si>
  <si>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</si>
  <si>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video, television programme production; programming and broadcasting activities</t>
  </si>
  <si>
    <t>Telecommunications</t>
  </si>
  <si>
    <t>Computer programming, consultancy, and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</si>
  <si>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</si>
  <si>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</si>
  <si>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</si>
  <si>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 excluding imputed rents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</si>
  <si>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</si>
  <si>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</si>
  <si>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</si>
  <si>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</si>
  <si>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</si>
  <si>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Rental and leasing activities</t>
  </si>
  <si>
    <t>Employment activities</t>
  </si>
  <si>
    <t>Travel agency, tour operator reservation service and related activities</t>
  </si>
  <si>
    <t>Security and investigation, service and landscape, office administrative and support activities</t>
  </si>
  <si>
    <t>Public administration and defence; compulsory social security</t>
  </si>
  <si>
    <t>Education</t>
  </si>
  <si>
    <t>Human health activities</t>
  </si>
  <si>
    <t>Residential care activities and social work activities without accommodation</t>
  </si>
  <si>
    <t>Creative, arts and entertainment activities; libraries, archives, museums and other cultural activities; gambling and betting activities</t>
  </si>
  <si>
    <t>Sports activities and amusement and recreation activities</t>
  </si>
  <si>
    <t>Activities of membership organisations</t>
  </si>
  <si>
    <t>Repair of computers and personal and household goods</t>
  </si>
  <si>
    <t>Other personal service activities</t>
  </si>
  <si>
    <t>Activities of households as employers; undifferentiated goods- and services-producing activities of households for own use</t>
  </si>
  <si>
    <t>Activities of extraterritorial organisations and bodies</t>
  </si>
  <si>
    <t/>
  </si>
  <si>
    <t>Total</t>
  </si>
  <si>
    <t>Final consumption expenditure by households</t>
  </si>
  <si>
    <t>Final consumption expenditure by non-profit organisations serving households (NPISH)</t>
  </si>
  <si>
    <t>Final consumption expenditure by government</t>
  </si>
  <si>
    <t>Final consumption expediture</t>
  </si>
  <si>
    <t>Gross fixed capital formation</t>
  </si>
  <si>
    <t>Acquisitions less disposals of valuables</t>
  </si>
  <si>
    <t>Changes in inventories</t>
  </si>
  <si>
    <t>Changes in inventories and acquisition less disposals of valuables</t>
  </si>
  <si>
    <t>Gross Capital formation</t>
  </si>
  <si>
    <t>Exports to EU members states</t>
  </si>
  <si>
    <t>Exports to members of the euro area</t>
  </si>
  <si>
    <t>Exports to non-members of the euro area</t>
  </si>
  <si>
    <t>Exports to non-member of the EU</t>
  </si>
  <si>
    <t>Exports of goods and services</t>
  </si>
  <si>
    <t>Total final use</t>
  </si>
  <si>
    <t>Total use</t>
  </si>
  <si>
    <t>STK_FLOW (Labels)</t>
  </si>
  <si>
    <t>PROD_NA (Labels)</t>
  </si>
  <si>
    <t>Products of agriculture, hunting and related services</t>
  </si>
  <si>
    <t>Products of forestry, logging and related services</t>
  </si>
  <si>
    <t>Fish and other fishing products; aquaculture products; support services to fishing</t>
  </si>
  <si>
    <t>Food, beverages and tobacco products</t>
  </si>
  <si>
    <t>Textiles, wearing apparel, leather and related products</t>
  </si>
  <si>
    <t>Wood and of products of wood and cork, except furniture; articles of straw and plaiting materials</t>
  </si>
  <si>
    <t>Paper and paper products</t>
  </si>
  <si>
    <t>Printing and recording services</t>
  </si>
  <si>
    <t>Coke and refined petroleum products</t>
  </si>
  <si>
    <t>Chemicals and chemical products</t>
  </si>
  <si>
    <t>Basic pharmaceutical products and pharmaceutical preparations</t>
  </si>
  <si>
    <t>Rubber and plastic products</t>
  </si>
  <si>
    <t>Other non-metallic mineral products</t>
  </si>
  <si>
    <t>Basic metals</t>
  </si>
  <si>
    <t>Fabricated metal products, except machinery and equipment</t>
  </si>
  <si>
    <t>Computer, electronic and optical products</t>
  </si>
  <si>
    <t>Electrical equipment</t>
  </si>
  <si>
    <t>Machinery and equipment n.e.c.</t>
  </si>
  <si>
    <t>Motor vehicles, trailers and semi-trailers</t>
  </si>
  <si>
    <t>Other transport equipment</t>
  </si>
  <si>
    <t>Furniture and other manufactured goods</t>
  </si>
  <si>
    <t>Repair and installation services of machinery and equipment</t>
  </si>
  <si>
    <t>Electricity, gas, steam and air conditioning</t>
  </si>
  <si>
    <t>Natural water; water treatment and supply services</t>
  </si>
  <si>
    <t>Sewerage services; sewage sludge; waste collection, treatment and disposal services; materials recovery services; remediation services and other waste management services</t>
  </si>
  <si>
    <t>Constructions and construction works</t>
  </si>
  <si>
    <t>Wholesale and retail trade and repair services of motor vehicles and motorcycles</t>
  </si>
  <si>
    <t>Wholesale trade services, except of motor vehicles and motorcycles</t>
  </si>
  <si>
    <t>Retail trade services, except of motor vehicles and motorcycles</t>
  </si>
  <si>
    <t>Land transport services and transport services via pipelines</t>
  </si>
  <si>
    <t>Water transport services</t>
  </si>
  <si>
    <t>Air transport services</t>
  </si>
  <si>
    <t>Warehousing and support services for transportation</t>
  </si>
  <si>
    <t>Postal and courier services</t>
  </si>
  <si>
    <t>Accommodation and food services</t>
  </si>
  <si>
    <t>Publishing services</t>
  </si>
  <si>
    <t>Motion picture, video and television programme production services, sound recording and music publishing; programming and broadcasting services</t>
  </si>
  <si>
    <t>Telecommunications services</t>
  </si>
  <si>
    <t>Computer programming, consultancy and related services;Information services</t>
  </si>
  <si>
    <t>Financial services, except insurance and pension funding</t>
  </si>
  <si>
    <t>Insurance, reinsurance and pension funding services, except compulsory social security</t>
  </si>
  <si>
    <t>Services auxiliary to financial services and insurance services</t>
  </si>
  <si>
    <t>Real estate services excluding imputed rents</t>
  </si>
  <si>
    <t>Legal and accounting services; services of head offices; management consultancy services</t>
  </si>
  <si>
    <t>Architectural and engineering services; technical testing and analysis services</t>
  </si>
  <si>
    <t>Scientific research and development services</t>
  </si>
  <si>
    <t>Advertising and market research services</t>
  </si>
  <si>
    <t>Other professional, scientific and technical services and veterinary services</t>
  </si>
  <si>
    <t>Rental and leasing services</t>
  </si>
  <si>
    <t>Employment services</t>
  </si>
  <si>
    <t>Travel agency, tour operator and other reservation services and related services</t>
  </si>
  <si>
    <t>Security and investigation services; services to buildings and landscape; office administrative, office support and other business support services</t>
  </si>
  <si>
    <t>Public administration and defence services; compulsory social security services</t>
  </si>
  <si>
    <t>Education services</t>
  </si>
  <si>
    <t>Human health services</t>
  </si>
  <si>
    <t>Residential care services; social work services without accommodation</t>
  </si>
  <si>
    <t>Creative, arts, entertainment, library, archive, museum, other cultural services; gambling and betting services</t>
  </si>
  <si>
    <t>Sporting services and amusement and recreation services</t>
  </si>
  <si>
    <t>Services furnished by membership organisations</t>
  </si>
  <si>
    <t>Repair services of computers and personal and household goods</t>
  </si>
  <si>
    <t>Other personal services</t>
  </si>
  <si>
    <t>Services of households as employers; undifferentiated goods and services produced by households for own use</t>
  </si>
  <si>
    <t>Services provided by extraterritorial organisations and bodies</t>
  </si>
  <si>
    <t>Direct purchases abroad by residents</t>
  </si>
  <si>
    <t>:</t>
  </si>
  <si>
    <t>Cif/fob adjustments on exports</t>
  </si>
  <si>
    <t>Purchases on the domestic territory by non-residents</t>
  </si>
  <si>
    <t>Total intermediate consumption /final use</t>
  </si>
  <si>
    <t>Compensation of employees</t>
  </si>
  <si>
    <t>Wages and salaries</t>
  </si>
  <si>
    <t>Other taxes less other subsidies on production</t>
  </si>
  <si>
    <t>Consumption of fixed capital</t>
  </si>
  <si>
    <t>Operating surplus and mixed income, net</t>
  </si>
  <si>
    <t>Operating surplus and mixed income, gross</t>
  </si>
  <si>
    <t>Mixed income, gross</t>
  </si>
  <si>
    <t>Value added, gross</t>
  </si>
  <si>
    <t>Use of imported products</t>
  </si>
  <si>
    <t>Taxes less subsidies on products</t>
  </si>
  <si>
    <t>Intermediate consumption</t>
  </si>
  <si>
    <t>Total employment domestic concept</t>
  </si>
  <si>
    <t>Imports</t>
  </si>
  <si>
    <t>Imputed rents of owner-occupied dwellings</t>
  </si>
  <si>
    <t>Domestic</t>
  </si>
  <si>
    <t>Special value</t>
  </si>
  <si>
    <t>not available</t>
  </si>
  <si>
    <t>Exports</t>
  </si>
  <si>
    <r>
      <t>Eurostat SNA NACE Rev.2 (ISIC Rev.4) A*64 to A*10 hierarchy</t>
    </r>
    <r>
      <rPr>
        <b/>
        <sz val="11"/>
        <rFont val="Arial"/>
        <family val="2"/>
      </rPr>
      <t>, with amendments</t>
    </r>
  </si>
  <si>
    <r>
      <rPr>
        <sz val="9"/>
        <rFont val="Arial"/>
        <family val="2"/>
      </rPr>
      <t>Desc_EN</t>
    </r>
  </si>
  <si>
    <r>
      <rPr>
        <sz val="10"/>
        <rFont val="Arial"/>
        <family val="2"/>
      </rPr>
      <t>A*64</t>
    </r>
  </si>
  <si>
    <r>
      <rPr>
        <sz val="10"/>
        <rFont val="Arial"/>
        <family val="2"/>
      </rPr>
      <t>A*38</t>
    </r>
  </si>
  <si>
    <r>
      <rPr>
        <sz val="10"/>
        <rFont val="Arial"/>
        <family val="2"/>
      </rPr>
      <t>A*21</t>
    </r>
  </si>
  <si>
    <r>
      <rPr>
        <sz val="10"/>
        <rFont val="Arial"/>
        <family val="2"/>
      </rPr>
      <t>A*10</t>
    </r>
  </si>
  <si>
    <t>Adjusted NACE Rev. 2</t>
  </si>
  <si>
    <t>Full ISIC</t>
  </si>
  <si>
    <t>Blended</t>
  </si>
  <si>
    <t>EUROSTAT ISIC</t>
  </si>
  <si>
    <t>Target ISIC</t>
  </si>
  <si>
    <t>Blended (unique)</t>
  </si>
  <si>
    <t>Blended (unique, no zeros)</t>
  </si>
  <si>
    <r>
      <rPr>
        <sz val="9"/>
        <rFont val="Arial"/>
        <family val="2"/>
      </rPr>
      <t>Crop and animal production, hunting and related service activities</t>
    </r>
  </si>
  <si>
    <r>
      <rPr>
        <sz val="9"/>
        <rFont val="Arial"/>
        <family val="2"/>
      </rPr>
      <t>A</t>
    </r>
  </si>
  <si>
    <r>
      <rPr>
        <sz val="9"/>
        <rFont val="Arial"/>
        <family val="2"/>
      </rPr>
      <t>Forestry and logging</t>
    </r>
  </si>
  <si>
    <r>
      <rPr>
        <sz val="9"/>
        <rFont val="Arial"/>
        <family val="2"/>
      </rPr>
      <t>Fishing and aquaculture</t>
    </r>
  </si>
  <si>
    <r>
      <rPr>
        <sz val="9"/>
        <rFont val="Arial"/>
        <family val="2"/>
      </rPr>
      <t>Mining and quarrying</t>
    </r>
  </si>
  <si>
    <r>
      <rPr>
        <sz val="9"/>
        <rFont val="Arial"/>
        <family val="2"/>
      </rPr>
      <t>05-09</t>
    </r>
  </si>
  <si>
    <r>
      <rPr>
        <sz val="9"/>
        <rFont val="Arial"/>
        <family val="2"/>
      </rPr>
      <t>B</t>
    </r>
  </si>
  <si>
    <r>
      <rPr>
        <sz val="9"/>
        <rFont val="Arial"/>
        <family val="2"/>
      </rPr>
      <t>B-E</t>
    </r>
  </si>
  <si>
    <r>
      <rPr>
        <sz val="9"/>
        <rFont val="Arial"/>
        <family val="2"/>
      </rPr>
      <t>Manufacture of food products, beverages and tobacco</t>
    </r>
  </si>
  <si>
    <r>
      <rPr>
        <sz val="9"/>
        <rFont val="Arial"/>
        <family val="2"/>
      </rPr>
      <t>10-12</t>
    </r>
  </si>
  <si>
    <r>
      <rPr>
        <sz val="9"/>
        <rFont val="Arial"/>
        <family val="2"/>
      </rPr>
      <t>CA</t>
    </r>
  </si>
  <si>
    <r>
      <rPr>
        <sz val="9"/>
        <rFont val="Arial"/>
        <family val="2"/>
      </rPr>
      <t>C</t>
    </r>
  </si>
  <si>
    <t>10-12</t>
  </si>
  <si>
    <r>
      <rPr>
        <sz val="9"/>
        <rFont val="Arial"/>
        <family val="2"/>
      </rPr>
      <t>Manufacture of textiles, wearing apparel, leather and related prodcuts</t>
    </r>
  </si>
  <si>
    <r>
      <rPr>
        <sz val="9"/>
        <rFont val="Arial"/>
        <family val="2"/>
      </rPr>
      <t>13-15</t>
    </r>
  </si>
  <si>
    <r>
      <rPr>
        <sz val="9"/>
        <rFont val="Arial"/>
        <family val="2"/>
      </rPr>
      <t>CB</t>
    </r>
  </si>
  <si>
    <t>13-15</t>
  </si>
  <si>
    <r>
      <rPr>
        <sz val="9"/>
        <rFont val="Arial"/>
        <family val="2"/>
      </rPr>
      <t>Manufacture of wood and of products of wood and cork, except furniture; articles of straw and plaiting materials</t>
    </r>
  </si>
  <si>
    <r>
      <rPr>
        <sz val="9"/>
        <rFont val="Arial"/>
        <family val="2"/>
      </rPr>
      <t>CC</t>
    </r>
  </si>
  <si>
    <t>16-18</t>
  </si>
  <si>
    <r>
      <rPr>
        <sz val="9"/>
        <rFont val="Arial"/>
        <family val="2"/>
      </rPr>
      <t>Manufacture of paper and paper products</t>
    </r>
  </si>
  <si>
    <r>
      <rPr>
        <sz val="9"/>
        <rFont val="Arial"/>
        <family val="2"/>
      </rPr>
      <t>Printing and reproduction of recorded media</t>
    </r>
  </si>
  <si>
    <r>
      <rPr>
        <sz val="9"/>
        <rFont val="Arial"/>
        <family val="2"/>
      </rPr>
      <t>Manufacture of coke and refined petroleum products</t>
    </r>
  </si>
  <si>
    <r>
      <rPr>
        <sz val="9"/>
        <rFont val="Arial"/>
        <family val="2"/>
      </rPr>
      <t>CD</t>
    </r>
  </si>
  <si>
    <t>19</t>
  </si>
  <si>
    <r>
      <rPr>
        <sz val="9"/>
        <rFont val="Arial"/>
        <family val="2"/>
      </rPr>
      <t>Manufacture of chemicals and chemical products</t>
    </r>
  </si>
  <si>
    <r>
      <rPr>
        <sz val="9"/>
        <rFont val="Arial"/>
        <family val="2"/>
      </rPr>
      <t>CE</t>
    </r>
  </si>
  <si>
    <t>20-21</t>
  </si>
  <si>
    <r>
      <rPr>
        <sz val="9"/>
        <rFont val="Arial"/>
        <family val="2"/>
      </rPr>
      <t>Manufacture of basic pharmaceutical products and pharmaceutical preparations</t>
    </r>
  </si>
  <si>
    <r>
      <rPr>
        <sz val="9"/>
        <rFont val="Arial"/>
        <family val="2"/>
      </rPr>
      <t>CF</t>
    </r>
  </si>
  <si>
    <r>
      <rPr>
        <sz val="9"/>
        <rFont val="Arial"/>
        <family val="2"/>
      </rPr>
      <t>Manufacture of rubber and plastics products</t>
    </r>
  </si>
  <si>
    <r>
      <rPr>
        <sz val="9"/>
        <rFont val="Arial"/>
        <family val="2"/>
      </rPr>
      <t>CG</t>
    </r>
  </si>
  <si>
    <t>22-23</t>
  </si>
  <si>
    <r>
      <rPr>
        <sz val="9"/>
        <rFont val="Arial"/>
        <family val="2"/>
      </rPr>
      <t>Manufacture of other non-metallic mineral products</t>
    </r>
  </si>
  <si>
    <r>
      <rPr>
        <sz val="9"/>
        <rFont val="Arial"/>
        <family val="2"/>
      </rPr>
      <t>Manufacture of basic metals</t>
    </r>
  </si>
  <si>
    <r>
      <rPr>
        <sz val="9"/>
        <rFont val="Arial"/>
        <family val="2"/>
      </rPr>
      <t>CH</t>
    </r>
  </si>
  <si>
    <t>24-25</t>
  </si>
  <si>
    <r>
      <rPr>
        <sz val="9"/>
        <rFont val="Arial"/>
        <family val="2"/>
      </rPr>
      <t>Manufacture of fabricated metal products, except machinery and equipment</t>
    </r>
  </si>
  <si>
    <r>
      <rPr>
        <sz val="9"/>
        <rFont val="Arial"/>
        <family val="2"/>
      </rPr>
      <t>Manufacture of computer, electronic and optical products</t>
    </r>
  </si>
  <si>
    <r>
      <rPr>
        <sz val="9"/>
        <rFont val="Arial"/>
        <family val="2"/>
      </rPr>
      <t>CI</t>
    </r>
  </si>
  <si>
    <t>26-27</t>
  </si>
  <si>
    <r>
      <rPr>
        <sz val="9"/>
        <rFont val="Arial"/>
        <family val="2"/>
      </rPr>
      <t>Manufacture of electrical equipment</t>
    </r>
  </si>
  <si>
    <r>
      <rPr>
        <sz val="9"/>
        <rFont val="Arial"/>
        <family val="2"/>
      </rPr>
      <t>CJ</t>
    </r>
  </si>
  <si>
    <r>
      <rPr>
        <sz val="9"/>
        <rFont val="Arial"/>
        <family val="2"/>
      </rPr>
      <t>Manufacture of machinery and equipment n.e.c.</t>
    </r>
  </si>
  <si>
    <r>
      <rPr>
        <sz val="9"/>
        <rFont val="Arial"/>
        <family val="2"/>
      </rPr>
      <t>CK</t>
    </r>
  </si>
  <si>
    <t>28</t>
  </si>
  <si>
    <r>
      <rPr>
        <sz val="9"/>
        <rFont val="Arial"/>
        <family val="2"/>
      </rPr>
      <t>Manufacture of motor vehicles, trailers and semi-trailers</t>
    </r>
  </si>
  <si>
    <r>
      <rPr>
        <sz val="9"/>
        <rFont val="Arial"/>
        <family val="2"/>
      </rPr>
      <t>CL</t>
    </r>
  </si>
  <si>
    <t>29-30</t>
  </si>
  <si>
    <r>
      <rPr>
        <sz val="9"/>
        <rFont val="Arial"/>
        <family val="2"/>
      </rPr>
      <t>Manufacture of other transport equipment</t>
    </r>
  </si>
  <si>
    <r>
      <rPr>
        <sz val="9"/>
        <rFont val="Arial"/>
        <family val="2"/>
      </rPr>
      <t>Manufacture of furniture, other manufacturing</t>
    </r>
  </si>
  <si>
    <r>
      <rPr>
        <sz val="9"/>
        <rFont val="Arial"/>
        <family val="2"/>
      </rPr>
      <t>31-32</t>
    </r>
  </si>
  <si>
    <r>
      <rPr>
        <sz val="9"/>
        <rFont val="Arial"/>
        <family val="2"/>
      </rPr>
      <t>CM</t>
    </r>
  </si>
  <si>
    <t>31-33</t>
  </si>
  <si>
    <r>
      <rPr>
        <sz val="9"/>
        <rFont val="Arial"/>
        <family val="2"/>
      </rPr>
      <t>Repair and installation of machinery and equipment</t>
    </r>
  </si>
  <si>
    <r>
      <rPr>
        <sz val="9"/>
        <rFont val="Arial"/>
        <family val="2"/>
      </rPr>
      <t>Electricity, gas, steam and air conditioning supply</t>
    </r>
  </si>
  <si>
    <r>
      <rPr>
        <sz val="9"/>
        <rFont val="Arial"/>
        <family val="2"/>
      </rPr>
      <t>D</t>
    </r>
  </si>
  <si>
    <t>D-E</t>
  </si>
  <si>
    <r>
      <rPr>
        <sz val="9"/>
        <rFont val="Arial"/>
        <family val="2"/>
      </rPr>
      <t>Water collection, treatment and supply</t>
    </r>
  </si>
  <si>
    <r>
      <rPr>
        <sz val="9"/>
        <rFont val="Arial"/>
        <family val="2"/>
      </rPr>
      <t>E</t>
    </r>
  </si>
  <si>
    <r>
      <rPr>
        <sz val="9"/>
        <rFont val="Arial"/>
        <family val="2"/>
      </rPr>
      <t>Sewerage, waste collection, treatment and disposal activities; materials recovery; remediation activities and other waste management services</t>
    </r>
  </si>
  <si>
    <r>
      <rPr>
        <sz val="9"/>
        <rFont val="Arial"/>
        <family val="2"/>
      </rPr>
      <t>37-39</t>
    </r>
  </si>
  <si>
    <r>
      <rPr>
        <sz val="9"/>
        <rFont val="Arial"/>
        <family val="2"/>
      </rPr>
      <t>Construction</t>
    </r>
  </si>
  <si>
    <r>
      <rPr>
        <sz val="9"/>
        <rFont val="Arial"/>
        <family val="2"/>
      </rPr>
      <t>41-43</t>
    </r>
  </si>
  <si>
    <r>
      <rPr>
        <sz val="9"/>
        <rFont val="Arial"/>
        <family val="2"/>
      </rPr>
      <t>F</t>
    </r>
  </si>
  <si>
    <r>
      <rPr>
        <sz val="9"/>
        <rFont val="Arial"/>
        <family val="2"/>
      </rPr>
      <t>Wholesale and retail trade and repair of motor vehicles and motorcycles</t>
    </r>
  </si>
  <si>
    <r>
      <rPr>
        <sz val="9"/>
        <rFont val="Arial"/>
        <family val="2"/>
      </rPr>
      <t>G</t>
    </r>
  </si>
  <si>
    <r>
      <rPr>
        <sz val="9"/>
        <rFont val="Arial"/>
        <family val="2"/>
      </rPr>
      <t>G-I</t>
    </r>
  </si>
  <si>
    <t>45</t>
  </si>
  <si>
    <r>
      <rPr>
        <sz val="9"/>
        <rFont val="Arial"/>
        <family val="2"/>
      </rPr>
      <t>Wholesale trade, except of motor vehicles and motorcycles</t>
    </r>
  </si>
  <si>
    <t>46</t>
  </si>
  <si>
    <r>
      <rPr>
        <sz val="9"/>
        <rFont val="Arial"/>
        <family val="2"/>
      </rPr>
      <t>Retail trade, except of motor vehicles and motorcycles</t>
    </r>
  </si>
  <si>
    <t>47</t>
  </si>
  <si>
    <r>
      <rPr>
        <sz val="9"/>
        <rFont val="Arial"/>
        <family val="2"/>
      </rPr>
      <t>Land transport and transport via pipelines</t>
    </r>
  </si>
  <si>
    <r>
      <rPr>
        <sz val="9"/>
        <rFont val="Arial"/>
        <family val="2"/>
      </rPr>
      <t>H</t>
    </r>
  </si>
  <si>
    <t>49-52</t>
  </si>
  <si>
    <r>
      <rPr>
        <sz val="9"/>
        <rFont val="Arial"/>
        <family val="2"/>
      </rPr>
      <t>Water transport</t>
    </r>
  </si>
  <si>
    <r>
      <rPr>
        <sz val="9"/>
        <rFont val="Arial"/>
        <family val="2"/>
      </rPr>
      <t>Air transport</t>
    </r>
  </si>
  <si>
    <r>
      <rPr>
        <sz val="9"/>
        <rFont val="Arial"/>
        <family val="2"/>
      </rPr>
      <t>Warehousing and support activities for transportation</t>
    </r>
  </si>
  <si>
    <r>
      <rPr>
        <sz val="9"/>
        <rFont val="Arial"/>
        <family val="2"/>
      </rPr>
      <t>Postal and courier activities</t>
    </r>
  </si>
  <si>
    <t>53</t>
  </si>
  <si>
    <r>
      <rPr>
        <sz val="9"/>
        <rFont val="Arial"/>
        <family val="2"/>
      </rPr>
      <t>Accommodation and food service activities</t>
    </r>
  </si>
  <si>
    <r>
      <rPr>
        <sz val="9"/>
        <rFont val="Arial"/>
        <family val="2"/>
      </rPr>
      <t>55-56</t>
    </r>
  </si>
  <si>
    <r>
      <rPr>
        <sz val="9"/>
        <rFont val="Arial"/>
        <family val="2"/>
      </rPr>
      <t>I</t>
    </r>
  </si>
  <si>
    <r>
      <rPr>
        <sz val="9"/>
        <rFont val="Arial"/>
        <family val="2"/>
      </rPr>
      <t>Publishing activities</t>
    </r>
  </si>
  <si>
    <r>
      <rPr>
        <sz val="9"/>
        <rFont val="Arial"/>
        <family val="2"/>
      </rPr>
      <t>JA</t>
    </r>
  </si>
  <si>
    <r>
      <rPr>
        <sz val="9"/>
        <rFont val="Arial"/>
        <family val="2"/>
      </rPr>
      <t>J</t>
    </r>
  </si>
  <si>
    <t>58-60</t>
  </si>
  <si>
    <r>
      <rPr>
        <sz val="9"/>
        <rFont val="Arial"/>
        <family val="2"/>
      </rPr>
      <t>Audiovisual and broadcasting activities</t>
    </r>
  </si>
  <si>
    <r>
      <rPr>
        <sz val="9"/>
        <rFont val="Arial"/>
        <family val="2"/>
      </rPr>
      <t>59-60</t>
    </r>
  </si>
  <si>
    <r>
      <rPr>
        <sz val="9"/>
        <rFont val="Arial"/>
        <family val="2"/>
      </rPr>
      <t>Telecommunications</t>
    </r>
  </si>
  <si>
    <r>
      <rPr>
        <sz val="9"/>
        <rFont val="Arial"/>
        <family val="2"/>
      </rPr>
      <t>JB</t>
    </r>
  </si>
  <si>
    <t>61</t>
  </si>
  <si>
    <r>
      <rPr>
        <sz val="9"/>
        <rFont val="Arial"/>
        <family val="2"/>
      </rPr>
      <t>IT and other information services</t>
    </r>
  </si>
  <si>
    <r>
      <rPr>
        <sz val="9"/>
        <rFont val="Arial"/>
        <family val="2"/>
      </rPr>
      <t>62-63</t>
    </r>
  </si>
  <si>
    <r>
      <rPr>
        <sz val="9"/>
        <rFont val="Arial"/>
        <family val="2"/>
      </rPr>
      <t>JC</t>
    </r>
  </si>
  <si>
    <t>62-63</t>
  </si>
  <si>
    <r>
      <rPr>
        <sz val="9"/>
        <rFont val="Arial"/>
        <family val="2"/>
      </rPr>
      <t>Financial service activities, except insurance and pension funding</t>
    </r>
  </si>
  <si>
    <r>
      <rPr>
        <sz val="9"/>
        <rFont val="Arial"/>
        <family val="2"/>
      </rPr>
      <t>K</t>
    </r>
  </si>
  <si>
    <r>
      <rPr>
        <sz val="9"/>
        <rFont val="Arial"/>
        <family val="2"/>
      </rPr>
      <t>Insurance, reinsurance and pension funding, except compulsory social security</t>
    </r>
  </si>
  <si>
    <r>
      <rPr>
        <sz val="9"/>
        <rFont val="Arial"/>
        <family val="2"/>
      </rPr>
      <t>Activities auxiliary to financial service and insurance activities</t>
    </r>
  </si>
  <si>
    <r>
      <rPr>
        <sz val="9"/>
        <rFont val="Arial"/>
        <family val="2"/>
      </rPr>
      <t>Real estate activities</t>
    </r>
  </si>
  <si>
    <r>
      <rPr>
        <sz val="9"/>
        <rFont val="Arial"/>
        <family val="2"/>
      </rPr>
      <t>L</t>
    </r>
  </si>
  <si>
    <r>
      <rPr>
        <sz val="9"/>
        <rFont val="Arial"/>
        <family val="2"/>
      </rPr>
      <t>Legal and accounting activities; activities of head offices; management consultancy activities</t>
    </r>
  </si>
  <si>
    <r>
      <rPr>
        <sz val="9"/>
        <rFont val="Arial"/>
        <family val="2"/>
      </rPr>
      <t>69-70</t>
    </r>
  </si>
  <si>
    <r>
      <rPr>
        <sz val="9"/>
        <rFont val="Arial"/>
        <family val="2"/>
      </rPr>
      <t>MA</t>
    </r>
  </si>
  <si>
    <r>
      <rPr>
        <sz val="9"/>
        <rFont val="Arial"/>
        <family val="2"/>
      </rPr>
      <t>M</t>
    </r>
  </si>
  <si>
    <r>
      <rPr>
        <sz val="9"/>
        <rFont val="Arial"/>
        <family val="2"/>
      </rPr>
      <t>M-N</t>
    </r>
  </si>
  <si>
    <t>M-N</t>
  </si>
  <si>
    <r>
      <rPr>
        <sz val="9"/>
        <rFont val="Arial"/>
        <family val="2"/>
      </rPr>
      <t>Architectural and engineering activities; technical testing and analysis</t>
    </r>
  </si>
  <si>
    <r>
      <rPr>
        <sz val="9"/>
        <rFont val="Arial"/>
        <family val="2"/>
      </rPr>
      <t>Scientific research and development</t>
    </r>
  </si>
  <si>
    <r>
      <rPr>
        <sz val="9"/>
        <rFont val="Arial"/>
        <family val="2"/>
      </rPr>
      <t>MB</t>
    </r>
  </si>
  <si>
    <r>
      <rPr>
        <sz val="9"/>
        <rFont val="Arial"/>
        <family val="2"/>
      </rPr>
      <t>Advertising and market research</t>
    </r>
  </si>
  <si>
    <r>
      <rPr>
        <sz val="9"/>
        <rFont val="Arial"/>
        <family val="2"/>
      </rPr>
      <t>MC</t>
    </r>
  </si>
  <si>
    <r>
      <rPr>
        <sz val="9"/>
        <rFont val="Arial"/>
        <family val="2"/>
      </rPr>
      <t>Other professional, scientific and technical activities; veterinary activities</t>
    </r>
  </si>
  <si>
    <r>
      <rPr>
        <sz val="9"/>
        <rFont val="Arial"/>
        <family val="2"/>
      </rPr>
      <t>74-75</t>
    </r>
  </si>
  <si>
    <r>
      <rPr>
        <sz val="9"/>
        <rFont val="Arial"/>
        <family val="2"/>
      </rPr>
      <t>Rental and leasing activities</t>
    </r>
  </si>
  <si>
    <r>
      <rPr>
        <sz val="9"/>
        <rFont val="Arial"/>
        <family val="2"/>
      </rPr>
      <t>N</t>
    </r>
  </si>
  <si>
    <r>
      <rPr>
        <sz val="9"/>
        <rFont val="Arial"/>
        <family val="2"/>
      </rPr>
      <t>Employment activities</t>
    </r>
  </si>
  <si>
    <r>
      <rPr>
        <sz val="9"/>
        <rFont val="Arial"/>
        <family val="2"/>
      </rPr>
      <t>Travel agency, tour operator, reservation service and related activities</t>
    </r>
  </si>
  <si>
    <r>
      <rPr>
        <sz val="9"/>
        <rFont val="Arial"/>
        <family val="2"/>
      </rPr>
      <t>Security and investigation activities; services to buildings and landscape activities; office administrative, office support and other business support activities</t>
    </r>
  </si>
  <si>
    <r>
      <rPr>
        <sz val="9"/>
        <rFont val="Arial"/>
        <family val="2"/>
      </rPr>
      <t>80-82</t>
    </r>
  </si>
  <si>
    <r>
      <rPr>
        <sz val="9"/>
        <rFont val="Arial"/>
        <family val="2"/>
      </rPr>
      <t>Public administration and defence; compulsory social security</t>
    </r>
  </si>
  <si>
    <r>
      <rPr>
        <sz val="9"/>
        <rFont val="Arial"/>
        <family val="2"/>
      </rPr>
      <t>O</t>
    </r>
  </si>
  <si>
    <r>
      <rPr>
        <sz val="9"/>
        <rFont val="Arial"/>
        <family val="2"/>
      </rPr>
      <t>O-Q</t>
    </r>
  </si>
  <si>
    <t>O</t>
  </si>
  <si>
    <r>
      <rPr>
        <sz val="9"/>
        <rFont val="Arial"/>
        <family val="2"/>
      </rPr>
      <t>Education</t>
    </r>
  </si>
  <si>
    <r>
      <rPr>
        <sz val="9"/>
        <rFont val="Arial"/>
        <family val="2"/>
      </rPr>
      <t>P</t>
    </r>
  </si>
  <si>
    <t>P</t>
  </si>
  <si>
    <r>
      <rPr>
        <sz val="9"/>
        <rFont val="Arial"/>
        <family val="2"/>
      </rPr>
      <t>Human health activities</t>
    </r>
  </si>
  <si>
    <r>
      <rPr>
        <sz val="9"/>
        <rFont val="Arial"/>
        <family val="2"/>
      </rPr>
      <t>QA</t>
    </r>
  </si>
  <si>
    <r>
      <rPr>
        <sz val="9"/>
        <rFont val="Arial"/>
        <family val="2"/>
      </rPr>
      <t>Q</t>
    </r>
  </si>
  <si>
    <t>Q</t>
  </si>
  <si>
    <r>
      <rPr>
        <sz val="9"/>
        <rFont val="Arial"/>
        <family val="2"/>
      </rPr>
      <t>Residential care and social work activities</t>
    </r>
  </si>
  <si>
    <r>
      <rPr>
        <sz val="9"/>
        <rFont val="Arial"/>
        <family val="2"/>
      </rPr>
      <t>87-88</t>
    </r>
  </si>
  <si>
    <r>
      <rPr>
        <sz val="9"/>
        <rFont val="Arial"/>
        <family val="2"/>
      </rPr>
      <t>QB</t>
    </r>
  </si>
  <si>
    <r>
      <rPr>
        <sz val="9"/>
        <rFont val="Arial"/>
        <family val="2"/>
      </rPr>
      <t xml:space="preserve">Creative, arts and entertainment activities; libraries, archives, museums and other cultural activities;
</t>
    </r>
    <r>
      <rPr>
        <sz val="9"/>
        <rFont val="Arial"/>
        <family val="2"/>
      </rPr>
      <t>gambling and betting activities</t>
    </r>
  </si>
  <si>
    <r>
      <rPr>
        <sz val="9"/>
        <rFont val="Arial"/>
        <family val="2"/>
      </rPr>
      <t>90-92</t>
    </r>
  </si>
  <si>
    <r>
      <rPr>
        <sz val="9"/>
        <rFont val="Arial"/>
        <family val="2"/>
      </rPr>
      <t>R</t>
    </r>
  </si>
  <si>
    <r>
      <rPr>
        <sz val="9"/>
        <rFont val="Arial"/>
        <family val="2"/>
      </rPr>
      <t>R-U</t>
    </r>
  </si>
  <si>
    <t>R</t>
  </si>
  <si>
    <r>
      <rPr>
        <sz val="9"/>
        <rFont val="Arial"/>
        <family val="2"/>
      </rPr>
      <t>Sports activities and amusement and recreation activities</t>
    </r>
  </si>
  <si>
    <r>
      <rPr>
        <sz val="9"/>
        <rFont val="Arial"/>
        <family val="2"/>
      </rPr>
      <t>Activities of membership organizations</t>
    </r>
  </si>
  <si>
    <r>
      <rPr>
        <sz val="9"/>
        <rFont val="Arial"/>
        <family val="2"/>
      </rPr>
      <t>S</t>
    </r>
  </si>
  <si>
    <t>S</t>
  </si>
  <si>
    <r>
      <rPr>
        <sz val="9"/>
        <rFont val="Arial"/>
        <family val="2"/>
      </rPr>
      <t>Repair of computers and personal and household goods</t>
    </r>
  </si>
  <si>
    <r>
      <rPr>
        <sz val="9"/>
        <rFont val="Arial"/>
        <family val="2"/>
      </rPr>
      <t>Other personal service activities</t>
    </r>
  </si>
  <si>
    <r>
      <rPr>
        <sz val="9"/>
        <rFont val="Arial"/>
        <family val="2"/>
      </rPr>
      <t xml:space="preserve">Activities of households as employers; undifferentiated goods- and services-producing activities of
</t>
    </r>
    <r>
      <rPr>
        <sz val="9"/>
        <rFont val="Arial"/>
        <family val="2"/>
      </rPr>
      <t>households for own use</t>
    </r>
  </si>
  <si>
    <r>
      <rPr>
        <sz val="9"/>
        <rFont val="Arial"/>
        <family val="2"/>
      </rPr>
      <t>97-98</t>
    </r>
  </si>
  <si>
    <r>
      <rPr>
        <sz val="9"/>
        <rFont val="Arial"/>
        <family val="2"/>
      </rPr>
      <t>T</t>
    </r>
  </si>
  <si>
    <t>T</t>
  </si>
  <si>
    <r>
      <rPr>
        <sz val="9"/>
        <rFont val="Arial"/>
        <family val="2"/>
      </rPr>
      <t>Activities of extraterritorial organizations and bodies</t>
    </r>
  </si>
  <si>
    <r>
      <rPr>
        <sz val="9"/>
        <rFont val="Arial"/>
        <family val="2"/>
      </rPr>
      <t>U</t>
    </r>
  </si>
  <si>
    <t>U</t>
  </si>
  <si>
    <r>
      <rPr>
        <u/>
        <sz val="10"/>
        <color rgb="FF0000FF"/>
        <rFont val="Arial"/>
        <family val="2"/>
      </rPr>
      <t>http://eur-lex.europa.eu/LexUriServ/LexUriServ.do?uri=OJ:L:2010:210:0001:0021:EN:PDF</t>
    </r>
  </si>
  <si>
    <t>Base data</t>
  </si>
  <si>
    <t>EUROSTAT</t>
  </si>
  <si>
    <t>ESTAT</t>
  </si>
  <si>
    <t>https://ec.europa.eu/eurostat/databrowser/view/NAIO_10_CP1610__custom_806876/default/table?lang=en</t>
  </si>
  <si>
    <t>For full details, see "EU28 EPS documentation," in main folder.</t>
  </si>
  <si>
    <t>For the EU28, we rely on EUROSTAT base data and make approximations.</t>
  </si>
  <si>
    <t>Data by Pre Consolidation ISIC Code</t>
  </si>
  <si>
    <t>Unit: USD</t>
  </si>
  <si>
    <t>EU ISIC Groupings</t>
  </si>
  <si>
    <t>*remove duplicates from row 50</t>
  </si>
  <si>
    <t>Pre Consolidation EPS ISIC Code</t>
  </si>
  <si>
    <t>EU Mapped ISIC Code</t>
  </si>
  <si>
    <t>Weighted Avg Multipliers by Pre-Consolidation Row and Post-Consolidation Column</t>
  </si>
  <si>
    <t>Weighted Avg Multipliers by Post-Consolidation ISIC Row and Post-Consolidation ISIC Column</t>
  </si>
  <si>
    <t>Final DLIM Table Using Weighted Avg. Multipliers</t>
  </si>
  <si>
    <t>see file io-model/BObIC</t>
  </si>
  <si>
    <t>DLIM Disaggregated by Pre Consolidation ISIC Codes</t>
  </si>
  <si>
    <t>TLIM Total Leontief Inverse Matrix</t>
  </si>
  <si>
    <t>Total output</t>
  </si>
  <si>
    <t>Final TLIM Table Using Weighted Avg. Exiobase Multipliers</t>
  </si>
  <si>
    <t>European Union - 27 countries (from 2020)</t>
  </si>
  <si>
    <t>Data extracted on 22/11/2022 20:49:49 from [ESTAT]</t>
  </si>
  <si>
    <t>Use table at basic prices [NAIO_10_CP1610__custom_3929729]</t>
  </si>
  <si>
    <t>21/11/2022 23:00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</si>
</sst>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#,##0.##########"/>
    <numFmt numFmtId="166" formatCode="0.0%"/>
    <numFmt numFmtId="167" formatCode="00"/>
  </numFmts>
  <fonts count="3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10"/>
      <name val="Arial"/>
      <family val="2"/>
    </font>
    <font>
      <sz val="11"/>
      <color indexed="8"/>
      <name val="Calibri"/>
      <family val="2"/>
      <scheme val="minor"/>
    </font>
    <font>
      <sz val="10"/>
      <color rgb="FF000000"/>
      <name val="Times New Roman"/>
      <family val="1"/>
    </font>
    <font>
      <sz val="8"/>
      <name val="Calibri"/>
      <family val="2"/>
      <scheme val="minor"/>
    </font>
    <font>
      <sz val="8"/>
      <color theme="1"/>
      <name val="Calibri"/>
      <family val="2"/>
    </font>
    <font>
      <i/>
      <sz val="8"/>
      <color theme="1"/>
      <name val="Calibri"/>
      <family val="2"/>
    </font>
    <font>
      <b/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name val="Arial"/>
      <family val="2"/>
    </font>
    <font>
      <b/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0"/>
      <color rgb="FF000000"/>
      <name val="Times New Roman"/>
      <family val="1"/>
    </font>
    <font>
      <i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9"/>
      <color rgb="FFFF0000"/>
      <name val="Arial"/>
      <family val="2"/>
    </font>
    <font>
      <i/>
      <sz val="9"/>
      <color rgb="FFFF0000"/>
      <name val="Arial"/>
      <family val="2"/>
    </font>
    <font>
      <sz val="9"/>
      <color rgb="FFFF0000"/>
      <name val="Arial"/>
      <family val="2"/>
    </font>
    <font>
      <sz val="10"/>
      <color rgb="FFFF0000"/>
      <name val="Times New Roman"/>
      <family val="1"/>
    </font>
    <font>
      <u/>
      <sz val="10"/>
      <color rgb="FF0000FF"/>
      <name val="Arial"/>
      <family val="2"/>
    </font>
    <font>
      <sz val="9"/>
      <name val="Arial"/>
    </font>
    <font>
      <b/>
      <sz val="9"/>
      <name val="Arial"/>
    </font>
  </fonts>
  <fills count="2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EE968"/>
        <bgColor indexed="64"/>
      </patternFill>
    </fill>
    <fill>
      <patternFill patternType="solid">
        <fgColor rgb="FFFFC7CE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6F6F6"/>
      </patternFill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mediumGray">
        <bgColor indexed="22"/>
      </patternFill>
    </fill>
    <fill>
      <patternFill patternType="mediumGray">
        <bgColor rgb="FFFFFF00"/>
      </patternFill>
    </fill>
    <fill>
      <patternFill patternType="solid">
        <fgColor rgb="FFDCE6F1"/>
      </patternFill>
    </fill>
    <fill>
      <patternFill patternType="solid">
        <fgColor rgb="FFF6F6F6"/>
      </patternFill>
    </fill>
    <fill>
      <patternFill patternType="solid">
        <fgColor rgb="FFFFFF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79998168889431442"/>
        <bgColor rgb="FFF6F6F6"/>
      </patternFill>
    </fill>
    <fill>
      <patternFill patternType="solid">
        <fgColor theme="5" tint="0.79998168889431442"/>
        <bgColor rgb="FFF6F6F6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rgb="FFFFFF00"/>
      </bottom>
      <diagonal/>
    </border>
    <border>
      <left style="thin">
        <color rgb="FFFF0000"/>
      </left>
      <right/>
      <top style="thin">
        <color rgb="FFFF0000"/>
      </top>
      <bottom/>
      <diagonal/>
    </border>
    <border>
      <left/>
      <right/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/>
      <right style="thin">
        <color rgb="FFFF0000"/>
      </right>
      <top/>
      <bottom/>
      <diagonal/>
    </border>
    <border>
      <left style="thin">
        <color rgb="FFFF0000"/>
      </left>
      <right/>
      <top/>
      <bottom style="thin">
        <color rgb="FFFF0000"/>
      </bottom>
      <diagonal/>
    </border>
    <border>
      <left/>
      <right/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7030A0"/>
      </left>
      <right style="thin">
        <color rgb="FF7030A0"/>
      </right>
      <top style="thin">
        <color rgb="FF7030A0"/>
      </top>
      <bottom/>
      <diagonal/>
    </border>
    <border>
      <left style="thin">
        <color rgb="FF7030A0"/>
      </left>
      <right style="thin">
        <color rgb="FF7030A0"/>
      </right>
      <top/>
      <bottom/>
      <diagonal/>
    </border>
    <border>
      <left style="thin">
        <color rgb="FF7030A0"/>
      </left>
      <right style="thin">
        <color rgb="FF7030A0"/>
      </right>
      <top/>
      <bottom style="thin">
        <color rgb="FF7030A0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/>
      <diagonal/>
    </border>
    <border>
      <left style="thin">
        <color rgb="FFB0B0B0"/>
      </left>
      <right style="thin">
        <color rgb="FFB0B0B0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B0B0B0"/>
      </left>
      <right style="thin">
        <color rgb="FFB0B0B0"/>
      </right>
      <top/>
      <bottom style="thin">
        <color rgb="FFB0B0B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indexed="64"/>
      </bottom>
      <diagonal/>
    </border>
    <border>
      <left/>
      <right/>
      <top style="thin">
        <color rgb="FF000000"/>
      </top>
      <bottom/>
      <diagonal/>
    </border>
  </borders>
  <cellStyleXfs count="1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5" fillId="0" borderId="0"/>
    <xf numFmtId="0" fontId="4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/>
    <xf numFmtId="0" fontId="11" fillId="0" borderId="0"/>
    <xf numFmtId="9" fontId="11" fillId="0" borderId="0" applyFont="0" applyFill="0" applyBorder="0" applyAlignment="0" applyProtection="0"/>
    <xf numFmtId="0" fontId="12" fillId="0" borderId="0"/>
    <xf numFmtId="43" fontId="4" fillId="0" borderId="0" applyFont="0" applyFill="0" applyBorder="0" applyAlignment="0" applyProtection="0"/>
    <xf numFmtId="0" fontId="18" fillId="10" borderId="0" applyNumberFormat="0" applyBorder="0" applyAlignment="0" applyProtection="0"/>
  </cellStyleXfs>
  <cellXfs count="238">
    <xf numFmtId="0" fontId="0" fillId="0" borderId="0" xfId="0"/>
    <xf numFmtId="0" fontId="1" fillId="0" borderId="0" xfId="0" applyFont="1"/>
    <xf numFmtId="0" fontId="2" fillId="0" borderId="0" xfId="1"/>
    <xf numFmtId="0" fontId="0" fillId="0" borderId="0" xfId="0" applyAlignment="1">
      <alignment horizontal="right"/>
    </xf>
    <xf numFmtId="0" fontId="0" fillId="2" borderId="0" xfId="0" applyFill="1"/>
    <xf numFmtId="0" fontId="1" fillId="4" borderId="0" xfId="0" applyFont="1" applyFill="1"/>
    <xf numFmtId="0" fontId="0" fillId="4" borderId="0" xfId="0" applyFill="1"/>
    <xf numFmtId="0" fontId="8" fillId="0" borderId="0" xfId="0" applyFont="1"/>
    <xf numFmtId="0" fontId="1" fillId="3" borderId="0" xfId="0" applyFont="1" applyFill="1"/>
    <xf numFmtId="0" fontId="6" fillId="0" borderId="0" xfId="0" applyFont="1"/>
    <xf numFmtId="0" fontId="6" fillId="0" borderId="0" xfId="0" applyFont="1" applyAlignment="1">
      <alignment horizontal="right"/>
    </xf>
    <xf numFmtId="0" fontId="6" fillId="3" borderId="0" xfId="0" applyFont="1" applyFill="1"/>
    <xf numFmtId="0" fontId="6" fillId="3" borderId="0" xfId="0" applyFont="1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0" fontId="7" fillId="3" borderId="0" xfId="0" applyFont="1" applyFill="1"/>
    <xf numFmtId="0" fontId="1" fillId="2" borderId="0" xfId="0" applyFont="1" applyFill="1"/>
    <xf numFmtId="3" fontId="0" fillId="0" borderId="0" xfId="0" applyNumberFormat="1"/>
    <xf numFmtId="2" fontId="0" fillId="0" borderId="0" xfId="0" applyNumberFormat="1"/>
    <xf numFmtId="164" fontId="0" fillId="0" borderId="0" xfId="13" applyNumberFormat="1" applyFont="1"/>
    <xf numFmtId="0" fontId="0" fillId="6" borderId="0" xfId="0" applyFill="1"/>
    <xf numFmtId="0" fontId="0" fillId="7" borderId="0" xfId="0" applyFill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5" borderId="0" xfId="0" applyFill="1"/>
    <xf numFmtId="0" fontId="7" fillId="5" borderId="0" xfId="0" applyFont="1" applyFill="1"/>
    <xf numFmtId="2" fontId="0" fillId="5" borderId="0" xfId="0" applyNumberFormat="1" applyFill="1"/>
    <xf numFmtId="43" fontId="0" fillId="0" borderId="0" xfId="13" applyFont="1"/>
    <xf numFmtId="164" fontId="0" fillId="0" borderId="0" xfId="0" applyNumberFormat="1"/>
    <xf numFmtId="43" fontId="0" fillId="0" borderId="0" xfId="0" applyNumberFormat="1"/>
    <xf numFmtId="43" fontId="0" fillId="2" borderId="0" xfId="13" applyFont="1" applyFill="1"/>
    <xf numFmtId="43" fontId="0" fillId="8" borderId="0" xfId="13" applyFont="1" applyFill="1"/>
    <xf numFmtId="43" fontId="0" fillId="9" borderId="0" xfId="13" applyFont="1" applyFill="1"/>
    <xf numFmtId="0" fontId="14" fillId="0" borderId="0" xfId="3" applyFont="1"/>
    <xf numFmtId="0" fontId="14" fillId="2" borderId="2" xfId="3" applyFont="1" applyFill="1" applyBorder="1"/>
    <xf numFmtId="0" fontId="15" fillId="0" borderId="0" xfId="3" applyFont="1"/>
    <xf numFmtId="0" fontId="14" fillId="2" borderId="3" xfId="3" applyFont="1" applyFill="1" applyBorder="1"/>
    <xf numFmtId="0" fontId="14" fillId="2" borderId="4" xfId="3" applyFont="1" applyFill="1" applyBorder="1"/>
    <xf numFmtId="0" fontId="16" fillId="3" borderId="0" xfId="3" applyFont="1" applyFill="1"/>
    <xf numFmtId="0" fontId="0" fillId="2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1" fillId="0" borderId="5" xfId="0" applyFont="1" applyBorder="1"/>
    <xf numFmtId="0" fontId="1" fillId="2" borderId="5" xfId="0" applyFont="1" applyFill="1" applyBorder="1"/>
    <xf numFmtId="0" fontId="1" fillId="0" borderId="6" xfId="0" applyFont="1" applyBorder="1"/>
    <xf numFmtId="0" fontId="1" fillId="0" borderId="1" xfId="0" applyFont="1" applyBorder="1"/>
    <xf numFmtId="0" fontId="1" fillId="2" borderId="1" xfId="0" applyFont="1" applyFill="1" applyBorder="1"/>
    <xf numFmtId="0" fontId="14" fillId="2" borderId="7" xfId="3" applyFont="1" applyFill="1" applyBorder="1"/>
    <xf numFmtId="43" fontId="0" fillId="7" borderId="0" xfId="13" applyFont="1" applyFill="1"/>
    <xf numFmtId="43" fontId="0" fillId="9" borderId="0" xfId="13" applyFont="1" applyFill="1" applyBorder="1"/>
    <xf numFmtId="43" fontId="0" fillId="9" borderId="8" xfId="13" applyFont="1" applyFill="1" applyBorder="1"/>
    <xf numFmtId="43" fontId="0" fillId="9" borderId="9" xfId="13" applyFont="1" applyFill="1" applyBorder="1"/>
    <xf numFmtId="43" fontId="0" fillId="9" borderId="10" xfId="13" applyFont="1" applyFill="1" applyBorder="1"/>
    <xf numFmtId="43" fontId="0" fillId="9" borderId="11" xfId="13" applyFont="1" applyFill="1" applyBorder="1"/>
    <xf numFmtId="43" fontId="0" fillId="9" borderId="12" xfId="13" applyFont="1" applyFill="1" applyBorder="1"/>
    <xf numFmtId="43" fontId="0" fillId="9" borderId="13" xfId="13" applyFont="1" applyFill="1" applyBorder="1"/>
    <xf numFmtId="43" fontId="0" fillId="9" borderId="14" xfId="13" applyFont="1" applyFill="1" applyBorder="1"/>
    <xf numFmtId="43" fontId="0" fillId="9" borderId="15" xfId="13" applyFont="1" applyFill="1" applyBorder="1"/>
    <xf numFmtId="43" fontId="0" fillId="8" borderId="16" xfId="13" applyFont="1" applyFill="1" applyBorder="1"/>
    <xf numFmtId="43" fontId="0" fillId="8" borderId="17" xfId="13" applyFont="1" applyFill="1" applyBorder="1"/>
    <xf numFmtId="43" fontId="0" fillId="8" borderId="18" xfId="13" applyFont="1" applyFill="1" applyBorder="1"/>
    <xf numFmtId="43" fontId="0" fillId="9" borderId="19" xfId="13" applyFont="1" applyFill="1" applyBorder="1"/>
    <xf numFmtId="43" fontId="0" fillId="9" borderId="20" xfId="13" applyFont="1" applyFill="1" applyBorder="1"/>
    <xf numFmtId="43" fontId="0" fillId="9" borderId="21" xfId="13" applyFont="1" applyFill="1" applyBorder="1"/>
    <xf numFmtId="0" fontId="20" fillId="0" borderId="0" xfId="10" applyFont="1" applyAlignment="1">
      <alignment horizontal="left" vertical="center"/>
    </xf>
    <xf numFmtId="0" fontId="11" fillId="0" borderId="0" xfId="10"/>
    <xf numFmtId="0" fontId="11" fillId="12" borderId="0" xfId="10" applyFill="1"/>
    <xf numFmtId="0" fontId="11" fillId="0" borderId="1" xfId="10" applyBorder="1"/>
    <xf numFmtId="0" fontId="11" fillId="13" borderId="0" xfId="10" applyFill="1"/>
    <xf numFmtId="0" fontId="21" fillId="0" borderId="0" xfId="10" applyFont="1" applyAlignment="1">
      <alignment horizontal="left" vertical="center"/>
    </xf>
    <xf numFmtId="0" fontId="21" fillId="12" borderId="0" xfId="10" applyFont="1" applyFill="1" applyAlignment="1">
      <alignment horizontal="left" vertical="center"/>
    </xf>
    <xf numFmtId="0" fontId="20" fillId="12" borderId="0" xfId="10" applyFont="1" applyFill="1" applyAlignment="1">
      <alignment horizontal="left" vertical="center"/>
    </xf>
    <xf numFmtId="0" fontId="18" fillId="10" borderId="0" xfId="14"/>
    <xf numFmtId="0" fontId="22" fillId="12" borderId="22" xfId="10" applyFont="1" applyFill="1" applyBorder="1" applyAlignment="1">
      <alignment horizontal="right" vertical="center" wrapText="1"/>
    </xf>
    <xf numFmtId="0" fontId="22" fillId="14" borderId="22" xfId="10" applyFont="1" applyFill="1" applyBorder="1" applyAlignment="1">
      <alignment horizontal="left" vertical="center" wrapText="1"/>
    </xf>
    <xf numFmtId="0" fontId="11" fillId="0" borderId="0" xfId="10" applyAlignment="1">
      <alignment wrapText="1"/>
    </xf>
    <xf numFmtId="0" fontId="22" fillId="12" borderId="22" xfId="10" applyFont="1" applyFill="1" applyBorder="1" applyAlignment="1">
      <alignment horizontal="right" vertical="center"/>
    </xf>
    <xf numFmtId="0" fontId="22" fillId="12" borderId="0" xfId="10" applyFont="1" applyFill="1" applyAlignment="1">
      <alignment horizontal="right" vertical="center"/>
    </xf>
    <xf numFmtId="0" fontId="22" fillId="12" borderId="0" xfId="10" applyFont="1" applyFill="1" applyAlignment="1">
      <alignment horizontal="left" vertical="center"/>
    </xf>
    <xf numFmtId="0" fontId="22" fillId="12" borderId="1" xfId="10" applyFont="1" applyFill="1" applyBorder="1" applyAlignment="1">
      <alignment horizontal="left" vertical="center"/>
    </xf>
    <xf numFmtId="0" fontId="22" fillId="2" borderId="0" xfId="10" applyFont="1" applyFill="1" applyAlignment="1">
      <alignment horizontal="left" vertical="center"/>
    </xf>
    <xf numFmtId="0" fontId="21" fillId="15" borderId="22" xfId="10" applyFont="1" applyFill="1" applyBorder="1" applyAlignment="1">
      <alignment horizontal="left" vertical="center"/>
    </xf>
    <xf numFmtId="0" fontId="11" fillId="16" borderId="0" xfId="10" applyFill="1"/>
    <xf numFmtId="0" fontId="11" fillId="16" borderId="1" xfId="10" applyFill="1" applyBorder="1"/>
    <xf numFmtId="0" fontId="11" fillId="17" borderId="0" xfId="10" applyFill="1"/>
    <xf numFmtId="0" fontId="21" fillId="18" borderId="22" xfId="10" applyFont="1" applyFill="1" applyBorder="1" applyAlignment="1">
      <alignment horizontal="left" vertical="center"/>
    </xf>
    <xf numFmtId="165" fontId="20" fillId="19" borderId="0" xfId="10" applyNumberFormat="1" applyFont="1" applyFill="1" applyAlignment="1">
      <alignment horizontal="right" vertical="center" shrinkToFit="1"/>
    </xf>
    <xf numFmtId="3" fontId="20" fillId="19" borderId="0" xfId="10" applyNumberFormat="1" applyFont="1" applyFill="1" applyAlignment="1">
      <alignment horizontal="right" vertical="center" shrinkToFit="1"/>
    </xf>
    <xf numFmtId="3" fontId="20" fillId="19" borderId="1" xfId="10" applyNumberFormat="1" applyFont="1" applyFill="1" applyBorder="1" applyAlignment="1">
      <alignment horizontal="right" vertical="center" shrinkToFit="1"/>
    </xf>
    <xf numFmtId="165" fontId="20" fillId="20" borderId="0" xfId="10" applyNumberFormat="1" applyFont="1" applyFill="1" applyAlignment="1">
      <alignment horizontal="right" vertical="center" shrinkToFit="1"/>
    </xf>
    <xf numFmtId="165" fontId="20" fillId="0" borderId="0" xfId="10" applyNumberFormat="1" applyFont="1" applyAlignment="1">
      <alignment horizontal="right" vertical="center" shrinkToFit="1"/>
    </xf>
    <xf numFmtId="3" fontId="20" fillId="0" borderId="0" xfId="10" applyNumberFormat="1" applyFont="1" applyAlignment="1">
      <alignment horizontal="right" vertical="center" shrinkToFit="1"/>
    </xf>
    <xf numFmtId="3" fontId="20" fillId="0" borderId="1" xfId="10" applyNumberFormat="1" applyFont="1" applyBorder="1" applyAlignment="1">
      <alignment horizontal="right" vertical="center" shrinkToFit="1"/>
    </xf>
    <xf numFmtId="165" fontId="20" fillId="13" borderId="0" xfId="10" applyNumberFormat="1" applyFont="1" applyFill="1" applyAlignment="1">
      <alignment horizontal="right" vertical="center" shrinkToFit="1"/>
    </xf>
    <xf numFmtId="3" fontId="20" fillId="13" borderId="0" xfId="10" applyNumberFormat="1" applyFont="1" applyFill="1" applyAlignment="1">
      <alignment horizontal="right" vertical="center" shrinkToFit="1"/>
    </xf>
    <xf numFmtId="0" fontId="21" fillId="18" borderId="23" xfId="10" applyFont="1" applyFill="1" applyBorder="1" applyAlignment="1">
      <alignment horizontal="left" vertical="center"/>
    </xf>
    <xf numFmtId="0" fontId="21" fillId="18" borderId="0" xfId="10" applyFont="1" applyFill="1" applyAlignment="1">
      <alignment horizontal="left" vertical="center"/>
    </xf>
    <xf numFmtId="0" fontId="21" fillId="18" borderId="24" xfId="10" applyFont="1" applyFill="1" applyBorder="1" applyAlignment="1">
      <alignment horizontal="left" vertical="center"/>
    </xf>
    <xf numFmtId="0" fontId="21" fillId="12" borderId="25" xfId="10" applyFont="1" applyFill="1" applyBorder="1" applyAlignment="1">
      <alignment horizontal="left" vertical="center"/>
    </xf>
    <xf numFmtId="3" fontId="20" fillId="19" borderId="25" xfId="10" applyNumberFormat="1" applyFont="1" applyFill="1" applyBorder="1" applyAlignment="1">
      <alignment horizontal="right" vertical="center" shrinkToFit="1"/>
    </xf>
    <xf numFmtId="3" fontId="20" fillId="19" borderId="26" xfId="10" applyNumberFormat="1" applyFont="1" applyFill="1" applyBorder="1" applyAlignment="1">
      <alignment horizontal="right" vertical="center" shrinkToFit="1"/>
    </xf>
    <xf numFmtId="3" fontId="20" fillId="20" borderId="25" xfId="10" applyNumberFormat="1" applyFont="1" applyFill="1" applyBorder="1" applyAlignment="1">
      <alignment horizontal="right" vertical="center" shrinkToFit="1"/>
    </xf>
    <xf numFmtId="0" fontId="11" fillId="0" borderId="25" xfId="10" applyBorder="1"/>
    <xf numFmtId="0" fontId="21" fillId="18" borderId="27" xfId="10" applyFont="1" applyFill="1" applyBorder="1" applyAlignment="1">
      <alignment horizontal="left" vertical="center"/>
    </xf>
    <xf numFmtId="3" fontId="20" fillId="20" borderId="0" xfId="10" applyNumberFormat="1" applyFont="1" applyFill="1" applyAlignment="1">
      <alignment horizontal="right" vertical="center" shrinkToFit="1"/>
    </xf>
    <xf numFmtId="0" fontId="21" fillId="21" borderId="22" xfId="10" applyFont="1" applyFill="1" applyBorder="1" applyAlignment="1">
      <alignment horizontal="left" vertical="center"/>
    </xf>
    <xf numFmtId="0" fontId="21" fillId="21" borderId="0" xfId="10" applyFont="1" applyFill="1" applyAlignment="1">
      <alignment horizontal="left" vertical="center"/>
    </xf>
    <xf numFmtId="165" fontId="20" fillId="21" borderId="0" xfId="10" applyNumberFormat="1" applyFont="1" applyFill="1" applyAlignment="1">
      <alignment horizontal="right" vertical="center" shrinkToFit="1"/>
    </xf>
    <xf numFmtId="3" fontId="20" fillId="21" borderId="1" xfId="10" applyNumberFormat="1" applyFont="1" applyFill="1" applyBorder="1" applyAlignment="1">
      <alignment horizontal="right" vertical="center" shrinkToFit="1"/>
    </xf>
    <xf numFmtId="3" fontId="20" fillId="21" borderId="0" xfId="10" applyNumberFormat="1" applyFont="1" applyFill="1" applyAlignment="1">
      <alignment horizontal="right" vertical="center" shrinkToFit="1"/>
    </xf>
    <xf numFmtId="0" fontId="11" fillId="21" borderId="0" xfId="10" applyFill="1"/>
    <xf numFmtId="0" fontId="21" fillId="20" borderId="22" xfId="10" applyFont="1" applyFill="1" applyBorder="1" applyAlignment="1">
      <alignment horizontal="left" vertical="center"/>
    </xf>
    <xf numFmtId="0" fontId="21" fillId="2" borderId="0" xfId="10" applyFont="1" applyFill="1" applyAlignment="1">
      <alignment horizontal="left" vertical="center"/>
    </xf>
    <xf numFmtId="3" fontId="20" fillId="13" borderId="1" xfId="10" applyNumberFormat="1" applyFont="1" applyFill="1" applyBorder="1" applyAlignment="1">
      <alignment horizontal="right" vertical="center" shrinkToFit="1"/>
    </xf>
    <xf numFmtId="3" fontId="20" fillId="20" borderId="1" xfId="10" applyNumberFormat="1" applyFont="1" applyFill="1" applyBorder="1" applyAlignment="1">
      <alignment horizontal="right" vertical="center" shrinkToFit="1"/>
    </xf>
    <xf numFmtId="0" fontId="21" fillId="2" borderId="22" xfId="10" applyFont="1" applyFill="1" applyBorder="1" applyAlignment="1">
      <alignment horizontal="left" vertical="center"/>
    </xf>
    <xf numFmtId="3" fontId="20" fillId="2" borderId="0" xfId="10" applyNumberFormat="1" applyFont="1" applyFill="1" applyAlignment="1">
      <alignment horizontal="right" vertical="center" shrinkToFit="1"/>
    </xf>
    <xf numFmtId="3" fontId="20" fillId="2" borderId="1" xfId="10" applyNumberFormat="1" applyFont="1" applyFill="1" applyBorder="1" applyAlignment="1">
      <alignment horizontal="right" vertical="center" shrinkToFit="1"/>
    </xf>
    <xf numFmtId="0" fontId="11" fillId="2" borderId="0" xfId="10" applyFill="1"/>
    <xf numFmtId="165" fontId="11" fillId="0" borderId="0" xfId="10" applyNumberFormat="1"/>
    <xf numFmtId="4" fontId="11" fillId="0" borderId="0" xfId="10" applyNumberFormat="1"/>
    <xf numFmtId="166" fontId="11" fillId="0" borderId="0" xfId="11" applyNumberFormat="1" applyFill="1"/>
    <xf numFmtId="0" fontId="23" fillId="22" borderId="0" xfId="12" applyFont="1" applyFill="1" applyAlignment="1">
      <alignment horizontal="left" vertical="top" wrapText="1"/>
    </xf>
    <xf numFmtId="0" fontId="12" fillId="22" borderId="0" xfId="12" applyFill="1" applyAlignment="1">
      <alignment horizontal="left" vertical="top"/>
    </xf>
    <xf numFmtId="0" fontId="3" fillId="22" borderId="0" xfId="12" applyFont="1" applyFill="1" applyAlignment="1">
      <alignment horizontal="center" vertical="top" wrapText="1"/>
    </xf>
    <xf numFmtId="0" fontId="12" fillId="22" borderId="28" xfId="12" applyFill="1" applyBorder="1" applyAlignment="1">
      <alignment horizontal="left" wrapText="1"/>
    </xf>
    <xf numFmtId="0" fontId="20" fillId="22" borderId="28" xfId="12" applyFont="1" applyFill="1" applyBorder="1" applyAlignment="1">
      <alignment horizontal="left" vertical="top" wrapText="1"/>
    </xf>
    <xf numFmtId="0" fontId="3" fillId="22" borderId="28" xfId="12" applyFont="1" applyFill="1" applyBorder="1" applyAlignment="1">
      <alignment horizontal="left" vertical="top" wrapText="1" indent="2"/>
    </xf>
    <xf numFmtId="0" fontId="3" fillId="22" borderId="28" xfId="12" applyFont="1" applyFill="1" applyBorder="1" applyAlignment="1">
      <alignment horizontal="center" vertical="top" wrapText="1"/>
    </xf>
    <xf numFmtId="0" fontId="24" fillId="22" borderId="28" xfId="12" applyFont="1" applyFill="1" applyBorder="1" applyAlignment="1">
      <alignment horizontal="center" vertical="top" wrapText="1"/>
    </xf>
    <xf numFmtId="0" fontId="25" fillId="21" borderId="0" xfId="12" applyFont="1" applyFill="1" applyAlignment="1">
      <alignment horizontal="left" vertical="top"/>
    </xf>
    <xf numFmtId="0" fontId="25" fillId="21" borderId="0" xfId="12" applyFont="1" applyFill="1" applyAlignment="1">
      <alignment vertical="top"/>
    </xf>
    <xf numFmtId="1" fontId="26" fillId="22" borderId="29" xfId="12" applyNumberFormat="1" applyFont="1" applyFill="1" applyBorder="1" applyAlignment="1">
      <alignment horizontal="left" vertical="top" shrinkToFit="1"/>
    </xf>
    <xf numFmtId="0" fontId="20" fillId="22" borderId="29" xfId="12" applyFont="1" applyFill="1" applyBorder="1" applyAlignment="1">
      <alignment horizontal="left" vertical="top" wrapText="1"/>
    </xf>
    <xf numFmtId="167" fontId="27" fillId="22" borderId="29" xfId="12" applyNumberFormat="1" applyFont="1" applyFill="1" applyBorder="1" applyAlignment="1">
      <alignment horizontal="left" vertical="top" indent="1" shrinkToFit="1"/>
    </xf>
    <xf numFmtId="0" fontId="20" fillId="22" borderId="0" xfId="12" applyFont="1" applyFill="1" applyAlignment="1">
      <alignment horizontal="center" vertical="center" wrapText="1"/>
    </xf>
    <xf numFmtId="0" fontId="12" fillId="22" borderId="31" xfId="12" applyFill="1" applyBorder="1" applyAlignment="1">
      <alignment horizontal="left" vertical="top"/>
    </xf>
    <xf numFmtId="0" fontId="20" fillId="22" borderId="31" xfId="12" applyFont="1" applyFill="1" applyBorder="1" applyAlignment="1">
      <alignment horizontal="center" vertical="center" wrapText="1"/>
    </xf>
    <xf numFmtId="0" fontId="12" fillId="22" borderId="31" xfId="12" applyFill="1" applyBorder="1" applyAlignment="1">
      <alignment horizontal="left" vertical="center"/>
    </xf>
    <xf numFmtId="0" fontId="28" fillId="22" borderId="0" xfId="12" applyFont="1" applyFill="1" applyAlignment="1">
      <alignment horizontal="left" vertical="top"/>
    </xf>
    <xf numFmtId="1" fontId="26" fillId="22" borderId="32" xfId="12" applyNumberFormat="1" applyFont="1" applyFill="1" applyBorder="1" applyAlignment="1">
      <alignment horizontal="left" vertical="top" shrinkToFit="1"/>
    </xf>
    <xf numFmtId="0" fontId="20" fillId="22" borderId="32" xfId="12" applyFont="1" applyFill="1" applyBorder="1" applyAlignment="1">
      <alignment horizontal="left" vertical="top" wrapText="1"/>
    </xf>
    <xf numFmtId="167" fontId="27" fillId="22" borderId="32" xfId="12" applyNumberFormat="1" applyFont="1" applyFill="1" applyBorder="1" applyAlignment="1">
      <alignment horizontal="left" vertical="top" indent="1" shrinkToFit="1"/>
    </xf>
    <xf numFmtId="1" fontId="26" fillId="22" borderId="28" xfId="12" applyNumberFormat="1" applyFont="1" applyFill="1" applyBorder="1" applyAlignment="1">
      <alignment horizontal="left" vertical="top" shrinkToFit="1"/>
    </xf>
    <xf numFmtId="167" fontId="27" fillId="22" borderId="28" xfId="12" applyNumberFormat="1" applyFont="1" applyFill="1" applyBorder="1" applyAlignment="1">
      <alignment horizontal="left" vertical="top" indent="1" shrinkToFit="1"/>
    </xf>
    <xf numFmtId="0" fontId="12" fillId="22" borderId="35" xfId="12" applyFill="1" applyBorder="1" applyAlignment="1">
      <alignment horizontal="left" vertical="center"/>
    </xf>
    <xf numFmtId="1" fontId="26" fillId="22" borderId="36" xfId="12" applyNumberFormat="1" applyFont="1" applyFill="1" applyBorder="1" applyAlignment="1">
      <alignment horizontal="left" vertical="top" shrinkToFit="1"/>
    </xf>
    <xf numFmtId="0" fontId="20" fillId="22" borderId="36" xfId="12" applyFont="1" applyFill="1" applyBorder="1" applyAlignment="1">
      <alignment horizontal="left" vertical="top" wrapText="1"/>
    </xf>
    <xf numFmtId="0" fontId="20" fillId="22" borderId="36" xfId="12" applyFont="1" applyFill="1" applyBorder="1" applyAlignment="1">
      <alignment horizontal="left" vertical="top" wrapText="1" indent="1"/>
    </xf>
    <xf numFmtId="0" fontId="11" fillId="21" borderId="38" xfId="10" applyFill="1" applyBorder="1" applyAlignment="1">
      <alignment horizontal="left" vertical="center"/>
    </xf>
    <xf numFmtId="0" fontId="11" fillId="21" borderId="40" xfId="10" applyFill="1" applyBorder="1" applyAlignment="1">
      <alignment horizontal="left" vertical="center"/>
    </xf>
    <xf numFmtId="1" fontId="27" fillId="22" borderId="29" xfId="12" applyNumberFormat="1" applyFont="1" applyFill="1" applyBorder="1" applyAlignment="1">
      <alignment horizontal="left" vertical="top" indent="1" shrinkToFit="1"/>
    </xf>
    <xf numFmtId="0" fontId="11" fillId="21" borderId="42" xfId="10" applyFill="1" applyBorder="1" applyAlignment="1">
      <alignment horizontal="left" vertical="center"/>
    </xf>
    <xf numFmtId="1" fontId="27" fillId="22" borderId="32" xfId="12" applyNumberFormat="1" applyFont="1" applyFill="1" applyBorder="1" applyAlignment="1">
      <alignment horizontal="left" vertical="top" indent="1" shrinkToFit="1"/>
    </xf>
    <xf numFmtId="0" fontId="12" fillId="22" borderId="43" xfId="12" applyFill="1" applyBorder="1" applyAlignment="1">
      <alignment horizontal="left" vertical="center"/>
    </xf>
    <xf numFmtId="0" fontId="11" fillId="21" borderId="43" xfId="10" applyFill="1" applyBorder="1" applyAlignment="1">
      <alignment horizontal="left" vertical="center"/>
    </xf>
    <xf numFmtId="1" fontId="27" fillId="22" borderId="28" xfId="12" applyNumberFormat="1" applyFont="1" applyFill="1" applyBorder="1" applyAlignment="1">
      <alignment horizontal="left" vertical="top" indent="1" shrinkToFit="1"/>
    </xf>
    <xf numFmtId="0" fontId="11" fillId="21" borderId="31" xfId="10" applyFill="1" applyBorder="1" applyAlignment="1">
      <alignment horizontal="left" vertical="center"/>
    </xf>
    <xf numFmtId="1" fontId="27" fillId="22" borderId="36" xfId="12" applyNumberFormat="1" applyFont="1" applyFill="1" applyBorder="1" applyAlignment="1">
      <alignment horizontal="left" vertical="top" indent="1" shrinkToFit="1"/>
    </xf>
    <xf numFmtId="0" fontId="11" fillId="21" borderId="35" xfId="10" applyFill="1" applyBorder="1" applyAlignment="1">
      <alignment horizontal="left" vertical="center"/>
    </xf>
    <xf numFmtId="0" fontId="11" fillId="21" borderId="45" xfId="10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0" fillId="22" borderId="46" xfId="12" applyFont="1" applyFill="1" applyBorder="1" applyAlignment="1">
      <alignment horizontal="center" vertical="top" wrapText="1"/>
    </xf>
    <xf numFmtId="0" fontId="20" fillId="22" borderId="0" xfId="12" applyFont="1" applyFill="1" applyAlignment="1">
      <alignment horizontal="center" vertical="top" wrapText="1"/>
    </xf>
    <xf numFmtId="0" fontId="12" fillId="22" borderId="37" xfId="12" applyFill="1" applyBorder="1" applyAlignment="1">
      <alignment horizontal="left" vertical="center"/>
    </xf>
    <xf numFmtId="0" fontId="12" fillId="22" borderId="50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12" fillId="22" borderId="51" xfId="12" applyFill="1" applyBorder="1" applyAlignment="1">
      <alignment horizontal="left" vertical="center"/>
    </xf>
    <xf numFmtId="0" fontId="29" fillId="11" borderId="22" xfId="10" applyFont="1" applyFill="1" applyBorder="1" applyAlignment="1">
      <alignment horizontal="left" vertical="center"/>
    </xf>
    <xf numFmtId="1" fontId="30" fillId="23" borderId="29" xfId="12" applyNumberFormat="1" applyFont="1" applyFill="1" applyBorder="1" applyAlignment="1">
      <alignment horizontal="left" vertical="top" shrinkToFit="1"/>
    </xf>
    <xf numFmtId="0" fontId="31" fillId="23" borderId="29" xfId="12" applyFont="1" applyFill="1" applyBorder="1" applyAlignment="1">
      <alignment horizontal="left" vertical="top" wrapText="1"/>
    </xf>
    <xf numFmtId="1" fontId="31" fillId="23" borderId="29" xfId="12" applyNumberFormat="1" applyFont="1" applyFill="1" applyBorder="1" applyAlignment="1">
      <alignment horizontal="left" vertical="top" indent="1" shrinkToFit="1"/>
    </xf>
    <xf numFmtId="0" fontId="31" fillId="23" borderId="29" xfId="12" applyFont="1" applyFill="1" applyBorder="1" applyAlignment="1">
      <alignment horizontal="left" vertical="top" wrapText="1" indent="1"/>
    </xf>
    <xf numFmtId="0" fontId="31" fillId="23" borderId="30" xfId="12" applyFont="1" applyFill="1" applyBorder="1" applyAlignment="1">
      <alignment horizontal="center" vertical="top" wrapText="1"/>
    </xf>
    <xf numFmtId="0" fontId="19" fillId="24" borderId="0" xfId="0" applyFont="1" applyFill="1"/>
    <xf numFmtId="0" fontId="31" fillId="23" borderId="0" xfId="12" applyFont="1" applyFill="1" applyAlignment="1">
      <alignment horizontal="center" vertical="top" wrapText="1"/>
    </xf>
    <xf numFmtId="0" fontId="32" fillId="23" borderId="31" xfId="12" applyFont="1" applyFill="1" applyBorder="1" applyAlignment="1">
      <alignment horizontal="left" vertical="top"/>
    </xf>
    <xf numFmtId="0" fontId="31" fillId="23" borderId="31" xfId="12" applyFont="1" applyFill="1" applyBorder="1" applyAlignment="1">
      <alignment horizontal="center" vertical="center" wrapText="1"/>
    </xf>
    <xf numFmtId="0" fontId="31" fillId="23" borderId="0" xfId="12" applyFont="1" applyFill="1" applyAlignment="1">
      <alignment horizontal="center" vertical="center" wrapText="1"/>
    </xf>
    <xf numFmtId="0" fontId="32" fillId="23" borderId="0" xfId="12" applyFont="1" applyFill="1" applyAlignment="1">
      <alignment horizontal="left" vertical="top"/>
    </xf>
    <xf numFmtId="0" fontId="32" fillId="23" borderId="31" xfId="12" applyFont="1" applyFill="1" applyBorder="1" applyAlignment="1">
      <alignment horizontal="left" vertical="center"/>
    </xf>
    <xf numFmtId="0" fontId="19" fillId="24" borderId="31" xfId="10" applyFont="1" applyFill="1" applyBorder="1" applyAlignment="1">
      <alignment horizontal="left" vertical="center"/>
    </xf>
    <xf numFmtId="0" fontId="20" fillId="22" borderId="0" xfId="12" applyFont="1" applyFill="1" applyAlignment="1">
      <alignment horizontal="left" vertical="center" wrapText="1" indent="2"/>
    </xf>
    <xf numFmtId="0" fontId="12" fillId="22" borderId="29" xfId="12" applyFill="1" applyBorder="1" applyAlignment="1">
      <alignment horizontal="left" vertical="top" wrapText="1"/>
    </xf>
    <xf numFmtId="0" fontId="21" fillId="18" borderId="52" xfId="10" applyFont="1" applyFill="1" applyBorder="1" applyAlignment="1">
      <alignment horizontal="left" vertical="center"/>
    </xf>
    <xf numFmtId="0" fontId="12" fillId="22" borderId="36" xfId="12" applyFill="1" applyBorder="1" applyAlignment="1">
      <alignment horizontal="left" vertical="top" wrapText="1"/>
    </xf>
    <xf numFmtId="0" fontId="3" fillId="22" borderId="0" xfId="12" applyFont="1" applyFill="1" applyAlignment="1">
      <alignment horizontal="left" vertical="center" wrapText="1" indent="3"/>
    </xf>
    <xf numFmtId="0" fontId="11" fillId="21" borderId="31" xfId="10" applyFill="1" applyBorder="1" applyAlignment="1">
      <alignment vertical="center"/>
    </xf>
    <xf numFmtId="0" fontId="17" fillId="0" borderId="0" xfId="0" applyFont="1" applyAlignment="1">
      <alignment horizontal="left"/>
    </xf>
    <xf numFmtId="0" fontId="17" fillId="0" borderId="0" xfId="0" applyFont="1"/>
    <xf numFmtId="3" fontId="0" fillId="0" borderId="0" xfId="0" applyNumberFormat="1" applyAlignment="1">
      <alignment horizontal="center"/>
    </xf>
    <xf numFmtId="0" fontId="1" fillId="25" borderId="0" xfId="0" applyFont="1" applyFill="1"/>
    <xf numFmtId="0" fontId="0" fillId="26" borderId="0" xfId="0" applyFill="1"/>
    <xf numFmtId="0" fontId="1" fillId="26" borderId="0" xfId="0" applyFont="1" applyFill="1"/>
    <xf numFmtId="0" fontId="0" fillId="26" borderId="0" xfId="0" applyFill="1" applyAlignment="1">
      <alignment horizontal="center"/>
    </xf>
    <xf numFmtId="0" fontId="7" fillId="26" borderId="0" xfId="0" applyFont="1" applyFill="1"/>
    <xf numFmtId="2" fontId="0" fillId="26" borderId="0" xfId="0" applyNumberFormat="1" applyFill="1"/>
    <xf numFmtId="0" fontId="7" fillId="0" borderId="0" xfId="0" applyFont="1" applyAlignment="1">
      <alignment horizontal="center" wrapText="1"/>
    </xf>
    <xf numFmtId="0" fontId="1" fillId="0" borderId="0" xfId="0" applyFont="1" applyAlignment="1">
      <alignment wrapText="1"/>
    </xf>
    <xf numFmtId="2" fontId="7" fillId="0" borderId="0" xfId="0" applyNumberFormat="1" applyFont="1" applyAlignment="1">
      <alignment horizontal="right"/>
    </xf>
    <xf numFmtId="0" fontId="0" fillId="21" borderId="0" xfId="0" applyFill="1"/>
    <xf numFmtId="0" fontId="22" fillId="14" borderId="22" xfId="10" applyFont="1" applyFill="1" applyBorder="1" applyAlignment="1">
      <alignment horizontal="left" vertical="center"/>
    </xf>
    <xf numFmtId="0" fontId="34" fillId="0" borderId="0" xfId="0" applyFont="1" applyAlignment="1">
      <alignment horizontal="left" vertical="center"/>
    </xf>
    <xf numFmtId="0" fontId="35" fillId="0" borderId="0" xfId="0" applyFont="1" applyAlignment="1">
      <alignment horizontal="left" vertical="center"/>
    </xf>
    <xf numFmtId="11" fontId="0" fillId="0" borderId="0" xfId="0" applyNumberFormat="1"/>
    <xf numFmtId="0" fontId="22" fillId="14" borderId="22" xfId="10" applyFont="1" applyFill="1" applyBorder="1" applyAlignment="1">
      <alignment horizontal="left" vertical="center" wrapText="1"/>
    </xf>
    <xf numFmtId="0" fontId="22" fillId="14" borderId="22" xfId="10" applyFont="1" applyFill="1" applyBorder="1" applyAlignment="1">
      <alignment horizontal="right" vertical="center" wrapText="1"/>
    </xf>
    <xf numFmtId="0" fontId="11" fillId="21" borderId="31" xfId="10" applyFill="1" applyBorder="1" applyAlignment="1">
      <alignment horizontal="left" vertical="center"/>
    </xf>
    <xf numFmtId="0" fontId="11" fillId="21" borderId="35" xfId="10" applyFill="1" applyBorder="1" applyAlignment="1">
      <alignment horizontal="left" vertical="center"/>
    </xf>
    <xf numFmtId="0" fontId="20" fillId="22" borderId="30" xfId="12" applyFont="1" applyFill="1" applyBorder="1" applyAlignment="1">
      <alignment horizontal="center" vertical="center" wrapText="1"/>
    </xf>
    <xf numFmtId="0" fontId="20" fillId="22" borderId="33" xfId="12" applyFont="1" applyFill="1" applyBorder="1" applyAlignment="1">
      <alignment horizontal="center" vertical="center" wrapText="1"/>
    </xf>
    <xf numFmtId="0" fontId="20" fillId="22" borderId="34" xfId="12" applyFont="1" applyFill="1" applyBorder="1" applyAlignment="1">
      <alignment horizontal="center" vertical="center" wrapText="1"/>
    </xf>
    <xf numFmtId="0" fontId="12" fillId="22" borderId="37" xfId="12" applyFill="1" applyBorder="1" applyAlignment="1">
      <alignment horizontal="left" vertical="center"/>
    </xf>
    <xf numFmtId="0" fontId="12" fillId="22" borderId="39" xfId="12" applyFill="1" applyBorder="1" applyAlignment="1">
      <alignment horizontal="left" vertical="center"/>
    </xf>
    <xf numFmtId="0" fontId="12" fillId="22" borderId="41" xfId="12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center" wrapText="1" indent="1"/>
    </xf>
    <xf numFmtId="0" fontId="20" fillId="22" borderId="32" xfId="12" applyFont="1" applyFill="1" applyBorder="1" applyAlignment="1">
      <alignment horizontal="left" vertical="center" wrapText="1" indent="1"/>
    </xf>
    <xf numFmtId="0" fontId="20" fillId="22" borderId="28" xfId="12" applyFont="1" applyFill="1" applyBorder="1" applyAlignment="1">
      <alignment horizontal="left" vertical="center" wrapText="1" indent="1"/>
    </xf>
    <xf numFmtId="0" fontId="12" fillId="22" borderId="44" xfId="12" applyFill="1" applyBorder="1" applyAlignment="1">
      <alignment horizontal="left" vertical="center"/>
    </xf>
    <xf numFmtId="0" fontId="20" fillId="22" borderId="29" xfId="12" applyFont="1" applyFill="1" applyBorder="1" applyAlignment="1">
      <alignment horizontal="left" vertical="top" wrapText="1" indent="1"/>
    </xf>
    <xf numFmtId="0" fontId="20" fillId="22" borderId="28" xfId="12" applyFont="1" applyFill="1" applyBorder="1" applyAlignment="1">
      <alignment horizontal="left" vertical="top" wrapText="1" indent="1"/>
    </xf>
    <xf numFmtId="0" fontId="23" fillId="22" borderId="0" xfId="12" applyFont="1" applyFill="1" applyAlignment="1">
      <alignment horizontal="left" vertical="top" wrapText="1"/>
    </xf>
    <xf numFmtId="0" fontId="11" fillId="21" borderId="35" xfId="10" applyFill="1" applyBorder="1" applyAlignment="1">
      <alignment horizontal="center" vertical="center"/>
    </xf>
    <xf numFmtId="0" fontId="11" fillId="21" borderId="47" xfId="10" applyFill="1" applyBorder="1" applyAlignment="1">
      <alignment horizontal="center" vertical="center"/>
    </xf>
    <xf numFmtId="0" fontId="12" fillId="22" borderId="48" xfId="12" applyFill="1" applyBorder="1" applyAlignment="1">
      <alignment horizontal="left" vertical="center"/>
    </xf>
    <xf numFmtId="0" fontId="12" fillId="22" borderId="49" xfId="12" applyFill="1" applyBorder="1" applyAlignment="1">
      <alignment horizontal="left" vertical="center"/>
    </xf>
    <xf numFmtId="0" fontId="11" fillId="21" borderId="38" xfId="10" applyFill="1" applyBorder="1" applyAlignment="1">
      <alignment horizontal="left" vertical="center"/>
    </xf>
    <xf numFmtId="0" fontId="11" fillId="21" borderId="42" xfId="10" applyFill="1" applyBorder="1" applyAlignment="1">
      <alignment horizontal="left" vertical="center"/>
    </xf>
    <xf numFmtId="0" fontId="20" fillId="22" borderId="32" xfId="12" applyFont="1" applyFill="1" applyBorder="1" applyAlignment="1">
      <alignment horizontal="left" vertical="top" wrapText="1" indent="1"/>
    </xf>
    <xf numFmtId="0" fontId="20" fillId="22" borderId="30" xfId="12" applyFont="1" applyFill="1" applyBorder="1" applyAlignment="1">
      <alignment horizontal="center" vertical="top" wrapText="1"/>
    </xf>
    <xf numFmtId="0" fontId="20" fillId="22" borderId="33" xfId="12" applyFont="1" applyFill="1" applyBorder="1" applyAlignment="1">
      <alignment horizontal="center" vertical="top" wrapText="1"/>
    </xf>
    <xf numFmtId="0" fontId="20" fillId="22" borderId="34" xfId="12" applyFont="1" applyFill="1" applyBorder="1" applyAlignment="1">
      <alignment horizontal="center" vertical="top" wrapText="1"/>
    </xf>
    <xf numFmtId="0" fontId="20" fillId="22" borderId="30" xfId="12" applyFont="1" applyFill="1" applyBorder="1" applyAlignment="1">
      <alignment horizontal="left" vertical="center" wrapText="1" indent="2"/>
    </xf>
    <xf numFmtId="0" fontId="20" fillId="22" borderId="33" xfId="12" applyFont="1" applyFill="1" applyBorder="1" applyAlignment="1">
      <alignment horizontal="left" vertical="center" wrapText="1" indent="2"/>
    </xf>
    <xf numFmtId="0" fontId="20" fillId="22" borderId="34" xfId="12" applyFont="1" applyFill="1" applyBorder="1" applyAlignment="1">
      <alignment horizontal="left" vertical="center" wrapText="1" indent="2"/>
    </xf>
    <xf numFmtId="0" fontId="3" fillId="22" borderId="53" xfId="12" applyFont="1" applyFill="1" applyBorder="1" applyAlignment="1">
      <alignment horizontal="left" vertical="center" wrapText="1" indent="3"/>
    </xf>
  </cellXfs>
  <cellStyles count="15">
    <cellStyle name="Bad" xfId="14" builtinId="27"/>
    <cellStyle name="Comma" xfId="13" builtinId="3"/>
    <cellStyle name="Comma 2" xfId="7" xr:uid="{00000000-0005-0000-0000-000002000000}"/>
    <cellStyle name="Hyperlink" xfId="1" builtinId="8"/>
    <cellStyle name="Hyperlink 2" xfId="8" xr:uid="{00000000-0005-0000-0000-000004000000}"/>
    <cellStyle name="Normal" xfId="0" builtinId="0"/>
    <cellStyle name="Normal 2" xfId="2" xr:uid="{00000000-0005-0000-0000-000006000000}"/>
    <cellStyle name="Normal 2 2" xfId="5" xr:uid="{00000000-0005-0000-0000-000007000000}"/>
    <cellStyle name="Normal 2 3" xfId="12" xr:uid="{00000000-0005-0000-0000-000008000000}"/>
    <cellStyle name="Normal 3" xfId="3" xr:uid="{00000000-0005-0000-0000-000009000000}"/>
    <cellStyle name="Normal 3 2" xfId="4" xr:uid="{00000000-0005-0000-0000-00000A000000}"/>
    <cellStyle name="Normal 3 2 2" xfId="10" xr:uid="{00000000-0005-0000-0000-00000B000000}"/>
    <cellStyle name="Normal 3 3" xfId="9" xr:uid="{00000000-0005-0000-0000-00000C000000}"/>
    <cellStyle name="Normal 4 2 2" xfId="6" xr:uid="{00000000-0005-0000-0000-00000D000000}"/>
    <cellStyle name="Percent 2" xfId="11" xr:uid="{00000000-0005-0000-0000-00000E00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EE96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olg/Dropbox/Energy%20Innovation%20IO/Deliverable%20IO%20files/EU/BECbIC/BAU%20Employee%20Compensation%20by%20ISIC%20Cod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EU KLEMS Split 1"/>
      <sheetName val="EU KLEMS LAB"/>
      <sheetName val="OECD VAL EU28 "/>
      <sheetName val="EXIOBASE EMP COMP Split"/>
      <sheetName val="EU28 LAB WIOD"/>
      <sheetName val="EU KLEMS for Split 2"/>
      <sheetName val="BECbIC"/>
    </sheetNames>
    <sheetDataSet>
      <sheetData sheetId="0">
        <row r="42">
          <cell r="A42">
            <v>1.1299999999999999</v>
          </cell>
        </row>
      </sheetData>
      <sheetData sheetId="1"/>
      <sheetData sheetId="2"/>
      <sheetData sheetId="3"/>
      <sheetData sheetId="4">
        <row r="7">
          <cell r="C7">
            <v>0.59628236000680579</v>
          </cell>
          <cell r="K7">
            <v>0.59815667746091583</v>
          </cell>
        </row>
      </sheetData>
      <sheetData sheetId="5"/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ec.europa.eu/eurostat/databrowser/view/NAIO_10_CP1610__custom_806876/default/table?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eur-lex.europa.eu/LexUriServ/LexUriServ.do?uri=OJ%3AL%3A2010%3A210%3A0001%3A0021%3AEN%3APDF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74"/>
  <sheetViews>
    <sheetView workbookViewId="0">
      <selection activeCell="D10" sqref="D10"/>
    </sheetView>
  </sheetViews>
  <sheetFormatPr defaultRowHeight="14.5" x14ac:dyDescent="0.35"/>
  <cols>
    <col min="2" max="2" width="81.08984375" customWidth="1"/>
  </cols>
  <sheetData>
    <row r="1" spans="1:2" x14ac:dyDescent="0.35">
      <c r="A1" s="1" t="s">
        <v>599</v>
      </c>
    </row>
    <row r="3" spans="1:2" x14ac:dyDescent="0.35">
      <c r="A3" s="1" t="s">
        <v>0</v>
      </c>
      <c r="B3" s="8" t="s">
        <v>582</v>
      </c>
    </row>
    <row r="4" spans="1:2" x14ac:dyDescent="0.35">
      <c r="B4" t="s">
        <v>583</v>
      </c>
    </row>
    <row r="5" spans="1:2" x14ac:dyDescent="0.35">
      <c r="B5" s="190">
        <v>2021</v>
      </c>
    </row>
    <row r="6" spans="1:2" x14ac:dyDescent="0.35">
      <c r="B6" t="s">
        <v>584</v>
      </c>
    </row>
    <row r="7" spans="1:2" x14ac:dyDescent="0.35">
      <c r="B7" s="2" t="s">
        <v>585</v>
      </c>
    </row>
    <row r="8" spans="1:2" x14ac:dyDescent="0.35">
      <c r="B8" t="s">
        <v>231</v>
      </c>
    </row>
    <row r="10" spans="1:2" x14ac:dyDescent="0.35">
      <c r="A10" s="1" t="s">
        <v>1</v>
      </c>
    </row>
    <row r="11" spans="1:2" x14ac:dyDescent="0.35">
      <c r="A11" t="s">
        <v>35</v>
      </c>
    </row>
    <row r="12" spans="1:2" x14ac:dyDescent="0.35">
      <c r="A12" t="s">
        <v>36</v>
      </c>
    </row>
    <row r="14" spans="1:2" x14ac:dyDescent="0.35">
      <c r="A14" t="s">
        <v>41</v>
      </c>
    </row>
    <row r="15" spans="1:2" x14ac:dyDescent="0.35">
      <c r="A15" t="s">
        <v>42</v>
      </c>
    </row>
    <row r="16" spans="1:2" x14ac:dyDescent="0.35">
      <c r="A16" t="s">
        <v>44</v>
      </c>
    </row>
    <row r="17" spans="1:2" x14ac:dyDescent="0.35">
      <c r="A17" t="s">
        <v>43</v>
      </c>
    </row>
    <row r="18" spans="1:2" x14ac:dyDescent="0.35">
      <c r="A18" t="s">
        <v>45</v>
      </c>
    </row>
    <row r="19" spans="1:2" x14ac:dyDescent="0.35">
      <c r="A19" t="s">
        <v>46</v>
      </c>
    </row>
    <row r="21" spans="1:2" x14ac:dyDescent="0.35">
      <c r="A21" s="191" t="s">
        <v>587</v>
      </c>
    </row>
    <row r="22" spans="1:2" x14ac:dyDescent="0.35">
      <c r="A22" s="191" t="s">
        <v>586</v>
      </c>
    </row>
    <row r="24" spans="1:2" x14ac:dyDescent="0.35">
      <c r="A24" s="5" t="s">
        <v>91</v>
      </c>
      <c r="B24" s="6"/>
    </row>
    <row r="25" spans="1:2" x14ac:dyDescent="0.35">
      <c r="A25" t="s">
        <v>52</v>
      </c>
    </row>
    <row r="26" spans="1:2" x14ac:dyDescent="0.35">
      <c r="A26" t="s">
        <v>53</v>
      </c>
    </row>
    <row r="27" spans="1:2" x14ac:dyDescent="0.35">
      <c r="A27" t="s">
        <v>54</v>
      </c>
    </row>
    <row r="28" spans="1:2" x14ac:dyDescent="0.35">
      <c r="A28" t="s">
        <v>90</v>
      </c>
    </row>
    <row r="30" spans="1:2" x14ac:dyDescent="0.35">
      <c r="A30" t="s">
        <v>61</v>
      </c>
    </row>
    <row r="31" spans="1:2" x14ac:dyDescent="0.35">
      <c r="A31" t="s">
        <v>62</v>
      </c>
    </row>
    <row r="32" spans="1:2" x14ac:dyDescent="0.35">
      <c r="A32" t="s">
        <v>87</v>
      </c>
    </row>
    <row r="34" spans="1:2" x14ac:dyDescent="0.35">
      <c r="A34" s="7" t="s">
        <v>55</v>
      </c>
    </row>
    <row r="35" spans="1:2" x14ac:dyDescent="0.35">
      <c r="A35" s="7" t="s">
        <v>56</v>
      </c>
    </row>
    <row r="37" spans="1:2" x14ac:dyDescent="0.35">
      <c r="A37" s="5" t="s">
        <v>37</v>
      </c>
      <c r="B37" s="6"/>
    </row>
    <row r="38" spans="1:2" x14ac:dyDescent="0.35">
      <c r="A38" s="5" t="s">
        <v>80</v>
      </c>
      <c r="B38" s="6"/>
    </row>
    <row r="40" spans="1:2" x14ac:dyDescent="0.35">
      <c r="A40" s="17" t="s">
        <v>81</v>
      </c>
      <c r="B40" s="17"/>
    </row>
    <row r="42" spans="1:2" x14ac:dyDescent="0.35">
      <c r="A42" t="s">
        <v>64</v>
      </c>
    </row>
    <row r="43" spans="1:2" x14ac:dyDescent="0.35">
      <c r="A43" t="s">
        <v>40</v>
      </c>
    </row>
    <row r="44" spans="1:2" x14ac:dyDescent="0.35">
      <c r="A44" t="s">
        <v>65</v>
      </c>
    </row>
    <row r="45" spans="1:2" x14ac:dyDescent="0.35">
      <c r="A45" t="s">
        <v>66</v>
      </c>
    </row>
    <row r="47" spans="1:2" x14ac:dyDescent="0.35">
      <c r="A47" s="7" t="s">
        <v>63</v>
      </c>
    </row>
    <row r="48" spans="1:2" x14ac:dyDescent="0.35">
      <c r="A48" s="7" t="s">
        <v>67</v>
      </c>
    </row>
    <row r="49" spans="1:1" x14ac:dyDescent="0.35">
      <c r="A49" s="7" t="s">
        <v>68</v>
      </c>
    </row>
    <row r="50" spans="1:1" x14ac:dyDescent="0.35">
      <c r="A50" s="7" t="s">
        <v>70</v>
      </c>
    </row>
    <row r="51" spans="1:1" x14ac:dyDescent="0.35">
      <c r="A51" s="7" t="s">
        <v>71</v>
      </c>
    </row>
    <row r="52" spans="1:1" x14ac:dyDescent="0.35">
      <c r="A52" s="7" t="s">
        <v>75</v>
      </c>
    </row>
    <row r="53" spans="1:1" x14ac:dyDescent="0.35">
      <c r="A53" s="7" t="s">
        <v>69</v>
      </c>
    </row>
    <row r="54" spans="1:1" x14ac:dyDescent="0.35">
      <c r="A54" s="7" t="s">
        <v>76</v>
      </c>
    </row>
    <row r="56" spans="1:1" x14ac:dyDescent="0.35">
      <c r="A56" t="s">
        <v>77</v>
      </c>
    </row>
    <row r="57" spans="1:1" x14ac:dyDescent="0.35">
      <c r="A57" t="s">
        <v>78</v>
      </c>
    </row>
    <row r="58" spans="1:1" x14ac:dyDescent="0.35">
      <c r="A58" t="s">
        <v>79</v>
      </c>
    </row>
    <row r="60" spans="1:1" x14ac:dyDescent="0.35">
      <c r="A60" s="7" t="s">
        <v>85</v>
      </c>
    </row>
    <row r="62" spans="1:1" x14ac:dyDescent="0.35">
      <c r="A62" t="s">
        <v>72</v>
      </c>
    </row>
    <row r="63" spans="1:1" x14ac:dyDescent="0.35">
      <c r="A63" t="s">
        <v>82</v>
      </c>
    </row>
    <row r="65" spans="1:1" x14ac:dyDescent="0.35">
      <c r="A65" t="s">
        <v>73</v>
      </c>
    </row>
    <row r="67" spans="1:1" x14ac:dyDescent="0.35">
      <c r="A67" t="s">
        <v>74</v>
      </c>
    </row>
    <row r="68" spans="1:1" x14ac:dyDescent="0.35">
      <c r="A68" t="s">
        <v>38</v>
      </c>
    </row>
    <row r="70" spans="1:1" x14ac:dyDescent="0.35">
      <c r="A70" t="s">
        <v>58</v>
      </c>
    </row>
    <row r="71" spans="1:1" x14ac:dyDescent="0.35">
      <c r="A71" t="s">
        <v>39</v>
      </c>
    </row>
    <row r="72" spans="1:1" x14ac:dyDescent="0.35">
      <c r="A72" s="7" t="s">
        <v>86</v>
      </c>
    </row>
    <row r="73" spans="1:1" x14ac:dyDescent="0.35">
      <c r="A73" s="7" t="s">
        <v>84</v>
      </c>
    </row>
    <row r="74" spans="1:1" x14ac:dyDescent="0.35">
      <c r="A74" s="7" t="s">
        <v>83</v>
      </c>
    </row>
  </sheetData>
  <hyperlinks>
    <hyperlink ref="B7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BDD3-4B9E-4F4F-9073-9DC1C1264F10}">
  <sheetPr>
    <tabColor theme="9" tint="0.59999389629810485"/>
  </sheetPr>
  <dimension ref="A1:CY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E17" sqref="E17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204" t="s">
        <v>603</v>
      </c>
      <c r="B1"/>
    </row>
    <row r="2" spans="1:103" ht="14.5" x14ac:dyDescent="0.35">
      <c r="A2" s="204" t="s">
        <v>230</v>
      </c>
      <c r="B2" s="205" t="s">
        <v>604</v>
      </c>
      <c r="C2" s="71"/>
      <c r="D2" s="71"/>
    </row>
    <row r="3" spans="1:103" ht="14.5" x14ac:dyDescent="0.35">
      <c r="A3" s="204" t="s">
        <v>232</v>
      </c>
      <c r="B3" s="204" t="s">
        <v>605</v>
      </c>
      <c r="C3" s="72"/>
      <c r="D3" s="72"/>
      <c r="AN3" s="73" t="s">
        <v>234</v>
      </c>
    </row>
    <row r="5" spans="1:103" ht="14.5" x14ac:dyDescent="0.35">
      <c r="A5" s="70" t="s">
        <v>235</v>
      </c>
      <c r="E5" s="204" t="s">
        <v>236</v>
      </c>
    </row>
    <row r="6" spans="1:103" ht="14.5" x14ac:dyDescent="0.35">
      <c r="A6" s="70" t="s">
        <v>237</v>
      </c>
      <c r="E6" s="204" t="s">
        <v>238</v>
      </c>
    </row>
    <row r="7" spans="1:103" ht="14.5" x14ac:dyDescent="0.35">
      <c r="A7" s="70" t="s">
        <v>239</v>
      </c>
      <c r="E7" s="204" t="s">
        <v>602</v>
      </c>
    </row>
    <row r="8" spans="1:103" ht="14.5" x14ac:dyDescent="0.35">
      <c r="A8" s="70" t="s">
        <v>241</v>
      </c>
      <c r="E8" s="204" t="s">
        <v>242</v>
      </c>
    </row>
    <row r="10" spans="1:103" s="76" customFormat="1" ht="36" customHeight="1" x14ac:dyDescent="0.35">
      <c r="A10" s="208" t="s">
        <v>243</v>
      </c>
      <c r="B10" s="208" t="s">
        <v>243</v>
      </c>
      <c r="C10" s="74"/>
      <c r="D10" s="74"/>
      <c r="E10" s="75" t="s">
        <v>244</v>
      </c>
      <c r="F10" s="75" t="s">
        <v>245</v>
      </c>
      <c r="G10" s="75" t="s">
        <v>246</v>
      </c>
      <c r="H10" s="75" t="s">
        <v>247</v>
      </c>
      <c r="I10" s="75" t="s">
        <v>248</v>
      </c>
      <c r="J10" s="75" t="s">
        <v>249</v>
      </c>
      <c r="K10" s="75" t="s">
        <v>250</v>
      </c>
      <c r="L10" s="75" t="s">
        <v>251</v>
      </c>
      <c r="M10" s="75" t="s">
        <v>252</v>
      </c>
      <c r="N10" s="75" t="s">
        <v>253</v>
      </c>
      <c r="O10" s="75" t="s">
        <v>254</v>
      </c>
      <c r="P10" s="75" t="s">
        <v>255</v>
      </c>
      <c r="Q10" s="75" t="s">
        <v>256</v>
      </c>
      <c r="R10" s="75" t="s">
        <v>257</v>
      </c>
      <c r="S10" s="75" t="s">
        <v>258</v>
      </c>
      <c r="T10" s="75" t="s">
        <v>259</v>
      </c>
      <c r="U10" s="75" t="s">
        <v>260</v>
      </c>
      <c r="V10" s="75" t="s">
        <v>261</v>
      </c>
      <c r="W10" s="75" t="s">
        <v>262</v>
      </c>
      <c r="X10" s="75" t="s">
        <v>263</v>
      </c>
      <c r="Y10" s="75" t="s">
        <v>264</v>
      </c>
      <c r="Z10" s="75" t="s">
        <v>265</v>
      </c>
      <c r="AA10" s="75" t="s">
        <v>266</v>
      </c>
      <c r="AB10" s="75" t="s">
        <v>267</v>
      </c>
      <c r="AC10" s="75" t="s">
        <v>268</v>
      </c>
      <c r="AD10" s="75" t="s">
        <v>269</v>
      </c>
      <c r="AE10" s="75" t="s">
        <v>270</v>
      </c>
      <c r="AF10" s="75" t="s">
        <v>271</v>
      </c>
      <c r="AG10" s="75" t="s">
        <v>272</v>
      </c>
      <c r="AH10" s="75" t="s">
        <v>273</v>
      </c>
      <c r="AI10" s="75" t="s">
        <v>274</v>
      </c>
      <c r="AJ10" s="75" t="s">
        <v>275</v>
      </c>
      <c r="AK10" s="75" t="s">
        <v>276</v>
      </c>
      <c r="AL10" s="75" t="s">
        <v>277</v>
      </c>
      <c r="AM10" s="75" t="s">
        <v>278</v>
      </c>
      <c r="AN10" s="75" t="s">
        <v>279</v>
      </c>
      <c r="AO10" s="203" t="s">
        <v>280</v>
      </c>
      <c r="AP10" s="75" t="s">
        <v>281</v>
      </c>
      <c r="AQ10" s="75" t="s">
        <v>282</v>
      </c>
      <c r="AR10" s="75" t="s">
        <v>283</v>
      </c>
      <c r="AS10" s="75" t="s">
        <v>284</v>
      </c>
      <c r="AT10" s="75" t="s">
        <v>285</v>
      </c>
      <c r="AU10" s="75" t="s">
        <v>286</v>
      </c>
      <c r="AV10" s="75" t="s">
        <v>287</v>
      </c>
      <c r="AW10" s="75" t="s">
        <v>288</v>
      </c>
      <c r="AX10" s="75" t="s">
        <v>289</v>
      </c>
      <c r="AY10" s="75" t="s">
        <v>290</v>
      </c>
      <c r="AZ10" s="75" t="s">
        <v>291</v>
      </c>
      <c r="BA10" s="75" t="s">
        <v>292</v>
      </c>
      <c r="BB10" s="75" t="s">
        <v>293</v>
      </c>
      <c r="BC10" s="75" t="s">
        <v>294</v>
      </c>
      <c r="BD10" s="75" t="s">
        <v>295</v>
      </c>
      <c r="BE10" s="75" t="s">
        <v>296</v>
      </c>
      <c r="BF10" s="75" t="s">
        <v>297</v>
      </c>
      <c r="BG10" s="75" t="s">
        <v>298</v>
      </c>
      <c r="BH10" s="75" t="s">
        <v>299</v>
      </c>
      <c r="BI10" s="75" t="s">
        <v>300</v>
      </c>
      <c r="BJ10" s="75" t="s">
        <v>301</v>
      </c>
      <c r="BK10" s="75" t="s">
        <v>302</v>
      </c>
      <c r="BL10" s="75" t="s">
        <v>303</v>
      </c>
      <c r="BM10" s="75" t="s">
        <v>304</v>
      </c>
      <c r="BN10" s="75" t="s">
        <v>305</v>
      </c>
      <c r="BO10" s="75" t="s">
        <v>306</v>
      </c>
      <c r="BP10" s="207" t="s">
        <v>307</v>
      </c>
      <c r="BQ10" s="207" t="s">
        <v>308</v>
      </c>
      <c r="BR10" s="207" t="s">
        <v>309</v>
      </c>
      <c r="BS10" s="207" t="s">
        <v>308</v>
      </c>
      <c r="BT10" s="207" t="s">
        <v>310</v>
      </c>
      <c r="BU10" s="207" t="s">
        <v>308</v>
      </c>
      <c r="BV10" s="207" t="s">
        <v>311</v>
      </c>
      <c r="BW10" s="207" t="s">
        <v>308</v>
      </c>
      <c r="BX10" s="207" t="s">
        <v>312</v>
      </c>
      <c r="BY10" s="207" t="s">
        <v>308</v>
      </c>
      <c r="BZ10" s="207" t="s">
        <v>313</v>
      </c>
      <c r="CA10" s="207" t="s">
        <v>308</v>
      </c>
      <c r="CB10" s="207" t="s">
        <v>314</v>
      </c>
      <c r="CC10" s="207" t="s">
        <v>308</v>
      </c>
      <c r="CD10" s="207" t="s">
        <v>315</v>
      </c>
      <c r="CE10" s="207" t="s">
        <v>308</v>
      </c>
      <c r="CF10" s="207" t="s">
        <v>316</v>
      </c>
      <c r="CG10" s="207" t="s">
        <v>308</v>
      </c>
      <c r="CH10" s="207" t="s">
        <v>317</v>
      </c>
      <c r="CI10" s="207" t="s">
        <v>308</v>
      </c>
      <c r="CJ10" s="207" t="s">
        <v>318</v>
      </c>
      <c r="CK10" s="207" t="s">
        <v>308</v>
      </c>
      <c r="CL10" s="207" t="s">
        <v>319</v>
      </c>
      <c r="CM10" s="207" t="s">
        <v>308</v>
      </c>
      <c r="CN10" s="207" t="s">
        <v>320</v>
      </c>
      <c r="CO10" s="207" t="s">
        <v>308</v>
      </c>
      <c r="CP10" s="207" t="s">
        <v>321</v>
      </c>
      <c r="CQ10" s="207" t="s">
        <v>308</v>
      </c>
      <c r="CR10" s="207" t="s">
        <v>322</v>
      </c>
      <c r="CS10" s="207" t="s">
        <v>308</v>
      </c>
      <c r="CT10" s="207" t="s">
        <v>323</v>
      </c>
      <c r="CU10" s="207" t="s">
        <v>308</v>
      </c>
      <c r="CV10" s="207" t="s">
        <v>324</v>
      </c>
      <c r="CW10" s="207" t="s">
        <v>308</v>
      </c>
      <c r="CX10" s="207" t="s">
        <v>325</v>
      </c>
      <c r="CY10" s="207" t="s">
        <v>308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326</v>
      </c>
      <c r="B14" s="82" t="s">
        <v>327</v>
      </c>
      <c r="C14" s="71"/>
      <c r="D14" s="71"/>
      <c r="E14" s="83" t="s">
        <v>308</v>
      </c>
      <c r="F14" s="83" t="s">
        <v>308</v>
      </c>
      <c r="G14" s="83" t="s">
        <v>308</v>
      </c>
      <c r="H14" s="83" t="s">
        <v>308</v>
      </c>
      <c r="I14" s="83" t="s">
        <v>308</v>
      </c>
      <c r="J14" s="83" t="s">
        <v>308</v>
      </c>
      <c r="K14" s="83" t="s">
        <v>308</v>
      </c>
      <c r="L14" s="83" t="s">
        <v>308</v>
      </c>
      <c r="M14" s="83" t="s">
        <v>308</v>
      </c>
      <c r="N14" s="83" t="s">
        <v>308</v>
      </c>
      <c r="O14" s="83" t="s">
        <v>308</v>
      </c>
      <c r="P14" s="83" t="s">
        <v>308</v>
      </c>
      <c r="Q14" s="83" t="s">
        <v>308</v>
      </c>
      <c r="R14" s="83" t="s">
        <v>308</v>
      </c>
      <c r="S14" s="83" t="s">
        <v>308</v>
      </c>
      <c r="T14" s="83" t="s">
        <v>308</v>
      </c>
      <c r="U14" s="83" t="s">
        <v>308</v>
      </c>
      <c r="V14" s="83" t="s">
        <v>308</v>
      </c>
      <c r="W14" s="83" t="s">
        <v>308</v>
      </c>
      <c r="X14" s="83" t="s">
        <v>308</v>
      </c>
      <c r="Y14" s="83" t="s">
        <v>308</v>
      </c>
      <c r="Z14" s="83" t="s">
        <v>308</v>
      </c>
      <c r="AA14" s="83" t="s">
        <v>308</v>
      </c>
      <c r="AB14" s="83" t="s">
        <v>308</v>
      </c>
      <c r="AC14" s="83" t="s">
        <v>308</v>
      </c>
      <c r="AD14" s="83" t="s">
        <v>308</v>
      </c>
      <c r="AE14" s="83" t="s">
        <v>308</v>
      </c>
      <c r="AF14" s="83" t="s">
        <v>308</v>
      </c>
      <c r="AG14" s="83" t="s">
        <v>308</v>
      </c>
      <c r="AH14" s="83" t="s">
        <v>308</v>
      </c>
      <c r="AI14" s="83" t="s">
        <v>308</v>
      </c>
      <c r="AJ14" s="83" t="s">
        <v>308</v>
      </c>
      <c r="AK14" s="83" t="s">
        <v>308</v>
      </c>
      <c r="AL14" s="83" t="s">
        <v>308</v>
      </c>
      <c r="AM14" s="83" t="s">
        <v>308</v>
      </c>
      <c r="AN14" s="83" t="s">
        <v>308</v>
      </c>
      <c r="AO14" s="83" t="s">
        <v>308</v>
      </c>
      <c r="AP14" s="83" t="s">
        <v>308</v>
      </c>
      <c r="AQ14" s="83" t="s">
        <v>308</v>
      </c>
      <c r="AR14" s="83" t="s">
        <v>308</v>
      </c>
      <c r="AS14" s="83" t="s">
        <v>308</v>
      </c>
      <c r="AT14" s="83" t="s">
        <v>308</v>
      </c>
      <c r="AU14" s="83" t="s">
        <v>308</v>
      </c>
      <c r="AV14" s="83" t="s">
        <v>308</v>
      </c>
      <c r="AW14" s="83" t="s">
        <v>308</v>
      </c>
      <c r="AX14" s="83" t="s">
        <v>308</v>
      </c>
      <c r="AY14" s="83" t="s">
        <v>308</v>
      </c>
      <c r="AZ14" s="83" t="s">
        <v>308</v>
      </c>
      <c r="BA14" s="83" t="s">
        <v>308</v>
      </c>
      <c r="BB14" s="83" t="s">
        <v>308</v>
      </c>
      <c r="BC14" s="83" t="s">
        <v>308</v>
      </c>
      <c r="BD14" s="83" t="s">
        <v>308</v>
      </c>
      <c r="BE14" s="83" t="s">
        <v>308</v>
      </c>
      <c r="BF14" s="83" t="s">
        <v>308</v>
      </c>
      <c r="BG14" s="83" t="s">
        <v>308</v>
      </c>
      <c r="BH14" s="83" t="s">
        <v>308</v>
      </c>
      <c r="BI14" s="83" t="s">
        <v>308</v>
      </c>
      <c r="BJ14" s="83" t="s">
        <v>308</v>
      </c>
      <c r="BK14" s="83" t="s">
        <v>308</v>
      </c>
      <c r="BL14" s="83" t="s">
        <v>308</v>
      </c>
      <c r="BM14" s="83" t="s">
        <v>308</v>
      </c>
      <c r="BN14" s="83" t="s">
        <v>308</v>
      </c>
      <c r="BO14" s="83" t="s">
        <v>308</v>
      </c>
      <c r="BP14" s="83" t="s">
        <v>308</v>
      </c>
      <c r="BQ14" s="83" t="s">
        <v>308</v>
      </c>
      <c r="BR14" s="83" t="s">
        <v>308</v>
      </c>
      <c r="BS14" s="83" t="s">
        <v>308</v>
      </c>
      <c r="BT14" s="83" t="s">
        <v>308</v>
      </c>
      <c r="BU14" s="83" t="s">
        <v>308</v>
      </c>
      <c r="BV14" s="83" t="s">
        <v>308</v>
      </c>
      <c r="BW14" s="83" t="s">
        <v>308</v>
      </c>
      <c r="BX14" s="83" t="s">
        <v>308</v>
      </c>
      <c r="BY14" s="83" t="s">
        <v>308</v>
      </c>
      <c r="BZ14" s="83" t="s">
        <v>308</v>
      </c>
      <c r="CA14" s="83" t="s">
        <v>308</v>
      </c>
      <c r="CB14" s="83" t="s">
        <v>308</v>
      </c>
      <c r="CC14" s="83" t="s">
        <v>308</v>
      </c>
      <c r="CD14" s="83" t="s">
        <v>308</v>
      </c>
      <c r="CE14" s="83" t="s">
        <v>308</v>
      </c>
      <c r="CF14" s="83" t="s">
        <v>308</v>
      </c>
      <c r="CG14" s="83" t="s">
        <v>308</v>
      </c>
      <c r="CH14" s="83" t="s">
        <v>308</v>
      </c>
      <c r="CI14" s="83" t="s">
        <v>308</v>
      </c>
      <c r="CJ14" s="83" t="s">
        <v>308</v>
      </c>
      <c r="CK14" s="83" t="s">
        <v>308</v>
      </c>
      <c r="CL14" s="83" t="s">
        <v>308</v>
      </c>
      <c r="CM14" s="83" t="s">
        <v>308</v>
      </c>
      <c r="CN14" s="83" t="s">
        <v>308</v>
      </c>
      <c r="CO14" s="83" t="s">
        <v>308</v>
      </c>
      <c r="CP14" s="83" t="s">
        <v>308</v>
      </c>
      <c r="CQ14" s="83" t="s">
        <v>308</v>
      </c>
      <c r="CR14" s="83" t="s">
        <v>308</v>
      </c>
      <c r="CS14" s="83" t="s">
        <v>308</v>
      </c>
      <c r="CT14" s="83" t="s">
        <v>308</v>
      </c>
      <c r="CU14" s="83" t="s">
        <v>308</v>
      </c>
      <c r="CV14" s="83" t="s">
        <v>308</v>
      </c>
      <c r="CW14" s="83" t="s">
        <v>308</v>
      </c>
      <c r="CX14" s="83" t="s">
        <v>308</v>
      </c>
      <c r="CY14" s="83" t="s">
        <v>308</v>
      </c>
    </row>
    <row r="15" spans="1:103" ht="14.5" x14ac:dyDescent="0.35">
      <c r="A15" s="86" t="s">
        <v>309</v>
      </c>
      <c r="B15" s="86" t="s">
        <v>328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51372.06</v>
      </c>
      <c r="F15" s="87">
        <v>585.01</v>
      </c>
      <c r="G15" s="87">
        <v>56.4</v>
      </c>
      <c r="H15" s="87">
        <v>8.57</v>
      </c>
      <c r="I15" s="87">
        <v>199123.98</v>
      </c>
      <c r="J15" s="87">
        <v>1812.8</v>
      </c>
      <c r="K15" s="87">
        <v>38.15</v>
      </c>
      <c r="L15" s="87">
        <v>41.66</v>
      </c>
      <c r="M15" s="87">
        <v>2.56</v>
      </c>
      <c r="N15" s="87">
        <v>12.28</v>
      </c>
      <c r="O15" s="87">
        <v>1182.56</v>
      </c>
      <c r="P15" s="87">
        <v>190.83</v>
      </c>
      <c r="Q15" s="87">
        <v>1481.76</v>
      </c>
      <c r="R15" s="87">
        <v>8.57</v>
      </c>
      <c r="S15" s="87">
        <v>2.38</v>
      </c>
      <c r="T15" s="87">
        <v>14.73</v>
      </c>
      <c r="U15" s="87">
        <v>156.47999999999999</v>
      </c>
      <c r="V15" s="87">
        <v>3.48</v>
      </c>
      <c r="W15" s="87">
        <v>14.95</v>
      </c>
      <c r="X15" s="87">
        <v>12.88</v>
      </c>
      <c r="Y15" s="87">
        <v>0.53</v>
      </c>
      <c r="Z15" s="87">
        <v>105.56</v>
      </c>
      <c r="AA15" s="87">
        <v>3.01</v>
      </c>
      <c r="AB15" s="87">
        <v>372.81</v>
      </c>
      <c r="AC15" s="87">
        <v>15.44</v>
      </c>
      <c r="AD15" s="87">
        <v>34.61</v>
      </c>
      <c r="AE15" s="87">
        <v>272.54000000000002</v>
      </c>
      <c r="AF15" s="87">
        <v>9.36</v>
      </c>
      <c r="AG15" s="87">
        <v>3297.26</v>
      </c>
      <c r="AH15" s="87">
        <v>1905.27</v>
      </c>
      <c r="AI15" s="87">
        <v>47.32</v>
      </c>
      <c r="AJ15" s="87">
        <v>52.43</v>
      </c>
      <c r="AK15" s="87">
        <v>3.58</v>
      </c>
      <c r="AL15" s="87">
        <v>33.159999999999997</v>
      </c>
      <c r="AM15" s="87">
        <v>0.15</v>
      </c>
      <c r="AN15" s="87">
        <v>8085.34</v>
      </c>
      <c r="AO15" s="87">
        <v>0.19</v>
      </c>
      <c r="AP15" s="87">
        <v>19.02</v>
      </c>
      <c r="AQ15" s="87">
        <v>3.41</v>
      </c>
      <c r="AR15" s="87">
        <v>2.8</v>
      </c>
      <c r="AS15" s="87">
        <v>3.04</v>
      </c>
      <c r="AT15" s="87">
        <v>31.29</v>
      </c>
      <c r="AU15" s="87">
        <v>0.47</v>
      </c>
      <c r="AV15" s="87">
        <v>45.01</v>
      </c>
      <c r="AW15" s="87">
        <v>31.96</v>
      </c>
      <c r="AX15" s="87">
        <v>163.77000000000001</v>
      </c>
      <c r="AY15" s="87">
        <v>58.34</v>
      </c>
      <c r="AZ15" s="87">
        <v>4.3499999999999996</v>
      </c>
      <c r="BA15" s="87">
        <v>25.26</v>
      </c>
      <c r="BB15" s="87">
        <v>5.41</v>
      </c>
      <c r="BC15" s="87">
        <v>3.56</v>
      </c>
      <c r="BD15" s="87">
        <v>3.36</v>
      </c>
      <c r="BE15" s="87">
        <v>1602.42</v>
      </c>
      <c r="BF15" s="87">
        <v>852.72</v>
      </c>
      <c r="BG15" s="87">
        <v>169.93</v>
      </c>
      <c r="BH15" s="87">
        <v>614.35</v>
      </c>
      <c r="BI15" s="87">
        <v>588.41999999999996</v>
      </c>
      <c r="BJ15" s="87">
        <v>129.13999999999999</v>
      </c>
      <c r="BK15" s="87">
        <v>216.99</v>
      </c>
      <c r="BL15" s="87">
        <v>64.75</v>
      </c>
      <c r="BM15" s="87">
        <v>2.14</v>
      </c>
      <c r="BN15" s="87">
        <v>114.72</v>
      </c>
      <c r="BO15" s="87">
        <v>0.03</v>
      </c>
      <c r="BP15" s="87">
        <v>0</v>
      </c>
      <c r="BQ15" s="87" t="s">
        <v>308</v>
      </c>
      <c r="BR15" s="87">
        <v>275117.34000000003</v>
      </c>
      <c r="BS15" s="87" t="s">
        <v>308</v>
      </c>
      <c r="BT15" s="87">
        <v>93671.48</v>
      </c>
      <c r="BU15" s="87" t="s">
        <v>308</v>
      </c>
      <c r="BV15" s="87">
        <v>-17.8</v>
      </c>
      <c r="BW15" s="87" t="s">
        <v>308</v>
      </c>
      <c r="BX15" s="87">
        <v>826.96</v>
      </c>
      <c r="BY15" s="87" t="s">
        <v>308</v>
      </c>
      <c r="BZ15" s="87">
        <v>94480.639999999999</v>
      </c>
      <c r="CA15" s="87" t="s">
        <v>308</v>
      </c>
      <c r="CB15" s="87">
        <v>6455.74</v>
      </c>
      <c r="CC15" s="87" t="s">
        <v>308</v>
      </c>
      <c r="CD15" s="87">
        <v>0</v>
      </c>
      <c r="CE15" s="87" t="s">
        <v>308</v>
      </c>
      <c r="CF15" s="87">
        <v>7374.24</v>
      </c>
      <c r="CG15" s="87" t="s">
        <v>308</v>
      </c>
      <c r="CH15" s="87">
        <v>7374.24</v>
      </c>
      <c r="CI15" s="87" t="s">
        <v>308</v>
      </c>
      <c r="CJ15" s="87">
        <v>13829.98</v>
      </c>
      <c r="CK15" s="87" t="s">
        <v>308</v>
      </c>
      <c r="CL15" s="87">
        <v>0</v>
      </c>
      <c r="CM15" s="87" t="s">
        <v>308</v>
      </c>
      <c r="CN15" s="87">
        <v>0</v>
      </c>
      <c r="CO15" s="87" t="s">
        <v>308</v>
      </c>
      <c r="CP15" s="87">
        <v>0</v>
      </c>
      <c r="CQ15" s="87" t="s">
        <v>308</v>
      </c>
      <c r="CR15" s="87">
        <v>22985.82</v>
      </c>
      <c r="CS15" s="87" t="s">
        <v>308</v>
      </c>
      <c r="CT15" s="87">
        <v>22985.82</v>
      </c>
      <c r="CU15" s="87" t="s">
        <v>308</v>
      </c>
      <c r="CV15" s="87">
        <v>131296.44</v>
      </c>
      <c r="CW15" s="87" t="s">
        <v>308</v>
      </c>
      <c r="CX15" s="87">
        <v>406413.78</v>
      </c>
      <c r="CY15" s="87" t="s">
        <v>308</v>
      </c>
    </row>
    <row r="16" spans="1:103" ht="14.5" x14ac:dyDescent="0.35">
      <c r="A16" s="86" t="s">
        <v>309</v>
      </c>
      <c r="B16" s="86" t="s">
        <v>329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91">
        <v>571.72</v>
      </c>
      <c r="F16" s="91">
        <v>11235.67</v>
      </c>
      <c r="G16" s="91">
        <v>12.81</v>
      </c>
      <c r="H16" s="91">
        <v>59.07</v>
      </c>
      <c r="I16" s="91">
        <v>370.15</v>
      </c>
      <c r="J16" s="91">
        <v>7.34</v>
      </c>
      <c r="K16" s="91">
        <v>14491.72</v>
      </c>
      <c r="L16" s="91">
        <v>5376.03</v>
      </c>
      <c r="M16" s="91">
        <v>20.56</v>
      </c>
      <c r="N16" s="91">
        <v>2.37</v>
      </c>
      <c r="O16" s="91">
        <v>105.36</v>
      </c>
      <c r="P16" s="91">
        <v>16.93</v>
      </c>
      <c r="Q16" s="91">
        <v>104.35</v>
      </c>
      <c r="R16" s="91">
        <v>19.079999999999998</v>
      </c>
      <c r="S16" s="91">
        <v>20.96</v>
      </c>
      <c r="T16" s="91">
        <v>15.33</v>
      </c>
      <c r="U16" s="91">
        <v>0.2</v>
      </c>
      <c r="V16" s="91">
        <v>3.48</v>
      </c>
      <c r="W16" s="91">
        <v>5.96</v>
      </c>
      <c r="X16" s="91">
        <v>5.15</v>
      </c>
      <c r="Y16" s="91">
        <v>6.69</v>
      </c>
      <c r="Z16" s="91">
        <v>296.06</v>
      </c>
      <c r="AA16" s="91">
        <v>1.49</v>
      </c>
      <c r="AB16" s="91">
        <v>675.97</v>
      </c>
      <c r="AC16" s="91">
        <v>3.52</v>
      </c>
      <c r="AD16" s="91">
        <v>3.35</v>
      </c>
      <c r="AE16" s="91">
        <v>418.42</v>
      </c>
      <c r="AF16" s="91">
        <v>11.32</v>
      </c>
      <c r="AG16" s="91">
        <v>197.6</v>
      </c>
      <c r="AH16" s="91">
        <v>39.26</v>
      </c>
      <c r="AI16" s="91">
        <v>34.549999999999997</v>
      </c>
      <c r="AJ16" s="91">
        <v>0.24</v>
      </c>
      <c r="AK16" s="91">
        <v>0.15</v>
      </c>
      <c r="AL16" s="91">
        <v>9.58</v>
      </c>
      <c r="AM16" s="91">
        <v>0.16</v>
      </c>
      <c r="AN16" s="91">
        <v>39.36</v>
      </c>
      <c r="AO16" s="91">
        <v>0.71</v>
      </c>
      <c r="AP16" s="91">
        <v>5.43</v>
      </c>
      <c r="AQ16" s="91">
        <v>0.09</v>
      </c>
      <c r="AR16" s="91">
        <v>1.43</v>
      </c>
      <c r="AS16" s="91">
        <v>1.46</v>
      </c>
      <c r="AT16" s="91">
        <v>0.02</v>
      </c>
      <c r="AU16" s="91">
        <v>1.87</v>
      </c>
      <c r="AV16" s="91">
        <v>33.159999999999997</v>
      </c>
      <c r="AW16" s="91">
        <v>8.32</v>
      </c>
      <c r="AX16" s="91">
        <v>19.350000000000001</v>
      </c>
      <c r="AY16" s="91">
        <v>4.3899999999999997</v>
      </c>
      <c r="AZ16" s="91">
        <v>3.48</v>
      </c>
      <c r="BA16" s="91">
        <v>3.49</v>
      </c>
      <c r="BB16" s="91">
        <v>1.22</v>
      </c>
      <c r="BC16" s="91">
        <v>1.1000000000000001</v>
      </c>
      <c r="BD16" s="91">
        <v>0.04</v>
      </c>
      <c r="BE16" s="91">
        <v>240.54</v>
      </c>
      <c r="BF16" s="91">
        <v>159.91999999999999</v>
      </c>
      <c r="BG16" s="91">
        <v>14.43</v>
      </c>
      <c r="BH16" s="91">
        <v>12.92</v>
      </c>
      <c r="BI16" s="91">
        <v>3.88</v>
      </c>
      <c r="BJ16" s="91">
        <v>16.53</v>
      </c>
      <c r="BK16" s="91">
        <v>37.14</v>
      </c>
      <c r="BL16" s="91">
        <v>9.65</v>
      </c>
      <c r="BM16" s="91">
        <v>2.92</v>
      </c>
      <c r="BN16" s="91">
        <v>16.84</v>
      </c>
      <c r="BO16" s="91">
        <v>0</v>
      </c>
      <c r="BP16" s="91">
        <v>0</v>
      </c>
      <c r="BQ16" s="91" t="s">
        <v>308</v>
      </c>
      <c r="BR16" s="91">
        <v>34782.300000000003</v>
      </c>
      <c r="BS16" s="91" t="s">
        <v>308</v>
      </c>
      <c r="BT16" s="91">
        <v>6184.61</v>
      </c>
      <c r="BU16" s="91" t="s">
        <v>308</v>
      </c>
      <c r="BV16" s="91">
        <v>-86.12</v>
      </c>
      <c r="BW16" s="91" t="s">
        <v>308</v>
      </c>
      <c r="BX16" s="91">
        <v>871.7</v>
      </c>
      <c r="BY16" s="91" t="s">
        <v>308</v>
      </c>
      <c r="BZ16" s="91">
        <v>6970.19</v>
      </c>
      <c r="CA16" s="91" t="s">
        <v>308</v>
      </c>
      <c r="CB16" s="91">
        <v>498.9</v>
      </c>
      <c r="CC16" s="91" t="s">
        <v>308</v>
      </c>
      <c r="CD16" s="91">
        <v>0</v>
      </c>
      <c r="CE16" s="91" t="s">
        <v>308</v>
      </c>
      <c r="CF16" s="91">
        <v>4937.7299999999996</v>
      </c>
      <c r="CG16" s="91" t="s">
        <v>308</v>
      </c>
      <c r="CH16" s="91">
        <v>4937.7299999999996</v>
      </c>
      <c r="CI16" s="91" t="s">
        <v>308</v>
      </c>
      <c r="CJ16" s="91">
        <v>5436.63</v>
      </c>
      <c r="CK16" s="91" t="s">
        <v>308</v>
      </c>
      <c r="CL16" s="91">
        <v>0</v>
      </c>
      <c r="CM16" s="91" t="s">
        <v>308</v>
      </c>
      <c r="CN16" s="91">
        <v>0</v>
      </c>
      <c r="CO16" s="91" t="s">
        <v>308</v>
      </c>
      <c r="CP16" s="91">
        <v>0</v>
      </c>
      <c r="CQ16" s="91" t="s">
        <v>308</v>
      </c>
      <c r="CR16" s="91">
        <v>582.46</v>
      </c>
      <c r="CS16" s="91" t="s">
        <v>308</v>
      </c>
      <c r="CT16" s="91">
        <v>582.46</v>
      </c>
      <c r="CU16" s="91" t="s">
        <v>308</v>
      </c>
      <c r="CV16" s="91">
        <v>12989.29</v>
      </c>
      <c r="CW16" s="91" t="s">
        <v>308</v>
      </c>
      <c r="CX16" s="91">
        <v>47771.59</v>
      </c>
      <c r="CY16" s="91" t="s">
        <v>308</v>
      </c>
    </row>
    <row r="17" spans="1:103" ht="14.5" x14ac:dyDescent="0.35">
      <c r="A17" s="86" t="s">
        <v>309</v>
      </c>
      <c r="B17" s="86" t="s">
        <v>330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10.89</v>
      </c>
      <c r="F17" s="87">
        <v>4.6500000000000004</v>
      </c>
      <c r="G17" s="87">
        <v>526.46</v>
      </c>
      <c r="H17" s="87">
        <v>6.87</v>
      </c>
      <c r="I17" s="87">
        <v>3491.83</v>
      </c>
      <c r="J17" s="87">
        <v>6.87</v>
      </c>
      <c r="K17" s="87">
        <v>0.11</v>
      </c>
      <c r="L17" s="87">
        <v>0</v>
      </c>
      <c r="M17" s="87">
        <v>0</v>
      </c>
      <c r="N17" s="87">
        <v>0</v>
      </c>
      <c r="O17" s="87">
        <v>32.75</v>
      </c>
      <c r="P17" s="87">
        <v>4.6500000000000004</v>
      </c>
      <c r="Q17" s="87">
        <v>0</v>
      </c>
      <c r="R17" s="87">
        <v>0.1</v>
      </c>
      <c r="S17" s="87">
        <v>0</v>
      </c>
      <c r="T17" s="87">
        <v>0.43</v>
      </c>
      <c r="U17" s="87">
        <v>0.03</v>
      </c>
      <c r="V17" s="87">
        <v>0</v>
      </c>
      <c r="W17" s="87">
        <v>0.03</v>
      </c>
      <c r="X17" s="87">
        <v>0.03</v>
      </c>
      <c r="Y17" s="87">
        <v>0.01</v>
      </c>
      <c r="Z17" s="87">
        <v>21.82</v>
      </c>
      <c r="AA17" s="87">
        <v>0.01</v>
      </c>
      <c r="AB17" s="87">
        <v>15.75</v>
      </c>
      <c r="AC17" s="87">
        <v>0.03</v>
      </c>
      <c r="AD17" s="87">
        <v>2.2799999999999998</v>
      </c>
      <c r="AE17" s="87">
        <v>88.78</v>
      </c>
      <c r="AF17" s="87">
        <v>0.38</v>
      </c>
      <c r="AG17" s="87">
        <v>37.07</v>
      </c>
      <c r="AH17" s="87">
        <v>9.1199999999999992</v>
      </c>
      <c r="AI17" s="87">
        <v>1.1200000000000001</v>
      </c>
      <c r="AJ17" s="87">
        <v>86.56</v>
      </c>
      <c r="AK17" s="87">
        <v>0.36</v>
      </c>
      <c r="AL17" s="87">
        <v>6.34</v>
      </c>
      <c r="AM17" s="87">
        <v>0.06</v>
      </c>
      <c r="AN17" s="87">
        <v>2003.65</v>
      </c>
      <c r="AO17" s="87">
        <v>0.33</v>
      </c>
      <c r="AP17" s="87">
        <v>4.55</v>
      </c>
      <c r="AQ17" s="87">
        <v>1.46</v>
      </c>
      <c r="AR17" s="87">
        <v>2.2400000000000002</v>
      </c>
      <c r="AS17" s="87">
        <v>0.64</v>
      </c>
      <c r="AT17" s="87">
        <v>1.02</v>
      </c>
      <c r="AU17" s="87">
        <v>0.49</v>
      </c>
      <c r="AV17" s="87">
        <v>5.2</v>
      </c>
      <c r="AW17" s="87">
        <v>1.27</v>
      </c>
      <c r="AX17" s="87">
        <v>1.19</v>
      </c>
      <c r="AY17" s="87">
        <v>0.66</v>
      </c>
      <c r="AZ17" s="87">
        <v>1.19</v>
      </c>
      <c r="BA17" s="87">
        <v>4.8</v>
      </c>
      <c r="BB17" s="87">
        <v>1.91</v>
      </c>
      <c r="BC17" s="87">
        <v>0.12</v>
      </c>
      <c r="BD17" s="87">
        <v>0.41</v>
      </c>
      <c r="BE17" s="87">
        <v>4.84</v>
      </c>
      <c r="BF17" s="87">
        <v>18.88</v>
      </c>
      <c r="BG17" s="87">
        <v>17.78</v>
      </c>
      <c r="BH17" s="87">
        <v>34.119999999999997</v>
      </c>
      <c r="BI17" s="87">
        <v>30.24</v>
      </c>
      <c r="BJ17" s="87">
        <v>3.97</v>
      </c>
      <c r="BK17" s="87">
        <v>6.94</v>
      </c>
      <c r="BL17" s="87">
        <v>19.89</v>
      </c>
      <c r="BM17" s="87">
        <v>0.01</v>
      </c>
      <c r="BN17" s="87">
        <v>2.2000000000000002</v>
      </c>
      <c r="BO17" s="87">
        <v>0</v>
      </c>
      <c r="BP17" s="87">
        <v>0</v>
      </c>
      <c r="BQ17" s="87" t="s">
        <v>308</v>
      </c>
      <c r="BR17" s="87">
        <v>6525.41</v>
      </c>
      <c r="BS17" s="87" t="s">
        <v>308</v>
      </c>
      <c r="BT17" s="87">
        <v>5597.62</v>
      </c>
      <c r="BU17" s="87" t="s">
        <v>308</v>
      </c>
      <c r="BV17" s="87">
        <v>1.0900000000000001</v>
      </c>
      <c r="BW17" s="87" t="s">
        <v>308</v>
      </c>
      <c r="BX17" s="87">
        <v>11.5</v>
      </c>
      <c r="BY17" s="87" t="s">
        <v>308</v>
      </c>
      <c r="BZ17" s="87">
        <v>5610.21</v>
      </c>
      <c r="CA17" s="87" t="s">
        <v>308</v>
      </c>
      <c r="CB17" s="87">
        <v>22.15</v>
      </c>
      <c r="CC17" s="87" t="s">
        <v>308</v>
      </c>
      <c r="CD17" s="87">
        <v>0</v>
      </c>
      <c r="CE17" s="87" t="s">
        <v>308</v>
      </c>
      <c r="CF17" s="87">
        <v>-67.819999999999993</v>
      </c>
      <c r="CG17" s="87" t="s">
        <v>308</v>
      </c>
      <c r="CH17" s="87">
        <v>-67.819999999999993</v>
      </c>
      <c r="CI17" s="87" t="s">
        <v>308</v>
      </c>
      <c r="CJ17" s="87">
        <v>-45.67</v>
      </c>
      <c r="CK17" s="87" t="s">
        <v>308</v>
      </c>
      <c r="CL17" s="87">
        <v>0</v>
      </c>
      <c r="CM17" s="87" t="s">
        <v>308</v>
      </c>
      <c r="CN17" s="87">
        <v>0</v>
      </c>
      <c r="CO17" s="87" t="s">
        <v>308</v>
      </c>
      <c r="CP17" s="87">
        <v>0</v>
      </c>
      <c r="CQ17" s="87" t="s">
        <v>308</v>
      </c>
      <c r="CR17" s="87">
        <v>1585.51</v>
      </c>
      <c r="CS17" s="87" t="s">
        <v>308</v>
      </c>
      <c r="CT17" s="87">
        <v>1585.51</v>
      </c>
      <c r="CU17" s="87" t="s">
        <v>308</v>
      </c>
      <c r="CV17" s="87">
        <v>7150.05</v>
      </c>
      <c r="CW17" s="87" t="s">
        <v>308</v>
      </c>
      <c r="CX17" s="87">
        <v>13675.46</v>
      </c>
      <c r="CY17" s="87" t="s">
        <v>308</v>
      </c>
    </row>
    <row r="18" spans="1:103" ht="14.5" x14ac:dyDescent="0.35">
      <c r="A18" s="86" t="s">
        <v>309</v>
      </c>
      <c r="B18" s="86" t="s">
        <v>247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91">
        <v>1340.58</v>
      </c>
      <c r="F18" s="91">
        <v>33.090000000000003</v>
      </c>
      <c r="G18" s="91">
        <v>63.13</v>
      </c>
      <c r="H18" s="91">
        <v>6972.6</v>
      </c>
      <c r="I18" s="91">
        <v>2800.77</v>
      </c>
      <c r="J18" s="91">
        <v>319.01</v>
      </c>
      <c r="K18" s="91">
        <v>75.77</v>
      </c>
      <c r="L18" s="91">
        <v>1448.02</v>
      </c>
      <c r="M18" s="91">
        <v>71.11</v>
      </c>
      <c r="N18" s="91">
        <v>147367.31</v>
      </c>
      <c r="O18" s="91">
        <v>8777.1299999999992</v>
      </c>
      <c r="P18" s="91">
        <v>229.56</v>
      </c>
      <c r="Q18" s="91">
        <v>539.83000000000004</v>
      </c>
      <c r="R18" s="91">
        <v>10429.709999999999</v>
      </c>
      <c r="S18" s="91">
        <v>20276.73</v>
      </c>
      <c r="T18" s="91">
        <v>836.38</v>
      </c>
      <c r="U18" s="91">
        <v>164.41</v>
      </c>
      <c r="V18" s="91">
        <v>688.42</v>
      </c>
      <c r="W18" s="91">
        <v>1106.46</v>
      </c>
      <c r="X18" s="91">
        <v>1272.1500000000001</v>
      </c>
      <c r="Y18" s="91">
        <v>271.95</v>
      </c>
      <c r="Z18" s="91">
        <v>551.08000000000004</v>
      </c>
      <c r="AA18" s="91">
        <v>268.43</v>
      </c>
      <c r="AB18" s="91">
        <v>51358.87</v>
      </c>
      <c r="AC18" s="91">
        <v>194.12</v>
      </c>
      <c r="AD18" s="91">
        <v>352.53</v>
      </c>
      <c r="AE18" s="91">
        <v>10777.62</v>
      </c>
      <c r="AF18" s="91">
        <v>131.79</v>
      </c>
      <c r="AG18" s="91">
        <v>2626.92</v>
      </c>
      <c r="AH18" s="91">
        <v>594.79999999999995</v>
      </c>
      <c r="AI18" s="91">
        <v>838.96</v>
      </c>
      <c r="AJ18" s="91">
        <v>11.56</v>
      </c>
      <c r="AK18" s="91">
        <v>18.91</v>
      </c>
      <c r="AL18" s="91">
        <v>656.34</v>
      </c>
      <c r="AM18" s="91">
        <v>30.98</v>
      </c>
      <c r="AN18" s="91">
        <v>773.63</v>
      </c>
      <c r="AO18" s="91">
        <v>11.04</v>
      </c>
      <c r="AP18" s="91">
        <v>22.21</v>
      </c>
      <c r="AQ18" s="91">
        <v>28.53</v>
      </c>
      <c r="AR18" s="91">
        <v>47.63</v>
      </c>
      <c r="AS18" s="91">
        <v>109.33</v>
      </c>
      <c r="AT18" s="91">
        <v>27.74</v>
      </c>
      <c r="AU18" s="91">
        <v>17.98</v>
      </c>
      <c r="AV18" s="91">
        <v>369.7</v>
      </c>
      <c r="AW18" s="91">
        <v>164.94</v>
      </c>
      <c r="AX18" s="91">
        <v>236.86</v>
      </c>
      <c r="AY18" s="91">
        <v>70.77</v>
      </c>
      <c r="AZ18" s="91">
        <v>17.28</v>
      </c>
      <c r="BA18" s="91">
        <v>39.03</v>
      </c>
      <c r="BB18" s="91">
        <v>41.9</v>
      </c>
      <c r="BC18" s="91">
        <v>24.13</v>
      </c>
      <c r="BD18" s="91">
        <v>7.67</v>
      </c>
      <c r="BE18" s="91">
        <v>346.13</v>
      </c>
      <c r="BF18" s="91">
        <v>1236.68</v>
      </c>
      <c r="BG18" s="91">
        <v>327.76</v>
      </c>
      <c r="BH18" s="91">
        <v>478.81</v>
      </c>
      <c r="BI18" s="91">
        <v>294.07</v>
      </c>
      <c r="BJ18" s="91">
        <v>92.74</v>
      </c>
      <c r="BK18" s="91">
        <v>132.49</v>
      </c>
      <c r="BL18" s="91">
        <v>104.48</v>
      </c>
      <c r="BM18" s="91">
        <v>14.3</v>
      </c>
      <c r="BN18" s="91">
        <v>103.53</v>
      </c>
      <c r="BO18" s="91">
        <v>0</v>
      </c>
      <c r="BP18" s="91">
        <v>0</v>
      </c>
      <c r="BQ18" s="91" t="s">
        <v>308</v>
      </c>
      <c r="BR18" s="91">
        <v>278638.39</v>
      </c>
      <c r="BS18" s="91" t="s">
        <v>308</v>
      </c>
      <c r="BT18" s="91">
        <v>16876.93</v>
      </c>
      <c r="BU18" s="91" t="s">
        <v>308</v>
      </c>
      <c r="BV18" s="91">
        <v>0.55000000000000004</v>
      </c>
      <c r="BW18" s="91" t="s">
        <v>308</v>
      </c>
      <c r="BX18" s="91">
        <v>297.99</v>
      </c>
      <c r="BY18" s="91" t="s">
        <v>308</v>
      </c>
      <c r="BZ18" s="91">
        <v>17175.46</v>
      </c>
      <c r="CA18" s="91" t="s">
        <v>308</v>
      </c>
      <c r="CB18" s="91">
        <v>1463.36</v>
      </c>
      <c r="CC18" s="91" t="s">
        <v>308</v>
      </c>
      <c r="CD18" s="91">
        <v>7.0000000000000007E-2</v>
      </c>
      <c r="CE18" s="91" t="s">
        <v>308</v>
      </c>
      <c r="CF18" s="91">
        <v>1306.5899999999999</v>
      </c>
      <c r="CG18" s="91" t="s">
        <v>308</v>
      </c>
      <c r="CH18" s="91">
        <v>1306.67</v>
      </c>
      <c r="CI18" s="91" t="s">
        <v>308</v>
      </c>
      <c r="CJ18" s="91">
        <v>2770.03</v>
      </c>
      <c r="CK18" s="91" t="s">
        <v>308</v>
      </c>
      <c r="CL18" s="91">
        <v>0</v>
      </c>
      <c r="CM18" s="91" t="s">
        <v>308</v>
      </c>
      <c r="CN18" s="91">
        <v>0</v>
      </c>
      <c r="CO18" s="91" t="s">
        <v>308</v>
      </c>
      <c r="CP18" s="91">
        <v>0</v>
      </c>
      <c r="CQ18" s="91" t="s">
        <v>308</v>
      </c>
      <c r="CR18" s="91">
        <v>18951.39</v>
      </c>
      <c r="CS18" s="91" t="s">
        <v>308</v>
      </c>
      <c r="CT18" s="91">
        <v>18951.39</v>
      </c>
      <c r="CU18" s="91" t="s">
        <v>308</v>
      </c>
      <c r="CV18" s="91">
        <v>38896.879999999997</v>
      </c>
      <c r="CW18" s="91" t="s">
        <v>308</v>
      </c>
      <c r="CX18" s="91">
        <v>317535.27</v>
      </c>
      <c r="CY18" s="91" t="s">
        <v>308</v>
      </c>
    </row>
    <row r="19" spans="1:103" ht="14.5" x14ac:dyDescent="0.35">
      <c r="A19" s="86" t="s">
        <v>309</v>
      </c>
      <c r="B19" s="86" t="s">
        <v>331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43503.23</v>
      </c>
      <c r="F19" s="87">
        <v>51.36</v>
      </c>
      <c r="G19" s="87">
        <v>547.15</v>
      </c>
      <c r="H19" s="87">
        <v>122.97</v>
      </c>
      <c r="I19" s="87">
        <v>209628.06</v>
      </c>
      <c r="J19" s="87">
        <v>2227.36</v>
      </c>
      <c r="K19" s="87">
        <v>65.61</v>
      </c>
      <c r="L19" s="87">
        <v>703.1</v>
      </c>
      <c r="M19" s="87">
        <v>22.36</v>
      </c>
      <c r="N19" s="87">
        <v>863.44</v>
      </c>
      <c r="O19" s="87">
        <v>8743.27</v>
      </c>
      <c r="P19" s="87">
        <v>2443.5100000000002</v>
      </c>
      <c r="Q19" s="87">
        <v>218.9</v>
      </c>
      <c r="R19" s="87">
        <v>88.06</v>
      </c>
      <c r="S19" s="87">
        <v>254.12</v>
      </c>
      <c r="T19" s="87">
        <v>140.5</v>
      </c>
      <c r="U19" s="87">
        <v>70.72</v>
      </c>
      <c r="V19" s="87">
        <v>82.8</v>
      </c>
      <c r="W19" s="87">
        <v>208.27</v>
      </c>
      <c r="X19" s="87">
        <v>140.1</v>
      </c>
      <c r="Y19" s="87">
        <v>28.99</v>
      </c>
      <c r="Z19" s="87">
        <v>439.22</v>
      </c>
      <c r="AA19" s="87">
        <v>127.87</v>
      </c>
      <c r="AB19" s="87">
        <v>847.29</v>
      </c>
      <c r="AC19" s="87">
        <v>22.36</v>
      </c>
      <c r="AD19" s="87">
        <v>736.04</v>
      </c>
      <c r="AE19" s="87">
        <v>864.77</v>
      </c>
      <c r="AF19" s="87">
        <v>328.1</v>
      </c>
      <c r="AG19" s="87">
        <v>6772.43</v>
      </c>
      <c r="AH19" s="87">
        <v>4142.8100000000004</v>
      </c>
      <c r="AI19" s="87">
        <v>827.35</v>
      </c>
      <c r="AJ19" s="87">
        <v>1010.96</v>
      </c>
      <c r="AK19" s="87">
        <v>401.16</v>
      </c>
      <c r="AL19" s="87">
        <v>474.79</v>
      </c>
      <c r="AM19" s="87">
        <v>61.33</v>
      </c>
      <c r="AN19" s="87">
        <v>97849.59</v>
      </c>
      <c r="AO19" s="87">
        <v>81.14</v>
      </c>
      <c r="AP19" s="87">
        <v>475.36</v>
      </c>
      <c r="AQ19" s="87">
        <v>307.8</v>
      </c>
      <c r="AR19" s="87">
        <v>455.67</v>
      </c>
      <c r="AS19" s="87">
        <v>158.63</v>
      </c>
      <c r="AT19" s="87">
        <v>105.9</v>
      </c>
      <c r="AU19" s="87">
        <v>76.52</v>
      </c>
      <c r="AV19" s="87">
        <v>462.06</v>
      </c>
      <c r="AW19" s="87">
        <v>922.35</v>
      </c>
      <c r="AX19" s="87">
        <v>392.17</v>
      </c>
      <c r="AY19" s="87">
        <v>792.11</v>
      </c>
      <c r="AZ19" s="87">
        <v>317.86</v>
      </c>
      <c r="BA19" s="87">
        <v>243.57</v>
      </c>
      <c r="BB19" s="87">
        <v>481.39</v>
      </c>
      <c r="BC19" s="87">
        <v>135.33000000000001</v>
      </c>
      <c r="BD19" s="87">
        <v>68</v>
      </c>
      <c r="BE19" s="87">
        <v>1090.08</v>
      </c>
      <c r="BF19" s="87">
        <v>4744.24</v>
      </c>
      <c r="BG19" s="87">
        <v>4406.13</v>
      </c>
      <c r="BH19" s="87">
        <v>10016.719999999999</v>
      </c>
      <c r="BI19" s="87">
        <v>5576.79</v>
      </c>
      <c r="BJ19" s="87">
        <v>525.12</v>
      </c>
      <c r="BK19" s="87">
        <v>1840.9</v>
      </c>
      <c r="BL19" s="87">
        <v>801.08</v>
      </c>
      <c r="BM19" s="87">
        <v>54.86</v>
      </c>
      <c r="BN19" s="87">
        <v>324.12</v>
      </c>
      <c r="BO19" s="87">
        <v>0</v>
      </c>
      <c r="BP19" s="87">
        <v>0</v>
      </c>
      <c r="BQ19" s="87" t="s">
        <v>308</v>
      </c>
      <c r="BR19" s="87">
        <v>419915.85</v>
      </c>
      <c r="BS19" s="87" t="s">
        <v>308</v>
      </c>
      <c r="BT19" s="87">
        <v>503196.61</v>
      </c>
      <c r="BU19" s="87" t="s">
        <v>308</v>
      </c>
      <c r="BV19" s="87">
        <v>10.6</v>
      </c>
      <c r="BW19" s="87" t="s">
        <v>308</v>
      </c>
      <c r="BX19" s="87">
        <v>1114.1199999999999</v>
      </c>
      <c r="BY19" s="87" t="s">
        <v>308</v>
      </c>
      <c r="BZ19" s="87">
        <v>504321.33</v>
      </c>
      <c r="CA19" s="87" t="s">
        <v>308</v>
      </c>
      <c r="CB19" s="87">
        <v>41.18</v>
      </c>
      <c r="CC19" s="87" t="s">
        <v>308</v>
      </c>
      <c r="CD19" s="87">
        <v>1.43</v>
      </c>
      <c r="CE19" s="87" t="s">
        <v>308</v>
      </c>
      <c r="CF19" s="87">
        <v>-1240.55</v>
      </c>
      <c r="CG19" s="87" t="s">
        <v>308</v>
      </c>
      <c r="CH19" s="87">
        <v>-1239.1199999999999</v>
      </c>
      <c r="CI19" s="87" t="s">
        <v>308</v>
      </c>
      <c r="CJ19" s="87">
        <v>-1197.94</v>
      </c>
      <c r="CK19" s="87" t="s">
        <v>308</v>
      </c>
      <c r="CL19" s="87">
        <v>0</v>
      </c>
      <c r="CM19" s="87" t="s">
        <v>308</v>
      </c>
      <c r="CN19" s="87">
        <v>0</v>
      </c>
      <c r="CO19" s="87" t="s">
        <v>308</v>
      </c>
      <c r="CP19" s="87">
        <v>0</v>
      </c>
      <c r="CQ19" s="87" t="s">
        <v>308</v>
      </c>
      <c r="CR19" s="87">
        <v>91147.93</v>
      </c>
      <c r="CS19" s="87" t="s">
        <v>308</v>
      </c>
      <c r="CT19" s="87">
        <v>91147.93</v>
      </c>
      <c r="CU19" s="87" t="s">
        <v>308</v>
      </c>
      <c r="CV19" s="87">
        <v>594271.31999999995</v>
      </c>
      <c r="CW19" s="87" t="s">
        <v>308</v>
      </c>
      <c r="CX19" s="87">
        <v>1014187.17</v>
      </c>
      <c r="CY19" s="87" t="s">
        <v>308</v>
      </c>
    </row>
    <row r="20" spans="1:103" ht="14.5" x14ac:dyDescent="0.35">
      <c r="A20" s="86" t="s">
        <v>309</v>
      </c>
      <c r="B20" s="86" t="s">
        <v>332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91">
        <v>604.80999999999995</v>
      </c>
      <c r="F20" s="91">
        <v>67.22</v>
      </c>
      <c r="G20" s="91">
        <v>231.4</v>
      </c>
      <c r="H20" s="91">
        <v>104.75</v>
      </c>
      <c r="I20" s="91">
        <v>904.01</v>
      </c>
      <c r="J20" s="91">
        <v>60737.27</v>
      </c>
      <c r="K20" s="91">
        <v>358.62</v>
      </c>
      <c r="L20" s="91">
        <v>1470.69</v>
      </c>
      <c r="M20" s="91">
        <v>524.46</v>
      </c>
      <c r="N20" s="91">
        <v>117.56</v>
      </c>
      <c r="O20" s="91">
        <v>908.85</v>
      </c>
      <c r="P20" s="91">
        <v>409.79</v>
      </c>
      <c r="Q20" s="91">
        <v>2775.31</v>
      </c>
      <c r="R20" s="91">
        <v>332.8</v>
      </c>
      <c r="S20" s="91">
        <v>322.3</v>
      </c>
      <c r="T20" s="91">
        <v>887.88</v>
      </c>
      <c r="U20" s="91">
        <v>318.12</v>
      </c>
      <c r="V20" s="91">
        <v>316.04000000000002</v>
      </c>
      <c r="W20" s="91">
        <v>888.16</v>
      </c>
      <c r="X20" s="91">
        <v>4623.82</v>
      </c>
      <c r="Y20" s="91">
        <v>666.88</v>
      </c>
      <c r="Z20" s="91">
        <v>3683.1</v>
      </c>
      <c r="AA20" s="91">
        <v>452.2</v>
      </c>
      <c r="AB20" s="91">
        <v>215.36</v>
      </c>
      <c r="AC20" s="91">
        <v>38.31</v>
      </c>
      <c r="AD20" s="91">
        <v>269.52</v>
      </c>
      <c r="AE20" s="91">
        <v>2639.96</v>
      </c>
      <c r="AF20" s="91">
        <v>464.29</v>
      </c>
      <c r="AG20" s="91">
        <v>2898.94</v>
      </c>
      <c r="AH20" s="91">
        <v>1456.65</v>
      </c>
      <c r="AI20" s="91">
        <v>266.14999999999998</v>
      </c>
      <c r="AJ20" s="91">
        <v>108.56</v>
      </c>
      <c r="AK20" s="91">
        <v>64.38</v>
      </c>
      <c r="AL20" s="91">
        <v>253.77</v>
      </c>
      <c r="AM20" s="91">
        <v>89.27</v>
      </c>
      <c r="AN20" s="91">
        <v>1555.87</v>
      </c>
      <c r="AO20" s="91">
        <v>54.24</v>
      </c>
      <c r="AP20" s="91">
        <v>847.16</v>
      </c>
      <c r="AQ20" s="91">
        <v>252.45</v>
      </c>
      <c r="AR20" s="91">
        <v>122.36</v>
      </c>
      <c r="AS20" s="91">
        <v>150.19</v>
      </c>
      <c r="AT20" s="91">
        <v>26.33</v>
      </c>
      <c r="AU20" s="91">
        <v>27.55</v>
      </c>
      <c r="AV20" s="91">
        <v>393.61</v>
      </c>
      <c r="AW20" s="91">
        <v>407.51</v>
      </c>
      <c r="AX20" s="91">
        <v>456.86</v>
      </c>
      <c r="AY20" s="91">
        <v>117.6</v>
      </c>
      <c r="AZ20" s="91">
        <v>88.42</v>
      </c>
      <c r="BA20" s="91">
        <v>273.06</v>
      </c>
      <c r="BB20" s="91">
        <v>200.48</v>
      </c>
      <c r="BC20" s="91">
        <v>84.68</v>
      </c>
      <c r="BD20" s="91">
        <v>42.93</v>
      </c>
      <c r="BE20" s="91">
        <v>962.72</v>
      </c>
      <c r="BF20" s="91">
        <v>1488.62</v>
      </c>
      <c r="BG20" s="91">
        <v>384.36</v>
      </c>
      <c r="BH20" s="91">
        <v>1820.1</v>
      </c>
      <c r="BI20" s="91">
        <v>572.97</v>
      </c>
      <c r="BJ20" s="91">
        <v>315.8</v>
      </c>
      <c r="BK20" s="91">
        <v>403.22</v>
      </c>
      <c r="BL20" s="91">
        <v>223.58</v>
      </c>
      <c r="BM20" s="91">
        <v>297.27999999999997</v>
      </c>
      <c r="BN20" s="91">
        <v>652</v>
      </c>
      <c r="BO20" s="91">
        <v>0</v>
      </c>
      <c r="BP20" s="91">
        <v>0</v>
      </c>
      <c r="BQ20" s="91" t="s">
        <v>308</v>
      </c>
      <c r="BR20" s="91">
        <v>102693.14</v>
      </c>
      <c r="BS20" s="91" t="s">
        <v>308</v>
      </c>
      <c r="BT20" s="91">
        <v>122225.49</v>
      </c>
      <c r="BU20" s="91" t="s">
        <v>308</v>
      </c>
      <c r="BV20" s="91">
        <v>1.91</v>
      </c>
      <c r="BW20" s="91" t="s">
        <v>308</v>
      </c>
      <c r="BX20" s="91">
        <v>136.75</v>
      </c>
      <c r="BY20" s="91" t="s">
        <v>308</v>
      </c>
      <c r="BZ20" s="91">
        <v>122364.15</v>
      </c>
      <c r="CA20" s="91" t="s">
        <v>308</v>
      </c>
      <c r="CB20" s="91">
        <v>1202.43</v>
      </c>
      <c r="CC20" s="91" t="s">
        <v>308</v>
      </c>
      <c r="CD20" s="91">
        <v>2.34</v>
      </c>
      <c r="CE20" s="91" t="s">
        <v>308</v>
      </c>
      <c r="CF20" s="91">
        <v>10506.79</v>
      </c>
      <c r="CG20" s="91" t="s">
        <v>308</v>
      </c>
      <c r="CH20" s="91">
        <v>10509.14</v>
      </c>
      <c r="CI20" s="91" t="s">
        <v>308</v>
      </c>
      <c r="CJ20" s="91">
        <v>11711.56</v>
      </c>
      <c r="CK20" s="91" t="s">
        <v>308</v>
      </c>
      <c r="CL20" s="91">
        <v>0</v>
      </c>
      <c r="CM20" s="91" t="s">
        <v>308</v>
      </c>
      <c r="CN20" s="91">
        <v>0</v>
      </c>
      <c r="CO20" s="91" t="s">
        <v>308</v>
      </c>
      <c r="CP20" s="91">
        <v>0</v>
      </c>
      <c r="CQ20" s="91" t="s">
        <v>308</v>
      </c>
      <c r="CR20" s="91">
        <v>52839.97</v>
      </c>
      <c r="CS20" s="91" t="s">
        <v>308</v>
      </c>
      <c r="CT20" s="91">
        <v>52839.97</v>
      </c>
      <c r="CU20" s="91" t="s">
        <v>308</v>
      </c>
      <c r="CV20" s="91">
        <v>186915.69</v>
      </c>
      <c r="CW20" s="91" t="s">
        <v>308</v>
      </c>
      <c r="CX20" s="91">
        <v>289608.83</v>
      </c>
      <c r="CY20" s="91" t="s">
        <v>308</v>
      </c>
    </row>
    <row r="21" spans="1:103" ht="14.5" x14ac:dyDescent="0.35">
      <c r="A21" s="86" t="s">
        <v>309</v>
      </c>
      <c r="B21" s="86" t="s">
        <v>333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1036.67</v>
      </c>
      <c r="F21" s="87">
        <v>204.08</v>
      </c>
      <c r="G21" s="87">
        <v>67.56</v>
      </c>
      <c r="H21" s="87">
        <v>249.12</v>
      </c>
      <c r="I21" s="87">
        <v>1884.82</v>
      </c>
      <c r="J21" s="87">
        <v>159.63999999999999</v>
      </c>
      <c r="K21" s="87">
        <v>26546.84</v>
      </c>
      <c r="L21" s="87">
        <v>3115.26</v>
      </c>
      <c r="M21" s="87">
        <v>92.35</v>
      </c>
      <c r="N21" s="87">
        <v>63.93</v>
      </c>
      <c r="O21" s="87">
        <v>665</v>
      </c>
      <c r="P21" s="87">
        <v>178.3</v>
      </c>
      <c r="Q21" s="87">
        <v>496.05</v>
      </c>
      <c r="R21" s="87">
        <v>1037.8800000000001</v>
      </c>
      <c r="S21" s="87">
        <v>641.19000000000005</v>
      </c>
      <c r="T21" s="87">
        <v>1264.76</v>
      </c>
      <c r="U21" s="87">
        <v>296.7</v>
      </c>
      <c r="V21" s="87">
        <v>460.75</v>
      </c>
      <c r="W21" s="87">
        <v>942.85</v>
      </c>
      <c r="X21" s="87">
        <v>1470.42</v>
      </c>
      <c r="Y21" s="87">
        <v>915.53</v>
      </c>
      <c r="Z21" s="87">
        <v>13672</v>
      </c>
      <c r="AA21" s="87">
        <v>323.07</v>
      </c>
      <c r="AB21" s="87">
        <v>1699.87</v>
      </c>
      <c r="AC21" s="87">
        <v>22.96</v>
      </c>
      <c r="AD21" s="87">
        <v>278.68</v>
      </c>
      <c r="AE21" s="87">
        <v>25607.34</v>
      </c>
      <c r="AF21" s="87">
        <v>102.38</v>
      </c>
      <c r="AG21" s="87">
        <v>1370.55</v>
      </c>
      <c r="AH21" s="87">
        <v>561</v>
      </c>
      <c r="AI21" s="87">
        <v>269.23</v>
      </c>
      <c r="AJ21" s="87">
        <v>22.75</v>
      </c>
      <c r="AK21" s="87">
        <v>10.53</v>
      </c>
      <c r="AL21" s="87">
        <v>377.01</v>
      </c>
      <c r="AM21" s="87">
        <v>12.19</v>
      </c>
      <c r="AN21" s="87">
        <v>442.32</v>
      </c>
      <c r="AO21" s="87">
        <v>81.819999999999993</v>
      </c>
      <c r="AP21" s="87">
        <v>283.83</v>
      </c>
      <c r="AQ21" s="87">
        <v>160.63999999999999</v>
      </c>
      <c r="AR21" s="87">
        <v>54.61</v>
      </c>
      <c r="AS21" s="87">
        <v>23.55</v>
      </c>
      <c r="AT21" s="87">
        <v>11.37</v>
      </c>
      <c r="AU21" s="87">
        <v>12.62</v>
      </c>
      <c r="AV21" s="87">
        <v>1876.44</v>
      </c>
      <c r="AW21" s="87">
        <v>141.1</v>
      </c>
      <c r="AX21" s="87">
        <v>231.85</v>
      </c>
      <c r="AY21" s="87">
        <v>44.53</v>
      </c>
      <c r="AZ21" s="87">
        <v>105.79</v>
      </c>
      <c r="BA21" s="87">
        <v>127.89</v>
      </c>
      <c r="BB21" s="87">
        <v>87.77</v>
      </c>
      <c r="BC21" s="87">
        <v>15.04</v>
      </c>
      <c r="BD21" s="87">
        <v>7.89</v>
      </c>
      <c r="BE21" s="87">
        <v>968.35</v>
      </c>
      <c r="BF21" s="87">
        <v>249.58</v>
      </c>
      <c r="BG21" s="87">
        <v>227.64</v>
      </c>
      <c r="BH21" s="87">
        <v>59.37</v>
      </c>
      <c r="BI21" s="87">
        <v>79.88</v>
      </c>
      <c r="BJ21" s="87">
        <v>155.15</v>
      </c>
      <c r="BK21" s="87">
        <v>108.63</v>
      </c>
      <c r="BL21" s="87">
        <v>62.8</v>
      </c>
      <c r="BM21" s="87">
        <v>128.4</v>
      </c>
      <c r="BN21" s="87">
        <v>1139.72</v>
      </c>
      <c r="BO21" s="87">
        <v>0</v>
      </c>
      <c r="BP21" s="87">
        <v>0</v>
      </c>
      <c r="BQ21" s="87" t="s">
        <v>308</v>
      </c>
      <c r="BR21" s="87">
        <v>93007.83</v>
      </c>
      <c r="BS21" s="87" t="s">
        <v>308</v>
      </c>
      <c r="BT21" s="87">
        <v>7005.26</v>
      </c>
      <c r="BU21" s="87" t="s">
        <v>308</v>
      </c>
      <c r="BV21" s="87">
        <v>0</v>
      </c>
      <c r="BW21" s="87" t="s">
        <v>308</v>
      </c>
      <c r="BX21" s="87">
        <v>0.2</v>
      </c>
      <c r="BY21" s="87" t="s">
        <v>308</v>
      </c>
      <c r="BZ21" s="87">
        <v>7005.46</v>
      </c>
      <c r="CA21" s="87" t="s">
        <v>308</v>
      </c>
      <c r="CB21" s="87">
        <v>6234.46</v>
      </c>
      <c r="CC21" s="87" t="s">
        <v>308</v>
      </c>
      <c r="CD21" s="87">
        <v>0</v>
      </c>
      <c r="CE21" s="87" t="s">
        <v>308</v>
      </c>
      <c r="CF21" s="87">
        <v>1722.1</v>
      </c>
      <c r="CG21" s="87" t="s">
        <v>308</v>
      </c>
      <c r="CH21" s="87">
        <v>1722.1</v>
      </c>
      <c r="CI21" s="87" t="s">
        <v>308</v>
      </c>
      <c r="CJ21" s="87">
        <v>7956.56</v>
      </c>
      <c r="CK21" s="87" t="s">
        <v>308</v>
      </c>
      <c r="CL21" s="87">
        <v>0</v>
      </c>
      <c r="CM21" s="87" t="s">
        <v>308</v>
      </c>
      <c r="CN21" s="87">
        <v>0</v>
      </c>
      <c r="CO21" s="87" t="s">
        <v>308</v>
      </c>
      <c r="CP21" s="87">
        <v>0</v>
      </c>
      <c r="CQ21" s="87" t="s">
        <v>308</v>
      </c>
      <c r="CR21" s="87">
        <v>11368.01</v>
      </c>
      <c r="CS21" s="87" t="s">
        <v>308</v>
      </c>
      <c r="CT21" s="87">
        <v>11368.01</v>
      </c>
      <c r="CU21" s="87" t="s">
        <v>308</v>
      </c>
      <c r="CV21" s="87">
        <v>26330.03</v>
      </c>
      <c r="CW21" s="87" t="s">
        <v>308</v>
      </c>
      <c r="CX21" s="87">
        <v>119337.86</v>
      </c>
      <c r="CY21" s="87" t="s">
        <v>308</v>
      </c>
    </row>
    <row r="22" spans="1:103" ht="14.5" x14ac:dyDescent="0.35">
      <c r="A22" s="86" t="s">
        <v>309</v>
      </c>
      <c r="B22" s="86" t="s">
        <v>334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91">
        <v>455.61</v>
      </c>
      <c r="F22" s="91">
        <v>29.05</v>
      </c>
      <c r="G22" s="91">
        <v>38.01</v>
      </c>
      <c r="H22" s="91">
        <v>160.26</v>
      </c>
      <c r="I22" s="91">
        <v>12503.3</v>
      </c>
      <c r="J22" s="91">
        <v>927.69</v>
      </c>
      <c r="K22" s="91">
        <v>1043.3499999999999</v>
      </c>
      <c r="L22" s="91">
        <v>39950.639999999999</v>
      </c>
      <c r="M22" s="91">
        <v>10982.05</v>
      </c>
      <c r="N22" s="91">
        <v>197.94</v>
      </c>
      <c r="O22" s="91">
        <v>3665.59</v>
      </c>
      <c r="P22" s="91">
        <v>1680.5</v>
      </c>
      <c r="Q22" s="91">
        <v>2343.35</v>
      </c>
      <c r="R22" s="91">
        <v>1281.6099999999999</v>
      </c>
      <c r="S22" s="91">
        <v>522.20000000000005</v>
      </c>
      <c r="T22" s="91">
        <v>1028.49</v>
      </c>
      <c r="U22" s="91">
        <v>826</v>
      </c>
      <c r="V22" s="91">
        <v>1347</v>
      </c>
      <c r="W22" s="91">
        <v>1245.6300000000001</v>
      </c>
      <c r="X22" s="91">
        <v>903.56</v>
      </c>
      <c r="Y22" s="91">
        <v>231.24</v>
      </c>
      <c r="Z22" s="91">
        <v>1791.4</v>
      </c>
      <c r="AA22" s="91">
        <v>293.89999999999998</v>
      </c>
      <c r="AB22" s="91">
        <v>419.65</v>
      </c>
      <c r="AC22" s="91">
        <v>62.72</v>
      </c>
      <c r="AD22" s="91">
        <v>1137.03</v>
      </c>
      <c r="AE22" s="91">
        <v>1363.75</v>
      </c>
      <c r="AF22" s="91">
        <v>385.61</v>
      </c>
      <c r="AG22" s="91">
        <v>3776.97</v>
      </c>
      <c r="AH22" s="91">
        <v>2060.59</v>
      </c>
      <c r="AI22" s="91">
        <v>537.20000000000005</v>
      </c>
      <c r="AJ22" s="91">
        <v>65.89</v>
      </c>
      <c r="AK22" s="91">
        <v>27.73</v>
      </c>
      <c r="AL22" s="91">
        <v>897.29</v>
      </c>
      <c r="AM22" s="91">
        <v>117.95</v>
      </c>
      <c r="AN22" s="91">
        <v>1359.11</v>
      </c>
      <c r="AO22" s="91">
        <v>4049.73</v>
      </c>
      <c r="AP22" s="91">
        <v>1110.04</v>
      </c>
      <c r="AQ22" s="91">
        <v>419.27</v>
      </c>
      <c r="AR22" s="91">
        <v>460.92</v>
      </c>
      <c r="AS22" s="91">
        <v>959.59</v>
      </c>
      <c r="AT22" s="91">
        <v>321.56</v>
      </c>
      <c r="AU22" s="91">
        <v>638.16999999999996</v>
      </c>
      <c r="AV22" s="91">
        <v>669.18</v>
      </c>
      <c r="AW22" s="91">
        <v>1909.09</v>
      </c>
      <c r="AX22" s="91">
        <v>1423.65</v>
      </c>
      <c r="AY22" s="91">
        <v>295.06</v>
      </c>
      <c r="AZ22" s="91">
        <v>702.54</v>
      </c>
      <c r="BA22" s="91">
        <v>703.22</v>
      </c>
      <c r="BB22" s="91">
        <v>375.03</v>
      </c>
      <c r="BC22" s="91">
        <v>65.59</v>
      </c>
      <c r="BD22" s="91">
        <v>517.72</v>
      </c>
      <c r="BE22" s="91">
        <v>3407.94</v>
      </c>
      <c r="BF22" s="91">
        <v>1478.7</v>
      </c>
      <c r="BG22" s="91">
        <v>1025.1400000000001</v>
      </c>
      <c r="BH22" s="91">
        <v>1133.03</v>
      </c>
      <c r="BI22" s="91">
        <v>686.42</v>
      </c>
      <c r="BJ22" s="91">
        <v>378.49</v>
      </c>
      <c r="BK22" s="91">
        <v>283.48</v>
      </c>
      <c r="BL22" s="91">
        <v>322.79000000000002</v>
      </c>
      <c r="BM22" s="91">
        <v>80.45</v>
      </c>
      <c r="BN22" s="91">
        <v>226.26</v>
      </c>
      <c r="BO22" s="91">
        <v>0</v>
      </c>
      <c r="BP22" s="91">
        <v>0</v>
      </c>
      <c r="BQ22" s="91" t="s">
        <v>308</v>
      </c>
      <c r="BR22" s="91">
        <v>119302.93</v>
      </c>
      <c r="BS22" s="91" t="s">
        <v>308</v>
      </c>
      <c r="BT22" s="91">
        <v>17706.36</v>
      </c>
      <c r="BU22" s="91" t="s">
        <v>308</v>
      </c>
      <c r="BV22" s="91">
        <v>0</v>
      </c>
      <c r="BW22" s="91" t="s">
        <v>308</v>
      </c>
      <c r="BX22" s="91">
        <v>131.32</v>
      </c>
      <c r="BY22" s="91" t="s">
        <v>308</v>
      </c>
      <c r="BZ22" s="91">
        <v>17837.689999999999</v>
      </c>
      <c r="CA22" s="91" t="s">
        <v>308</v>
      </c>
      <c r="CB22" s="91">
        <v>0.16</v>
      </c>
      <c r="CC22" s="91" t="s">
        <v>308</v>
      </c>
      <c r="CD22" s="91">
        <v>0</v>
      </c>
      <c r="CE22" s="91" t="s">
        <v>308</v>
      </c>
      <c r="CF22" s="91">
        <v>1801.24</v>
      </c>
      <c r="CG22" s="91" t="s">
        <v>308</v>
      </c>
      <c r="CH22" s="91">
        <v>1801.24</v>
      </c>
      <c r="CI22" s="91" t="s">
        <v>308</v>
      </c>
      <c r="CJ22" s="91">
        <v>1801.4</v>
      </c>
      <c r="CK22" s="91" t="s">
        <v>308</v>
      </c>
      <c r="CL22" s="91">
        <v>0</v>
      </c>
      <c r="CM22" s="91" t="s">
        <v>308</v>
      </c>
      <c r="CN22" s="91">
        <v>0</v>
      </c>
      <c r="CO22" s="91" t="s">
        <v>308</v>
      </c>
      <c r="CP22" s="91">
        <v>0</v>
      </c>
      <c r="CQ22" s="91" t="s">
        <v>308</v>
      </c>
      <c r="CR22" s="91">
        <v>23093.15</v>
      </c>
      <c r="CS22" s="91" t="s">
        <v>308</v>
      </c>
      <c r="CT22" s="91">
        <v>23093.15</v>
      </c>
      <c r="CU22" s="91" t="s">
        <v>308</v>
      </c>
      <c r="CV22" s="91">
        <v>42732.24</v>
      </c>
      <c r="CW22" s="91" t="s">
        <v>308</v>
      </c>
      <c r="CX22" s="91">
        <v>162035.17000000001</v>
      </c>
      <c r="CY22" s="91" t="s">
        <v>308</v>
      </c>
    </row>
    <row r="23" spans="1:103" ht="14.5" x14ac:dyDescent="0.35">
      <c r="A23" s="86" t="s">
        <v>309</v>
      </c>
      <c r="B23" s="86" t="s">
        <v>335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69.03</v>
      </c>
      <c r="F23" s="87">
        <v>13.12</v>
      </c>
      <c r="G23" s="87">
        <v>9.7799999999999994</v>
      </c>
      <c r="H23" s="87">
        <v>39.25</v>
      </c>
      <c r="I23" s="87">
        <v>1028.03</v>
      </c>
      <c r="J23" s="87">
        <v>248.17</v>
      </c>
      <c r="K23" s="87">
        <v>96.34</v>
      </c>
      <c r="L23" s="87">
        <v>874.13</v>
      </c>
      <c r="M23" s="87">
        <v>5811.12</v>
      </c>
      <c r="N23" s="87">
        <v>71.510000000000005</v>
      </c>
      <c r="O23" s="87">
        <v>763.93</v>
      </c>
      <c r="P23" s="87">
        <v>582.02</v>
      </c>
      <c r="Q23" s="87">
        <v>352.61</v>
      </c>
      <c r="R23" s="87">
        <v>174.25</v>
      </c>
      <c r="S23" s="87">
        <v>205.61</v>
      </c>
      <c r="T23" s="87">
        <v>369.12</v>
      </c>
      <c r="U23" s="87">
        <v>274.08</v>
      </c>
      <c r="V23" s="87">
        <v>280.77999999999997</v>
      </c>
      <c r="W23" s="87">
        <v>530.55999999999995</v>
      </c>
      <c r="X23" s="87">
        <v>710.68</v>
      </c>
      <c r="Y23" s="87">
        <v>115.18</v>
      </c>
      <c r="Z23" s="87">
        <v>337.65</v>
      </c>
      <c r="AA23" s="87">
        <v>125.06</v>
      </c>
      <c r="AB23" s="87">
        <v>285.07</v>
      </c>
      <c r="AC23" s="87">
        <v>54.99</v>
      </c>
      <c r="AD23" s="87">
        <v>162.52000000000001</v>
      </c>
      <c r="AE23" s="87">
        <v>521.05999999999995</v>
      </c>
      <c r="AF23" s="87">
        <v>565.27</v>
      </c>
      <c r="AG23" s="87">
        <v>2462.4499999999998</v>
      </c>
      <c r="AH23" s="87">
        <v>3233.55</v>
      </c>
      <c r="AI23" s="87">
        <v>432.66</v>
      </c>
      <c r="AJ23" s="87">
        <v>44.63</v>
      </c>
      <c r="AK23" s="87">
        <v>40.020000000000003</v>
      </c>
      <c r="AL23" s="87">
        <v>406.42</v>
      </c>
      <c r="AM23" s="87">
        <v>282.18</v>
      </c>
      <c r="AN23" s="87">
        <v>663.45</v>
      </c>
      <c r="AO23" s="87">
        <v>9065.7900000000009</v>
      </c>
      <c r="AP23" s="87">
        <v>2121.58</v>
      </c>
      <c r="AQ23" s="87">
        <v>1266.0999999999999</v>
      </c>
      <c r="AR23" s="87">
        <v>1752.53</v>
      </c>
      <c r="AS23" s="87">
        <v>2053.89</v>
      </c>
      <c r="AT23" s="87">
        <v>809.92</v>
      </c>
      <c r="AU23" s="87">
        <v>666.86</v>
      </c>
      <c r="AV23" s="87">
        <v>585.77</v>
      </c>
      <c r="AW23" s="87">
        <v>2483.14</v>
      </c>
      <c r="AX23" s="87">
        <v>2093.9899999999998</v>
      </c>
      <c r="AY23" s="87">
        <v>748.18</v>
      </c>
      <c r="AZ23" s="87">
        <v>1958.97</v>
      </c>
      <c r="BA23" s="87">
        <v>851.52</v>
      </c>
      <c r="BB23" s="87">
        <v>410.24</v>
      </c>
      <c r="BC23" s="87">
        <v>106.04</v>
      </c>
      <c r="BD23" s="87">
        <v>2104.9</v>
      </c>
      <c r="BE23" s="87">
        <v>2910.3</v>
      </c>
      <c r="BF23" s="87">
        <v>2339.2399999999998</v>
      </c>
      <c r="BG23" s="87">
        <v>1527.07</v>
      </c>
      <c r="BH23" s="87">
        <v>425.88</v>
      </c>
      <c r="BI23" s="87">
        <v>487.7</v>
      </c>
      <c r="BJ23" s="87">
        <v>987.9</v>
      </c>
      <c r="BK23" s="87">
        <v>667.5</v>
      </c>
      <c r="BL23" s="87">
        <v>728.9</v>
      </c>
      <c r="BM23" s="87">
        <v>61.44</v>
      </c>
      <c r="BN23" s="87">
        <v>266.16000000000003</v>
      </c>
      <c r="BO23" s="87">
        <v>0</v>
      </c>
      <c r="BP23" s="87">
        <v>0</v>
      </c>
      <c r="BQ23" s="87" t="s">
        <v>308</v>
      </c>
      <c r="BR23" s="87">
        <v>61717.78</v>
      </c>
      <c r="BS23" s="87" t="s">
        <v>308</v>
      </c>
      <c r="BT23" s="87">
        <v>4069.16</v>
      </c>
      <c r="BU23" s="87" t="s">
        <v>308</v>
      </c>
      <c r="BV23" s="87">
        <v>2.2799999999999998</v>
      </c>
      <c r="BW23" s="87" t="s">
        <v>308</v>
      </c>
      <c r="BX23" s="87">
        <v>5.08</v>
      </c>
      <c r="BY23" s="87" t="s">
        <v>308</v>
      </c>
      <c r="BZ23" s="87">
        <v>4076.52</v>
      </c>
      <c r="CA23" s="87" t="s">
        <v>308</v>
      </c>
      <c r="CB23" s="87">
        <v>13.35</v>
      </c>
      <c r="CC23" s="87" t="s">
        <v>308</v>
      </c>
      <c r="CD23" s="87">
        <v>0</v>
      </c>
      <c r="CE23" s="87" t="s">
        <v>308</v>
      </c>
      <c r="CF23" s="87">
        <v>-892.72</v>
      </c>
      <c r="CG23" s="87" t="s">
        <v>308</v>
      </c>
      <c r="CH23" s="87">
        <v>-892.72</v>
      </c>
      <c r="CI23" s="87" t="s">
        <v>308</v>
      </c>
      <c r="CJ23" s="87">
        <v>-879.36</v>
      </c>
      <c r="CK23" s="87" t="s">
        <v>308</v>
      </c>
      <c r="CL23" s="87">
        <v>0</v>
      </c>
      <c r="CM23" s="87" t="s">
        <v>308</v>
      </c>
      <c r="CN23" s="87">
        <v>0</v>
      </c>
      <c r="CO23" s="87" t="s">
        <v>308</v>
      </c>
      <c r="CP23" s="87">
        <v>0</v>
      </c>
      <c r="CQ23" s="87" t="s">
        <v>308</v>
      </c>
      <c r="CR23" s="87">
        <v>1629.25</v>
      </c>
      <c r="CS23" s="87" t="s">
        <v>308</v>
      </c>
      <c r="CT23" s="87">
        <v>1629.25</v>
      </c>
      <c r="CU23" s="87" t="s">
        <v>308</v>
      </c>
      <c r="CV23" s="87">
        <v>4826.41</v>
      </c>
      <c r="CW23" s="87" t="s">
        <v>308</v>
      </c>
      <c r="CX23" s="87">
        <v>66544.179999999993</v>
      </c>
      <c r="CY23" s="87" t="s">
        <v>308</v>
      </c>
    </row>
    <row r="24" spans="1:103" ht="14.5" x14ac:dyDescent="0.35">
      <c r="A24" s="86" t="s">
        <v>309</v>
      </c>
      <c r="B24" s="86" t="s">
        <v>336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91">
        <v>7963.28</v>
      </c>
      <c r="F24" s="91">
        <v>514.95000000000005</v>
      </c>
      <c r="G24" s="91">
        <v>549.51</v>
      </c>
      <c r="H24" s="91">
        <v>1041.6099999999999</v>
      </c>
      <c r="I24" s="91">
        <v>1875.64</v>
      </c>
      <c r="J24" s="91">
        <v>284.92</v>
      </c>
      <c r="K24" s="91">
        <v>343.61</v>
      </c>
      <c r="L24" s="91">
        <v>420.38</v>
      </c>
      <c r="M24" s="91">
        <v>99.04</v>
      </c>
      <c r="N24" s="91">
        <v>37129.25</v>
      </c>
      <c r="O24" s="91">
        <v>18661.62</v>
      </c>
      <c r="P24" s="91">
        <v>320.22000000000003</v>
      </c>
      <c r="Q24" s="91">
        <v>471.41</v>
      </c>
      <c r="R24" s="91">
        <v>2252.1799999999998</v>
      </c>
      <c r="S24" s="91">
        <v>4023.37</v>
      </c>
      <c r="T24" s="91">
        <v>693.96</v>
      </c>
      <c r="U24" s="91">
        <v>142.80000000000001</v>
      </c>
      <c r="V24" s="91">
        <v>463.17</v>
      </c>
      <c r="W24" s="91">
        <v>787.7</v>
      </c>
      <c r="X24" s="91">
        <v>698.07</v>
      </c>
      <c r="Y24" s="91">
        <v>162.01</v>
      </c>
      <c r="Z24" s="91">
        <v>547.24</v>
      </c>
      <c r="AA24" s="91">
        <v>357.86</v>
      </c>
      <c r="AB24" s="91">
        <v>9407.4</v>
      </c>
      <c r="AC24" s="91">
        <v>174.99</v>
      </c>
      <c r="AD24" s="91">
        <v>1289.4100000000001</v>
      </c>
      <c r="AE24" s="91">
        <v>8964.68</v>
      </c>
      <c r="AF24" s="91">
        <v>1166.3499999999999</v>
      </c>
      <c r="AG24" s="91">
        <v>6962.4</v>
      </c>
      <c r="AH24" s="91">
        <v>2530.85</v>
      </c>
      <c r="AI24" s="91">
        <v>23017.89</v>
      </c>
      <c r="AJ24" s="91">
        <v>7695.16</v>
      </c>
      <c r="AK24" s="91">
        <v>18153.16</v>
      </c>
      <c r="AL24" s="91">
        <v>3821.09</v>
      </c>
      <c r="AM24" s="91">
        <v>601.86</v>
      </c>
      <c r="AN24" s="91">
        <v>975.2</v>
      </c>
      <c r="AO24" s="91">
        <v>116.55</v>
      </c>
      <c r="AP24" s="91">
        <v>299.14</v>
      </c>
      <c r="AQ24" s="91">
        <v>340.16</v>
      </c>
      <c r="AR24" s="91">
        <v>426.27</v>
      </c>
      <c r="AS24" s="91">
        <v>425.81</v>
      </c>
      <c r="AT24" s="91">
        <v>395.67</v>
      </c>
      <c r="AU24" s="91">
        <v>238.82</v>
      </c>
      <c r="AV24" s="91">
        <v>779.76</v>
      </c>
      <c r="AW24" s="91">
        <v>932.17</v>
      </c>
      <c r="AX24" s="91">
        <v>485.3</v>
      </c>
      <c r="AY24" s="91">
        <v>285.47000000000003</v>
      </c>
      <c r="AZ24" s="91">
        <v>258.20999999999998</v>
      </c>
      <c r="BA24" s="91">
        <v>255.04</v>
      </c>
      <c r="BB24" s="91">
        <v>892.62</v>
      </c>
      <c r="BC24" s="91">
        <v>103.6</v>
      </c>
      <c r="BD24" s="91">
        <v>196.58</v>
      </c>
      <c r="BE24" s="91">
        <v>1115.48</v>
      </c>
      <c r="BF24" s="91">
        <v>3244.31</v>
      </c>
      <c r="BG24" s="91">
        <v>880.84</v>
      </c>
      <c r="BH24" s="91">
        <v>860.05</v>
      </c>
      <c r="BI24" s="91">
        <v>483.56</v>
      </c>
      <c r="BJ24" s="91">
        <v>316.48</v>
      </c>
      <c r="BK24" s="91">
        <v>368.94</v>
      </c>
      <c r="BL24" s="91">
        <v>303.64</v>
      </c>
      <c r="BM24" s="91">
        <v>82.83</v>
      </c>
      <c r="BN24" s="91">
        <v>466.49</v>
      </c>
      <c r="BO24" s="91">
        <v>0</v>
      </c>
      <c r="BP24" s="91">
        <v>0</v>
      </c>
      <c r="BQ24" s="91" t="s">
        <v>308</v>
      </c>
      <c r="BR24" s="91">
        <v>179118.05</v>
      </c>
      <c r="BS24" s="91" t="s">
        <v>308</v>
      </c>
      <c r="BT24" s="91">
        <v>94589.71</v>
      </c>
      <c r="BU24" s="91" t="s">
        <v>308</v>
      </c>
      <c r="BV24" s="91">
        <v>0.98</v>
      </c>
      <c r="BW24" s="91" t="s">
        <v>308</v>
      </c>
      <c r="BX24" s="91">
        <v>200.4</v>
      </c>
      <c r="BY24" s="91" t="s">
        <v>308</v>
      </c>
      <c r="BZ24" s="91">
        <v>94791.08</v>
      </c>
      <c r="CA24" s="91" t="s">
        <v>308</v>
      </c>
      <c r="CB24" s="91">
        <v>0</v>
      </c>
      <c r="CC24" s="91" t="s">
        <v>308</v>
      </c>
      <c r="CD24" s="91">
        <v>0</v>
      </c>
      <c r="CE24" s="91" t="s">
        <v>308</v>
      </c>
      <c r="CF24" s="91">
        <v>3011.08</v>
      </c>
      <c r="CG24" s="91" t="s">
        <v>308</v>
      </c>
      <c r="CH24" s="91">
        <v>3011.08</v>
      </c>
      <c r="CI24" s="91" t="s">
        <v>308</v>
      </c>
      <c r="CJ24" s="91">
        <v>3011.08</v>
      </c>
      <c r="CK24" s="91" t="s">
        <v>308</v>
      </c>
      <c r="CL24" s="91">
        <v>0</v>
      </c>
      <c r="CM24" s="91" t="s">
        <v>308</v>
      </c>
      <c r="CN24" s="91">
        <v>0</v>
      </c>
      <c r="CO24" s="91" t="s">
        <v>308</v>
      </c>
      <c r="CP24" s="91">
        <v>0</v>
      </c>
      <c r="CQ24" s="91" t="s">
        <v>308</v>
      </c>
      <c r="CR24" s="91">
        <v>65648.25</v>
      </c>
      <c r="CS24" s="91" t="s">
        <v>308</v>
      </c>
      <c r="CT24" s="91">
        <v>65648.25</v>
      </c>
      <c r="CU24" s="91" t="s">
        <v>308</v>
      </c>
      <c r="CV24" s="91">
        <v>163450.41</v>
      </c>
      <c r="CW24" s="91" t="s">
        <v>308</v>
      </c>
      <c r="CX24" s="91">
        <v>342568.46</v>
      </c>
      <c r="CY24" s="91" t="s">
        <v>308</v>
      </c>
    </row>
    <row r="25" spans="1:103" ht="14.5" x14ac:dyDescent="0.35">
      <c r="A25" s="86" t="s">
        <v>309</v>
      </c>
      <c r="B25" s="86" t="s">
        <v>337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18763.2</v>
      </c>
      <c r="F25" s="87">
        <v>227.04</v>
      </c>
      <c r="G25" s="87">
        <v>290.63</v>
      </c>
      <c r="H25" s="87">
        <v>1264.78</v>
      </c>
      <c r="I25" s="87">
        <v>8840.14</v>
      </c>
      <c r="J25" s="87">
        <v>8439.89</v>
      </c>
      <c r="K25" s="87">
        <v>3411.43</v>
      </c>
      <c r="L25" s="87">
        <v>7843.03</v>
      </c>
      <c r="M25" s="87">
        <v>2637.87</v>
      </c>
      <c r="N25" s="87">
        <v>16572.669999999998</v>
      </c>
      <c r="O25" s="87">
        <v>133708.65</v>
      </c>
      <c r="P25" s="87">
        <v>13211.37</v>
      </c>
      <c r="Q25" s="87">
        <v>53485.919999999998</v>
      </c>
      <c r="R25" s="87">
        <v>4643.8500000000004</v>
      </c>
      <c r="S25" s="87">
        <v>7248.23</v>
      </c>
      <c r="T25" s="87">
        <v>5879.21</v>
      </c>
      <c r="U25" s="87">
        <v>2982.6</v>
      </c>
      <c r="V25" s="87">
        <v>4423.05</v>
      </c>
      <c r="W25" s="87">
        <v>4262.42</v>
      </c>
      <c r="X25" s="87">
        <v>8502.9599999999991</v>
      </c>
      <c r="Y25" s="87">
        <v>1916.21</v>
      </c>
      <c r="Z25" s="87">
        <v>4933.99</v>
      </c>
      <c r="AA25" s="87">
        <v>1635.04</v>
      </c>
      <c r="AB25" s="87">
        <v>6593.68</v>
      </c>
      <c r="AC25" s="87">
        <v>1083.22</v>
      </c>
      <c r="AD25" s="87">
        <v>1215.56</v>
      </c>
      <c r="AE25" s="87">
        <v>12785.47</v>
      </c>
      <c r="AF25" s="87">
        <v>1829.91</v>
      </c>
      <c r="AG25" s="87">
        <v>2871.3</v>
      </c>
      <c r="AH25" s="87">
        <v>774.24</v>
      </c>
      <c r="AI25" s="87">
        <v>903.33</v>
      </c>
      <c r="AJ25" s="87">
        <v>94.71</v>
      </c>
      <c r="AK25" s="87">
        <v>135.38</v>
      </c>
      <c r="AL25" s="87">
        <v>551.23</v>
      </c>
      <c r="AM25" s="87">
        <v>37.22</v>
      </c>
      <c r="AN25" s="87">
        <v>2324.79</v>
      </c>
      <c r="AO25" s="87">
        <v>382.21</v>
      </c>
      <c r="AP25" s="87">
        <v>606.08000000000004</v>
      </c>
      <c r="AQ25" s="87">
        <v>120.06</v>
      </c>
      <c r="AR25" s="87">
        <v>305.18</v>
      </c>
      <c r="AS25" s="87">
        <v>124.9</v>
      </c>
      <c r="AT25" s="87">
        <v>30.6</v>
      </c>
      <c r="AU25" s="87">
        <v>43.28</v>
      </c>
      <c r="AV25" s="87">
        <v>1983.12</v>
      </c>
      <c r="AW25" s="87">
        <v>373.11</v>
      </c>
      <c r="AX25" s="87">
        <v>1003.6</v>
      </c>
      <c r="AY25" s="87">
        <v>1138.2</v>
      </c>
      <c r="AZ25" s="87">
        <v>178.6</v>
      </c>
      <c r="BA25" s="87">
        <v>602.70000000000005</v>
      </c>
      <c r="BB25" s="87">
        <v>280.48</v>
      </c>
      <c r="BC25" s="87">
        <v>56.94</v>
      </c>
      <c r="BD25" s="87">
        <v>58.4</v>
      </c>
      <c r="BE25" s="87">
        <v>2683.35</v>
      </c>
      <c r="BF25" s="87">
        <v>1294.4100000000001</v>
      </c>
      <c r="BG25" s="87">
        <v>665.66</v>
      </c>
      <c r="BH25" s="87">
        <v>7000.34</v>
      </c>
      <c r="BI25" s="87">
        <v>690.64</v>
      </c>
      <c r="BJ25" s="87">
        <v>336.08</v>
      </c>
      <c r="BK25" s="87">
        <v>351</v>
      </c>
      <c r="BL25" s="87">
        <v>269.51</v>
      </c>
      <c r="BM25" s="87">
        <v>103.35</v>
      </c>
      <c r="BN25" s="87">
        <v>2121.7600000000002</v>
      </c>
      <c r="BO25" s="87">
        <v>0.04</v>
      </c>
      <c r="BP25" s="87">
        <v>0</v>
      </c>
      <c r="BQ25" s="87" t="s">
        <v>308</v>
      </c>
      <c r="BR25" s="87">
        <v>369127.82</v>
      </c>
      <c r="BS25" s="87" t="s">
        <v>308</v>
      </c>
      <c r="BT25" s="87">
        <v>37807.71</v>
      </c>
      <c r="BU25" s="87" t="s">
        <v>308</v>
      </c>
      <c r="BV25" s="87">
        <v>0.15</v>
      </c>
      <c r="BW25" s="87" t="s">
        <v>308</v>
      </c>
      <c r="BX25" s="87">
        <v>404.55</v>
      </c>
      <c r="BY25" s="87" t="s">
        <v>308</v>
      </c>
      <c r="BZ25" s="87">
        <v>38212.410000000003</v>
      </c>
      <c r="CA25" s="87" t="s">
        <v>308</v>
      </c>
      <c r="CB25" s="87">
        <v>1318.96</v>
      </c>
      <c r="CC25" s="87" t="s">
        <v>308</v>
      </c>
      <c r="CD25" s="87">
        <v>0</v>
      </c>
      <c r="CE25" s="87" t="s">
        <v>308</v>
      </c>
      <c r="CF25" s="87">
        <v>4928.95</v>
      </c>
      <c r="CG25" s="87" t="s">
        <v>308</v>
      </c>
      <c r="CH25" s="87">
        <v>4928.95</v>
      </c>
      <c r="CI25" s="87" t="s">
        <v>308</v>
      </c>
      <c r="CJ25" s="87">
        <v>6247.91</v>
      </c>
      <c r="CK25" s="87" t="s">
        <v>308</v>
      </c>
      <c r="CL25" s="87">
        <v>0</v>
      </c>
      <c r="CM25" s="87" t="s">
        <v>308</v>
      </c>
      <c r="CN25" s="87">
        <v>0</v>
      </c>
      <c r="CO25" s="87" t="s">
        <v>308</v>
      </c>
      <c r="CP25" s="87">
        <v>0</v>
      </c>
      <c r="CQ25" s="87" t="s">
        <v>308</v>
      </c>
      <c r="CR25" s="87">
        <v>127204.9</v>
      </c>
      <c r="CS25" s="87" t="s">
        <v>308</v>
      </c>
      <c r="CT25" s="87">
        <v>127204.9</v>
      </c>
      <c r="CU25" s="87" t="s">
        <v>308</v>
      </c>
      <c r="CV25" s="87">
        <v>171665.22</v>
      </c>
      <c r="CW25" s="87" t="s">
        <v>308</v>
      </c>
      <c r="CX25" s="87">
        <v>540793.04</v>
      </c>
      <c r="CY25" s="87" t="s">
        <v>308</v>
      </c>
    </row>
    <row r="26" spans="1:103" ht="14.5" x14ac:dyDescent="0.35">
      <c r="A26" s="86" t="s">
        <v>309</v>
      </c>
      <c r="B26" s="86" t="s">
        <v>338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91">
        <v>1417.52</v>
      </c>
      <c r="F26" s="91">
        <v>0.32</v>
      </c>
      <c r="G26" s="91">
        <v>41.79</v>
      </c>
      <c r="H26" s="91">
        <v>0.94</v>
      </c>
      <c r="I26" s="91">
        <v>1317.72</v>
      </c>
      <c r="J26" s="91">
        <v>15.08</v>
      </c>
      <c r="K26" s="91">
        <v>1.39</v>
      </c>
      <c r="L26" s="91">
        <v>6.61</v>
      </c>
      <c r="M26" s="91">
        <v>0.24</v>
      </c>
      <c r="N26" s="91">
        <v>6.2</v>
      </c>
      <c r="O26" s="91">
        <v>1255.1199999999999</v>
      </c>
      <c r="P26" s="91">
        <v>22859.73</v>
      </c>
      <c r="Q26" s="91">
        <v>213.38</v>
      </c>
      <c r="R26" s="91">
        <v>55.91</v>
      </c>
      <c r="S26" s="91">
        <v>2.4900000000000002</v>
      </c>
      <c r="T26" s="91">
        <v>2.9</v>
      </c>
      <c r="U26" s="91">
        <v>7.03</v>
      </c>
      <c r="V26" s="91">
        <v>5.48</v>
      </c>
      <c r="W26" s="91">
        <v>3.77</v>
      </c>
      <c r="X26" s="91">
        <v>45.31</v>
      </c>
      <c r="Y26" s="91">
        <v>1.44</v>
      </c>
      <c r="Z26" s="91">
        <v>66.010000000000005</v>
      </c>
      <c r="AA26" s="91">
        <v>1.83</v>
      </c>
      <c r="AB26" s="91">
        <v>4.0599999999999996</v>
      </c>
      <c r="AC26" s="91">
        <v>5.38</v>
      </c>
      <c r="AD26" s="91">
        <v>17.940000000000001</v>
      </c>
      <c r="AE26" s="91">
        <v>7.25</v>
      </c>
      <c r="AF26" s="91">
        <v>2.92</v>
      </c>
      <c r="AG26" s="91">
        <v>334.37</v>
      </c>
      <c r="AH26" s="91">
        <v>41.58</v>
      </c>
      <c r="AI26" s="91">
        <v>5.97</v>
      </c>
      <c r="AJ26" s="91">
        <v>2.73</v>
      </c>
      <c r="AK26" s="91">
        <v>2.69</v>
      </c>
      <c r="AL26" s="91">
        <v>11.77</v>
      </c>
      <c r="AM26" s="91">
        <v>0.86</v>
      </c>
      <c r="AN26" s="91">
        <v>9.24</v>
      </c>
      <c r="AO26" s="91">
        <v>0.55000000000000004</v>
      </c>
      <c r="AP26" s="91">
        <v>1.42</v>
      </c>
      <c r="AQ26" s="91">
        <v>1.19</v>
      </c>
      <c r="AR26" s="91">
        <v>8.35</v>
      </c>
      <c r="AS26" s="91">
        <v>8.7899999999999991</v>
      </c>
      <c r="AT26" s="91">
        <v>4.63</v>
      </c>
      <c r="AU26" s="91">
        <v>0.41</v>
      </c>
      <c r="AV26" s="91">
        <v>3.97</v>
      </c>
      <c r="AW26" s="91">
        <v>82.59</v>
      </c>
      <c r="AX26" s="91">
        <v>34.369999999999997</v>
      </c>
      <c r="AY26" s="91">
        <v>408.23</v>
      </c>
      <c r="AZ26" s="91">
        <v>21.29</v>
      </c>
      <c r="BA26" s="91">
        <v>742.42</v>
      </c>
      <c r="BB26" s="91">
        <v>21.88</v>
      </c>
      <c r="BC26" s="91">
        <v>2.74</v>
      </c>
      <c r="BD26" s="91">
        <v>0.41</v>
      </c>
      <c r="BE26" s="91">
        <v>42.06</v>
      </c>
      <c r="BF26" s="91">
        <v>511.19</v>
      </c>
      <c r="BG26" s="91">
        <v>299.68</v>
      </c>
      <c r="BH26" s="91">
        <v>34172.01</v>
      </c>
      <c r="BI26" s="91">
        <v>1763.44</v>
      </c>
      <c r="BJ26" s="91">
        <v>7.98</v>
      </c>
      <c r="BK26" s="91">
        <v>16.149999999999999</v>
      </c>
      <c r="BL26" s="91">
        <v>28.47</v>
      </c>
      <c r="BM26" s="91">
        <v>0.46</v>
      </c>
      <c r="BN26" s="91">
        <v>11.73</v>
      </c>
      <c r="BO26" s="91">
        <v>0</v>
      </c>
      <c r="BP26" s="91">
        <v>0</v>
      </c>
      <c r="BQ26" s="91" t="s">
        <v>308</v>
      </c>
      <c r="BR26" s="91">
        <v>65971.34</v>
      </c>
      <c r="BS26" s="91" t="s">
        <v>308</v>
      </c>
      <c r="BT26" s="91">
        <v>39747.46</v>
      </c>
      <c r="BU26" s="91" t="s">
        <v>308</v>
      </c>
      <c r="BV26" s="91">
        <v>1.69</v>
      </c>
      <c r="BW26" s="91" t="s">
        <v>308</v>
      </c>
      <c r="BX26" s="91">
        <v>57395.6</v>
      </c>
      <c r="BY26" s="91" t="s">
        <v>308</v>
      </c>
      <c r="BZ26" s="91">
        <v>97144.75</v>
      </c>
      <c r="CA26" s="91" t="s">
        <v>308</v>
      </c>
      <c r="CB26" s="91">
        <v>1311.05</v>
      </c>
      <c r="CC26" s="91" t="s">
        <v>308</v>
      </c>
      <c r="CD26" s="91">
        <v>0</v>
      </c>
      <c r="CE26" s="91" t="s">
        <v>308</v>
      </c>
      <c r="CF26" s="91">
        <v>-23309.95</v>
      </c>
      <c r="CG26" s="91" t="s">
        <v>308</v>
      </c>
      <c r="CH26" s="91">
        <v>-23309.95</v>
      </c>
      <c r="CI26" s="91" t="s">
        <v>308</v>
      </c>
      <c r="CJ26" s="91">
        <v>-21998.89</v>
      </c>
      <c r="CK26" s="91" t="s">
        <v>308</v>
      </c>
      <c r="CL26" s="91">
        <v>0</v>
      </c>
      <c r="CM26" s="91" t="s">
        <v>308</v>
      </c>
      <c r="CN26" s="91">
        <v>0</v>
      </c>
      <c r="CO26" s="91" t="s">
        <v>308</v>
      </c>
      <c r="CP26" s="91">
        <v>0</v>
      </c>
      <c r="CQ26" s="91" t="s">
        <v>308</v>
      </c>
      <c r="CR26" s="91">
        <v>103312.16</v>
      </c>
      <c r="CS26" s="91" t="s">
        <v>308</v>
      </c>
      <c r="CT26" s="91">
        <v>103312.16</v>
      </c>
      <c r="CU26" s="91" t="s">
        <v>308</v>
      </c>
      <c r="CV26" s="91">
        <v>178458.02</v>
      </c>
      <c r="CW26" s="91" t="s">
        <v>308</v>
      </c>
      <c r="CX26" s="91">
        <v>244429.35</v>
      </c>
      <c r="CY26" s="91" t="s">
        <v>308</v>
      </c>
    </row>
    <row r="27" spans="1:103" ht="14.5" x14ac:dyDescent="0.35">
      <c r="A27" s="86" t="s">
        <v>309</v>
      </c>
      <c r="B27" s="86" t="s">
        <v>339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1708.65</v>
      </c>
      <c r="F27" s="87">
        <v>75.319999999999993</v>
      </c>
      <c r="G27" s="87">
        <v>106.14</v>
      </c>
      <c r="H27" s="87">
        <v>426.61</v>
      </c>
      <c r="I27" s="87">
        <v>13089.18</v>
      </c>
      <c r="J27" s="87">
        <v>2562.9899999999998</v>
      </c>
      <c r="K27" s="87">
        <v>1067.96</v>
      </c>
      <c r="L27" s="87">
        <v>2581.75</v>
      </c>
      <c r="M27" s="87">
        <v>896.84</v>
      </c>
      <c r="N27" s="87">
        <v>1745.69</v>
      </c>
      <c r="O27" s="87">
        <v>7031.28</v>
      </c>
      <c r="P27" s="87">
        <v>2833.84</v>
      </c>
      <c r="Q27" s="87">
        <v>35611.31</v>
      </c>
      <c r="R27" s="87">
        <v>2331.6799999999998</v>
      </c>
      <c r="S27" s="87">
        <v>1465.99</v>
      </c>
      <c r="T27" s="87">
        <v>5694.85</v>
      </c>
      <c r="U27" s="87">
        <v>3581.69</v>
      </c>
      <c r="V27" s="87">
        <v>6918.49</v>
      </c>
      <c r="W27" s="87">
        <v>11590.92</v>
      </c>
      <c r="X27" s="87">
        <v>32442.04</v>
      </c>
      <c r="Y27" s="87">
        <v>3265.54</v>
      </c>
      <c r="Z27" s="87">
        <v>4553.8500000000004</v>
      </c>
      <c r="AA27" s="87">
        <v>2886.11</v>
      </c>
      <c r="AB27" s="87">
        <v>1086.26</v>
      </c>
      <c r="AC27" s="87">
        <v>149.08000000000001</v>
      </c>
      <c r="AD27" s="87">
        <v>1040.5899999999999</v>
      </c>
      <c r="AE27" s="87">
        <v>32892.300000000003</v>
      </c>
      <c r="AF27" s="87">
        <v>4001.87</v>
      </c>
      <c r="AG27" s="87">
        <v>5106.67</v>
      </c>
      <c r="AH27" s="87">
        <v>3306.36</v>
      </c>
      <c r="AI27" s="87">
        <v>3685.99</v>
      </c>
      <c r="AJ27" s="87">
        <v>129.68</v>
      </c>
      <c r="AK27" s="87">
        <v>200.46</v>
      </c>
      <c r="AL27" s="87">
        <v>947.46</v>
      </c>
      <c r="AM27" s="87">
        <v>167.83</v>
      </c>
      <c r="AN27" s="87">
        <v>750.37</v>
      </c>
      <c r="AO27" s="87">
        <v>316.97000000000003</v>
      </c>
      <c r="AP27" s="87">
        <v>337.24</v>
      </c>
      <c r="AQ27" s="87">
        <v>954.28</v>
      </c>
      <c r="AR27" s="87">
        <v>481.09</v>
      </c>
      <c r="AS27" s="87">
        <v>345.99</v>
      </c>
      <c r="AT27" s="87">
        <v>162.72999999999999</v>
      </c>
      <c r="AU27" s="87">
        <v>155.75</v>
      </c>
      <c r="AV27" s="87">
        <v>1269.83</v>
      </c>
      <c r="AW27" s="87">
        <v>805.44</v>
      </c>
      <c r="AX27" s="87">
        <v>1228.8499999999999</v>
      </c>
      <c r="AY27" s="87">
        <v>312.94</v>
      </c>
      <c r="AZ27" s="87">
        <v>325.67</v>
      </c>
      <c r="BA27" s="87">
        <v>411.78</v>
      </c>
      <c r="BB27" s="87">
        <v>457.76</v>
      </c>
      <c r="BC27" s="87">
        <v>47.23</v>
      </c>
      <c r="BD27" s="87">
        <v>147.06</v>
      </c>
      <c r="BE27" s="87">
        <v>2471.46</v>
      </c>
      <c r="BF27" s="87">
        <v>752.59</v>
      </c>
      <c r="BG27" s="87">
        <v>240.91</v>
      </c>
      <c r="BH27" s="87">
        <v>1887.41</v>
      </c>
      <c r="BI27" s="87">
        <v>524.79999999999995</v>
      </c>
      <c r="BJ27" s="87">
        <v>221.84</v>
      </c>
      <c r="BK27" s="87">
        <v>193.77</v>
      </c>
      <c r="BL27" s="87">
        <v>176.95</v>
      </c>
      <c r="BM27" s="87">
        <v>298.26</v>
      </c>
      <c r="BN27" s="87">
        <v>414.2</v>
      </c>
      <c r="BO27" s="87">
        <v>0.05</v>
      </c>
      <c r="BP27" s="87">
        <v>0</v>
      </c>
      <c r="BQ27" s="87" t="s">
        <v>308</v>
      </c>
      <c r="BR27" s="87">
        <v>212876.46</v>
      </c>
      <c r="BS27" s="87" t="s">
        <v>308</v>
      </c>
      <c r="BT27" s="87">
        <v>19310.009999999998</v>
      </c>
      <c r="BU27" s="87" t="s">
        <v>308</v>
      </c>
      <c r="BV27" s="87">
        <v>0.13</v>
      </c>
      <c r="BW27" s="87" t="s">
        <v>308</v>
      </c>
      <c r="BX27" s="87">
        <v>92.65</v>
      </c>
      <c r="BY27" s="87" t="s">
        <v>308</v>
      </c>
      <c r="BZ27" s="87">
        <v>19402.79</v>
      </c>
      <c r="CA27" s="87" t="s">
        <v>308</v>
      </c>
      <c r="CB27" s="87">
        <v>2233.16</v>
      </c>
      <c r="CC27" s="87" t="s">
        <v>308</v>
      </c>
      <c r="CD27" s="87">
        <v>0</v>
      </c>
      <c r="CE27" s="87" t="s">
        <v>308</v>
      </c>
      <c r="CF27" s="87">
        <v>2979.61</v>
      </c>
      <c r="CG27" s="87" t="s">
        <v>308</v>
      </c>
      <c r="CH27" s="87">
        <v>2979.61</v>
      </c>
      <c r="CI27" s="87" t="s">
        <v>308</v>
      </c>
      <c r="CJ27" s="87">
        <v>5212.7700000000004</v>
      </c>
      <c r="CK27" s="87" t="s">
        <v>308</v>
      </c>
      <c r="CL27" s="87">
        <v>0</v>
      </c>
      <c r="CM27" s="87" t="s">
        <v>308</v>
      </c>
      <c r="CN27" s="87">
        <v>0</v>
      </c>
      <c r="CO27" s="87" t="s">
        <v>308</v>
      </c>
      <c r="CP27" s="87">
        <v>0</v>
      </c>
      <c r="CQ27" s="87" t="s">
        <v>308</v>
      </c>
      <c r="CR27" s="87">
        <v>35628.629999999997</v>
      </c>
      <c r="CS27" s="87" t="s">
        <v>308</v>
      </c>
      <c r="CT27" s="87">
        <v>35628.629999999997</v>
      </c>
      <c r="CU27" s="87" t="s">
        <v>308</v>
      </c>
      <c r="CV27" s="87">
        <v>60244.19</v>
      </c>
      <c r="CW27" s="87" t="s">
        <v>308</v>
      </c>
      <c r="CX27" s="87">
        <v>273120.65000000002</v>
      </c>
      <c r="CY27" s="87" t="s">
        <v>308</v>
      </c>
    </row>
    <row r="28" spans="1:103" ht="14.5" x14ac:dyDescent="0.35">
      <c r="A28" s="86" t="s">
        <v>309</v>
      </c>
      <c r="B28" s="86" t="s">
        <v>340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91">
        <v>1388.67</v>
      </c>
      <c r="F28" s="91">
        <v>46.88</v>
      </c>
      <c r="G28" s="91">
        <v>61.12</v>
      </c>
      <c r="H28" s="91">
        <v>588.45000000000005</v>
      </c>
      <c r="I28" s="91">
        <v>4289.63</v>
      </c>
      <c r="J28" s="91">
        <v>365.27</v>
      </c>
      <c r="K28" s="91">
        <v>1569.69</v>
      </c>
      <c r="L28" s="91">
        <v>137.6</v>
      </c>
      <c r="M28" s="91">
        <v>28.72</v>
      </c>
      <c r="N28" s="91">
        <v>155.19999999999999</v>
      </c>
      <c r="O28" s="91">
        <v>2236.4499999999998</v>
      </c>
      <c r="P28" s="91">
        <v>801.09</v>
      </c>
      <c r="Q28" s="91">
        <v>1456.52</v>
      </c>
      <c r="R28" s="91">
        <v>23856.49</v>
      </c>
      <c r="S28" s="91">
        <v>2267.1999999999998</v>
      </c>
      <c r="T28" s="91">
        <v>2475.2600000000002</v>
      </c>
      <c r="U28" s="91">
        <v>1342.99</v>
      </c>
      <c r="V28" s="91">
        <v>1876.33</v>
      </c>
      <c r="W28" s="91">
        <v>1845.02</v>
      </c>
      <c r="X28" s="91">
        <v>4705.49</v>
      </c>
      <c r="Y28" s="91">
        <v>777.46</v>
      </c>
      <c r="Z28" s="91">
        <v>1456.03</v>
      </c>
      <c r="AA28" s="91">
        <v>742.09</v>
      </c>
      <c r="AB28" s="91">
        <v>1838.83</v>
      </c>
      <c r="AC28" s="91">
        <v>254.89</v>
      </c>
      <c r="AD28" s="91">
        <v>586.83000000000004</v>
      </c>
      <c r="AE28" s="91">
        <v>74649.899999999994</v>
      </c>
      <c r="AF28" s="91">
        <v>894.33</v>
      </c>
      <c r="AG28" s="91">
        <v>1631.33</v>
      </c>
      <c r="AH28" s="91">
        <v>608.03</v>
      </c>
      <c r="AI28" s="91">
        <v>437.04</v>
      </c>
      <c r="AJ28" s="91">
        <v>54.61</v>
      </c>
      <c r="AK28" s="91">
        <v>18.86</v>
      </c>
      <c r="AL28" s="91">
        <v>280.14999999999998</v>
      </c>
      <c r="AM28" s="91">
        <v>7.5</v>
      </c>
      <c r="AN28" s="91">
        <v>896</v>
      </c>
      <c r="AO28" s="91">
        <v>22.43</v>
      </c>
      <c r="AP28" s="91">
        <v>24.54</v>
      </c>
      <c r="AQ28" s="91">
        <v>256.22000000000003</v>
      </c>
      <c r="AR28" s="91">
        <v>77.38</v>
      </c>
      <c r="AS28" s="91">
        <v>58.81</v>
      </c>
      <c r="AT28" s="91">
        <v>2.58</v>
      </c>
      <c r="AU28" s="91">
        <v>15.31</v>
      </c>
      <c r="AV28" s="91">
        <v>2718.09</v>
      </c>
      <c r="AW28" s="91">
        <v>217.03</v>
      </c>
      <c r="AX28" s="91">
        <v>321.08</v>
      </c>
      <c r="AY28" s="91">
        <v>346.67</v>
      </c>
      <c r="AZ28" s="91">
        <v>74.599999999999994</v>
      </c>
      <c r="BA28" s="91">
        <v>104.37</v>
      </c>
      <c r="BB28" s="91">
        <v>139.44999999999999</v>
      </c>
      <c r="BC28" s="91">
        <v>23.37</v>
      </c>
      <c r="BD28" s="91">
        <v>5.88</v>
      </c>
      <c r="BE28" s="91">
        <v>1150.5999999999999</v>
      </c>
      <c r="BF28" s="91">
        <v>565.66999999999996</v>
      </c>
      <c r="BG28" s="91">
        <v>308.51</v>
      </c>
      <c r="BH28" s="91">
        <v>812.95</v>
      </c>
      <c r="BI28" s="91">
        <v>129.34</v>
      </c>
      <c r="BJ28" s="91">
        <v>136.69</v>
      </c>
      <c r="BK28" s="91">
        <v>128.30000000000001</v>
      </c>
      <c r="BL28" s="91">
        <v>148.29</v>
      </c>
      <c r="BM28" s="91">
        <v>86.98</v>
      </c>
      <c r="BN28" s="91">
        <v>308.88</v>
      </c>
      <c r="BO28" s="91">
        <v>0</v>
      </c>
      <c r="BP28" s="91">
        <v>0</v>
      </c>
      <c r="BQ28" s="91" t="s">
        <v>308</v>
      </c>
      <c r="BR28" s="91">
        <v>144811.93</v>
      </c>
      <c r="BS28" s="91" t="s">
        <v>308</v>
      </c>
      <c r="BT28" s="91">
        <v>13257.16</v>
      </c>
      <c r="BU28" s="91" t="s">
        <v>308</v>
      </c>
      <c r="BV28" s="91">
        <v>0</v>
      </c>
      <c r="BW28" s="91" t="s">
        <v>308</v>
      </c>
      <c r="BX28" s="91">
        <v>0</v>
      </c>
      <c r="BY28" s="91" t="s">
        <v>308</v>
      </c>
      <c r="BZ28" s="91">
        <v>13257.16</v>
      </c>
      <c r="CA28" s="91" t="s">
        <v>308</v>
      </c>
      <c r="CB28" s="91">
        <v>4665.7</v>
      </c>
      <c r="CC28" s="91" t="s">
        <v>308</v>
      </c>
      <c r="CD28" s="91">
        <v>0</v>
      </c>
      <c r="CE28" s="91" t="s">
        <v>308</v>
      </c>
      <c r="CF28" s="91">
        <v>-4739.45</v>
      </c>
      <c r="CG28" s="91" t="s">
        <v>308</v>
      </c>
      <c r="CH28" s="91">
        <v>-4739.45</v>
      </c>
      <c r="CI28" s="91" t="s">
        <v>308</v>
      </c>
      <c r="CJ28" s="91">
        <v>-73.75</v>
      </c>
      <c r="CK28" s="91" t="s">
        <v>308</v>
      </c>
      <c r="CL28" s="91">
        <v>0</v>
      </c>
      <c r="CM28" s="91" t="s">
        <v>308</v>
      </c>
      <c r="CN28" s="91">
        <v>0</v>
      </c>
      <c r="CO28" s="91" t="s">
        <v>308</v>
      </c>
      <c r="CP28" s="91">
        <v>0</v>
      </c>
      <c r="CQ28" s="91" t="s">
        <v>308</v>
      </c>
      <c r="CR28" s="91">
        <v>20224.400000000001</v>
      </c>
      <c r="CS28" s="91" t="s">
        <v>308</v>
      </c>
      <c r="CT28" s="91">
        <v>20224.400000000001</v>
      </c>
      <c r="CU28" s="91" t="s">
        <v>308</v>
      </c>
      <c r="CV28" s="91">
        <v>33407.81</v>
      </c>
      <c r="CW28" s="91" t="s">
        <v>308</v>
      </c>
      <c r="CX28" s="91">
        <v>178219.74</v>
      </c>
      <c r="CY28" s="91" t="s">
        <v>308</v>
      </c>
    </row>
    <row r="29" spans="1:103" ht="14.5" x14ac:dyDescent="0.35">
      <c r="A29" s="86" t="s">
        <v>309</v>
      </c>
      <c r="B29" s="86" t="s">
        <v>341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159.85</v>
      </c>
      <c r="F29" s="87">
        <v>23.27</v>
      </c>
      <c r="G29" s="87">
        <v>6.31</v>
      </c>
      <c r="H29" s="87">
        <v>816.5</v>
      </c>
      <c r="I29" s="87">
        <v>1034.25</v>
      </c>
      <c r="J29" s="87">
        <v>220.71</v>
      </c>
      <c r="K29" s="87">
        <v>403.25</v>
      </c>
      <c r="L29" s="87">
        <v>394.65</v>
      </c>
      <c r="M29" s="87">
        <v>171.38</v>
      </c>
      <c r="N29" s="87">
        <v>533.09</v>
      </c>
      <c r="O29" s="87">
        <v>4624.79</v>
      </c>
      <c r="P29" s="87">
        <v>649.85</v>
      </c>
      <c r="Q29" s="87">
        <v>2234.1</v>
      </c>
      <c r="R29" s="87">
        <v>2378.27</v>
      </c>
      <c r="S29" s="87">
        <v>102254.75</v>
      </c>
      <c r="T29" s="87">
        <v>59831.46</v>
      </c>
      <c r="U29" s="87">
        <v>3745.67</v>
      </c>
      <c r="V29" s="87">
        <v>20397.54</v>
      </c>
      <c r="W29" s="87">
        <v>31544.38</v>
      </c>
      <c r="X29" s="87">
        <v>31765.24</v>
      </c>
      <c r="Y29" s="87">
        <v>4967.63</v>
      </c>
      <c r="Z29" s="87">
        <v>5588.84</v>
      </c>
      <c r="AA29" s="87">
        <v>6142.05</v>
      </c>
      <c r="AB29" s="87">
        <v>900.87</v>
      </c>
      <c r="AC29" s="87">
        <v>250.47</v>
      </c>
      <c r="AD29" s="87">
        <v>2707.51</v>
      </c>
      <c r="AE29" s="87">
        <v>19179.330000000002</v>
      </c>
      <c r="AF29" s="87">
        <v>674.4</v>
      </c>
      <c r="AG29" s="87">
        <v>1456.71</v>
      </c>
      <c r="AH29" s="87">
        <v>285.26</v>
      </c>
      <c r="AI29" s="87">
        <v>532.91999999999996</v>
      </c>
      <c r="AJ29" s="87">
        <v>11.1</v>
      </c>
      <c r="AK29" s="87">
        <v>3.58</v>
      </c>
      <c r="AL29" s="87">
        <v>291.10000000000002</v>
      </c>
      <c r="AM29" s="87">
        <v>5.52</v>
      </c>
      <c r="AN29" s="87">
        <v>44.83</v>
      </c>
      <c r="AO29" s="87">
        <v>61.46</v>
      </c>
      <c r="AP29" s="87">
        <v>25.36</v>
      </c>
      <c r="AQ29" s="87">
        <v>210.24</v>
      </c>
      <c r="AR29" s="87">
        <v>57.41</v>
      </c>
      <c r="AS29" s="87">
        <v>18.87</v>
      </c>
      <c r="AT29" s="87">
        <v>0.46</v>
      </c>
      <c r="AU29" s="87">
        <v>2.93</v>
      </c>
      <c r="AV29" s="87">
        <v>715.63</v>
      </c>
      <c r="AW29" s="87">
        <v>206.92</v>
      </c>
      <c r="AX29" s="87">
        <v>823.3</v>
      </c>
      <c r="AY29" s="87">
        <v>190.58</v>
      </c>
      <c r="AZ29" s="87">
        <v>75.83</v>
      </c>
      <c r="BA29" s="87">
        <v>158.19</v>
      </c>
      <c r="BB29" s="87">
        <v>162.4</v>
      </c>
      <c r="BC29" s="87">
        <v>11.61</v>
      </c>
      <c r="BD29" s="87">
        <v>0.76</v>
      </c>
      <c r="BE29" s="87">
        <v>372.86</v>
      </c>
      <c r="BF29" s="87">
        <v>175.21</v>
      </c>
      <c r="BG29" s="87">
        <v>46.92</v>
      </c>
      <c r="BH29" s="87">
        <v>1011.51</v>
      </c>
      <c r="BI29" s="87">
        <v>2.84</v>
      </c>
      <c r="BJ29" s="87">
        <v>42.08</v>
      </c>
      <c r="BK29" s="87">
        <v>10.28</v>
      </c>
      <c r="BL29" s="87">
        <v>10.94</v>
      </c>
      <c r="BM29" s="87">
        <v>184.55</v>
      </c>
      <c r="BN29" s="87">
        <v>85.62</v>
      </c>
      <c r="BO29" s="87">
        <v>0</v>
      </c>
      <c r="BP29" s="87">
        <v>0</v>
      </c>
      <c r="BQ29" s="87" t="s">
        <v>308</v>
      </c>
      <c r="BR29" s="87">
        <v>310896.21999999997</v>
      </c>
      <c r="BS29" s="87" t="s">
        <v>308</v>
      </c>
      <c r="BT29" s="87">
        <v>174.03</v>
      </c>
      <c r="BU29" s="87" t="s">
        <v>308</v>
      </c>
      <c r="BV29" s="87">
        <v>0</v>
      </c>
      <c r="BW29" s="87" t="s">
        <v>308</v>
      </c>
      <c r="BX29" s="87">
        <v>2.5499999999999998</v>
      </c>
      <c r="BY29" s="87" t="s">
        <v>308</v>
      </c>
      <c r="BZ29" s="87">
        <v>176.58</v>
      </c>
      <c r="CA29" s="87" t="s">
        <v>308</v>
      </c>
      <c r="CB29" s="87">
        <v>2598.37</v>
      </c>
      <c r="CC29" s="87" t="s">
        <v>308</v>
      </c>
      <c r="CD29" s="87">
        <v>5027.22</v>
      </c>
      <c r="CE29" s="87" t="s">
        <v>308</v>
      </c>
      <c r="CF29" s="87">
        <v>2122.11</v>
      </c>
      <c r="CG29" s="87" t="s">
        <v>308</v>
      </c>
      <c r="CH29" s="87">
        <v>7149.33</v>
      </c>
      <c r="CI29" s="87" t="s">
        <v>308</v>
      </c>
      <c r="CJ29" s="87">
        <v>9747.7000000000007</v>
      </c>
      <c r="CK29" s="87" t="s">
        <v>308</v>
      </c>
      <c r="CL29" s="87">
        <v>0</v>
      </c>
      <c r="CM29" s="87" t="s">
        <v>308</v>
      </c>
      <c r="CN29" s="87">
        <v>0</v>
      </c>
      <c r="CO29" s="87" t="s">
        <v>308</v>
      </c>
      <c r="CP29" s="87">
        <v>0</v>
      </c>
      <c r="CQ29" s="87" t="s">
        <v>308</v>
      </c>
      <c r="CR29" s="87">
        <v>55426.62</v>
      </c>
      <c r="CS29" s="87" t="s">
        <v>308</v>
      </c>
      <c r="CT29" s="87">
        <v>55426.62</v>
      </c>
      <c r="CU29" s="87" t="s">
        <v>308</v>
      </c>
      <c r="CV29" s="87">
        <v>65350.9</v>
      </c>
      <c r="CW29" s="87" t="s">
        <v>308</v>
      </c>
      <c r="CX29" s="87">
        <v>376247.12</v>
      </c>
      <c r="CY29" s="87" t="s">
        <v>308</v>
      </c>
    </row>
    <row r="30" spans="1:103" ht="14.5" x14ac:dyDescent="0.35">
      <c r="A30" s="86" t="s">
        <v>309</v>
      </c>
      <c r="B30" s="86" t="s">
        <v>342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91">
        <v>1931.52</v>
      </c>
      <c r="F30" s="91">
        <v>128.41999999999999</v>
      </c>
      <c r="G30" s="91">
        <v>88.3</v>
      </c>
      <c r="H30" s="91">
        <v>1042.5999999999999</v>
      </c>
      <c r="I30" s="91">
        <v>6663.49</v>
      </c>
      <c r="J30" s="91">
        <v>983.43</v>
      </c>
      <c r="K30" s="91">
        <v>1591.05</v>
      </c>
      <c r="L30" s="91">
        <v>867.67</v>
      </c>
      <c r="M30" s="91">
        <v>255.87</v>
      </c>
      <c r="N30" s="91">
        <v>1792.61</v>
      </c>
      <c r="O30" s="91">
        <v>3348.1</v>
      </c>
      <c r="P30" s="91">
        <v>554.28</v>
      </c>
      <c r="Q30" s="91">
        <v>3786.52</v>
      </c>
      <c r="R30" s="91">
        <v>1926.53</v>
      </c>
      <c r="S30" s="91">
        <v>9051.7800000000007</v>
      </c>
      <c r="T30" s="91">
        <v>77375.28</v>
      </c>
      <c r="U30" s="91">
        <v>4923.22</v>
      </c>
      <c r="V30" s="91">
        <v>11182.66</v>
      </c>
      <c r="W30" s="91">
        <v>54877.599999999999</v>
      </c>
      <c r="X30" s="91">
        <v>42347.91</v>
      </c>
      <c r="Y30" s="91">
        <v>9722.17</v>
      </c>
      <c r="Z30" s="91">
        <v>5610.73</v>
      </c>
      <c r="AA30" s="91">
        <v>10544.72</v>
      </c>
      <c r="AB30" s="91">
        <v>3491.49</v>
      </c>
      <c r="AC30" s="91">
        <v>648.22</v>
      </c>
      <c r="AD30" s="91">
        <v>2691.72</v>
      </c>
      <c r="AE30" s="91">
        <v>52929.2</v>
      </c>
      <c r="AF30" s="91">
        <v>2078.21</v>
      </c>
      <c r="AG30" s="91">
        <v>2704.49</v>
      </c>
      <c r="AH30" s="91">
        <v>859.04</v>
      </c>
      <c r="AI30" s="91">
        <v>1505.92</v>
      </c>
      <c r="AJ30" s="91">
        <v>357.5</v>
      </c>
      <c r="AK30" s="91">
        <v>72.72</v>
      </c>
      <c r="AL30" s="91">
        <v>1198.6500000000001</v>
      </c>
      <c r="AM30" s="91">
        <v>56.33</v>
      </c>
      <c r="AN30" s="91">
        <v>842.59</v>
      </c>
      <c r="AO30" s="91">
        <v>105.05</v>
      </c>
      <c r="AP30" s="91">
        <v>95.46</v>
      </c>
      <c r="AQ30" s="91">
        <v>648.41999999999996</v>
      </c>
      <c r="AR30" s="91">
        <v>483.88</v>
      </c>
      <c r="AS30" s="91">
        <v>145.72999999999999</v>
      </c>
      <c r="AT30" s="91">
        <v>43.37</v>
      </c>
      <c r="AU30" s="91">
        <v>60.14</v>
      </c>
      <c r="AV30" s="91">
        <v>1835.79</v>
      </c>
      <c r="AW30" s="91">
        <v>546.67999999999995</v>
      </c>
      <c r="AX30" s="91">
        <v>1247.27</v>
      </c>
      <c r="AY30" s="91">
        <v>242.79</v>
      </c>
      <c r="AZ30" s="91">
        <v>265.79000000000002</v>
      </c>
      <c r="BA30" s="91">
        <v>221.62</v>
      </c>
      <c r="BB30" s="91">
        <v>485.8</v>
      </c>
      <c r="BC30" s="91">
        <v>62.17</v>
      </c>
      <c r="BD30" s="91">
        <v>64.97</v>
      </c>
      <c r="BE30" s="91">
        <v>2014.41</v>
      </c>
      <c r="BF30" s="91">
        <v>2536.2399999999998</v>
      </c>
      <c r="BG30" s="91">
        <v>421.83</v>
      </c>
      <c r="BH30" s="91">
        <v>472.46</v>
      </c>
      <c r="BI30" s="91">
        <v>235.03</v>
      </c>
      <c r="BJ30" s="91">
        <v>209.42</v>
      </c>
      <c r="BK30" s="91">
        <v>157.46</v>
      </c>
      <c r="BL30" s="91">
        <v>118.61</v>
      </c>
      <c r="BM30" s="91">
        <v>291</v>
      </c>
      <c r="BN30" s="91">
        <v>240.28</v>
      </c>
      <c r="BO30" s="91">
        <v>0</v>
      </c>
      <c r="BP30" s="91">
        <v>0</v>
      </c>
      <c r="BQ30" s="91" t="s">
        <v>308</v>
      </c>
      <c r="BR30" s="91">
        <v>333284.2</v>
      </c>
      <c r="BS30" s="91" t="s">
        <v>308</v>
      </c>
      <c r="BT30" s="91">
        <v>15044.54</v>
      </c>
      <c r="BU30" s="91" t="s">
        <v>308</v>
      </c>
      <c r="BV30" s="91">
        <v>0.28999999999999998</v>
      </c>
      <c r="BW30" s="91" t="s">
        <v>308</v>
      </c>
      <c r="BX30" s="91">
        <v>112.48</v>
      </c>
      <c r="BY30" s="91" t="s">
        <v>308</v>
      </c>
      <c r="BZ30" s="91">
        <v>15157.32</v>
      </c>
      <c r="CA30" s="91" t="s">
        <v>308</v>
      </c>
      <c r="CB30" s="91">
        <v>46046.36</v>
      </c>
      <c r="CC30" s="91" t="s">
        <v>308</v>
      </c>
      <c r="CD30" s="91">
        <v>0</v>
      </c>
      <c r="CE30" s="91" t="s">
        <v>308</v>
      </c>
      <c r="CF30" s="91">
        <v>9190.93</v>
      </c>
      <c r="CG30" s="91" t="s">
        <v>308</v>
      </c>
      <c r="CH30" s="91">
        <v>9190.93</v>
      </c>
      <c r="CI30" s="91" t="s">
        <v>308</v>
      </c>
      <c r="CJ30" s="91">
        <v>55237.29</v>
      </c>
      <c r="CK30" s="91" t="s">
        <v>308</v>
      </c>
      <c r="CL30" s="91">
        <v>0</v>
      </c>
      <c r="CM30" s="91" t="s">
        <v>308</v>
      </c>
      <c r="CN30" s="91">
        <v>0</v>
      </c>
      <c r="CO30" s="91" t="s">
        <v>308</v>
      </c>
      <c r="CP30" s="91">
        <v>0</v>
      </c>
      <c r="CQ30" s="91" t="s">
        <v>308</v>
      </c>
      <c r="CR30" s="91">
        <v>44036.99</v>
      </c>
      <c r="CS30" s="91" t="s">
        <v>308</v>
      </c>
      <c r="CT30" s="91">
        <v>44036.99</v>
      </c>
      <c r="CU30" s="91" t="s">
        <v>308</v>
      </c>
      <c r="CV30" s="91">
        <v>114431.6</v>
      </c>
      <c r="CW30" s="91" t="s">
        <v>308</v>
      </c>
      <c r="CX30" s="91">
        <v>447715.79</v>
      </c>
      <c r="CY30" s="91" t="s">
        <v>308</v>
      </c>
    </row>
    <row r="31" spans="1:103" ht="14.5" x14ac:dyDescent="0.35">
      <c r="A31" s="86" t="s">
        <v>309</v>
      </c>
      <c r="B31" s="86" t="s">
        <v>343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55.83</v>
      </c>
      <c r="F31" s="87">
        <v>19.07</v>
      </c>
      <c r="G31" s="87">
        <v>35.880000000000003</v>
      </c>
      <c r="H31" s="87">
        <v>85.13</v>
      </c>
      <c r="I31" s="87">
        <v>467.63</v>
      </c>
      <c r="J31" s="87">
        <v>69.650000000000006</v>
      </c>
      <c r="K31" s="87">
        <v>96.71</v>
      </c>
      <c r="L31" s="87">
        <v>157.37</v>
      </c>
      <c r="M31" s="87">
        <v>379.22</v>
      </c>
      <c r="N31" s="87">
        <v>269.25</v>
      </c>
      <c r="O31" s="87">
        <v>568.38</v>
      </c>
      <c r="P31" s="87">
        <v>466.52</v>
      </c>
      <c r="Q31" s="87">
        <v>435.51</v>
      </c>
      <c r="R31" s="87">
        <v>288.38</v>
      </c>
      <c r="S31" s="87">
        <v>420.51</v>
      </c>
      <c r="T31" s="87">
        <v>1296.99</v>
      </c>
      <c r="U31" s="87">
        <v>58674.52</v>
      </c>
      <c r="V31" s="87">
        <v>8911.89</v>
      </c>
      <c r="W31" s="87">
        <v>7613.84</v>
      </c>
      <c r="X31" s="87">
        <v>7720.67</v>
      </c>
      <c r="Y31" s="87">
        <v>7015.33</v>
      </c>
      <c r="Z31" s="87">
        <v>2429.37</v>
      </c>
      <c r="AA31" s="87">
        <v>4342.0600000000004</v>
      </c>
      <c r="AB31" s="87">
        <v>2156.61</v>
      </c>
      <c r="AC31" s="87">
        <v>192.99</v>
      </c>
      <c r="AD31" s="87">
        <v>220.27</v>
      </c>
      <c r="AE31" s="87">
        <v>5790.18</v>
      </c>
      <c r="AF31" s="87">
        <v>576.4</v>
      </c>
      <c r="AG31" s="87">
        <v>2900.36</v>
      </c>
      <c r="AH31" s="87">
        <v>748.45</v>
      </c>
      <c r="AI31" s="87">
        <v>481.9</v>
      </c>
      <c r="AJ31" s="87">
        <v>78.650000000000006</v>
      </c>
      <c r="AK31" s="87">
        <v>145.32</v>
      </c>
      <c r="AL31" s="87">
        <v>472.79</v>
      </c>
      <c r="AM31" s="87">
        <v>294.43</v>
      </c>
      <c r="AN31" s="87">
        <v>459.42</v>
      </c>
      <c r="AO31" s="87">
        <v>449.85</v>
      </c>
      <c r="AP31" s="87">
        <v>552.04999999999995</v>
      </c>
      <c r="AQ31" s="87">
        <v>9067.51</v>
      </c>
      <c r="AR31" s="87">
        <v>5686.58</v>
      </c>
      <c r="AS31" s="87">
        <v>705.44</v>
      </c>
      <c r="AT31" s="87">
        <v>194.72</v>
      </c>
      <c r="AU31" s="87">
        <v>246.53</v>
      </c>
      <c r="AV31" s="87">
        <v>326.92</v>
      </c>
      <c r="AW31" s="87">
        <v>1123.55</v>
      </c>
      <c r="AX31" s="87">
        <v>2278.09</v>
      </c>
      <c r="AY31" s="87">
        <v>2477.11</v>
      </c>
      <c r="AZ31" s="87">
        <v>258.95</v>
      </c>
      <c r="BA31" s="87">
        <v>661.86</v>
      </c>
      <c r="BB31" s="87">
        <v>457.56</v>
      </c>
      <c r="BC31" s="87">
        <v>152.62</v>
      </c>
      <c r="BD31" s="87">
        <v>56.25</v>
      </c>
      <c r="BE31" s="87">
        <v>1545.14</v>
      </c>
      <c r="BF31" s="87">
        <v>2631.61</v>
      </c>
      <c r="BG31" s="87">
        <v>842.84</v>
      </c>
      <c r="BH31" s="87">
        <v>3205.62</v>
      </c>
      <c r="BI31" s="87">
        <v>603.91999999999996</v>
      </c>
      <c r="BJ31" s="87">
        <v>734.91</v>
      </c>
      <c r="BK31" s="87">
        <v>265.36</v>
      </c>
      <c r="BL31" s="87">
        <v>239.74</v>
      </c>
      <c r="BM31" s="87">
        <v>1222.04</v>
      </c>
      <c r="BN31" s="87">
        <v>157.21</v>
      </c>
      <c r="BO31" s="87">
        <v>0</v>
      </c>
      <c r="BP31" s="87">
        <v>0</v>
      </c>
      <c r="BQ31" s="87" t="s">
        <v>308</v>
      </c>
      <c r="BR31" s="87">
        <v>152481.46</v>
      </c>
      <c r="BS31" s="87" t="s">
        <v>308</v>
      </c>
      <c r="BT31" s="87">
        <v>54320.46</v>
      </c>
      <c r="BU31" s="87" t="s">
        <v>308</v>
      </c>
      <c r="BV31" s="87">
        <v>5.79</v>
      </c>
      <c r="BW31" s="87" t="s">
        <v>308</v>
      </c>
      <c r="BX31" s="87">
        <v>1608.44</v>
      </c>
      <c r="BY31" s="87" t="s">
        <v>308</v>
      </c>
      <c r="BZ31" s="87">
        <v>55934.69</v>
      </c>
      <c r="CA31" s="87" t="s">
        <v>308</v>
      </c>
      <c r="CB31" s="87">
        <v>89327.09</v>
      </c>
      <c r="CC31" s="87" t="s">
        <v>308</v>
      </c>
      <c r="CD31" s="87">
        <v>28.45</v>
      </c>
      <c r="CE31" s="87" t="s">
        <v>308</v>
      </c>
      <c r="CF31" s="87">
        <v>6103.64</v>
      </c>
      <c r="CG31" s="87" t="s">
        <v>308</v>
      </c>
      <c r="CH31" s="87">
        <v>6132.09</v>
      </c>
      <c r="CI31" s="87" t="s">
        <v>308</v>
      </c>
      <c r="CJ31" s="87">
        <v>95459.18</v>
      </c>
      <c r="CK31" s="87" t="s">
        <v>308</v>
      </c>
      <c r="CL31" s="87">
        <v>0</v>
      </c>
      <c r="CM31" s="87" t="s">
        <v>308</v>
      </c>
      <c r="CN31" s="87">
        <v>0</v>
      </c>
      <c r="CO31" s="87" t="s">
        <v>308</v>
      </c>
      <c r="CP31" s="87">
        <v>0</v>
      </c>
      <c r="CQ31" s="87" t="s">
        <v>308</v>
      </c>
      <c r="CR31" s="87">
        <v>127324.11</v>
      </c>
      <c r="CS31" s="87" t="s">
        <v>308</v>
      </c>
      <c r="CT31" s="87">
        <v>127324.11</v>
      </c>
      <c r="CU31" s="87" t="s">
        <v>308</v>
      </c>
      <c r="CV31" s="87">
        <v>278717.98</v>
      </c>
      <c r="CW31" s="87" t="s">
        <v>308</v>
      </c>
      <c r="CX31" s="87">
        <v>431199.44</v>
      </c>
      <c r="CY31" s="87" t="s">
        <v>308</v>
      </c>
    </row>
    <row r="32" spans="1:103" ht="14.5" x14ac:dyDescent="0.35">
      <c r="A32" s="86" t="s">
        <v>309</v>
      </c>
      <c r="B32" s="86" t="s">
        <v>344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91">
        <v>298.45999999999998</v>
      </c>
      <c r="F32" s="91">
        <v>24.87</v>
      </c>
      <c r="G32" s="91">
        <v>35.15</v>
      </c>
      <c r="H32" s="91">
        <v>235.93</v>
      </c>
      <c r="I32" s="91">
        <v>801.5</v>
      </c>
      <c r="J32" s="91">
        <v>140.85</v>
      </c>
      <c r="K32" s="91">
        <v>135.54</v>
      </c>
      <c r="L32" s="91">
        <v>225.32</v>
      </c>
      <c r="M32" s="91">
        <v>78.08</v>
      </c>
      <c r="N32" s="91">
        <v>432.94</v>
      </c>
      <c r="O32" s="91">
        <v>735.87</v>
      </c>
      <c r="P32" s="91">
        <v>101.44</v>
      </c>
      <c r="Q32" s="91">
        <v>636.61</v>
      </c>
      <c r="R32" s="91">
        <v>396.86</v>
      </c>
      <c r="S32" s="91">
        <v>1302.1600000000001</v>
      </c>
      <c r="T32" s="91">
        <v>3110.72</v>
      </c>
      <c r="U32" s="91">
        <v>6907.96</v>
      </c>
      <c r="V32" s="91">
        <v>41222.51</v>
      </c>
      <c r="W32" s="91">
        <v>14246.97</v>
      </c>
      <c r="X32" s="91">
        <v>16308.31</v>
      </c>
      <c r="Y32" s="91">
        <v>3364.78</v>
      </c>
      <c r="Z32" s="91">
        <v>1442.04</v>
      </c>
      <c r="AA32" s="91">
        <v>4489.3599999999997</v>
      </c>
      <c r="AB32" s="91">
        <v>6595.99</v>
      </c>
      <c r="AC32" s="91">
        <v>326.02999999999997</v>
      </c>
      <c r="AD32" s="91">
        <v>291.37</v>
      </c>
      <c r="AE32" s="91">
        <v>28959.03</v>
      </c>
      <c r="AF32" s="91">
        <v>1157.67</v>
      </c>
      <c r="AG32" s="91">
        <v>1922.79</v>
      </c>
      <c r="AH32" s="91">
        <v>783.15</v>
      </c>
      <c r="AI32" s="91">
        <v>971.18</v>
      </c>
      <c r="AJ32" s="91">
        <v>59.51</v>
      </c>
      <c r="AK32" s="91">
        <v>84.94</v>
      </c>
      <c r="AL32" s="91">
        <v>748.21</v>
      </c>
      <c r="AM32" s="91">
        <v>137.68</v>
      </c>
      <c r="AN32" s="91">
        <v>1216.43</v>
      </c>
      <c r="AO32" s="91">
        <v>82.42</v>
      </c>
      <c r="AP32" s="91">
        <v>118.69</v>
      </c>
      <c r="AQ32" s="91">
        <v>2731.54</v>
      </c>
      <c r="AR32" s="91">
        <v>1079.72</v>
      </c>
      <c r="AS32" s="91">
        <v>77.84</v>
      </c>
      <c r="AT32" s="91">
        <v>31.41</v>
      </c>
      <c r="AU32" s="91">
        <v>48.74</v>
      </c>
      <c r="AV32" s="91">
        <v>1085.5999999999999</v>
      </c>
      <c r="AW32" s="91">
        <v>860.74</v>
      </c>
      <c r="AX32" s="91">
        <v>1088.25</v>
      </c>
      <c r="AY32" s="91">
        <v>510.91</v>
      </c>
      <c r="AZ32" s="91">
        <v>129.28</v>
      </c>
      <c r="BA32" s="91">
        <v>149.61000000000001</v>
      </c>
      <c r="BB32" s="91">
        <v>511.43</v>
      </c>
      <c r="BC32" s="91">
        <v>46.36</v>
      </c>
      <c r="BD32" s="91">
        <v>38.64</v>
      </c>
      <c r="BE32" s="91">
        <v>1022.74</v>
      </c>
      <c r="BF32" s="91">
        <v>637.30999999999995</v>
      </c>
      <c r="BG32" s="91">
        <v>240.14</v>
      </c>
      <c r="BH32" s="91">
        <v>295.04000000000002</v>
      </c>
      <c r="BI32" s="91">
        <v>170.83</v>
      </c>
      <c r="BJ32" s="91">
        <v>199.35</v>
      </c>
      <c r="BK32" s="91">
        <v>171.28</v>
      </c>
      <c r="BL32" s="91">
        <v>67.86</v>
      </c>
      <c r="BM32" s="91">
        <v>465.13</v>
      </c>
      <c r="BN32" s="91">
        <v>476.8</v>
      </c>
      <c r="BO32" s="91">
        <v>0.76</v>
      </c>
      <c r="BP32" s="91">
        <v>0</v>
      </c>
      <c r="BQ32" s="91" t="s">
        <v>308</v>
      </c>
      <c r="BR32" s="91">
        <v>152266.67000000001</v>
      </c>
      <c r="BS32" s="91" t="s">
        <v>308</v>
      </c>
      <c r="BT32" s="91">
        <v>31297.200000000001</v>
      </c>
      <c r="BU32" s="91" t="s">
        <v>308</v>
      </c>
      <c r="BV32" s="91">
        <v>1.28</v>
      </c>
      <c r="BW32" s="91" t="s">
        <v>308</v>
      </c>
      <c r="BX32" s="91">
        <v>66.489999999999995</v>
      </c>
      <c r="BY32" s="91" t="s">
        <v>308</v>
      </c>
      <c r="BZ32" s="91">
        <v>31364.97</v>
      </c>
      <c r="CA32" s="91" t="s">
        <v>308</v>
      </c>
      <c r="CB32" s="91">
        <v>32565.83</v>
      </c>
      <c r="CC32" s="91" t="s">
        <v>308</v>
      </c>
      <c r="CD32" s="91">
        <v>0</v>
      </c>
      <c r="CE32" s="91" t="s">
        <v>308</v>
      </c>
      <c r="CF32" s="91">
        <v>6471.45</v>
      </c>
      <c r="CG32" s="91" t="s">
        <v>308</v>
      </c>
      <c r="CH32" s="91">
        <v>6471.45</v>
      </c>
      <c r="CI32" s="91" t="s">
        <v>308</v>
      </c>
      <c r="CJ32" s="91">
        <v>39037.279999999999</v>
      </c>
      <c r="CK32" s="91" t="s">
        <v>308</v>
      </c>
      <c r="CL32" s="91">
        <v>0</v>
      </c>
      <c r="CM32" s="91" t="s">
        <v>308</v>
      </c>
      <c r="CN32" s="91">
        <v>0</v>
      </c>
      <c r="CO32" s="91" t="s">
        <v>308</v>
      </c>
      <c r="CP32" s="91">
        <v>0</v>
      </c>
      <c r="CQ32" s="91" t="s">
        <v>308</v>
      </c>
      <c r="CR32" s="91">
        <v>73844.36</v>
      </c>
      <c r="CS32" s="91" t="s">
        <v>308</v>
      </c>
      <c r="CT32" s="91">
        <v>73844.36</v>
      </c>
      <c r="CU32" s="91" t="s">
        <v>308</v>
      </c>
      <c r="CV32" s="91">
        <v>144246.60999999999</v>
      </c>
      <c r="CW32" s="91" t="s">
        <v>308</v>
      </c>
      <c r="CX32" s="91">
        <v>296513.27</v>
      </c>
      <c r="CY32" s="91" t="s">
        <v>308</v>
      </c>
    </row>
    <row r="33" spans="1:103" ht="14.5" x14ac:dyDescent="0.35">
      <c r="A33" s="86" t="s">
        <v>309</v>
      </c>
      <c r="B33" s="86" t="s">
        <v>345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2100.25</v>
      </c>
      <c r="F33" s="87">
        <v>453.75</v>
      </c>
      <c r="G33" s="87">
        <v>109.76</v>
      </c>
      <c r="H33" s="87">
        <v>1448.7</v>
      </c>
      <c r="I33" s="87">
        <v>2898.16</v>
      </c>
      <c r="J33" s="87">
        <v>775.21</v>
      </c>
      <c r="K33" s="87">
        <v>438.45</v>
      </c>
      <c r="L33" s="87">
        <v>870.09</v>
      </c>
      <c r="M33" s="87">
        <v>431.79</v>
      </c>
      <c r="N33" s="87">
        <v>1239.3599999999999</v>
      </c>
      <c r="O33" s="87">
        <v>1933.75</v>
      </c>
      <c r="P33" s="87">
        <v>815.6</v>
      </c>
      <c r="Q33" s="87">
        <v>1889.02</v>
      </c>
      <c r="R33" s="87">
        <v>1278.8599999999999</v>
      </c>
      <c r="S33" s="87">
        <v>2770.79</v>
      </c>
      <c r="T33" s="87">
        <v>5651.31</v>
      </c>
      <c r="U33" s="87">
        <v>2331.0100000000002</v>
      </c>
      <c r="V33" s="87">
        <v>4372.79</v>
      </c>
      <c r="W33" s="87">
        <v>91999.51</v>
      </c>
      <c r="X33" s="87">
        <v>33306.46</v>
      </c>
      <c r="Y33" s="87">
        <v>7383.85</v>
      </c>
      <c r="Z33" s="87">
        <v>1087.25</v>
      </c>
      <c r="AA33" s="87">
        <v>9586.09</v>
      </c>
      <c r="AB33" s="87">
        <v>2874.91</v>
      </c>
      <c r="AC33" s="87">
        <v>1097.04</v>
      </c>
      <c r="AD33" s="87">
        <v>983.86</v>
      </c>
      <c r="AE33" s="87">
        <v>16731.09</v>
      </c>
      <c r="AF33" s="87">
        <v>2572.64</v>
      </c>
      <c r="AG33" s="87">
        <v>1744.54</v>
      </c>
      <c r="AH33" s="87">
        <v>730.71</v>
      </c>
      <c r="AI33" s="87">
        <v>840.47</v>
      </c>
      <c r="AJ33" s="87">
        <v>160.84</v>
      </c>
      <c r="AK33" s="87">
        <v>157.16999999999999</v>
      </c>
      <c r="AL33" s="87">
        <v>855.56</v>
      </c>
      <c r="AM33" s="87">
        <v>68.319999999999993</v>
      </c>
      <c r="AN33" s="87">
        <v>703.02</v>
      </c>
      <c r="AO33" s="87">
        <v>125.48</v>
      </c>
      <c r="AP33" s="87">
        <v>157.72999999999999</v>
      </c>
      <c r="AQ33" s="87">
        <v>620.36</v>
      </c>
      <c r="AR33" s="87">
        <v>382.5</v>
      </c>
      <c r="AS33" s="87">
        <v>195.93</v>
      </c>
      <c r="AT33" s="87">
        <v>51.32</v>
      </c>
      <c r="AU33" s="87">
        <v>36.549999999999997</v>
      </c>
      <c r="AV33" s="87">
        <v>362.42</v>
      </c>
      <c r="AW33" s="87">
        <v>507.85</v>
      </c>
      <c r="AX33" s="87">
        <v>1241.32</v>
      </c>
      <c r="AY33" s="87">
        <v>352.6</v>
      </c>
      <c r="AZ33" s="87">
        <v>118.58</v>
      </c>
      <c r="BA33" s="87">
        <v>193.54</v>
      </c>
      <c r="BB33" s="87">
        <v>1036.57</v>
      </c>
      <c r="BC33" s="87">
        <v>54.27</v>
      </c>
      <c r="BD33" s="87">
        <v>115.25</v>
      </c>
      <c r="BE33" s="87">
        <v>806.8</v>
      </c>
      <c r="BF33" s="87">
        <v>588.83000000000004</v>
      </c>
      <c r="BG33" s="87">
        <v>170.16</v>
      </c>
      <c r="BH33" s="87">
        <v>502.05</v>
      </c>
      <c r="BI33" s="87">
        <v>315.26</v>
      </c>
      <c r="BJ33" s="87">
        <v>149.93</v>
      </c>
      <c r="BK33" s="87">
        <v>144.18</v>
      </c>
      <c r="BL33" s="87">
        <v>107.15</v>
      </c>
      <c r="BM33" s="87">
        <v>255.3</v>
      </c>
      <c r="BN33" s="87">
        <v>245.76</v>
      </c>
      <c r="BO33" s="87">
        <v>0</v>
      </c>
      <c r="BP33" s="87">
        <v>0</v>
      </c>
      <c r="BQ33" s="87" t="s">
        <v>308</v>
      </c>
      <c r="BR33" s="87">
        <v>213529.7</v>
      </c>
      <c r="BS33" s="87" t="s">
        <v>308</v>
      </c>
      <c r="BT33" s="87">
        <v>5536.51</v>
      </c>
      <c r="BU33" s="87" t="s">
        <v>308</v>
      </c>
      <c r="BV33" s="87">
        <v>0.68</v>
      </c>
      <c r="BW33" s="87" t="s">
        <v>308</v>
      </c>
      <c r="BX33" s="87">
        <v>7.45</v>
      </c>
      <c r="BY33" s="87" t="s">
        <v>308</v>
      </c>
      <c r="BZ33" s="87">
        <v>5544.63</v>
      </c>
      <c r="CA33" s="87" t="s">
        <v>308</v>
      </c>
      <c r="CB33" s="87">
        <v>171266.92</v>
      </c>
      <c r="CC33" s="87" t="s">
        <v>308</v>
      </c>
      <c r="CD33" s="87">
        <v>0</v>
      </c>
      <c r="CE33" s="87" t="s">
        <v>308</v>
      </c>
      <c r="CF33" s="87">
        <v>1750.51</v>
      </c>
      <c r="CG33" s="87" t="s">
        <v>308</v>
      </c>
      <c r="CH33" s="87">
        <v>1750.51</v>
      </c>
      <c r="CI33" s="87" t="s">
        <v>308</v>
      </c>
      <c r="CJ33" s="87">
        <v>173017.43</v>
      </c>
      <c r="CK33" s="87" t="s">
        <v>308</v>
      </c>
      <c r="CL33" s="87">
        <v>0</v>
      </c>
      <c r="CM33" s="87" t="s">
        <v>308</v>
      </c>
      <c r="CN33" s="87">
        <v>0</v>
      </c>
      <c r="CO33" s="87" t="s">
        <v>308</v>
      </c>
      <c r="CP33" s="87">
        <v>0</v>
      </c>
      <c r="CQ33" s="87" t="s">
        <v>308</v>
      </c>
      <c r="CR33" s="87">
        <v>215931.89</v>
      </c>
      <c r="CS33" s="87" t="s">
        <v>308</v>
      </c>
      <c r="CT33" s="87">
        <v>215931.89</v>
      </c>
      <c r="CU33" s="87" t="s">
        <v>308</v>
      </c>
      <c r="CV33" s="87">
        <v>394493.96</v>
      </c>
      <c r="CW33" s="87" t="s">
        <v>308</v>
      </c>
      <c r="CX33" s="87">
        <v>608023.66</v>
      </c>
      <c r="CY33" s="87" t="s">
        <v>308</v>
      </c>
    </row>
    <row r="34" spans="1:103" ht="14.5" x14ac:dyDescent="0.35">
      <c r="A34" s="86" t="s">
        <v>309</v>
      </c>
      <c r="B34" s="86" t="s">
        <v>346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92">
        <v>576.54</v>
      </c>
      <c r="F34" s="92">
        <v>95.88</v>
      </c>
      <c r="G34" s="92">
        <v>2.95</v>
      </c>
      <c r="H34" s="92">
        <v>106.12</v>
      </c>
      <c r="I34" s="92">
        <v>335.47</v>
      </c>
      <c r="J34" s="92">
        <v>40.11</v>
      </c>
      <c r="K34" s="92">
        <v>120.13</v>
      </c>
      <c r="L34" s="92">
        <v>22.83</v>
      </c>
      <c r="M34" s="92">
        <v>6.52</v>
      </c>
      <c r="N34" s="92">
        <v>267.92</v>
      </c>
      <c r="O34" s="92">
        <v>816.35</v>
      </c>
      <c r="P34" s="92">
        <v>9.65</v>
      </c>
      <c r="Q34" s="92">
        <v>516.16999999999996</v>
      </c>
      <c r="R34" s="92">
        <v>618.41</v>
      </c>
      <c r="S34" s="92">
        <v>196.54</v>
      </c>
      <c r="T34" s="92">
        <v>1286.69</v>
      </c>
      <c r="U34" s="92">
        <v>327.58999999999997</v>
      </c>
      <c r="V34" s="92">
        <v>2096.33</v>
      </c>
      <c r="W34" s="92">
        <v>12536.35</v>
      </c>
      <c r="X34" s="92">
        <v>223135.8</v>
      </c>
      <c r="Y34" s="92">
        <v>1317.6</v>
      </c>
      <c r="Z34" s="92">
        <v>303.02</v>
      </c>
      <c r="AA34" s="92">
        <v>2295.41</v>
      </c>
      <c r="AB34" s="92">
        <v>266.02999999999997</v>
      </c>
      <c r="AC34" s="92">
        <v>55.2</v>
      </c>
      <c r="AD34" s="92">
        <v>958.3</v>
      </c>
      <c r="AE34" s="92">
        <v>2130.66</v>
      </c>
      <c r="AF34" s="92">
        <v>15043.87</v>
      </c>
      <c r="AG34" s="92">
        <v>1095.79</v>
      </c>
      <c r="AH34" s="92">
        <v>409.28</v>
      </c>
      <c r="AI34" s="92">
        <v>5915.56</v>
      </c>
      <c r="AJ34" s="92">
        <v>42.06</v>
      </c>
      <c r="AK34" s="92">
        <v>83.28</v>
      </c>
      <c r="AL34" s="92">
        <v>989.1</v>
      </c>
      <c r="AM34" s="92">
        <v>39.659999999999997</v>
      </c>
      <c r="AN34" s="92">
        <v>46.15</v>
      </c>
      <c r="AO34" s="92">
        <v>13.28</v>
      </c>
      <c r="AP34" s="92">
        <v>81</v>
      </c>
      <c r="AQ34" s="92">
        <v>102.95</v>
      </c>
      <c r="AR34" s="92">
        <v>62.44</v>
      </c>
      <c r="AS34" s="92">
        <v>115.77</v>
      </c>
      <c r="AT34" s="92">
        <v>14.09</v>
      </c>
      <c r="AU34" s="92">
        <v>22.62</v>
      </c>
      <c r="AV34" s="92">
        <v>68.540000000000006</v>
      </c>
      <c r="AW34" s="92">
        <v>219.03</v>
      </c>
      <c r="AX34" s="92">
        <v>123.58</v>
      </c>
      <c r="AY34" s="92">
        <v>164.8</v>
      </c>
      <c r="AZ34" s="92">
        <v>52.04</v>
      </c>
      <c r="BA34" s="92">
        <v>96.57</v>
      </c>
      <c r="BB34" s="92">
        <v>695.71</v>
      </c>
      <c r="BC34" s="92">
        <v>28.91</v>
      </c>
      <c r="BD34" s="92">
        <v>57.97</v>
      </c>
      <c r="BE34" s="92">
        <v>244.03</v>
      </c>
      <c r="BF34" s="92">
        <v>421.23</v>
      </c>
      <c r="BG34" s="92">
        <v>46</v>
      </c>
      <c r="BH34" s="92">
        <v>136.80000000000001</v>
      </c>
      <c r="BI34" s="92">
        <v>103.88</v>
      </c>
      <c r="BJ34" s="92">
        <v>52.33</v>
      </c>
      <c r="BK34" s="92">
        <v>106.88</v>
      </c>
      <c r="BL34" s="92">
        <v>119.58</v>
      </c>
      <c r="BM34" s="92">
        <v>11.89</v>
      </c>
      <c r="BN34" s="92">
        <v>35.08</v>
      </c>
      <c r="BO34" s="92">
        <v>0</v>
      </c>
      <c r="BP34" s="92">
        <v>0</v>
      </c>
      <c r="BQ34" s="92" t="s">
        <v>308</v>
      </c>
      <c r="BR34" s="92">
        <v>277302.34999999998</v>
      </c>
      <c r="BS34" s="92" t="s">
        <v>308</v>
      </c>
      <c r="BT34" s="92">
        <v>153758.47</v>
      </c>
      <c r="BU34" s="92" t="s">
        <v>308</v>
      </c>
      <c r="BV34" s="92">
        <v>0.91</v>
      </c>
      <c r="BW34" s="92" t="s">
        <v>308</v>
      </c>
      <c r="BX34" s="92">
        <v>38.659999999999997</v>
      </c>
      <c r="BY34" s="92" t="s">
        <v>308</v>
      </c>
      <c r="BZ34" s="92">
        <v>153798.04999999999</v>
      </c>
      <c r="CA34" s="92" t="s">
        <v>308</v>
      </c>
      <c r="CB34" s="92">
        <v>113008.5</v>
      </c>
      <c r="CC34" s="92" t="s">
        <v>308</v>
      </c>
      <c r="CD34" s="92">
        <v>0</v>
      </c>
      <c r="CE34" s="92" t="s">
        <v>308</v>
      </c>
      <c r="CF34" s="92">
        <v>-2533.83</v>
      </c>
      <c r="CG34" s="92" t="s">
        <v>308</v>
      </c>
      <c r="CH34" s="92">
        <v>-2533.83</v>
      </c>
      <c r="CI34" s="92" t="s">
        <v>308</v>
      </c>
      <c r="CJ34" s="92">
        <v>110474.67</v>
      </c>
      <c r="CK34" s="92" t="s">
        <v>308</v>
      </c>
      <c r="CL34" s="92">
        <v>0</v>
      </c>
      <c r="CM34" s="92" t="s">
        <v>308</v>
      </c>
      <c r="CN34" s="92">
        <v>0</v>
      </c>
      <c r="CO34" s="92" t="s">
        <v>308</v>
      </c>
      <c r="CP34" s="92">
        <v>0</v>
      </c>
      <c r="CQ34" s="92" t="s">
        <v>308</v>
      </c>
      <c r="CR34" s="92">
        <v>192861.99</v>
      </c>
      <c r="CS34" s="92" t="s">
        <v>308</v>
      </c>
      <c r="CT34" s="92">
        <v>192861.99</v>
      </c>
      <c r="CU34" s="92" t="s">
        <v>308</v>
      </c>
      <c r="CV34" s="92">
        <v>457134.71</v>
      </c>
      <c r="CW34" s="92" t="s">
        <v>308</v>
      </c>
      <c r="CX34" s="92">
        <v>734437.06</v>
      </c>
      <c r="CY34" s="92" t="s">
        <v>308</v>
      </c>
    </row>
    <row r="35" spans="1:103" ht="14.5" x14ac:dyDescent="0.35">
      <c r="A35" s="86" t="s">
        <v>309</v>
      </c>
      <c r="B35" s="86" t="s">
        <v>347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23.83</v>
      </c>
      <c r="F35" s="87">
        <v>5.54</v>
      </c>
      <c r="G35" s="87">
        <v>179.49</v>
      </c>
      <c r="H35" s="87">
        <v>51.49</v>
      </c>
      <c r="I35" s="87">
        <v>33.82</v>
      </c>
      <c r="J35" s="87">
        <v>7.94</v>
      </c>
      <c r="K35" s="87">
        <v>15.01</v>
      </c>
      <c r="L35" s="87">
        <v>4.43</v>
      </c>
      <c r="M35" s="87">
        <v>2.66</v>
      </c>
      <c r="N35" s="87">
        <v>5.47</v>
      </c>
      <c r="O35" s="87">
        <v>9.57</v>
      </c>
      <c r="P35" s="87">
        <v>3.75</v>
      </c>
      <c r="Q35" s="87">
        <v>147.69</v>
      </c>
      <c r="R35" s="87">
        <v>12.5</v>
      </c>
      <c r="S35" s="87">
        <v>35.64</v>
      </c>
      <c r="T35" s="87">
        <v>142.84</v>
      </c>
      <c r="U35" s="87">
        <v>52.3</v>
      </c>
      <c r="V35" s="87">
        <v>376.91</v>
      </c>
      <c r="W35" s="87">
        <v>262.67</v>
      </c>
      <c r="X35" s="87">
        <v>771.19</v>
      </c>
      <c r="Y35" s="87">
        <v>46519.85</v>
      </c>
      <c r="Z35" s="87">
        <v>432.02</v>
      </c>
      <c r="AA35" s="87">
        <v>4630.99</v>
      </c>
      <c r="AB35" s="87">
        <v>91.49</v>
      </c>
      <c r="AC35" s="87">
        <v>1.23</v>
      </c>
      <c r="AD35" s="87">
        <v>19.309999999999999</v>
      </c>
      <c r="AE35" s="87">
        <v>228.59</v>
      </c>
      <c r="AF35" s="87">
        <v>342.96</v>
      </c>
      <c r="AG35" s="87">
        <v>392.63</v>
      </c>
      <c r="AH35" s="87">
        <v>67.989999999999995</v>
      </c>
      <c r="AI35" s="87">
        <v>2234.58</v>
      </c>
      <c r="AJ35" s="87">
        <v>424.92</v>
      </c>
      <c r="AK35" s="87">
        <v>2396.37</v>
      </c>
      <c r="AL35" s="87">
        <v>262.60000000000002</v>
      </c>
      <c r="AM35" s="87">
        <v>3.35</v>
      </c>
      <c r="AN35" s="87">
        <v>50.56</v>
      </c>
      <c r="AO35" s="87">
        <v>0.21</v>
      </c>
      <c r="AP35" s="87">
        <v>2.7</v>
      </c>
      <c r="AQ35" s="87">
        <v>8.81</v>
      </c>
      <c r="AR35" s="87">
        <v>131.34</v>
      </c>
      <c r="AS35" s="87">
        <v>9.8699999999999992</v>
      </c>
      <c r="AT35" s="87">
        <v>0.24</v>
      </c>
      <c r="AU35" s="87">
        <v>0.26</v>
      </c>
      <c r="AV35" s="87">
        <v>1.28</v>
      </c>
      <c r="AW35" s="87">
        <v>5.79</v>
      </c>
      <c r="AX35" s="87">
        <v>142.76</v>
      </c>
      <c r="AY35" s="87">
        <v>75.61</v>
      </c>
      <c r="AZ35" s="87">
        <v>1.77</v>
      </c>
      <c r="BA35" s="87">
        <v>94.54</v>
      </c>
      <c r="BB35" s="87">
        <v>1497.52</v>
      </c>
      <c r="BC35" s="87">
        <v>0.76</v>
      </c>
      <c r="BD35" s="87">
        <v>2.89</v>
      </c>
      <c r="BE35" s="87">
        <v>176.5</v>
      </c>
      <c r="BF35" s="87">
        <v>5895.27</v>
      </c>
      <c r="BG35" s="87">
        <v>24.4</v>
      </c>
      <c r="BH35" s="87">
        <v>134.66999999999999</v>
      </c>
      <c r="BI35" s="87">
        <v>43.57</v>
      </c>
      <c r="BJ35" s="87">
        <v>16.2</v>
      </c>
      <c r="BK35" s="87">
        <v>103.29</v>
      </c>
      <c r="BL35" s="87">
        <v>20.96</v>
      </c>
      <c r="BM35" s="87">
        <v>23.08</v>
      </c>
      <c r="BN35" s="87">
        <v>99.32</v>
      </c>
      <c r="BO35" s="87">
        <v>0</v>
      </c>
      <c r="BP35" s="87">
        <v>0</v>
      </c>
      <c r="BQ35" s="87" t="s">
        <v>308</v>
      </c>
      <c r="BR35" s="87">
        <v>68757.759999999995</v>
      </c>
      <c r="BS35" s="87" t="s">
        <v>308</v>
      </c>
      <c r="BT35" s="87">
        <v>11595.92</v>
      </c>
      <c r="BU35" s="87" t="s">
        <v>308</v>
      </c>
      <c r="BV35" s="87">
        <v>2.84</v>
      </c>
      <c r="BW35" s="87" t="s">
        <v>308</v>
      </c>
      <c r="BX35" s="87">
        <v>475.17</v>
      </c>
      <c r="BY35" s="87" t="s">
        <v>308</v>
      </c>
      <c r="BZ35" s="87">
        <v>12073.92</v>
      </c>
      <c r="CA35" s="87" t="s">
        <v>308</v>
      </c>
      <c r="CB35" s="87">
        <v>53462.080000000002</v>
      </c>
      <c r="CC35" s="87" t="s">
        <v>308</v>
      </c>
      <c r="CD35" s="87">
        <v>0</v>
      </c>
      <c r="CE35" s="87" t="s">
        <v>308</v>
      </c>
      <c r="CF35" s="87">
        <v>-8565.26</v>
      </c>
      <c r="CG35" s="87" t="s">
        <v>308</v>
      </c>
      <c r="CH35" s="87">
        <v>-8565.26</v>
      </c>
      <c r="CI35" s="87" t="s">
        <v>308</v>
      </c>
      <c r="CJ35" s="87">
        <v>44896.82</v>
      </c>
      <c r="CK35" s="87" t="s">
        <v>308</v>
      </c>
      <c r="CL35" s="87">
        <v>0</v>
      </c>
      <c r="CM35" s="87" t="s">
        <v>308</v>
      </c>
      <c r="CN35" s="87">
        <v>0</v>
      </c>
      <c r="CO35" s="87" t="s">
        <v>308</v>
      </c>
      <c r="CP35" s="87">
        <v>0</v>
      </c>
      <c r="CQ35" s="87" t="s">
        <v>308</v>
      </c>
      <c r="CR35" s="87">
        <v>100074.54</v>
      </c>
      <c r="CS35" s="87" t="s">
        <v>308</v>
      </c>
      <c r="CT35" s="87">
        <v>100074.54</v>
      </c>
      <c r="CU35" s="87" t="s">
        <v>308</v>
      </c>
      <c r="CV35" s="87">
        <v>157045.29</v>
      </c>
      <c r="CW35" s="87" t="s">
        <v>308</v>
      </c>
      <c r="CX35" s="87">
        <v>225803.05</v>
      </c>
      <c r="CY35" s="87" t="s">
        <v>308</v>
      </c>
    </row>
    <row r="36" spans="1:103" ht="14.5" x14ac:dyDescent="0.35">
      <c r="A36" s="86" t="s">
        <v>309</v>
      </c>
      <c r="B36" s="86" t="s">
        <v>348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91">
        <v>127.45</v>
      </c>
      <c r="F36" s="91">
        <v>26.26</v>
      </c>
      <c r="G36" s="91">
        <v>19.829999999999998</v>
      </c>
      <c r="H36" s="91">
        <v>46.63</v>
      </c>
      <c r="I36" s="91">
        <v>632.84</v>
      </c>
      <c r="J36" s="91">
        <v>461.08</v>
      </c>
      <c r="K36" s="91">
        <v>479.08</v>
      </c>
      <c r="L36" s="91">
        <v>89.55</v>
      </c>
      <c r="M36" s="91">
        <v>62.86</v>
      </c>
      <c r="N36" s="91">
        <v>80.209999999999994</v>
      </c>
      <c r="O36" s="91">
        <v>485.79</v>
      </c>
      <c r="P36" s="91">
        <v>855.14</v>
      </c>
      <c r="Q36" s="91">
        <v>270.27</v>
      </c>
      <c r="R36" s="91">
        <v>187.33</v>
      </c>
      <c r="S36" s="91">
        <v>242.18</v>
      </c>
      <c r="T36" s="91">
        <v>436.4</v>
      </c>
      <c r="U36" s="91">
        <v>2069.3200000000002</v>
      </c>
      <c r="V36" s="91">
        <v>350.41</v>
      </c>
      <c r="W36" s="91">
        <v>553.1</v>
      </c>
      <c r="X36" s="91">
        <v>1574.55</v>
      </c>
      <c r="Y36" s="91">
        <v>385.31</v>
      </c>
      <c r="Z36" s="91">
        <v>17611.689999999999</v>
      </c>
      <c r="AA36" s="91">
        <v>924.31</v>
      </c>
      <c r="AB36" s="91">
        <v>224.38</v>
      </c>
      <c r="AC36" s="91">
        <v>37.729999999999997</v>
      </c>
      <c r="AD36" s="91">
        <v>155.91</v>
      </c>
      <c r="AE36" s="91">
        <v>4273.9399999999996</v>
      </c>
      <c r="AF36" s="91">
        <v>196.01</v>
      </c>
      <c r="AG36" s="91">
        <v>1180.97</v>
      </c>
      <c r="AH36" s="91">
        <v>836.09</v>
      </c>
      <c r="AI36" s="91">
        <v>325.5</v>
      </c>
      <c r="AJ36" s="91">
        <v>100.65</v>
      </c>
      <c r="AK36" s="91">
        <v>76.84</v>
      </c>
      <c r="AL36" s="91">
        <v>298.76</v>
      </c>
      <c r="AM36" s="91">
        <v>21.4</v>
      </c>
      <c r="AN36" s="91">
        <v>1124.3900000000001</v>
      </c>
      <c r="AO36" s="91">
        <v>152.72</v>
      </c>
      <c r="AP36" s="91">
        <v>347.15</v>
      </c>
      <c r="AQ36" s="91">
        <v>305.57</v>
      </c>
      <c r="AR36" s="91">
        <v>296.61</v>
      </c>
      <c r="AS36" s="91">
        <v>307.74</v>
      </c>
      <c r="AT36" s="91">
        <v>116.17</v>
      </c>
      <c r="AU36" s="91">
        <v>121.11</v>
      </c>
      <c r="AV36" s="91">
        <v>714.27</v>
      </c>
      <c r="AW36" s="91">
        <v>416.37</v>
      </c>
      <c r="AX36" s="91">
        <v>404.43</v>
      </c>
      <c r="AY36" s="91">
        <v>256.29000000000002</v>
      </c>
      <c r="AZ36" s="91">
        <v>274.44</v>
      </c>
      <c r="BA36" s="91">
        <v>387.81</v>
      </c>
      <c r="BB36" s="91">
        <v>271.76</v>
      </c>
      <c r="BC36" s="91">
        <v>42.47</v>
      </c>
      <c r="BD36" s="91">
        <v>90.87</v>
      </c>
      <c r="BE36" s="91">
        <v>656.03</v>
      </c>
      <c r="BF36" s="91">
        <v>1059.78</v>
      </c>
      <c r="BG36" s="91">
        <v>873.98</v>
      </c>
      <c r="BH36" s="91">
        <v>16357.61</v>
      </c>
      <c r="BI36" s="91">
        <v>969.88</v>
      </c>
      <c r="BJ36" s="91">
        <v>885.04</v>
      </c>
      <c r="BK36" s="91">
        <v>871.63</v>
      </c>
      <c r="BL36" s="91">
        <v>370.61</v>
      </c>
      <c r="BM36" s="91">
        <v>209.53</v>
      </c>
      <c r="BN36" s="91">
        <v>248.62</v>
      </c>
      <c r="BO36" s="91">
        <v>0</v>
      </c>
      <c r="BP36" s="91">
        <v>0</v>
      </c>
      <c r="BQ36" s="91" t="s">
        <v>308</v>
      </c>
      <c r="BR36" s="91">
        <v>63832.63</v>
      </c>
      <c r="BS36" s="91" t="s">
        <v>308</v>
      </c>
      <c r="BT36" s="91">
        <v>78428.929999999993</v>
      </c>
      <c r="BU36" s="91" t="s">
        <v>308</v>
      </c>
      <c r="BV36" s="91">
        <v>2.35</v>
      </c>
      <c r="BW36" s="91" t="s">
        <v>308</v>
      </c>
      <c r="BX36" s="91">
        <v>4666.58</v>
      </c>
      <c r="BY36" s="91" t="s">
        <v>308</v>
      </c>
      <c r="BZ36" s="91">
        <v>83097.86</v>
      </c>
      <c r="CA36" s="91" t="s">
        <v>308</v>
      </c>
      <c r="CB36" s="91">
        <v>37382.519999999997</v>
      </c>
      <c r="CC36" s="91" t="s">
        <v>308</v>
      </c>
      <c r="CD36" s="91">
        <v>3724.31</v>
      </c>
      <c r="CE36" s="91" t="s">
        <v>308</v>
      </c>
      <c r="CF36" s="91">
        <v>4163.0200000000004</v>
      </c>
      <c r="CG36" s="91" t="s">
        <v>308</v>
      </c>
      <c r="CH36" s="91">
        <v>7887.33</v>
      </c>
      <c r="CI36" s="91" t="s">
        <v>308</v>
      </c>
      <c r="CJ36" s="91">
        <v>45269.85</v>
      </c>
      <c r="CK36" s="91" t="s">
        <v>308</v>
      </c>
      <c r="CL36" s="91">
        <v>0</v>
      </c>
      <c r="CM36" s="91" t="s">
        <v>308</v>
      </c>
      <c r="CN36" s="91">
        <v>0</v>
      </c>
      <c r="CO36" s="91" t="s">
        <v>308</v>
      </c>
      <c r="CP36" s="91">
        <v>0</v>
      </c>
      <c r="CQ36" s="91" t="s">
        <v>308</v>
      </c>
      <c r="CR36" s="91">
        <v>55925.15</v>
      </c>
      <c r="CS36" s="91" t="s">
        <v>308</v>
      </c>
      <c r="CT36" s="91">
        <v>55925.15</v>
      </c>
      <c r="CU36" s="91" t="s">
        <v>308</v>
      </c>
      <c r="CV36" s="91">
        <v>184292.86</v>
      </c>
      <c r="CW36" s="91" t="s">
        <v>308</v>
      </c>
      <c r="CX36" s="91">
        <v>248125.49</v>
      </c>
      <c r="CY36" s="91" t="s">
        <v>308</v>
      </c>
    </row>
    <row r="37" spans="1:103" ht="14.5" x14ac:dyDescent="0.35">
      <c r="A37" s="86" t="s">
        <v>309</v>
      </c>
      <c r="B37" s="86" t="s">
        <v>349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7249.53</v>
      </c>
      <c r="F37" s="87">
        <v>377.83</v>
      </c>
      <c r="G37" s="87">
        <v>278.37</v>
      </c>
      <c r="H37" s="87">
        <v>2944.19</v>
      </c>
      <c r="I37" s="87">
        <v>4077.96</v>
      </c>
      <c r="J37" s="87">
        <v>1042.3599999999999</v>
      </c>
      <c r="K37" s="87">
        <v>1245.8599999999999</v>
      </c>
      <c r="L37" s="87">
        <v>2220.58</v>
      </c>
      <c r="M37" s="87">
        <v>585.57000000000005</v>
      </c>
      <c r="N37" s="87">
        <v>1530.65</v>
      </c>
      <c r="O37" s="87">
        <v>3935.31</v>
      </c>
      <c r="P37" s="87">
        <v>552.74</v>
      </c>
      <c r="Q37" s="87">
        <v>1395.64</v>
      </c>
      <c r="R37" s="87">
        <v>2112.7199999999998</v>
      </c>
      <c r="S37" s="87">
        <v>5386.2</v>
      </c>
      <c r="T37" s="87">
        <v>4899.18</v>
      </c>
      <c r="U37" s="87">
        <v>1592.54</v>
      </c>
      <c r="V37" s="87">
        <v>2744.17</v>
      </c>
      <c r="W37" s="87">
        <v>7875.32</v>
      </c>
      <c r="X37" s="87">
        <v>8544.24</v>
      </c>
      <c r="Y37" s="87">
        <v>9259.09</v>
      </c>
      <c r="Z37" s="87">
        <v>1054.6400000000001</v>
      </c>
      <c r="AA37" s="87">
        <v>12169.28</v>
      </c>
      <c r="AB37" s="87">
        <v>6742.59</v>
      </c>
      <c r="AC37" s="87">
        <v>757.34</v>
      </c>
      <c r="AD37" s="87">
        <v>1826.16</v>
      </c>
      <c r="AE37" s="87">
        <v>9623.74</v>
      </c>
      <c r="AF37" s="87">
        <v>1493.91</v>
      </c>
      <c r="AG37" s="87">
        <v>4440.87</v>
      </c>
      <c r="AH37" s="87">
        <v>1758.91</v>
      </c>
      <c r="AI37" s="87">
        <v>5639.36</v>
      </c>
      <c r="AJ37" s="87">
        <v>2365.9899999999998</v>
      </c>
      <c r="AK37" s="87">
        <v>5346.53</v>
      </c>
      <c r="AL37" s="87">
        <v>2741.39</v>
      </c>
      <c r="AM37" s="87">
        <v>265.58999999999997</v>
      </c>
      <c r="AN37" s="87">
        <v>1442.54</v>
      </c>
      <c r="AO37" s="87">
        <v>330.71</v>
      </c>
      <c r="AP37" s="87">
        <v>267.69</v>
      </c>
      <c r="AQ37" s="87">
        <v>2633.88</v>
      </c>
      <c r="AR37" s="87">
        <v>926.55</v>
      </c>
      <c r="AS37" s="87">
        <v>383.48</v>
      </c>
      <c r="AT37" s="87">
        <v>117.27</v>
      </c>
      <c r="AU37" s="87">
        <v>164.02</v>
      </c>
      <c r="AV37" s="87">
        <v>5220.51</v>
      </c>
      <c r="AW37" s="87">
        <v>1098.6400000000001</v>
      </c>
      <c r="AX37" s="87">
        <v>798.93</v>
      </c>
      <c r="AY37" s="87">
        <v>682.45</v>
      </c>
      <c r="AZ37" s="87">
        <v>205.2</v>
      </c>
      <c r="BA37" s="87">
        <v>427.56</v>
      </c>
      <c r="BB37" s="87">
        <v>1359.96</v>
      </c>
      <c r="BC37" s="87">
        <v>139.87</v>
      </c>
      <c r="BD37" s="87">
        <v>206.42</v>
      </c>
      <c r="BE37" s="87">
        <v>1699.6</v>
      </c>
      <c r="BF37" s="87">
        <v>5161.3999999999996</v>
      </c>
      <c r="BG37" s="87">
        <v>571.54999999999995</v>
      </c>
      <c r="BH37" s="87">
        <v>3301</v>
      </c>
      <c r="BI37" s="87">
        <v>610.25</v>
      </c>
      <c r="BJ37" s="87">
        <v>401.8</v>
      </c>
      <c r="BK37" s="87">
        <v>638.47</v>
      </c>
      <c r="BL37" s="87">
        <v>198.56</v>
      </c>
      <c r="BM37" s="87">
        <v>99.25</v>
      </c>
      <c r="BN37" s="87">
        <v>327.45</v>
      </c>
      <c r="BO37" s="87">
        <v>0</v>
      </c>
      <c r="BP37" s="87">
        <v>0</v>
      </c>
      <c r="BQ37" s="87" t="s">
        <v>308</v>
      </c>
      <c r="BR37" s="87">
        <v>155491.35</v>
      </c>
      <c r="BS37" s="87" t="s">
        <v>308</v>
      </c>
      <c r="BT37" s="87">
        <v>2043.82</v>
      </c>
      <c r="BU37" s="87" t="s">
        <v>308</v>
      </c>
      <c r="BV37" s="87">
        <v>0</v>
      </c>
      <c r="BW37" s="87" t="s">
        <v>308</v>
      </c>
      <c r="BX37" s="87">
        <v>58.52</v>
      </c>
      <c r="BY37" s="87" t="s">
        <v>308</v>
      </c>
      <c r="BZ37" s="87">
        <v>2102.34</v>
      </c>
      <c r="CA37" s="87" t="s">
        <v>308</v>
      </c>
      <c r="CB37" s="87">
        <v>68988.19</v>
      </c>
      <c r="CC37" s="87" t="s">
        <v>308</v>
      </c>
      <c r="CD37" s="87">
        <v>0</v>
      </c>
      <c r="CE37" s="87" t="s">
        <v>308</v>
      </c>
      <c r="CF37" s="87">
        <v>1034.8599999999999</v>
      </c>
      <c r="CG37" s="87" t="s">
        <v>308</v>
      </c>
      <c r="CH37" s="87">
        <v>1034.8599999999999</v>
      </c>
      <c r="CI37" s="87" t="s">
        <v>308</v>
      </c>
      <c r="CJ37" s="87">
        <v>70023.05</v>
      </c>
      <c r="CK37" s="87" t="s">
        <v>308</v>
      </c>
      <c r="CL37" s="87">
        <v>0</v>
      </c>
      <c r="CM37" s="87" t="s">
        <v>308</v>
      </c>
      <c r="CN37" s="87">
        <v>0</v>
      </c>
      <c r="CO37" s="87" t="s">
        <v>308</v>
      </c>
      <c r="CP37" s="87">
        <v>0</v>
      </c>
      <c r="CQ37" s="87" t="s">
        <v>308</v>
      </c>
      <c r="CR37" s="87">
        <v>10049.370000000001</v>
      </c>
      <c r="CS37" s="87" t="s">
        <v>308</v>
      </c>
      <c r="CT37" s="87">
        <v>10049.370000000001</v>
      </c>
      <c r="CU37" s="87" t="s">
        <v>308</v>
      </c>
      <c r="CV37" s="87">
        <v>82174.77</v>
      </c>
      <c r="CW37" s="87" t="s">
        <v>308</v>
      </c>
      <c r="CX37" s="87">
        <v>237666.11</v>
      </c>
      <c r="CY37" s="87" t="s">
        <v>308</v>
      </c>
    </row>
    <row r="38" spans="1:103" ht="14.5" x14ac:dyDescent="0.35">
      <c r="A38" s="86" t="s">
        <v>309</v>
      </c>
      <c r="B38" s="86" t="s">
        <v>350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91">
        <v>6420.45</v>
      </c>
      <c r="F38" s="91">
        <v>147.37</v>
      </c>
      <c r="G38" s="91">
        <v>241.89</v>
      </c>
      <c r="H38" s="91">
        <v>4150.16</v>
      </c>
      <c r="I38" s="91">
        <v>14260.79</v>
      </c>
      <c r="J38" s="91">
        <v>2621.96</v>
      </c>
      <c r="K38" s="91">
        <v>2561.02</v>
      </c>
      <c r="L38" s="91">
        <v>7098.06</v>
      </c>
      <c r="M38" s="91">
        <v>1062.1199999999999</v>
      </c>
      <c r="N38" s="91">
        <v>4432.68</v>
      </c>
      <c r="O38" s="91">
        <v>15385.67</v>
      </c>
      <c r="P38" s="91">
        <v>1617.22</v>
      </c>
      <c r="Q38" s="91">
        <v>5310.24</v>
      </c>
      <c r="R38" s="91">
        <v>8885.76</v>
      </c>
      <c r="S38" s="91">
        <v>17821.830000000002</v>
      </c>
      <c r="T38" s="91">
        <v>5761.6</v>
      </c>
      <c r="U38" s="91">
        <v>1893.59</v>
      </c>
      <c r="V38" s="91">
        <v>2116.91</v>
      </c>
      <c r="W38" s="91">
        <v>4868.68</v>
      </c>
      <c r="X38" s="91">
        <v>5366.78</v>
      </c>
      <c r="Y38" s="91">
        <v>913.83</v>
      </c>
      <c r="Z38" s="91">
        <v>1763.89</v>
      </c>
      <c r="AA38" s="91">
        <v>1476.26</v>
      </c>
      <c r="AB38" s="91">
        <v>171779.45</v>
      </c>
      <c r="AC38" s="91">
        <v>2841.84</v>
      </c>
      <c r="AD38" s="91">
        <v>2409.73</v>
      </c>
      <c r="AE38" s="91">
        <v>6396.79</v>
      </c>
      <c r="AF38" s="91">
        <v>2495.6</v>
      </c>
      <c r="AG38" s="91">
        <v>8477.8799999999992</v>
      </c>
      <c r="AH38" s="91">
        <v>14272.06</v>
      </c>
      <c r="AI38" s="91">
        <v>8945.1200000000008</v>
      </c>
      <c r="AJ38" s="91">
        <v>244.19</v>
      </c>
      <c r="AK38" s="91">
        <v>405.27</v>
      </c>
      <c r="AL38" s="91">
        <v>4740.45</v>
      </c>
      <c r="AM38" s="91">
        <v>874.9</v>
      </c>
      <c r="AN38" s="91">
        <v>9946.2199999999993</v>
      </c>
      <c r="AO38" s="91">
        <v>457.53</v>
      </c>
      <c r="AP38" s="91">
        <v>2120.3200000000002</v>
      </c>
      <c r="AQ38" s="91">
        <v>4001.6</v>
      </c>
      <c r="AR38" s="91">
        <v>1652.9</v>
      </c>
      <c r="AS38" s="91">
        <v>2213.63</v>
      </c>
      <c r="AT38" s="91">
        <v>770.69</v>
      </c>
      <c r="AU38" s="91">
        <v>471.71</v>
      </c>
      <c r="AV38" s="91">
        <v>8568.09</v>
      </c>
      <c r="AW38" s="91">
        <v>3106.28</v>
      </c>
      <c r="AX38" s="91">
        <v>1215.69</v>
      </c>
      <c r="AY38" s="91">
        <v>1420.48</v>
      </c>
      <c r="AZ38" s="91">
        <v>612.21</v>
      </c>
      <c r="BA38" s="91">
        <v>1483.4</v>
      </c>
      <c r="BB38" s="91">
        <v>543.34</v>
      </c>
      <c r="BC38" s="91">
        <v>379.93</v>
      </c>
      <c r="BD38" s="91">
        <v>312.18</v>
      </c>
      <c r="BE38" s="91">
        <v>2453.85</v>
      </c>
      <c r="BF38" s="91">
        <v>9771.08</v>
      </c>
      <c r="BG38" s="91">
        <v>5993.82</v>
      </c>
      <c r="BH38" s="91">
        <v>7735.5</v>
      </c>
      <c r="BI38" s="91">
        <v>3273.09</v>
      </c>
      <c r="BJ38" s="91">
        <v>1799.48</v>
      </c>
      <c r="BK38" s="91">
        <v>2033.5</v>
      </c>
      <c r="BL38" s="91">
        <v>1195.98</v>
      </c>
      <c r="BM38" s="91">
        <v>188.84</v>
      </c>
      <c r="BN38" s="91">
        <v>3761.47</v>
      </c>
      <c r="BO38" s="91">
        <v>0.02</v>
      </c>
      <c r="BP38" s="91">
        <v>0</v>
      </c>
      <c r="BQ38" s="91" t="s">
        <v>308</v>
      </c>
      <c r="BR38" s="91">
        <v>417544.84</v>
      </c>
      <c r="BS38" s="91" t="s">
        <v>308</v>
      </c>
      <c r="BT38" s="91">
        <v>161646.78</v>
      </c>
      <c r="BU38" s="91" t="s">
        <v>308</v>
      </c>
      <c r="BV38" s="91">
        <v>-1.52</v>
      </c>
      <c r="BW38" s="91" t="s">
        <v>308</v>
      </c>
      <c r="BX38" s="91">
        <v>789.04</v>
      </c>
      <c r="BY38" s="91" t="s">
        <v>308</v>
      </c>
      <c r="BZ38" s="91">
        <v>162434.29999999999</v>
      </c>
      <c r="CA38" s="91" t="s">
        <v>308</v>
      </c>
      <c r="CB38" s="91">
        <v>98.99</v>
      </c>
      <c r="CC38" s="91" t="s">
        <v>308</v>
      </c>
      <c r="CD38" s="91">
        <v>0</v>
      </c>
      <c r="CE38" s="91" t="s">
        <v>308</v>
      </c>
      <c r="CF38" s="91">
        <v>-7669.41</v>
      </c>
      <c r="CG38" s="91" t="s">
        <v>308</v>
      </c>
      <c r="CH38" s="91">
        <v>-7669.41</v>
      </c>
      <c r="CI38" s="91" t="s">
        <v>308</v>
      </c>
      <c r="CJ38" s="91">
        <v>-7570.41</v>
      </c>
      <c r="CK38" s="91" t="s">
        <v>308</v>
      </c>
      <c r="CL38" s="91">
        <v>0</v>
      </c>
      <c r="CM38" s="91" t="s">
        <v>308</v>
      </c>
      <c r="CN38" s="91">
        <v>0</v>
      </c>
      <c r="CO38" s="91" t="s">
        <v>308</v>
      </c>
      <c r="CP38" s="91">
        <v>0</v>
      </c>
      <c r="CQ38" s="91" t="s">
        <v>308</v>
      </c>
      <c r="CR38" s="91">
        <v>2794.71</v>
      </c>
      <c r="CS38" s="91" t="s">
        <v>308</v>
      </c>
      <c r="CT38" s="91">
        <v>2794.71</v>
      </c>
      <c r="CU38" s="91" t="s">
        <v>308</v>
      </c>
      <c r="CV38" s="91">
        <v>157658.59</v>
      </c>
      <c r="CW38" s="91" t="s">
        <v>308</v>
      </c>
      <c r="CX38" s="91">
        <v>575203.43000000005</v>
      </c>
      <c r="CY38" s="91" t="s">
        <v>308</v>
      </c>
    </row>
    <row r="39" spans="1:103" ht="14.5" x14ac:dyDescent="0.35">
      <c r="A39" s="86" t="s">
        <v>309</v>
      </c>
      <c r="B39" s="86" t="s">
        <v>351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1683.32</v>
      </c>
      <c r="F39" s="87">
        <v>20.239999999999998</v>
      </c>
      <c r="G39" s="87">
        <v>43.88</v>
      </c>
      <c r="H39" s="87">
        <v>115.87</v>
      </c>
      <c r="I39" s="87">
        <v>1358.48</v>
      </c>
      <c r="J39" s="87">
        <v>146.44999999999999</v>
      </c>
      <c r="K39" s="87">
        <v>59.75</v>
      </c>
      <c r="L39" s="87">
        <v>207.97</v>
      </c>
      <c r="M39" s="87">
        <v>54.66</v>
      </c>
      <c r="N39" s="87">
        <v>195.08</v>
      </c>
      <c r="O39" s="87">
        <v>609.55999999999995</v>
      </c>
      <c r="P39" s="87">
        <v>104.62</v>
      </c>
      <c r="Q39" s="87">
        <v>196.37</v>
      </c>
      <c r="R39" s="87">
        <v>220.71</v>
      </c>
      <c r="S39" s="87">
        <v>449.9</v>
      </c>
      <c r="T39" s="87">
        <v>342.14</v>
      </c>
      <c r="U39" s="87">
        <v>138.01</v>
      </c>
      <c r="V39" s="87">
        <v>119.22</v>
      </c>
      <c r="W39" s="87">
        <v>262.8</v>
      </c>
      <c r="X39" s="87">
        <v>268.82</v>
      </c>
      <c r="Y39" s="87">
        <v>77.56</v>
      </c>
      <c r="Z39" s="87">
        <v>92.91</v>
      </c>
      <c r="AA39" s="87">
        <v>81.39</v>
      </c>
      <c r="AB39" s="87">
        <v>765.03</v>
      </c>
      <c r="AC39" s="87">
        <v>2684.54</v>
      </c>
      <c r="AD39" s="87">
        <v>501.6</v>
      </c>
      <c r="AE39" s="87">
        <v>757.75</v>
      </c>
      <c r="AF39" s="87">
        <v>169.52</v>
      </c>
      <c r="AG39" s="87">
        <v>670.41</v>
      </c>
      <c r="AH39" s="87">
        <v>765.31</v>
      </c>
      <c r="AI39" s="87">
        <v>255.02</v>
      </c>
      <c r="AJ39" s="87">
        <v>31.74</v>
      </c>
      <c r="AK39" s="87">
        <v>15.97</v>
      </c>
      <c r="AL39" s="87">
        <v>301.55</v>
      </c>
      <c r="AM39" s="87">
        <v>54.29</v>
      </c>
      <c r="AN39" s="87">
        <v>1532.66</v>
      </c>
      <c r="AO39" s="87">
        <v>45.65</v>
      </c>
      <c r="AP39" s="87">
        <v>339.66</v>
      </c>
      <c r="AQ39" s="87">
        <v>536.45000000000005</v>
      </c>
      <c r="AR39" s="87">
        <v>122.96</v>
      </c>
      <c r="AS39" s="87">
        <v>188.52</v>
      </c>
      <c r="AT39" s="87">
        <v>78.95</v>
      </c>
      <c r="AU39" s="87">
        <v>129.83000000000001</v>
      </c>
      <c r="AV39" s="87">
        <v>2075.2199999999998</v>
      </c>
      <c r="AW39" s="87">
        <v>235.96</v>
      </c>
      <c r="AX39" s="87">
        <v>119.76</v>
      </c>
      <c r="AY39" s="87">
        <v>202.67</v>
      </c>
      <c r="AZ39" s="87">
        <v>31.16</v>
      </c>
      <c r="BA39" s="87">
        <v>50.09</v>
      </c>
      <c r="BB39" s="87">
        <v>68.91</v>
      </c>
      <c r="BC39" s="87">
        <v>13.66</v>
      </c>
      <c r="BD39" s="87">
        <v>39.049999999999997</v>
      </c>
      <c r="BE39" s="87">
        <v>257.39999999999998</v>
      </c>
      <c r="BF39" s="87">
        <v>1809.86</v>
      </c>
      <c r="BG39" s="87">
        <v>1216.6400000000001</v>
      </c>
      <c r="BH39" s="87">
        <v>1308.1500000000001</v>
      </c>
      <c r="BI39" s="87">
        <v>584.77</v>
      </c>
      <c r="BJ39" s="87">
        <v>245.44</v>
      </c>
      <c r="BK39" s="87">
        <v>433.08</v>
      </c>
      <c r="BL39" s="87">
        <v>221.32</v>
      </c>
      <c r="BM39" s="87">
        <v>13.41</v>
      </c>
      <c r="BN39" s="87">
        <v>377.6</v>
      </c>
      <c r="BO39" s="87">
        <v>0</v>
      </c>
      <c r="BP39" s="87">
        <v>0</v>
      </c>
      <c r="BQ39" s="87" t="s">
        <v>308</v>
      </c>
      <c r="BR39" s="87">
        <v>26101.25</v>
      </c>
      <c r="BS39" s="87" t="s">
        <v>308</v>
      </c>
      <c r="BT39" s="87">
        <v>23978.639999999999</v>
      </c>
      <c r="BU39" s="87" t="s">
        <v>308</v>
      </c>
      <c r="BV39" s="87">
        <v>0</v>
      </c>
      <c r="BW39" s="87" t="s">
        <v>308</v>
      </c>
      <c r="BX39" s="87">
        <v>1658.29</v>
      </c>
      <c r="BY39" s="87" t="s">
        <v>308</v>
      </c>
      <c r="BZ39" s="87">
        <v>25636.93</v>
      </c>
      <c r="CA39" s="87" t="s">
        <v>308</v>
      </c>
      <c r="CB39" s="87">
        <v>0</v>
      </c>
      <c r="CC39" s="87" t="s">
        <v>308</v>
      </c>
      <c r="CD39" s="87">
        <v>0</v>
      </c>
      <c r="CE39" s="87" t="s">
        <v>308</v>
      </c>
      <c r="CF39" s="87">
        <v>10.039999999999999</v>
      </c>
      <c r="CG39" s="87" t="s">
        <v>308</v>
      </c>
      <c r="CH39" s="87">
        <v>10.039999999999999</v>
      </c>
      <c r="CI39" s="87" t="s">
        <v>308</v>
      </c>
      <c r="CJ39" s="87">
        <v>10.039999999999999</v>
      </c>
      <c r="CK39" s="87" t="s">
        <v>308</v>
      </c>
      <c r="CL39" s="87">
        <v>0</v>
      </c>
      <c r="CM39" s="87" t="s">
        <v>308</v>
      </c>
      <c r="CN39" s="87">
        <v>0</v>
      </c>
      <c r="CO39" s="87" t="s">
        <v>308</v>
      </c>
      <c r="CP39" s="87">
        <v>0</v>
      </c>
      <c r="CQ39" s="87" t="s">
        <v>308</v>
      </c>
      <c r="CR39" s="87">
        <v>4.8600000000000003</v>
      </c>
      <c r="CS39" s="87" t="s">
        <v>308</v>
      </c>
      <c r="CT39" s="87">
        <v>4.8600000000000003</v>
      </c>
      <c r="CU39" s="87" t="s">
        <v>308</v>
      </c>
      <c r="CV39" s="87">
        <v>25651.83</v>
      </c>
      <c r="CW39" s="87" t="s">
        <v>308</v>
      </c>
      <c r="CX39" s="87">
        <v>51753.09</v>
      </c>
      <c r="CY39" s="87" t="s">
        <v>308</v>
      </c>
    </row>
    <row r="40" spans="1:103" ht="14.5" x14ac:dyDescent="0.35">
      <c r="A40" s="86" t="s">
        <v>309</v>
      </c>
      <c r="B40" s="86" t="s">
        <v>352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91">
        <v>1689.02</v>
      </c>
      <c r="F40" s="91">
        <v>53.04</v>
      </c>
      <c r="G40" s="91">
        <v>23.76</v>
      </c>
      <c r="H40" s="91">
        <v>686.36</v>
      </c>
      <c r="I40" s="91">
        <v>5043.9399999999996</v>
      </c>
      <c r="J40" s="91">
        <v>1300.49</v>
      </c>
      <c r="K40" s="91">
        <v>1019.07</v>
      </c>
      <c r="L40" s="91">
        <v>4658.71</v>
      </c>
      <c r="M40" s="91">
        <v>252.82</v>
      </c>
      <c r="N40" s="91">
        <v>1237.74</v>
      </c>
      <c r="O40" s="91">
        <v>3387.67</v>
      </c>
      <c r="P40" s="91">
        <v>636.32000000000005</v>
      </c>
      <c r="Q40" s="91">
        <v>3981</v>
      </c>
      <c r="R40" s="91">
        <v>1998.41</v>
      </c>
      <c r="S40" s="91">
        <v>25262.82</v>
      </c>
      <c r="T40" s="91">
        <v>5930.27</v>
      </c>
      <c r="U40" s="91">
        <v>438.91</v>
      </c>
      <c r="V40" s="91">
        <v>593.73</v>
      </c>
      <c r="W40" s="91">
        <v>1521.74</v>
      </c>
      <c r="X40" s="91">
        <v>1468.47</v>
      </c>
      <c r="Y40" s="91">
        <v>656.88</v>
      </c>
      <c r="Z40" s="91">
        <v>668.33</v>
      </c>
      <c r="AA40" s="91">
        <v>536.96</v>
      </c>
      <c r="AB40" s="91">
        <v>2386.0500000000002</v>
      </c>
      <c r="AC40" s="91">
        <v>2613.6</v>
      </c>
      <c r="AD40" s="91">
        <v>35869.08</v>
      </c>
      <c r="AE40" s="91">
        <v>6102.98</v>
      </c>
      <c r="AF40" s="91">
        <v>861.56</v>
      </c>
      <c r="AG40" s="91">
        <v>3229.82</v>
      </c>
      <c r="AH40" s="91">
        <v>3059.09</v>
      </c>
      <c r="AI40" s="91">
        <v>732.68</v>
      </c>
      <c r="AJ40" s="91">
        <v>234.39</v>
      </c>
      <c r="AK40" s="91">
        <v>176.34</v>
      </c>
      <c r="AL40" s="91">
        <v>745.84</v>
      </c>
      <c r="AM40" s="91">
        <v>233.56</v>
      </c>
      <c r="AN40" s="91">
        <v>3186.52</v>
      </c>
      <c r="AO40" s="91">
        <v>282.37</v>
      </c>
      <c r="AP40" s="91">
        <v>309.52999999999997</v>
      </c>
      <c r="AQ40" s="91">
        <v>614.71</v>
      </c>
      <c r="AR40" s="91">
        <v>920.88</v>
      </c>
      <c r="AS40" s="91">
        <v>454.72</v>
      </c>
      <c r="AT40" s="91">
        <v>237.49</v>
      </c>
      <c r="AU40" s="91">
        <v>161.35</v>
      </c>
      <c r="AV40" s="91">
        <v>7098.61</v>
      </c>
      <c r="AW40" s="91">
        <v>1465.42</v>
      </c>
      <c r="AX40" s="91">
        <v>712.1</v>
      </c>
      <c r="AY40" s="91">
        <v>548.12</v>
      </c>
      <c r="AZ40" s="91">
        <v>370.37</v>
      </c>
      <c r="BA40" s="91">
        <v>491.56</v>
      </c>
      <c r="BB40" s="91">
        <v>468.95</v>
      </c>
      <c r="BC40" s="91">
        <v>92.85</v>
      </c>
      <c r="BD40" s="91">
        <v>154.55000000000001</v>
      </c>
      <c r="BE40" s="91">
        <v>2330.62</v>
      </c>
      <c r="BF40" s="91">
        <v>14166.26</v>
      </c>
      <c r="BG40" s="91">
        <v>1115.48</v>
      </c>
      <c r="BH40" s="91">
        <v>2333.5100000000002</v>
      </c>
      <c r="BI40" s="91">
        <v>989.9</v>
      </c>
      <c r="BJ40" s="91">
        <v>434.05</v>
      </c>
      <c r="BK40" s="91">
        <v>497.87</v>
      </c>
      <c r="BL40" s="91">
        <v>296.81</v>
      </c>
      <c r="BM40" s="91">
        <v>49.66</v>
      </c>
      <c r="BN40" s="91">
        <v>661.82</v>
      </c>
      <c r="BO40" s="91">
        <v>0</v>
      </c>
      <c r="BP40" s="91">
        <v>0</v>
      </c>
      <c r="BQ40" s="91" t="s">
        <v>308</v>
      </c>
      <c r="BR40" s="91">
        <v>159737.51999999999</v>
      </c>
      <c r="BS40" s="91" t="s">
        <v>308</v>
      </c>
      <c r="BT40" s="91">
        <v>40974.32</v>
      </c>
      <c r="BU40" s="91" t="s">
        <v>308</v>
      </c>
      <c r="BV40" s="91">
        <v>3.94</v>
      </c>
      <c r="BW40" s="91" t="s">
        <v>308</v>
      </c>
      <c r="BX40" s="91">
        <v>10028.64</v>
      </c>
      <c r="BY40" s="91" t="s">
        <v>308</v>
      </c>
      <c r="BZ40" s="91">
        <v>51006.9</v>
      </c>
      <c r="CA40" s="91" t="s">
        <v>308</v>
      </c>
      <c r="CB40" s="91">
        <v>-698.26</v>
      </c>
      <c r="CC40" s="91" t="s">
        <v>308</v>
      </c>
      <c r="CD40" s="91">
        <v>0</v>
      </c>
      <c r="CE40" s="91" t="s">
        <v>308</v>
      </c>
      <c r="CF40" s="91">
        <v>-521.04999999999995</v>
      </c>
      <c r="CG40" s="91" t="s">
        <v>308</v>
      </c>
      <c r="CH40" s="91">
        <v>-521.04999999999995</v>
      </c>
      <c r="CI40" s="91" t="s">
        <v>308</v>
      </c>
      <c r="CJ40" s="91">
        <v>-1219.31</v>
      </c>
      <c r="CK40" s="91" t="s">
        <v>308</v>
      </c>
      <c r="CL40" s="91">
        <v>0</v>
      </c>
      <c r="CM40" s="91" t="s">
        <v>308</v>
      </c>
      <c r="CN40" s="91">
        <v>0</v>
      </c>
      <c r="CO40" s="91" t="s">
        <v>308</v>
      </c>
      <c r="CP40" s="91">
        <v>0</v>
      </c>
      <c r="CQ40" s="91" t="s">
        <v>308</v>
      </c>
      <c r="CR40" s="91">
        <v>7577.12</v>
      </c>
      <c r="CS40" s="91" t="s">
        <v>308</v>
      </c>
      <c r="CT40" s="91">
        <v>7577.12</v>
      </c>
      <c r="CU40" s="91" t="s">
        <v>308</v>
      </c>
      <c r="CV40" s="91">
        <v>57364.7</v>
      </c>
      <c r="CW40" s="91" t="s">
        <v>308</v>
      </c>
      <c r="CX40" s="91">
        <v>217102.22</v>
      </c>
      <c r="CY40" s="91" t="s">
        <v>308</v>
      </c>
    </row>
    <row r="41" spans="1:103" ht="14.5" x14ac:dyDescent="0.35">
      <c r="A41" s="86" t="s">
        <v>309</v>
      </c>
      <c r="B41" s="86" t="s">
        <v>353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3542.29</v>
      </c>
      <c r="F41" s="87">
        <v>427</v>
      </c>
      <c r="G41" s="87">
        <v>82.66</v>
      </c>
      <c r="H41" s="87">
        <v>1477.46</v>
      </c>
      <c r="I41" s="87">
        <v>3474.31</v>
      </c>
      <c r="J41" s="87">
        <v>761.68</v>
      </c>
      <c r="K41" s="87">
        <v>768.51</v>
      </c>
      <c r="L41" s="87">
        <v>887.75</v>
      </c>
      <c r="M41" s="87">
        <v>547.75</v>
      </c>
      <c r="N41" s="87">
        <v>1336.91</v>
      </c>
      <c r="O41" s="87">
        <v>3129.51</v>
      </c>
      <c r="P41" s="87">
        <v>1044.6500000000001</v>
      </c>
      <c r="Q41" s="87">
        <v>1288.5899999999999</v>
      </c>
      <c r="R41" s="87">
        <v>1702.86</v>
      </c>
      <c r="S41" s="87">
        <v>2402.25</v>
      </c>
      <c r="T41" s="87">
        <v>2856.01</v>
      </c>
      <c r="U41" s="87">
        <v>879.16</v>
      </c>
      <c r="V41" s="87">
        <v>1379.39</v>
      </c>
      <c r="W41" s="87">
        <v>2848.95</v>
      </c>
      <c r="X41" s="87">
        <v>2377.69</v>
      </c>
      <c r="Y41" s="87">
        <v>1144.78</v>
      </c>
      <c r="Z41" s="87">
        <v>1062.17</v>
      </c>
      <c r="AA41" s="87">
        <v>2293.96</v>
      </c>
      <c r="AB41" s="87">
        <v>16024.07</v>
      </c>
      <c r="AC41" s="87">
        <v>1357.01</v>
      </c>
      <c r="AD41" s="87">
        <v>4493.5600000000004</v>
      </c>
      <c r="AE41" s="87">
        <v>253263.05</v>
      </c>
      <c r="AF41" s="87">
        <v>1436.51</v>
      </c>
      <c r="AG41" s="87">
        <v>6385.67</v>
      </c>
      <c r="AH41" s="87">
        <v>7395.16</v>
      </c>
      <c r="AI41" s="87">
        <v>5148.09</v>
      </c>
      <c r="AJ41" s="87">
        <v>355.91</v>
      </c>
      <c r="AK41" s="87">
        <v>451.86</v>
      </c>
      <c r="AL41" s="87">
        <v>9836.5300000000007</v>
      </c>
      <c r="AM41" s="87">
        <v>769.7</v>
      </c>
      <c r="AN41" s="87">
        <v>4598.25</v>
      </c>
      <c r="AO41" s="87">
        <v>536.08000000000004</v>
      </c>
      <c r="AP41" s="87">
        <v>1135.46</v>
      </c>
      <c r="AQ41" s="87">
        <v>3875.79</v>
      </c>
      <c r="AR41" s="87">
        <v>1872.93</v>
      </c>
      <c r="AS41" s="87">
        <v>2868.91</v>
      </c>
      <c r="AT41" s="87">
        <v>1790.67</v>
      </c>
      <c r="AU41" s="87">
        <v>1108.69</v>
      </c>
      <c r="AV41" s="87">
        <v>75782.3</v>
      </c>
      <c r="AW41" s="87">
        <v>3340.61</v>
      </c>
      <c r="AX41" s="87">
        <v>5284.21</v>
      </c>
      <c r="AY41" s="87">
        <v>1891.51</v>
      </c>
      <c r="AZ41" s="87">
        <v>553.89</v>
      </c>
      <c r="BA41" s="87">
        <v>1327.15</v>
      </c>
      <c r="BB41" s="87">
        <v>1025.18</v>
      </c>
      <c r="BC41" s="87">
        <v>457.15</v>
      </c>
      <c r="BD41" s="87">
        <v>371.35</v>
      </c>
      <c r="BE41" s="87">
        <v>3750.94</v>
      </c>
      <c r="BF41" s="87">
        <v>22667.62</v>
      </c>
      <c r="BG41" s="87">
        <v>7310.04</v>
      </c>
      <c r="BH41" s="87">
        <v>6440.64</v>
      </c>
      <c r="BI41" s="87">
        <v>3022.63</v>
      </c>
      <c r="BJ41" s="87">
        <v>2133.37</v>
      </c>
      <c r="BK41" s="87">
        <v>1433.12</v>
      </c>
      <c r="BL41" s="87">
        <v>1403.06</v>
      </c>
      <c r="BM41" s="87">
        <v>164.54</v>
      </c>
      <c r="BN41" s="87">
        <v>876.02</v>
      </c>
      <c r="BO41" s="87">
        <v>0</v>
      </c>
      <c r="BP41" s="87">
        <v>0</v>
      </c>
      <c r="BQ41" s="87" t="s">
        <v>308</v>
      </c>
      <c r="BR41" s="87">
        <v>501655.53</v>
      </c>
      <c r="BS41" s="87" t="s">
        <v>308</v>
      </c>
      <c r="BT41" s="87">
        <v>44431.66</v>
      </c>
      <c r="BU41" s="87" t="s">
        <v>308</v>
      </c>
      <c r="BV41" s="87">
        <v>0</v>
      </c>
      <c r="BW41" s="87" t="s">
        <v>308</v>
      </c>
      <c r="BX41" s="87">
        <v>5203.8</v>
      </c>
      <c r="BY41" s="87" t="s">
        <v>308</v>
      </c>
      <c r="BZ41" s="87">
        <v>49635.46</v>
      </c>
      <c r="CA41" s="87" t="s">
        <v>308</v>
      </c>
      <c r="CB41" s="87">
        <v>902049.1</v>
      </c>
      <c r="CC41" s="87" t="s">
        <v>308</v>
      </c>
      <c r="CD41" s="87">
        <v>0</v>
      </c>
      <c r="CE41" s="87" t="s">
        <v>308</v>
      </c>
      <c r="CF41" s="87">
        <v>6631.13</v>
      </c>
      <c r="CG41" s="87" t="s">
        <v>308</v>
      </c>
      <c r="CH41" s="87">
        <v>6631.13</v>
      </c>
      <c r="CI41" s="87" t="s">
        <v>308</v>
      </c>
      <c r="CJ41" s="87">
        <v>908680.22</v>
      </c>
      <c r="CK41" s="87" t="s">
        <v>308</v>
      </c>
      <c r="CL41" s="87">
        <v>0</v>
      </c>
      <c r="CM41" s="87" t="s">
        <v>308</v>
      </c>
      <c r="CN41" s="87">
        <v>0</v>
      </c>
      <c r="CO41" s="87" t="s">
        <v>308</v>
      </c>
      <c r="CP41" s="87">
        <v>0</v>
      </c>
      <c r="CQ41" s="87" t="s">
        <v>308</v>
      </c>
      <c r="CR41" s="87">
        <v>7512.66</v>
      </c>
      <c r="CS41" s="87" t="s">
        <v>308</v>
      </c>
      <c r="CT41" s="87">
        <v>7512.66</v>
      </c>
      <c r="CU41" s="87" t="s">
        <v>308</v>
      </c>
      <c r="CV41" s="87">
        <v>965828.35</v>
      </c>
      <c r="CW41" s="87" t="s">
        <v>308</v>
      </c>
      <c r="CX41" s="87">
        <v>1467483.87</v>
      </c>
      <c r="CY41" s="87" t="s">
        <v>308</v>
      </c>
    </row>
    <row r="42" spans="1:103" ht="14.5" x14ac:dyDescent="0.35">
      <c r="A42" s="86" t="s">
        <v>309</v>
      </c>
      <c r="B42" s="86" t="s">
        <v>354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91">
        <v>1245.3</v>
      </c>
      <c r="F42" s="91">
        <v>248.3</v>
      </c>
      <c r="G42" s="91">
        <v>52.38</v>
      </c>
      <c r="H42" s="91">
        <v>266.18</v>
      </c>
      <c r="I42" s="91">
        <v>1499.58</v>
      </c>
      <c r="J42" s="91">
        <v>306.67</v>
      </c>
      <c r="K42" s="91">
        <v>365.05</v>
      </c>
      <c r="L42" s="91">
        <v>255.8</v>
      </c>
      <c r="M42" s="91">
        <v>173.34</v>
      </c>
      <c r="N42" s="91">
        <v>477.09</v>
      </c>
      <c r="O42" s="91">
        <v>754.86</v>
      </c>
      <c r="P42" s="91">
        <v>199.75</v>
      </c>
      <c r="Q42" s="91">
        <v>568.59</v>
      </c>
      <c r="R42" s="91">
        <v>879.66</v>
      </c>
      <c r="S42" s="91">
        <v>529.91999999999996</v>
      </c>
      <c r="T42" s="91">
        <v>1123.3800000000001</v>
      </c>
      <c r="U42" s="91">
        <v>483.95</v>
      </c>
      <c r="V42" s="91">
        <v>677.75</v>
      </c>
      <c r="W42" s="91">
        <v>3125.65</v>
      </c>
      <c r="X42" s="91">
        <v>24404.33</v>
      </c>
      <c r="Y42" s="91">
        <v>2279.1799999999998</v>
      </c>
      <c r="Z42" s="91">
        <v>445.6</v>
      </c>
      <c r="AA42" s="91">
        <v>908.71</v>
      </c>
      <c r="AB42" s="91">
        <v>735.34</v>
      </c>
      <c r="AC42" s="91">
        <v>175.99</v>
      </c>
      <c r="AD42" s="91">
        <v>1750.39</v>
      </c>
      <c r="AE42" s="91">
        <v>4230.8900000000003</v>
      </c>
      <c r="AF42" s="91">
        <v>11221.86</v>
      </c>
      <c r="AG42" s="91">
        <v>4898.57</v>
      </c>
      <c r="AH42" s="91">
        <v>3374.09</v>
      </c>
      <c r="AI42" s="91">
        <v>12620.97</v>
      </c>
      <c r="AJ42" s="91">
        <v>107.26</v>
      </c>
      <c r="AK42" s="91">
        <v>380.62</v>
      </c>
      <c r="AL42" s="91">
        <v>5683.16</v>
      </c>
      <c r="AM42" s="91">
        <v>3929.08</v>
      </c>
      <c r="AN42" s="91">
        <v>861.34</v>
      </c>
      <c r="AO42" s="91">
        <v>233.09</v>
      </c>
      <c r="AP42" s="91">
        <v>318.43</v>
      </c>
      <c r="AQ42" s="91">
        <v>700.02</v>
      </c>
      <c r="AR42" s="91">
        <v>600.94000000000005</v>
      </c>
      <c r="AS42" s="91">
        <v>398.96</v>
      </c>
      <c r="AT42" s="91">
        <v>267.42</v>
      </c>
      <c r="AU42" s="91">
        <v>205.27</v>
      </c>
      <c r="AV42" s="91">
        <v>385.61</v>
      </c>
      <c r="AW42" s="91">
        <v>1133.69</v>
      </c>
      <c r="AX42" s="91">
        <v>514.01</v>
      </c>
      <c r="AY42" s="91">
        <v>299.62</v>
      </c>
      <c r="AZ42" s="91">
        <v>218.46</v>
      </c>
      <c r="BA42" s="91">
        <v>375.23</v>
      </c>
      <c r="BB42" s="91">
        <v>4029.13</v>
      </c>
      <c r="BC42" s="91">
        <v>125.1</v>
      </c>
      <c r="BD42" s="91">
        <v>139.44</v>
      </c>
      <c r="BE42" s="91">
        <v>998.03</v>
      </c>
      <c r="BF42" s="91">
        <v>2905.75</v>
      </c>
      <c r="BG42" s="91">
        <v>614.66</v>
      </c>
      <c r="BH42" s="91">
        <v>1106.3</v>
      </c>
      <c r="BI42" s="91">
        <v>586.05999999999995</v>
      </c>
      <c r="BJ42" s="91">
        <v>373.09</v>
      </c>
      <c r="BK42" s="91">
        <v>255.38</v>
      </c>
      <c r="BL42" s="91">
        <v>366.65</v>
      </c>
      <c r="BM42" s="91">
        <v>41.66</v>
      </c>
      <c r="BN42" s="91">
        <v>221.96</v>
      </c>
      <c r="BO42" s="91">
        <v>0</v>
      </c>
      <c r="BP42" s="91">
        <v>0</v>
      </c>
      <c r="BQ42" s="91" t="s">
        <v>308</v>
      </c>
      <c r="BR42" s="91">
        <v>108654.54</v>
      </c>
      <c r="BS42" s="91" t="s">
        <v>308</v>
      </c>
      <c r="BT42" s="91">
        <v>135603.68</v>
      </c>
      <c r="BU42" s="91" t="s">
        <v>308</v>
      </c>
      <c r="BV42" s="91">
        <v>1.25</v>
      </c>
      <c r="BW42" s="91" t="s">
        <v>308</v>
      </c>
      <c r="BX42" s="91">
        <v>247.98</v>
      </c>
      <c r="BY42" s="91" t="s">
        <v>308</v>
      </c>
      <c r="BZ42" s="91">
        <v>135852.92000000001</v>
      </c>
      <c r="CA42" s="91" t="s">
        <v>308</v>
      </c>
      <c r="CB42" s="91">
        <v>26962.67</v>
      </c>
      <c r="CC42" s="91" t="s">
        <v>308</v>
      </c>
      <c r="CD42" s="91">
        <v>10.82</v>
      </c>
      <c r="CE42" s="91" t="s">
        <v>308</v>
      </c>
      <c r="CF42" s="91">
        <v>-378.83</v>
      </c>
      <c r="CG42" s="91" t="s">
        <v>308</v>
      </c>
      <c r="CH42" s="91">
        <v>-368.01</v>
      </c>
      <c r="CI42" s="91" t="s">
        <v>308</v>
      </c>
      <c r="CJ42" s="91">
        <v>26594.66</v>
      </c>
      <c r="CK42" s="91" t="s">
        <v>308</v>
      </c>
      <c r="CL42" s="91">
        <v>0</v>
      </c>
      <c r="CM42" s="91" t="s">
        <v>308</v>
      </c>
      <c r="CN42" s="91">
        <v>0</v>
      </c>
      <c r="CO42" s="91" t="s">
        <v>308</v>
      </c>
      <c r="CP42" s="91">
        <v>0</v>
      </c>
      <c r="CQ42" s="91" t="s">
        <v>308</v>
      </c>
      <c r="CR42" s="91">
        <v>15691.35</v>
      </c>
      <c r="CS42" s="91" t="s">
        <v>308</v>
      </c>
      <c r="CT42" s="91">
        <v>15691.35</v>
      </c>
      <c r="CU42" s="91" t="s">
        <v>308</v>
      </c>
      <c r="CV42" s="91">
        <v>178138.93</v>
      </c>
      <c r="CW42" s="91" t="s">
        <v>308</v>
      </c>
      <c r="CX42" s="91">
        <v>286793.46999999997</v>
      </c>
      <c r="CY42" s="91" t="s">
        <v>308</v>
      </c>
    </row>
    <row r="43" spans="1:103" ht="14.5" x14ac:dyDescent="0.35">
      <c r="A43" s="86" t="s">
        <v>309</v>
      </c>
      <c r="B43" s="86" t="s">
        <v>355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21064.91</v>
      </c>
      <c r="F43" s="87">
        <v>1440.39</v>
      </c>
      <c r="G43" s="87">
        <v>560.29999999999995</v>
      </c>
      <c r="H43" s="87">
        <v>2108.79</v>
      </c>
      <c r="I43" s="87">
        <v>71252.42</v>
      </c>
      <c r="J43" s="87">
        <v>12313.05</v>
      </c>
      <c r="K43" s="87">
        <v>7499.57</v>
      </c>
      <c r="L43" s="87">
        <v>7491.99</v>
      </c>
      <c r="M43" s="87">
        <v>3741.26</v>
      </c>
      <c r="N43" s="87">
        <v>13288.48</v>
      </c>
      <c r="O43" s="87">
        <v>23716.720000000001</v>
      </c>
      <c r="P43" s="87">
        <v>19169.080000000002</v>
      </c>
      <c r="Q43" s="87">
        <v>11485.9</v>
      </c>
      <c r="R43" s="87">
        <v>9722.65</v>
      </c>
      <c r="S43" s="87">
        <v>15041.31</v>
      </c>
      <c r="T43" s="87">
        <v>17918.27</v>
      </c>
      <c r="U43" s="87">
        <v>29165.54</v>
      </c>
      <c r="V43" s="87">
        <v>14075.17</v>
      </c>
      <c r="W43" s="87">
        <v>29395.59</v>
      </c>
      <c r="X43" s="87">
        <v>26088.37</v>
      </c>
      <c r="Y43" s="87">
        <v>8262.7199999999993</v>
      </c>
      <c r="Z43" s="87">
        <v>16082.66</v>
      </c>
      <c r="AA43" s="87">
        <v>9295.74</v>
      </c>
      <c r="AB43" s="87">
        <v>10205.33</v>
      </c>
      <c r="AC43" s="87">
        <v>1134.1300000000001</v>
      </c>
      <c r="AD43" s="87">
        <v>4705.45</v>
      </c>
      <c r="AE43" s="87">
        <v>65516.69</v>
      </c>
      <c r="AF43" s="87">
        <v>7150.98</v>
      </c>
      <c r="AG43" s="87">
        <v>73835.69</v>
      </c>
      <c r="AH43" s="87">
        <v>13454.4</v>
      </c>
      <c r="AI43" s="87">
        <v>6967.19</v>
      </c>
      <c r="AJ43" s="87">
        <v>2004.94</v>
      </c>
      <c r="AK43" s="87">
        <v>3681.08</v>
      </c>
      <c r="AL43" s="87">
        <v>4122.6099999999997</v>
      </c>
      <c r="AM43" s="87">
        <v>536.92999999999995</v>
      </c>
      <c r="AN43" s="87">
        <v>32242.92</v>
      </c>
      <c r="AO43" s="87">
        <v>7304.1</v>
      </c>
      <c r="AP43" s="87">
        <v>2411.4499999999998</v>
      </c>
      <c r="AQ43" s="87">
        <v>6413.56</v>
      </c>
      <c r="AR43" s="87">
        <v>20966.18</v>
      </c>
      <c r="AS43" s="87">
        <v>1350.14</v>
      </c>
      <c r="AT43" s="87">
        <v>1186.99</v>
      </c>
      <c r="AU43" s="87">
        <v>5510.6</v>
      </c>
      <c r="AV43" s="87">
        <v>4153.79</v>
      </c>
      <c r="AW43" s="87">
        <v>4423.2700000000004</v>
      </c>
      <c r="AX43" s="87">
        <v>3656.49</v>
      </c>
      <c r="AY43" s="87">
        <v>2513.27</v>
      </c>
      <c r="AZ43" s="87">
        <v>2803.48</v>
      </c>
      <c r="BA43" s="87">
        <v>1993</v>
      </c>
      <c r="BB43" s="87">
        <v>2444.46</v>
      </c>
      <c r="BC43" s="87">
        <v>414.76</v>
      </c>
      <c r="BD43" s="87">
        <v>2138.17</v>
      </c>
      <c r="BE43" s="87">
        <v>6556.38</v>
      </c>
      <c r="BF43" s="87">
        <v>6998.41</v>
      </c>
      <c r="BG43" s="87">
        <v>4590.25</v>
      </c>
      <c r="BH43" s="87">
        <v>24250.04</v>
      </c>
      <c r="BI43" s="87">
        <v>4824.68</v>
      </c>
      <c r="BJ43" s="87">
        <v>3167.16</v>
      </c>
      <c r="BK43" s="87">
        <v>2023.41</v>
      </c>
      <c r="BL43" s="87">
        <v>1409.57</v>
      </c>
      <c r="BM43" s="87">
        <v>1033.01</v>
      </c>
      <c r="BN43" s="87">
        <v>1918.81</v>
      </c>
      <c r="BO43" s="87">
        <v>0</v>
      </c>
      <c r="BP43" s="87">
        <v>0</v>
      </c>
      <c r="BQ43" s="87" t="s">
        <v>308</v>
      </c>
      <c r="BR43" s="87">
        <v>722194.66</v>
      </c>
      <c r="BS43" s="87" t="s">
        <v>308</v>
      </c>
      <c r="BT43" s="87">
        <v>249655.16</v>
      </c>
      <c r="BU43" s="87" t="s">
        <v>308</v>
      </c>
      <c r="BV43" s="87">
        <v>10.87</v>
      </c>
      <c r="BW43" s="87" t="s">
        <v>308</v>
      </c>
      <c r="BX43" s="87">
        <v>15354.64</v>
      </c>
      <c r="BY43" s="87" t="s">
        <v>308</v>
      </c>
      <c r="BZ43" s="87">
        <v>265020.67</v>
      </c>
      <c r="CA43" s="87" t="s">
        <v>308</v>
      </c>
      <c r="CB43" s="87">
        <v>87653.9</v>
      </c>
      <c r="CC43" s="87" t="s">
        <v>308</v>
      </c>
      <c r="CD43" s="87">
        <v>710.41</v>
      </c>
      <c r="CE43" s="87" t="s">
        <v>308</v>
      </c>
      <c r="CF43" s="87">
        <v>28231.439999999999</v>
      </c>
      <c r="CG43" s="87" t="s">
        <v>308</v>
      </c>
      <c r="CH43" s="87">
        <v>28941.85</v>
      </c>
      <c r="CI43" s="87" t="s">
        <v>308</v>
      </c>
      <c r="CJ43" s="87">
        <v>116595.75</v>
      </c>
      <c r="CK43" s="87" t="s">
        <v>308</v>
      </c>
      <c r="CL43" s="87">
        <v>0</v>
      </c>
      <c r="CM43" s="87" t="s">
        <v>308</v>
      </c>
      <c r="CN43" s="87">
        <v>0</v>
      </c>
      <c r="CO43" s="87" t="s">
        <v>308</v>
      </c>
      <c r="CP43" s="87">
        <v>0</v>
      </c>
      <c r="CQ43" s="87" t="s">
        <v>308</v>
      </c>
      <c r="CR43" s="87">
        <v>130546.17</v>
      </c>
      <c r="CS43" s="87" t="s">
        <v>308</v>
      </c>
      <c r="CT43" s="87">
        <v>130546.17</v>
      </c>
      <c r="CU43" s="87" t="s">
        <v>308</v>
      </c>
      <c r="CV43" s="87">
        <v>512162.59</v>
      </c>
      <c r="CW43" s="87" t="s">
        <v>308</v>
      </c>
      <c r="CX43" s="87">
        <v>1234357.26</v>
      </c>
      <c r="CY43" s="87" t="s">
        <v>308</v>
      </c>
    </row>
    <row r="44" spans="1:103" ht="14.5" x14ac:dyDescent="0.35">
      <c r="A44" s="86" t="s">
        <v>309</v>
      </c>
      <c r="B44" s="86" t="s">
        <v>356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91">
        <v>6920.25</v>
      </c>
      <c r="F44" s="91">
        <v>273.14</v>
      </c>
      <c r="G44" s="91">
        <v>205.06</v>
      </c>
      <c r="H44" s="91">
        <v>605.61</v>
      </c>
      <c r="I44" s="91">
        <v>14530.74</v>
      </c>
      <c r="J44" s="91">
        <v>2849.21</v>
      </c>
      <c r="K44" s="91">
        <v>1488.15</v>
      </c>
      <c r="L44" s="91">
        <v>1336.97</v>
      </c>
      <c r="M44" s="91">
        <v>490.32</v>
      </c>
      <c r="N44" s="91">
        <v>1116.8900000000001</v>
      </c>
      <c r="O44" s="91">
        <v>3911.55</v>
      </c>
      <c r="P44" s="91">
        <v>1354.44</v>
      </c>
      <c r="Q44" s="91">
        <v>2455.85</v>
      </c>
      <c r="R44" s="91">
        <v>1302.79</v>
      </c>
      <c r="S44" s="91">
        <v>1752.24</v>
      </c>
      <c r="T44" s="91">
        <v>2872.55</v>
      </c>
      <c r="U44" s="91">
        <v>3749.23</v>
      </c>
      <c r="V44" s="91">
        <v>3146.47</v>
      </c>
      <c r="W44" s="91">
        <v>4011.97</v>
      </c>
      <c r="X44" s="91">
        <v>7118.53</v>
      </c>
      <c r="Y44" s="91">
        <v>1805.73</v>
      </c>
      <c r="Z44" s="91">
        <v>3428.78</v>
      </c>
      <c r="AA44" s="91">
        <v>1456.99</v>
      </c>
      <c r="AB44" s="91">
        <v>2384.62</v>
      </c>
      <c r="AC44" s="91">
        <v>243.02</v>
      </c>
      <c r="AD44" s="91">
        <v>670.75</v>
      </c>
      <c r="AE44" s="91">
        <v>10715.52</v>
      </c>
      <c r="AF44" s="91">
        <v>876.4</v>
      </c>
      <c r="AG44" s="91">
        <v>3189.02</v>
      </c>
      <c r="AH44" s="91">
        <v>24534.51</v>
      </c>
      <c r="AI44" s="91">
        <v>2905.82</v>
      </c>
      <c r="AJ44" s="91">
        <v>413.87</v>
      </c>
      <c r="AK44" s="91">
        <v>554.79999999999995</v>
      </c>
      <c r="AL44" s="91">
        <v>814.26</v>
      </c>
      <c r="AM44" s="91">
        <v>139.93</v>
      </c>
      <c r="AN44" s="91">
        <v>8573.15</v>
      </c>
      <c r="AO44" s="91">
        <v>491.59</v>
      </c>
      <c r="AP44" s="91">
        <v>337.12</v>
      </c>
      <c r="AQ44" s="91">
        <v>1465.2</v>
      </c>
      <c r="AR44" s="91">
        <v>654.84</v>
      </c>
      <c r="AS44" s="91">
        <v>351.34</v>
      </c>
      <c r="AT44" s="91">
        <v>235.83</v>
      </c>
      <c r="AU44" s="91">
        <v>135.87</v>
      </c>
      <c r="AV44" s="91">
        <v>799.51</v>
      </c>
      <c r="AW44" s="91">
        <v>704.61</v>
      </c>
      <c r="AX44" s="91">
        <v>999</v>
      </c>
      <c r="AY44" s="91">
        <v>514.61</v>
      </c>
      <c r="AZ44" s="91">
        <v>504.54</v>
      </c>
      <c r="BA44" s="91">
        <v>544.28</v>
      </c>
      <c r="BB44" s="91">
        <v>235.59</v>
      </c>
      <c r="BC44" s="91">
        <v>77.28</v>
      </c>
      <c r="BD44" s="91">
        <v>86.6</v>
      </c>
      <c r="BE44" s="91">
        <v>1329.34</v>
      </c>
      <c r="BF44" s="91">
        <v>3853.19</v>
      </c>
      <c r="BG44" s="91">
        <v>1401.11</v>
      </c>
      <c r="BH44" s="91">
        <v>11060.53</v>
      </c>
      <c r="BI44" s="91">
        <v>2811.7</v>
      </c>
      <c r="BJ44" s="91">
        <v>594.69000000000005</v>
      </c>
      <c r="BK44" s="91">
        <v>390.66</v>
      </c>
      <c r="BL44" s="91">
        <v>478.5</v>
      </c>
      <c r="BM44" s="91">
        <v>197.81</v>
      </c>
      <c r="BN44" s="91">
        <v>601.75</v>
      </c>
      <c r="BO44" s="91">
        <v>0</v>
      </c>
      <c r="BP44" s="91">
        <v>0</v>
      </c>
      <c r="BQ44" s="91" t="s">
        <v>308</v>
      </c>
      <c r="BR44" s="91">
        <v>155056.22</v>
      </c>
      <c r="BS44" s="91" t="s">
        <v>308</v>
      </c>
      <c r="BT44" s="91">
        <v>577436.36</v>
      </c>
      <c r="BU44" s="91" t="s">
        <v>308</v>
      </c>
      <c r="BV44" s="91">
        <v>13.01</v>
      </c>
      <c r="BW44" s="91" t="s">
        <v>308</v>
      </c>
      <c r="BX44" s="91">
        <v>27714.06</v>
      </c>
      <c r="BY44" s="91" t="s">
        <v>308</v>
      </c>
      <c r="BZ44" s="91">
        <v>605163.43000000005</v>
      </c>
      <c r="CA44" s="91" t="s">
        <v>308</v>
      </c>
      <c r="CB44" s="91">
        <v>20717.54</v>
      </c>
      <c r="CC44" s="91" t="s">
        <v>308</v>
      </c>
      <c r="CD44" s="91">
        <v>1197.6099999999999</v>
      </c>
      <c r="CE44" s="91" t="s">
        <v>308</v>
      </c>
      <c r="CF44" s="91">
        <v>541.11</v>
      </c>
      <c r="CG44" s="91" t="s">
        <v>308</v>
      </c>
      <c r="CH44" s="91">
        <v>1738.71</v>
      </c>
      <c r="CI44" s="91" t="s">
        <v>308</v>
      </c>
      <c r="CJ44" s="91">
        <v>22456.25</v>
      </c>
      <c r="CK44" s="91" t="s">
        <v>308</v>
      </c>
      <c r="CL44" s="91">
        <v>0</v>
      </c>
      <c r="CM44" s="91" t="s">
        <v>308</v>
      </c>
      <c r="CN44" s="91">
        <v>0</v>
      </c>
      <c r="CO44" s="91" t="s">
        <v>308</v>
      </c>
      <c r="CP44" s="91">
        <v>0</v>
      </c>
      <c r="CQ44" s="91" t="s">
        <v>308</v>
      </c>
      <c r="CR44" s="91">
        <v>16598.189999999999</v>
      </c>
      <c r="CS44" s="91" t="s">
        <v>308</v>
      </c>
      <c r="CT44" s="91">
        <v>16598.189999999999</v>
      </c>
      <c r="CU44" s="91" t="s">
        <v>308</v>
      </c>
      <c r="CV44" s="91">
        <v>644217.87</v>
      </c>
      <c r="CW44" s="91" t="s">
        <v>308</v>
      </c>
      <c r="CX44" s="91">
        <v>799274.09</v>
      </c>
      <c r="CY44" s="91" t="s">
        <v>308</v>
      </c>
    </row>
    <row r="45" spans="1:103" ht="14.5" x14ac:dyDescent="0.35">
      <c r="A45" s="86" t="s">
        <v>309</v>
      </c>
      <c r="B45" s="86" t="s">
        <v>357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3877.38</v>
      </c>
      <c r="F45" s="87">
        <v>1940.37</v>
      </c>
      <c r="G45" s="87">
        <v>132.24</v>
      </c>
      <c r="H45" s="87">
        <v>3229.12</v>
      </c>
      <c r="I45" s="87">
        <v>24105.119999999999</v>
      </c>
      <c r="J45" s="87">
        <v>2741.14</v>
      </c>
      <c r="K45" s="87">
        <v>4168.51</v>
      </c>
      <c r="L45" s="87">
        <v>5639.74</v>
      </c>
      <c r="M45" s="87">
        <v>869.26</v>
      </c>
      <c r="N45" s="87">
        <v>7897.77</v>
      </c>
      <c r="O45" s="87">
        <v>10707.19</v>
      </c>
      <c r="P45" s="87">
        <v>1412.06</v>
      </c>
      <c r="Q45" s="87">
        <v>5129.34</v>
      </c>
      <c r="R45" s="87">
        <v>8075.51</v>
      </c>
      <c r="S45" s="87">
        <v>9656.42</v>
      </c>
      <c r="T45" s="87">
        <v>4672.46</v>
      </c>
      <c r="U45" s="87">
        <v>2194.8200000000002</v>
      </c>
      <c r="V45" s="87">
        <v>3312.6</v>
      </c>
      <c r="W45" s="87">
        <v>6401.85</v>
      </c>
      <c r="X45" s="87">
        <v>9732.99</v>
      </c>
      <c r="Y45" s="87">
        <v>1246.4000000000001</v>
      </c>
      <c r="Z45" s="87">
        <v>3460.39</v>
      </c>
      <c r="AA45" s="87">
        <v>1316.99</v>
      </c>
      <c r="AB45" s="87">
        <v>15744.25</v>
      </c>
      <c r="AC45" s="87">
        <v>328.27</v>
      </c>
      <c r="AD45" s="87">
        <v>3103.29</v>
      </c>
      <c r="AE45" s="87">
        <v>13432.87</v>
      </c>
      <c r="AF45" s="87">
        <v>5193.0600000000004</v>
      </c>
      <c r="AG45" s="87">
        <v>58448.7</v>
      </c>
      <c r="AH45" s="87">
        <v>13778.04</v>
      </c>
      <c r="AI45" s="87">
        <v>57035.89</v>
      </c>
      <c r="AJ45" s="87">
        <v>1168.83</v>
      </c>
      <c r="AK45" s="87">
        <v>580.79</v>
      </c>
      <c r="AL45" s="87">
        <v>47963.92</v>
      </c>
      <c r="AM45" s="87">
        <v>2027.5</v>
      </c>
      <c r="AN45" s="87">
        <v>3249.35</v>
      </c>
      <c r="AO45" s="87">
        <v>1764.15</v>
      </c>
      <c r="AP45" s="87">
        <v>1270.51</v>
      </c>
      <c r="AQ45" s="87">
        <v>1048.82</v>
      </c>
      <c r="AR45" s="87">
        <v>1389.89</v>
      </c>
      <c r="AS45" s="87">
        <v>888.31</v>
      </c>
      <c r="AT45" s="87">
        <v>383.12</v>
      </c>
      <c r="AU45" s="87">
        <v>570.01</v>
      </c>
      <c r="AV45" s="87">
        <v>794.77</v>
      </c>
      <c r="AW45" s="87">
        <v>2036.92</v>
      </c>
      <c r="AX45" s="87">
        <v>1046.53</v>
      </c>
      <c r="AY45" s="87">
        <v>1191.58</v>
      </c>
      <c r="AZ45" s="87">
        <v>648.77</v>
      </c>
      <c r="BA45" s="87">
        <v>599.82000000000005</v>
      </c>
      <c r="BB45" s="87">
        <v>1318.79</v>
      </c>
      <c r="BC45" s="87">
        <v>212.21</v>
      </c>
      <c r="BD45" s="87">
        <v>2455</v>
      </c>
      <c r="BE45" s="87">
        <v>1998.45</v>
      </c>
      <c r="BF45" s="87">
        <v>9410.84</v>
      </c>
      <c r="BG45" s="87">
        <v>10772.87</v>
      </c>
      <c r="BH45" s="87">
        <v>2915.58</v>
      </c>
      <c r="BI45" s="87">
        <v>1738.92</v>
      </c>
      <c r="BJ45" s="87">
        <v>697.25</v>
      </c>
      <c r="BK45" s="87">
        <v>729.85</v>
      </c>
      <c r="BL45" s="87">
        <v>1566.59</v>
      </c>
      <c r="BM45" s="87">
        <v>233.23</v>
      </c>
      <c r="BN45" s="87">
        <v>817.93</v>
      </c>
      <c r="BO45" s="87">
        <v>0</v>
      </c>
      <c r="BP45" s="87">
        <v>0</v>
      </c>
      <c r="BQ45" s="87" t="s">
        <v>308</v>
      </c>
      <c r="BR45" s="87">
        <v>392475.13</v>
      </c>
      <c r="BS45" s="87" t="s">
        <v>308</v>
      </c>
      <c r="BT45" s="87">
        <v>137079.42000000001</v>
      </c>
      <c r="BU45" s="87" t="s">
        <v>308</v>
      </c>
      <c r="BV45" s="87">
        <v>0.1</v>
      </c>
      <c r="BW45" s="87" t="s">
        <v>308</v>
      </c>
      <c r="BX45" s="87">
        <v>18124.7</v>
      </c>
      <c r="BY45" s="87" t="s">
        <v>308</v>
      </c>
      <c r="BZ45" s="87">
        <v>155204.23000000001</v>
      </c>
      <c r="CA45" s="87" t="s">
        <v>308</v>
      </c>
      <c r="CB45" s="87">
        <v>4500.32</v>
      </c>
      <c r="CC45" s="87" t="s">
        <v>308</v>
      </c>
      <c r="CD45" s="87">
        <v>37.299999999999997</v>
      </c>
      <c r="CE45" s="87" t="s">
        <v>308</v>
      </c>
      <c r="CF45" s="87">
        <v>-4012.6</v>
      </c>
      <c r="CG45" s="87" t="s">
        <v>308</v>
      </c>
      <c r="CH45" s="87">
        <v>-3975.3</v>
      </c>
      <c r="CI45" s="87" t="s">
        <v>308</v>
      </c>
      <c r="CJ45" s="87">
        <v>525.02</v>
      </c>
      <c r="CK45" s="87" t="s">
        <v>308</v>
      </c>
      <c r="CL45" s="87">
        <v>0</v>
      </c>
      <c r="CM45" s="87" t="s">
        <v>308</v>
      </c>
      <c r="CN45" s="87">
        <v>0</v>
      </c>
      <c r="CO45" s="87" t="s">
        <v>308</v>
      </c>
      <c r="CP45" s="87">
        <v>0</v>
      </c>
      <c r="CQ45" s="87" t="s">
        <v>308</v>
      </c>
      <c r="CR45" s="87">
        <v>21633.88</v>
      </c>
      <c r="CS45" s="87" t="s">
        <v>308</v>
      </c>
      <c r="CT45" s="87">
        <v>21633.88</v>
      </c>
      <c r="CU45" s="87" t="s">
        <v>308</v>
      </c>
      <c r="CV45" s="87">
        <v>177363.13</v>
      </c>
      <c r="CW45" s="87" t="s">
        <v>308</v>
      </c>
      <c r="CX45" s="87">
        <v>569838.26</v>
      </c>
      <c r="CY45" s="87" t="s">
        <v>308</v>
      </c>
    </row>
    <row r="46" spans="1:103" ht="14.5" x14ac:dyDescent="0.35">
      <c r="A46" s="86" t="s">
        <v>309</v>
      </c>
      <c r="B46" s="86" t="s">
        <v>358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91">
        <v>136.63</v>
      </c>
      <c r="F46" s="91">
        <v>349.94</v>
      </c>
      <c r="G46" s="91">
        <v>87.75</v>
      </c>
      <c r="H46" s="91">
        <v>247.85</v>
      </c>
      <c r="I46" s="91">
        <v>1355.91</v>
      </c>
      <c r="J46" s="91">
        <v>194.84</v>
      </c>
      <c r="K46" s="91">
        <v>412.52</v>
      </c>
      <c r="L46" s="91">
        <v>516.41999999999996</v>
      </c>
      <c r="M46" s="91">
        <v>43.43</v>
      </c>
      <c r="N46" s="91">
        <v>2204.21</v>
      </c>
      <c r="O46" s="91">
        <v>1431.42</v>
      </c>
      <c r="P46" s="91">
        <v>93.53</v>
      </c>
      <c r="Q46" s="91">
        <v>306.44</v>
      </c>
      <c r="R46" s="91">
        <v>554.22</v>
      </c>
      <c r="S46" s="91">
        <v>1593.74</v>
      </c>
      <c r="T46" s="91">
        <v>629.38</v>
      </c>
      <c r="U46" s="91">
        <v>194.94</v>
      </c>
      <c r="V46" s="91">
        <v>239.17</v>
      </c>
      <c r="W46" s="91">
        <v>627.74</v>
      </c>
      <c r="X46" s="91">
        <v>414.17</v>
      </c>
      <c r="Y46" s="91">
        <v>87.89</v>
      </c>
      <c r="Z46" s="91">
        <v>181.1</v>
      </c>
      <c r="AA46" s="91">
        <v>93.48</v>
      </c>
      <c r="AB46" s="91">
        <v>615.72</v>
      </c>
      <c r="AC46" s="91">
        <v>6.51</v>
      </c>
      <c r="AD46" s="91">
        <v>170.82</v>
      </c>
      <c r="AE46" s="91">
        <v>660.61</v>
      </c>
      <c r="AF46" s="91">
        <v>1224.95</v>
      </c>
      <c r="AG46" s="91">
        <v>6946</v>
      </c>
      <c r="AH46" s="91">
        <v>202.49</v>
      </c>
      <c r="AI46" s="91">
        <v>2530</v>
      </c>
      <c r="AJ46" s="91">
        <v>15521.35</v>
      </c>
      <c r="AK46" s="91">
        <v>95.05</v>
      </c>
      <c r="AL46" s="91">
        <v>4846.91</v>
      </c>
      <c r="AM46" s="91">
        <v>111.26</v>
      </c>
      <c r="AN46" s="91">
        <v>155.82</v>
      </c>
      <c r="AO46" s="91">
        <v>97.81</v>
      </c>
      <c r="AP46" s="91">
        <v>12.82</v>
      </c>
      <c r="AQ46" s="91">
        <v>113.46</v>
      </c>
      <c r="AR46" s="91">
        <v>82.14</v>
      </c>
      <c r="AS46" s="91">
        <v>23.84</v>
      </c>
      <c r="AT46" s="91">
        <v>1.88</v>
      </c>
      <c r="AU46" s="91">
        <v>17.52</v>
      </c>
      <c r="AV46" s="91">
        <v>34.61</v>
      </c>
      <c r="AW46" s="91">
        <v>87.48</v>
      </c>
      <c r="AX46" s="91">
        <v>67.84</v>
      </c>
      <c r="AY46" s="91">
        <v>20.28</v>
      </c>
      <c r="AZ46" s="91">
        <v>62.19</v>
      </c>
      <c r="BA46" s="91">
        <v>32.520000000000003</v>
      </c>
      <c r="BB46" s="91">
        <v>133.12</v>
      </c>
      <c r="BC46" s="91">
        <v>13.99</v>
      </c>
      <c r="BD46" s="91">
        <v>471.42</v>
      </c>
      <c r="BE46" s="91">
        <v>105.38</v>
      </c>
      <c r="BF46" s="91">
        <v>159.88999999999999</v>
      </c>
      <c r="BG46" s="91">
        <v>120.85</v>
      </c>
      <c r="BH46" s="91">
        <v>114.99</v>
      </c>
      <c r="BI46" s="91">
        <v>71.680000000000007</v>
      </c>
      <c r="BJ46" s="91">
        <v>22.05</v>
      </c>
      <c r="BK46" s="91">
        <v>23.52</v>
      </c>
      <c r="BL46" s="91">
        <v>50.71</v>
      </c>
      <c r="BM46" s="91">
        <v>5.15</v>
      </c>
      <c r="BN46" s="91">
        <v>14.29</v>
      </c>
      <c r="BO46" s="91">
        <v>0</v>
      </c>
      <c r="BP46" s="91">
        <v>0</v>
      </c>
      <c r="BQ46" s="91" t="s">
        <v>308</v>
      </c>
      <c r="BR46" s="91">
        <v>47045.61</v>
      </c>
      <c r="BS46" s="91" t="s">
        <v>308</v>
      </c>
      <c r="BT46" s="91">
        <v>11114.89</v>
      </c>
      <c r="BU46" s="91" t="s">
        <v>308</v>
      </c>
      <c r="BV46" s="91">
        <v>0</v>
      </c>
      <c r="BW46" s="91" t="s">
        <v>308</v>
      </c>
      <c r="BX46" s="91">
        <v>196.8</v>
      </c>
      <c r="BY46" s="91" t="s">
        <v>308</v>
      </c>
      <c r="BZ46" s="91">
        <v>11311.7</v>
      </c>
      <c r="CA46" s="91" t="s">
        <v>308</v>
      </c>
      <c r="CB46" s="91">
        <v>248.11</v>
      </c>
      <c r="CC46" s="91" t="s">
        <v>308</v>
      </c>
      <c r="CD46" s="91">
        <v>4.08</v>
      </c>
      <c r="CE46" s="91" t="s">
        <v>308</v>
      </c>
      <c r="CF46" s="91">
        <v>-1497.43</v>
      </c>
      <c r="CG46" s="91" t="s">
        <v>308</v>
      </c>
      <c r="CH46" s="91">
        <v>-1493.36</v>
      </c>
      <c r="CI46" s="91" t="s">
        <v>308</v>
      </c>
      <c r="CJ46" s="91">
        <v>-1245.25</v>
      </c>
      <c r="CK46" s="91" t="s">
        <v>308</v>
      </c>
      <c r="CL46" s="91">
        <v>0</v>
      </c>
      <c r="CM46" s="91" t="s">
        <v>308</v>
      </c>
      <c r="CN46" s="91">
        <v>0</v>
      </c>
      <c r="CO46" s="91" t="s">
        <v>308</v>
      </c>
      <c r="CP46" s="91">
        <v>0</v>
      </c>
      <c r="CQ46" s="91" t="s">
        <v>308</v>
      </c>
      <c r="CR46" s="91">
        <v>65172.6</v>
      </c>
      <c r="CS46" s="91" t="s">
        <v>308</v>
      </c>
      <c r="CT46" s="91">
        <v>65172.6</v>
      </c>
      <c r="CU46" s="91" t="s">
        <v>308</v>
      </c>
      <c r="CV46" s="91">
        <v>75239.05</v>
      </c>
      <c r="CW46" s="91" t="s">
        <v>308</v>
      </c>
      <c r="CX46" s="91">
        <v>122284.66</v>
      </c>
      <c r="CY46" s="91" t="s">
        <v>308</v>
      </c>
    </row>
    <row r="47" spans="1:103" ht="14.5" x14ac:dyDescent="0.35">
      <c r="A47" s="86" t="s">
        <v>309</v>
      </c>
      <c r="B47" s="86" t="s">
        <v>359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90.39</v>
      </c>
      <c r="F47" s="87">
        <v>37.61</v>
      </c>
      <c r="G47" s="87">
        <v>20.22</v>
      </c>
      <c r="H47" s="87">
        <v>104.44</v>
      </c>
      <c r="I47" s="87">
        <v>900.75</v>
      </c>
      <c r="J47" s="87">
        <v>172.52</v>
      </c>
      <c r="K47" s="87">
        <v>87.29</v>
      </c>
      <c r="L47" s="87">
        <v>154.71</v>
      </c>
      <c r="M47" s="87">
        <v>68.459999999999994</v>
      </c>
      <c r="N47" s="87">
        <v>196.54</v>
      </c>
      <c r="O47" s="87">
        <v>619.55999999999995</v>
      </c>
      <c r="P47" s="87">
        <v>289.04000000000002</v>
      </c>
      <c r="Q47" s="87">
        <v>258.63</v>
      </c>
      <c r="R47" s="87">
        <v>239.72</v>
      </c>
      <c r="S47" s="87">
        <v>214.04</v>
      </c>
      <c r="T47" s="87">
        <v>382.18</v>
      </c>
      <c r="U47" s="87">
        <v>767.83</v>
      </c>
      <c r="V47" s="87">
        <v>373.37</v>
      </c>
      <c r="W47" s="87">
        <v>1080.1099999999999</v>
      </c>
      <c r="X47" s="87">
        <v>621.94000000000005</v>
      </c>
      <c r="Y47" s="87">
        <v>223.46</v>
      </c>
      <c r="Z47" s="87">
        <v>326.39999999999998</v>
      </c>
      <c r="AA47" s="87">
        <v>244.48</v>
      </c>
      <c r="AB47" s="87">
        <v>516.48</v>
      </c>
      <c r="AC47" s="87">
        <v>17.05</v>
      </c>
      <c r="AD47" s="87">
        <v>163.47</v>
      </c>
      <c r="AE47" s="87">
        <v>709.24</v>
      </c>
      <c r="AF47" s="87">
        <v>329.44</v>
      </c>
      <c r="AG47" s="87">
        <v>2922.15</v>
      </c>
      <c r="AH47" s="87">
        <v>1007.99</v>
      </c>
      <c r="AI47" s="87">
        <v>1280.08</v>
      </c>
      <c r="AJ47" s="87">
        <v>169.74</v>
      </c>
      <c r="AK47" s="87">
        <v>5510.36</v>
      </c>
      <c r="AL47" s="87">
        <v>3667.19</v>
      </c>
      <c r="AM47" s="87">
        <v>614.33000000000004</v>
      </c>
      <c r="AN47" s="87">
        <v>343.5</v>
      </c>
      <c r="AO47" s="87">
        <v>198.48</v>
      </c>
      <c r="AP47" s="87">
        <v>254.63</v>
      </c>
      <c r="AQ47" s="87">
        <v>281.60000000000002</v>
      </c>
      <c r="AR47" s="87">
        <v>593.99</v>
      </c>
      <c r="AS47" s="87">
        <v>1731.83</v>
      </c>
      <c r="AT47" s="87">
        <v>609.29</v>
      </c>
      <c r="AU47" s="87">
        <v>942.19</v>
      </c>
      <c r="AV47" s="87">
        <v>171.58</v>
      </c>
      <c r="AW47" s="87">
        <v>1513.06</v>
      </c>
      <c r="AX47" s="87">
        <v>818.88</v>
      </c>
      <c r="AY47" s="87">
        <v>555.87</v>
      </c>
      <c r="AZ47" s="87">
        <v>226.71</v>
      </c>
      <c r="BA47" s="87">
        <v>263.98</v>
      </c>
      <c r="BB47" s="87">
        <v>599.25</v>
      </c>
      <c r="BC47" s="87">
        <v>137</v>
      </c>
      <c r="BD47" s="87">
        <v>7240.8</v>
      </c>
      <c r="BE47" s="87">
        <v>622.98</v>
      </c>
      <c r="BF47" s="87">
        <v>2153.67</v>
      </c>
      <c r="BG47" s="87">
        <v>644.59</v>
      </c>
      <c r="BH47" s="87">
        <v>566.20000000000005</v>
      </c>
      <c r="BI47" s="87">
        <v>336.3</v>
      </c>
      <c r="BJ47" s="87">
        <v>334.19</v>
      </c>
      <c r="BK47" s="87">
        <v>221.03</v>
      </c>
      <c r="BL47" s="87">
        <v>776.28</v>
      </c>
      <c r="BM47" s="87">
        <v>27.1</v>
      </c>
      <c r="BN47" s="87">
        <v>90.98</v>
      </c>
      <c r="BO47" s="87">
        <v>0</v>
      </c>
      <c r="BP47" s="87">
        <v>0</v>
      </c>
      <c r="BQ47" s="87" t="s">
        <v>308</v>
      </c>
      <c r="BR47" s="87">
        <v>46637.17</v>
      </c>
      <c r="BS47" s="87" t="s">
        <v>308</v>
      </c>
      <c r="BT47" s="87">
        <v>50855.26</v>
      </c>
      <c r="BU47" s="87" t="s">
        <v>308</v>
      </c>
      <c r="BV47" s="87">
        <v>0</v>
      </c>
      <c r="BW47" s="87" t="s">
        <v>308</v>
      </c>
      <c r="BX47" s="87">
        <v>355.67</v>
      </c>
      <c r="BY47" s="87" t="s">
        <v>308</v>
      </c>
      <c r="BZ47" s="87">
        <v>51210.92</v>
      </c>
      <c r="CA47" s="87" t="s">
        <v>308</v>
      </c>
      <c r="CB47" s="87">
        <v>45.93</v>
      </c>
      <c r="CC47" s="87" t="s">
        <v>308</v>
      </c>
      <c r="CD47" s="87">
        <v>0.72</v>
      </c>
      <c r="CE47" s="87" t="s">
        <v>308</v>
      </c>
      <c r="CF47" s="87">
        <v>7.0000000000000007E-2</v>
      </c>
      <c r="CG47" s="87" t="s">
        <v>308</v>
      </c>
      <c r="CH47" s="87">
        <v>0.79</v>
      </c>
      <c r="CI47" s="87" t="s">
        <v>308</v>
      </c>
      <c r="CJ47" s="87">
        <v>46.72</v>
      </c>
      <c r="CK47" s="87" t="s">
        <v>308</v>
      </c>
      <c r="CL47" s="87">
        <v>0</v>
      </c>
      <c r="CM47" s="87" t="s">
        <v>308</v>
      </c>
      <c r="CN47" s="87">
        <v>0</v>
      </c>
      <c r="CO47" s="87" t="s">
        <v>308</v>
      </c>
      <c r="CP47" s="87">
        <v>0</v>
      </c>
      <c r="CQ47" s="87" t="s">
        <v>308</v>
      </c>
      <c r="CR47" s="87">
        <v>24182.29</v>
      </c>
      <c r="CS47" s="87" t="s">
        <v>308</v>
      </c>
      <c r="CT47" s="87">
        <v>24182.29</v>
      </c>
      <c r="CU47" s="87" t="s">
        <v>308</v>
      </c>
      <c r="CV47" s="87">
        <v>75439.929999999993</v>
      </c>
      <c r="CW47" s="87" t="s">
        <v>308</v>
      </c>
      <c r="CX47" s="87">
        <v>122077.1</v>
      </c>
      <c r="CY47" s="87" t="s">
        <v>308</v>
      </c>
    </row>
    <row r="48" spans="1:103" ht="14.5" x14ac:dyDescent="0.35">
      <c r="A48" s="86" t="s">
        <v>309</v>
      </c>
      <c r="B48" s="86" t="s">
        <v>360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91">
        <v>899.75</v>
      </c>
      <c r="F48" s="91">
        <v>153.88999999999999</v>
      </c>
      <c r="G48" s="91">
        <v>349.59</v>
      </c>
      <c r="H48" s="91">
        <v>1744.61</v>
      </c>
      <c r="I48" s="91">
        <v>14583.6</v>
      </c>
      <c r="J48" s="91">
        <v>1199.55</v>
      </c>
      <c r="K48" s="91">
        <v>1623.15</v>
      </c>
      <c r="L48" s="91">
        <v>2922.16</v>
      </c>
      <c r="M48" s="91">
        <v>589.20000000000005</v>
      </c>
      <c r="N48" s="91">
        <v>4045.69</v>
      </c>
      <c r="O48" s="91">
        <v>5355.86</v>
      </c>
      <c r="P48" s="91">
        <v>1191.79</v>
      </c>
      <c r="Q48" s="91">
        <v>2327.4699999999998</v>
      </c>
      <c r="R48" s="91">
        <v>2896.45</v>
      </c>
      <c r="S48" s="91">
        <v>3506.6</v>
      </c>
      <c r="T48" s="91">
        <v>2498.38</v>
      </c>
      <c r="U48" s="91">
        <v>1744.28</v>
      </c>
      <c r="V48" s="91">
        <v>2014.33</v>
      </c>
      <c r="W48" s="91">
        <v>5181.8599999999997</v>
      </c>
      <c r="X48" s="91">
        <v>7018.48</v>
      </c>
      <c r="Y48" s="91">
        <v>1090.43</v>
      </c>
      <c r="Z48" s="91">
        <v>1313.85</v>
      </c>
      <c r="AA48" s="91">
        <v>894.24</v>
      </c>
      <c r="AB48" s="91">
        <v>3423.12</v>
      </c>
      <c r="AC48" s="91">
        <v>210.35</v>
      </c>
      <c r="AD48" s="91">
        <v>1336.73</v>
      </c>
      <c r="AE48" s="91">
        <v>6053.33</v>
      </c>
      <c r="AF48" s="91">
        <v>3870.22</v>
      </c>
      <c r="AG48" s="91">
        <v>65825.13</v>
      </c>
      <c r="AH48" s="91">
        <v>11329.48</v>
      </c>
      <c r="AI48" s="91">
        <v>60613.46</v>
      </c>
      <c r="AJ48" s="91">
        <v>38019.040000000001</v>
      </c>
      <c r="AK48" s="91">
        <v>18423.43</v>
      </c>
      <c r="AL48" s="91">
        <v>95581.32</v>
      </c>
      <c r="AM48" s="91">
        <v>10533.47</v>
      </c>
      <c r="AN48" s="91">
        <v>1877.1</v>
      </c>
      <c r="AO48" s="91">
        <v>1246.8</v>
      </c>
      <c r="AP48" s="91">
        <v>369.1</v>
      </c>
      <c r="AQ48" s="91">
        <v>1016.84</v>
      </c>
      <c r="AR48" s="91">
        <v>1166.78</v>
      </c>
      <c r="AS48" s="91">
        <v>218.38</v>
      </c>
      <c r="AT48" s="91">
        <v>152.88999999999999</v>
      </c>
      <c r="AU48" s="91">
        <v>190.45</v>
      </c>
      <c r="AV48" s="91">
        <v>842.77</v>
      </c>
      <c r="AW48" s="91">
        <v>2521.61</v>
      </c>
      <c r="AX48" s="91">
        <v>1104.08</v>
      </c>
      <c r="AY48" s="91">
        <v>413.4</v>
      </c>
      <c r="AZ48" s="91">
        <v>346.04</v>
      </c>
      <c r="BA48" s="91">
        <v>783.64</v>
      </c>
      <c r="BB48" s="91">
        <v>1430.88</v>
      </c>
      <c r="BC48" s="91">
        <v>218.72</v>
      </c>
      <c r="BD48" s="91">
        <v>839.43</v>
      </c>
      <c r="BE48" s="91">
        <v>2061.77</v>
      </c>
      <c r="BF48" s="91">
        <v>2216.81</v>
      </c>
      <c r="BG48" s="91">
        <v>454.76</v>
      </c>
      <c r="BH48" s="91">
        <v>487.98</v>
      </c>
      <c r="BI48" s="91">
        <v>142.94</v>
      </c>
      <c r="BJ48" s="91">
        <v>416.24</v>
      </c>
      <c r="BK48" s="91">
        <v>329.59</v>
      </c>
      <c r="BL48" s="91">
        <v>160.93</v>
      </c>
      <c r="BM48" s="91">
        <v>132.09</v>
      </c>
      <c r="BN48" s="91">
        <v>250.28</v>
      </c>
      <c r="BO48" s="91">
        <v>0</v>
      </c>
      <c r="BP48" s="91">
        <v>0</v>
      </c>
      <c r="BQ48" s="91" t="s">
        <v>308</v>
      </c>
      <c r="BR48" s="91">
        <v>401756.55</v>
      </c>
      <c r="BS48" s="91" t="s">
        <v>308</v>
      </c>
      <c r="BT48" s="91">
        <v>25608.48</v>
      </c>
      <c r="BU48" s="91" t="s">
        <v>308</v>
      </c>
      <c r="BV48" s="91">
        <v>16.8</v>
      </c>
      <c r="BW48" s="91" t="s">
        <v>308</v>
      </c>
      <c r="BX48" s="91">
        <v>40326.129999999997</v>
      </c>
      <c r="BY48" s="91" t="s">
        <v>308</v>
      </c>
      <c r="BZ48" s="91">
        <v>65951.42</v>
      </c>
      <c r="CA48" s="91" t="s">
        <v>308</v>
      </c>
      <c r="CB48" s="91">
        <v>340.62</v>
      </c>
      <c r="CC48" s="91" t="s">
        <v>308</v>
      </c>
      <c r="CD48" s="91">
        <v>1.91</v>
      </c>
      <c r="CE48" s="91" t="s">
        <v>308</v>
      </c>
      <c r="CF48" s="91">
        <v>11.68</v>
      </c>
      <c r="CG48" s="91" t="s">
        <v>308</v>
      </c>
      <c r="CH48" s="91">
        <v>13.59</v>
      </c>
      <c r="CI48" s="91" t="s">
        <v>308</v>
      </c>
      <c r="CJ48" s="91">
        <v>354.21</v>
      </c>
      <c r="CK48" s="91" t="s">
        <v>308</v>
      </c>
      <c r="CL48" s="91">
        <v>0</v>
      </c>
      <c r="CM48" s="91" t="s">
        <v>308</v>
      </c>
      <c r="CN48" s="91">
        <v>0</v>
      </c>
      <c r="CO48" s="91" t="s">
        <v>308</v>
      </c>
      <c r="CP48" s="91">
        <v>0</v>
      </c>
      <c r="CQ48" s="91" t="s">
        <v>308</v>
      </c>
      <c r="CR48" s="91">
        <v>26674.240000000002</v>
      </c>
      <c r="CS48" s="91" t="s">
        <v>308</v>
      </c>
      <c r="CT48" s="91">
        <v>26674.240000000002</v>
      </c>
      <c r="CU48" s="91" t="s">
        <v>308</v>
      </c>
      <c r="CV48" s="91">
        <v>92979.88</v>
      </c>
      <c r="CW48" s="91" t="s">
        <v>308</v>
      </c>
      <c r="CX48" s="91">
        <v>494736.43</v>
      </c>
      <c r="CY48" s="91" t="s">
        <v>308</v>
      </c>
    </row>
    <row r="49" spans="1:103" ht="14.5" x14ac:dyDescent="0.35">
      <c r="A49" s="86" t="s">
        <v>309</v>
      </c>
      <c r="B49" s="86" t="s">
        <v>361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122.6</v>
      </c>
      <c r="F49" s="87">
        <v>28.69</v>
      </c>
      <c r="G49" s="87">
        <v>6.48</v>
      </c>
      <c r="H49" s="87">
        <v>79.27</v>
      </c>
      <c r="I49" s="87">
        <v>785.65</v>
      </c>
      <c r="J49" s="87">
        <v>253.26</v>
      </c>
      <c r="K49" s="87">
        <v>79.42</v>
      </c>
      <c r="L49" s="87">
        <v>128.65</v>
      </c>
      <c r="M49" s="87">
        <v>322.18</v>
      </c>
      <c r="N49" s="87">
        <v>188.61</v>
      </c>
      <c r="O49" s="87">
        <v>1499.12</v>
      </c>
      <c r="P49" s="87">
        <v>728.16</v>
      </c>
      <c r="Q49" s="87">
        <v>398.53</v>
      </c>
      <c r="R49" s="87">
        <v>171.37</v>
      </c>
      <c r="S49" s="87">
        <v>221.05</v>
      </c>
      <c r="T49" s="87">
        <v>674.77</v>
      </c>
      <c r="U49" s="87">
        <v>1140.07</v>
      </c>
      <c r="V49" s="87">
        <v>1166.8800000000001</v>
      </c>
      <c r="W49" s="87">
        <v>2462.92</v>
      </c>
      <c r="X49" s="87">
        <v>1162.76</v>
      </c>
      <c r="Y49" s="87">
        <v>87.88</v>
      </c>
      <c r="Z49" s="87">
        <v>563.84</v>
      </c>
      <c r="AA49" s="87">
        <v>354.55</v>
      </c>
      <c r="AB49" s="87">
        <v>1373.61</v>
      </c>
      <c r="AC49" s="87">
        <v>274.91000000000003</v>
      </c>
      <c r="AD49" s="87">
        <v>702.89</v>
      </c>
      <c r="AE49" s="87">
        <v>988.22</v>
      </c>
      <c r="AF49" s="87">
        <v>796.76</v>
      </c>
      <c r="AG49" s="87">
        <v>7302.27</v>
      </c>
      <c r="AH49" s="87">
        <v>13230.84</v>
      </c>
      <c r="AI49" s="87">
        <v>1827.22</v>
      </c>
      <c r="AJ49" s="87">
        <v>115.44</v>
      </c>
      <c r="AK49" s="87">
        <v>252.6</v>
      </c>
      <c r="AL49" s="87">
        <v>1553.61</v>
      </c>
      <c r="AM49" s="87">
        <v>6739.9</v>
      </c>
      <c r="AN49" s="87">
        <v>1593.67</v>
      </c>
      <c r="AO49" s="87">
        <v>1658.87</v>
      </c>
      <c r="AP49" s="87">
        <v>423.56</v>
      </c>
      <c r="AQ49" s="87">
        <v>4281.12</v>
      </c>
      <c r="AR49" s="87">
        <v>1217.1099999999999</v>
      </c>
      <c r="AS49" s="87">
        <v>2732.26</v>
      </c>
      <c r="AT49" s="87">
        <v>1424.38</v>
      </c>
      <c r="AU49" s="87">
        <v>1271.31</v>
      </c>
      <c r="AV49" s="87">
        <v>703.24</v>
      </c>
      <c r="AW49" s="87">
        <v>2580.33</v>
      </c>
      <c r="AX49" s="87">
        <v>874.27</v>
      </c>
      <c r="AY49" s="87">
        <v>431.31</v>
      </c>
      <c r="AZ49" s="87">
        <v>490.45</v>
      </c>
      <c r="BA49" s="87">
        <v>551.88</v>
      </c>
      <c r="BB49" s="87">
        <v>558.63</v>
      </c>
      <c r="BC49" s="87">
        <v>828.68</v>
      </c>
      <c r="BD49" s="87">
        <v>317.3</v>
      </c>
      <c r="BE49" s="87">
        <v>1576.09</v>
      </c>
      <c r="BF49" s="87">
        <v>6865.02</v>
      </c>
      <c r="BG49" s="87">
        <v>997.39</v>
      </c>
      <c r="BH49" s="87">
        <v>1052.3900000000001</v>
      </c>
      <c r="BI49" s="87">
        <v>981.25</v>
      </c>
      <c r="BJ49" s="87">
        <v>728.92</v>
      </c>
      <c r="BK49" s="87">
        <v>346.85</v>
      </c>
      <c r="BL49" s="87">
        <v>640.02</v>
      </c>
      <c r="BM49" s="87">
        <v>47.32</v>
      </c>
      <c r="BN49" s="87">
        <v>225.63</v>
      </c>
      <c r="BO49" s="87">
        <v>0</v>
      </c>
      <c r="BP49" s="87">
        <v>0</v>
      </c>
      <c r="BQ49" s="87" t="s">
        <v>308</v>
      </c>
      <c r="BR49" s="87">
        <v>83184.22</v>
      </c>
      <c r="BS49" s="87" t="s">
        <v>308</v>
      </c>
      <c r="BT49" s="87">
        <v>8390.8700000000008</v>
      </c>
      <c r="BU49" s="87" t="s">
        <v>308</v>
      </c>
      <c r="BV49" s="87">
        <v>0</v>
      </c>
      <c r="BW49" s="87" t="s">
        <v>308</v>
      </c>
      <c r="BX49" s="87">
        <v>5.95</v>
      </c>
      <c r="BY49" s="87" t="s">
        <v>308</v>
      </c>
      <c r="BZ49" s="87">
        <v>8396.81</v>
      </c>
      <c r="CA49" s="87" t="s">
        <v>308</v>
      </c>
      <c r="CB49" s="87">
        <v>0.27</v>
      </c>
      <c r="CC49" s="87" t="s">
        <v>308</v>
      </c>
      <c r="CD49" s="87">
        <v>0</v>
      </c>
      <c r="CE49" s="87" t="s">
        <v>308</v>
      </c>
      <c r="CF49" s="87">
        <v>-0.14000000000000001</v>
      </c>
      <c r="CG49" s="87" t="s">
        <v>308</v>
      </c>
      <c r="CH49" s="87">
        <v>-0.14000000000000001</v>
      </c>
      <c r="CI49" s="87" t="s">
        <v>308</v>
      </c>
      <c r="CJ49" s="87">
        <v>0.14000000000000001</v>
      </c>
      <c r="CK49" s="87" t="s">
        <v>308</v>
      </c>
      <c r="CL49" s="87">
        <v>0</v>
      </c>
      <c r="CM49" s="87" t="s">
        <v>308</v>
      </c>
      <c r="CN49" s="87">
        <v>0</v>
      </c>
      <c r="CO49" s="87" t="s">
        <v>308</v>
      </c>
      <c r="CP49" s="87">
        <v>0</v>
      </c>
      <c r="CQ49" s="87" t="s">
        <v>308</v>
      </c>
      <c r="CR49" s="87">
        <v>2065.79</v>
      </c>
      <c r="CS49" s="87" t="s">
        <v>308</v>
      </c>
      <c r="CT49" s="87">
        <v>2065.79</v>
      </c>
      <c r="CU49" s="87" t="s">
        <v>308</v>
      </c>
      <c r="CV49" s="87">
        <v>10462.74</v>
      </c>
      <c r="CW49" s="87" t="s">
        <v>308</v>
      </c>
      <c r="CX49" s="87">
        <v>93646.96</v>
      </c>
      <c r="CY49" s="87" t="s">
        <v>308</v>
      </c>
    </row>
    <row r="50" spans="1:103" ht="14.5" x14ac:dyDescent="0.35">
      <c r="A50" s="86" t="s">
        <v>309</v>
      </c>
      <c r="B50" s="86" t="s">
        <v>362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91">
        <v>330.61</v>
      </c>
      <c r="F50" s="91">
        <v>47.18</v>
      </c>
      <c r="G50" s="91">
        <v>11.64</v>
      </c>
      <c r="H50" s="91">
        <v>280.89999999999998</v>
      </c>
      <c r="I50" s="91">
        <v>1496.67</v>
      </c>
      <c r="J50" s="91">
        <v>698.53</v>
      </c>
      <c r="K50" s="91">
        <v>362.18</v>
      </c>
      <c r="L50" s="91">
        <v>162.49</v>
      </c>
      <c r="M50" s="91">
        <v>209.46</v>
      </c>
      <c r="N50" s="91">
        <v>372.44</v>
      </c>
      <c r="O50" s="91">
        <v>1386.83</v>
      </c>
      <c r="P50" s="91">
        <v>578.57000000000005</v>
      </c>
      <c r="Q50" s="91">
        <v>959.92</v>
      </c>
      <c r="R50" s="91">
        <v>580.80999999999995</v>
      </c>
      <c r="S50" s="91">
        <v>1097.0899999999999</v>
      </c>
      <c r="T50" s="91">
        <v>1553.95</v>
      </c>
      <c r="U50" s="91">
        <v>759.29</v>
      </c>
      <c r="V50" s="91">
        <v>925.94</v>
      </c>
      <c r="W50" s="91">
        <v>2475.35</v>
      </c>
      <c r="X50" s="91">
        <v>884.05</v>
      </c>
      <c r="Y50" s="91">
        <v>523.02</v>
      </c>
      <c r="Z50" s="91">
        <v>708.81</v>
      </c>
      <c r="AA50" s="91">
        <v>1070.18</v>
      </c>
      <c r="AB50" s="91">
        <v>2402.89</v>
      </c>
      <c r="AC50" s="91">
        <v>234.18</v>
      </c>
      <c r="AD50" s="91">
        <v>578.04999999999995</v>
      </c>
      <c r="AE50" s="91">
        <v>5967.63</v>
      </c>
      <c r="AF50" s="91">
        <v>1556.77</v>
      </c>
      <c r="AG50" s="91">
        <v>10261.91</v>
      </c>
      <c r="AH50" s="91">
        <v>4461.7299999999996</v>
      </c>
      <c r="AI50" s="91">
        <v>3369.31</v>
      </c>
      <c r="AJ50" s="91">
        <v>890.09</v>
      </c>
      <c r="AK50" s="91">
        <v>2448.98</v>
      </c>
      <c r="AL50" s="91">
        <v>2172.8200000000002</v>
      </c>
      <c r="AM50" s="91">
        <v>242.55</v>
      </c>
      <c r="AN50" s="91">
        <v>4541.2</v>
      </c>
      <c r="AO50" s="91">
        <v>533.72</v>
      </c>
      <c r="AP50" s="91">
        <v>1276.3399999999999</v>
      </c>
      <c r="AQ50" s="91">
        <v>1247.08</v>
      </c>
      <c r="AR50" s="91">
        <v>2908.71</v>
      </c>
      <c r="AS50" s="91">
        <v>2250.02</v>
      </c>
      <c r="AT50" s="91">
        <v>795.4</v>
      </c>
      <c r="AU50" s="91">
        <v>1694.16</v>
      </c>
      <c r="AV50" s="91">
        <v>1684.09</v>
      </c>
      <c r="AW50" s="91">
        <v>4529</v>
      </c>
      <c r="AX50" s="91">
        <v>2322.17</v>
      </c>
      <c r="AY50" s="91">
        <v>1155.9000000000001</v>
      </c>
      <c r="AZ50" s="91">
        <v>562.09</v>
      </c>
      <c r="BA50" s="91">
        <v>632.76</v>
      </c>
      <c r="BB50" s="91">
        <v>1709.01</v>
      </c>
      <c r="BC50" s="91">
        <v>536.29</v>
      </c>
      <c r="BD50" s="91">
        <v>12580.94</v>
      </c>
      <c r="BE50" s="91">
        <v>3914.1</v>
      </c>
      <c r="BF50" s="91">
        <v>4678.4799999999996</v>
      </c>
      <c r="BG50" s="91">
        <v>3925.68</v>
      </c>
      <c r="BH50" s="91">
        <v>4378</v>
      </c>
      <c r="BI50" s="91">
        <v>3600.98</v>
      </c>
      <c r="BJ50" s="91">
        <v>1152.31</v>
      </c>
      <c r="BK50" s="91">
        <v>1019.43</v>
      </c>
      <c r="BL50" s="91">
        <v>1863.94</v>
      </c>
      <c r="BM50" s="91">
        <v>82.41</v>
      </c>
      <c r="BN50" s="91">
        <v>1232.55</v>
      </c>
      <c r="BO50" s="91">
        <v>0</v>
      </c>
      <c r="BP50" s="91">
        <v>0</v>
      </c>
      <c r="BQ50" s="91" t="s">
        <v>308</v>
      </c>
      <c r="BR50" s="91">
        <v>118869.58</v>
      </c>
      <c r="BS50" s="91" t="s">
        <v>308</v>
      </c>
      <c r="BT50" s="91">
        <v>490157.9</v>
      </c>
      <c r="BU50" s="91" t="s">
        <v>308</v>
      </c>
      <c r="BV50" s="91">
        <v>1776.65</v>
      </c>
      <c r="BW50" s="91" t="s">
        <v>308</v>
      </c>
      <c r="BX50" s="91">
        <v>2427.42</v>
      </c>
      <c r="BY50" s="91" t="s">
        <v>308</v>
      </c>
      <c r="BZ50" s="91">
        <v>494361.97</v>
      </c>
      <c r="CA50" s="91" t="s">
        <v>308</v>
      </c>
      <c r="CB50" s="91">
        <v>0.54</v>
      </c>
      <c r="CC50" s="91" t="s">
        <v>308</v>
      </c>
      <c r="CD50" s="91">
        <v>0</v>
      </c>
      <c r="CE50" s="91" t="s">
        <v>308</v>
      </c>
      <c r="CF50" s="91">
        <v>1.43</v>
      </c>
      <c r="CG50" s="91" t="s">
        <v>308</v>
      </c>
      <c r="CH50" s="91">
        <v>1.43</v>
      </c>
      <c r="CI50" s="91" t="s">
        <v>308</v>
      </c>
      <c r="CJ50" s="91">
        <v>1.96</v>
      </c>
      <c r="CK50" s="91" t="s">
        <v>308</v>
      </c>
      <c r="CL50" s="91">
        <v>0</v>
      </c>
      <c r="CM50" s="91" t="s">
        <v>308</v>
      </c>
      <c r="CN50" s="91">
        <v>0</v>
      </c>
      <c r="CO50" s="91" t="s">
        <v>308</v>
      </c>
      <c r="CP50" s="91">
        <v>0</v>
      </c>
      <c r="CQ50" s="91" t="s">
        <v>308</v>
      </c>
      <c r="CR50" s="91">
        <v>7117.78</v>
      </c>
      <c r="CS50" s="91" t="s">
        <v>308</v>
      </c>
      <c r="CT50" s="91">
        <v>7117.78</v>
      </c>
      <c r="CU50" s="91" t="s">
        <v>308</v>
      </c>
      <c r="CV50" s="91">
        <v>501481.71</v>
      </c>
      <c r="CW50" s="91" t="s">
        <v>308</v>
      </c>
      <c r="CX50" s="91">
        <v>620351.29</v>
      </c>
      <c r="CY50" s="91" t="s">
        <v>308</v>
      </c>
    </row>
    <row r="51" spans="1:103" ht="14.5" x14ac:dyDescent="0.35">
      <c r="A51" s="86" t="s">
        <v>309</v>
      </c>
      <c r="B51" s="86" t="s">
        <v>363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244.13</v>
      </c>
      <c r="F51" s="87">
        <v>35.47</v>
      </c>
      <c r="G51" s="87">
        <v>3.99</v>
      </c>
      <c r="H51" s="87">
        <v>339.21</v>
      </c>
      <c r="I51" s="87">
        <v>927.08</v>
      </c>
      <c r="J51" s="87">
        <v>179.4</v>
      </c>
      <c r="K51" s="87">
        <v>103.43</v>
      </c>
      <c r="L51" s="87">
        <v>259.23</v>
      </c>
      <c r="M51" s="87">
        <v>959.7</v>
      </c>
      <c r="N51" s="87">
        <v>476.89</v>
      </c>
      <c r="O51" s="87">
        <v>723.93</v>
      </c>
      <c r="P51" s="87">
        <v>858.42</v>
      </c>
      <c r="Q51" s="87">
        <v>285.64</v>
      </c>
      <c r="R51" s="87">
        <v>225</v>
      </c>
      <c r="S51" s="87">
        <v>328.54</v>
      </c>
      <c r="T51" s="87">
        <v>477.55</v>
      </c>
      <c r="U51" s="87">
        <v>599.46</v>
      </c>
      <c r="V51" s="87">
        <v>538.45000000000005</v>
      </c>
      <c r="W51" s="87">
        <v>721.61</v>
      </c>
      <c r="X51" s="87">
        <v>923.96</v>
      </c>
      <c r="Y51" s="87">
        <v>146.65</v>
      </c>
      <c r="Z51" s="87">
        <v>330.38</v>
      </c>
      <c r="AA51" s="87">
        <v>199.23</v>
      </c>
      <c r="AB51" s="87">
        <v>660.77</v>
      </c>
      <c r="AC51" s="87">
        <v>86.53</v>
      </c>
      <c r="AD51" s="87">
        <v>712.85</v>
      </c>
      <c r="AE51" s="87">
        <v>739.85</v>
      </c>
      <c r="AF51" s="87">
        <v>783.5</v>
      </c>
      <c r="AG51" s="87">
        <v>3196.69</v>
      </c>
      <c r="AH51" s="87">
        <v>2007.61</v>
      </c>
      <c r="AI51" s="87">
        <v>496.35</v>
      </c>
      <c r="AJ51" s="87">
        <v>96.89</v>
      </c>
      <c r="AK51" s="87">
        <v>201.2</v>
      </c>
      <c r="AL51" s="87">
        <v>575.71</v>
      </c>
      <c r="AM51" s="87">
        <v>192.58</v>
      </c>
      <c r="AN51" s="87">
        <v>1067.3900000000001</v>
      </c>
      <c r="AO51" s="87">
        <v>4767.0200000000004</v>
      </c>
      <c r="AP51" s="87">
        <v>881.49</v>
      </c>
      <c r="AQ51" s="87">
        <v>1159.79</v>
      </c>
      <c r="AR51" s="87">
        <v>3158.03</v>
      </c>
      <c r="AS51" s="87">
        <v>3368.22</v>
      </c>
      <c r="AT51" s="87">
        <v>1292.79</v>
      </c>
      <c r="AU51" s="87">
        <v>1974.93</v>
      </c>
      <c r="AV51" s="87">
        <v>641.59</v>
      </c>
      <c r="AW51" s="87">
        <v>2688.27</v>
      </c>
      <c r="AX51" s="87">
        <v>2077.64</v>
      </c>
      <c r="AY51" s="87">
        <v>1868.93</v>
      </c>
      <c r="AZ51" s="87">
        <v>5388.37</v>
      </c>
      <c r="BA51" s="87">
        <v>1215.56</v>
      </c>
      <c r="BB51" s="87">
        <v>517.44000000000005</v>
      </c>
      <c r="BC51" s="87">
        <v>343.39</v>
      </c>
      <c r="BD51" s="87">
        <v>307.64</v>
      </c>
      <c r="BE51" s="87">
        <v>1965.18</v>
      </c>
      <c r="BF51" s="87">
        <v>5488.13</v>
      </c>
      <c r="BG51" s="87">
        <v>5642.4</v>
      </c>
      <c r="BH51" s="87">
        <v>2071.4</v>
      </c>
      <c r="BI51" s="87">
        <v>1293.42</v>
      </c>
      <c r="BJ51" s="87">
        <v>2310.21</v>
      </c>
      <c r="BK51" s="87">
        <v>715.58</v>
      </c>
      <c r="BL51" s="87">
        <v>1336.84</v>
      </c>
      <c r="BM51" s="87">
        <v>28.81</v>
      </c>
      <c r="BN51" s="87">
        <v>226.25</v>
      </c>
      <c r="BO51" s="87">
        <v>0</v>
      </c>
      <c r="BP51" s="87">
        <v>0</v>
      </c>
      <c r="BQ51" s="87" t="s">
        <v>308</v>
      </c>
      <c r="BR51" s="87">
        <v>73434.63</v>
      </c>
      <c r="BS51" s="87" t="s">
        <v>308</v>
      </c>
      <c r="BT51" s="87">
        <v>44192.89</v>
      </c>
      <c r="BU51" s="87" t="s">
        <v>308</v>
      </c>
      <c r="BV51" s="87">
        <v>43.89</v>
      </c>
      <c r="BW51" s="87" t="s">
        <v>308</v>
      </c>
      <c r="BX51" s="87">
        <v>309.52999999999997</v>
      </c>
      <c r="BY51" s="87" t="s">
        <v>308</v>
      </c>
      <c r="BZ51" s="87">
        <v>44546.31</v>
      </c>
      <c r="CA51" s="87" t="s">
        <v>308</v>
      </c>
      <c r="CB51" s="87">
        <v>23997.27</v>
      </c>
      <c r="CC51" s="87" t="s">
        <v>308</v>
      </c>
      <c r="CD51" s="87">
        <v>0</v>
      </c>
      <c r="CE51" s="87" t="s">
        <v>308</v>
      </c>
      <c r="CF51" s="87">
        <v>-8.2200000000000006</v>
      </c>
      <c r="CG51" s="87" t="s">
        <v>308</v>
      </c>
      <c r="CH51" s="87">
        <v>-8.2200000000000006</v>
      </c>
      <c r="CI51" s="87" t="s">
        <v>308</v>
      </c>
      <c r="CJ51" s="87">
        <v>23989.05</v>
      </c>
      <c r="CK51" s="87" t="s">
        <v>308</v>
      </c>
      <c r="CL51" s="87">
        <v>0</v>
      </c>
      <c r="CM51" s="87" t="s">
        <v>308</v>
      </c>
      <c r="CN51" s="87">
        <v>0</v>
      </c>
      <c r="CO51" s="87" t="s">
        <v>308</v>
      </c>
      <c r="CP51" s="87">
        <v>0</v>
      </c>
      <c r="CQ51" s="87" t="s">
        <v>308</v>
      </c>
      <c r="CR51" s="87">
        <v>24057.53</v>
      </c>
      <c r="CS51" s="87" t="s">
        <v>308</v>
      </c>
      <c r="CT51" s="87">
        <v>24057.53</v>
      </c>
      <c r="CU51" s="87" t="s">
        <v>308</v>
      </c>
      <c r="CV51" s="87">
        <v>92592.88</v>
      </c>
      <c r="CW51" s="87" t="s">
        <v>308</v>
      </c>
      <c r="CX51" s="87">
        <v>166027.51</v>
      </c>
      <c r="CY51" s="87" t="s">
        <v>308</v>
      </c>
    </row>
    <row r="52" spans="1:103" ht="14.5" x14ac:dyDescent="0.35">
      <c r="A52" s="86" t="s">
        <v>309</v>
      </c>
      <c r="B52" s="86" t="s">
        <v>364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91">
        <v>7.17</v>
      </c>
      <c r="F52" s="91">
        <v>6.38</v>
      </c>
      <c r="G52" s="91">
        <v>7</v>
      </c>
      <c r="H52" s="91">
        <v>21.03</v>
      </c>
      <c r="I52" s="91">
        <v>952.24</v>
      </c>
      <c r="J52" s="91">
        <v>85.27</v>
      </c>
      <c r="K52" s="91">
        <v>43.35</v>
      </c>
      <c r="L52" s="91">
        <v>45.36</v>
      </c>
      <c r="M52" s="91">
        <v>211.45</v>
      </c>
      <c r="N52" s="91">
        <v>48.7</v>
      </c>
      <c r="O52" s="91">
        <v>208.04</v>
      </c>
      <c r="P52" s="91">
        <v>175.78</v>
      </c>
      <c r="Q52" s="91">
        <v>51.74</v>
      </c>
      <c r="R52" s="91">
        <v>50.56</v>
      </c>
      <c r="S52" s="91">
        <v>40.21</v>
      </c>
      <c r="T52" s="91">
        <v>95.63</v>
      </c>
      <c r="U52" s="91">
        <v>109.9</v>
      </c>
      <c r="V52" s="91">
        <v>65.69</v>
      </c>
      <c r="W52" s="91">
        <v>116</v>
      </c>
      <c r="X52" s="91">
        <v>109.82</v>
      </c>
      <c r="Y52" s="91">
        <v>151.91</v>
      </c>
      <c r="Z52" s="91">
        <v>110.7</v>
      </c>
      <c r="AA52" s="91">
        <v>42.18</v>
      </c>
      <c r="AB52" s="91">
        <v>221.24</v>
      </c>
      <c r="AC52" s="91">
        <v>47.72</v>
      </c>
      <c r="AD52" s="91">
        <v>52.93</v>
      </c>
      <c r="AE52" s="91">
        <v>393.65</v>
      </c>
      <c r="AF52" s="91">
        <v>376.25</v>
      </c>
      <c r="AG52" s="91">
        <v>2204.0700000000002</v>
      </c>
      <c r="AH52" s="91">
        <v>2001.74</v>
      </c>
      <c r="AI52" s="91">
        <v>117.52</v>
      </c>
      <c r="AJ52" s="91">
        <v>79.48</v>
      </c>
      <c r="AK52" s="91">
        <v>103.48</v>
      </c>
      <c r="AL52" s="91">
        <v>238.31</v>
      </c>
      <c r="AM52" s="91">
        <v>59.82</v>
      </c>
      <c r="AN52" s="91">
        <v>1355.2</v>
      </c>
      <c r="AO52" s="91">
        <v>1840.4</v>
      </c>
      <c r="AP52" s="91">
        <v>19582.48</v>
      </c>
      <c r="AQ52" s="91">
        <v>4024.99</v>
      </c>
      <c r="AR52" s="91">
        <v>3275.82</v>
      </c>
      <c r="AS52" s="91">
        <v>244.03</v>
      </c>
      <c r="AT52" s="91">
        <v>171.31</v>
      </c>
      <c r="AU52" s="91">
        <v>76.22</v>
      </c>
      <c r="AV52" s="91">
        <v>449.79</v>
      </c>
      <c r="AW52" s="91">
        <v>2432.09</v>
      </c>
      <c r="AX52" s="91">
        <v>1089.68</v>
      </c>
      <c r="AY52" s="91">
        <v>673.72</v>
      </c>
      <c r="AZ52" s="91">
        <v>11197.7</v>
      </c>
      <c r="BA52" s="91">
        <v>281.08</v>
      </c>
      <c r="BB52" s="91">
        <v>872.91</v>
      </c>
      <c r="BC52" s="91">
        <v>126.24</v>
      </c>
      <c r="BD52" s="91">
        <v>79.3</v>
      </c>
      <c r="BE52" s="91">
        <v>1488.31</v>
      </c>
      <c r="BF52" s="91">
        <v>308.54000000000002</v>
      </c>
      <c r="BG52" s="91">
        <v>468.9</v>
      </c>
      <c r="BH52" s="91">
        <v>344.24</v>
      </c>
      <c r="BI52" s="91">
        <v>158.55000000000001</v>
      </c>
      <c r="BJ52" s="91">
        <v>825.86</v>
      </c>
      <c r="BK52" s="91">
        <v>802.37</v>
      </c>
      <c r="BL52" s="91">
        <v>412.1</v>
      </c>
      <c r="BM52" s="91">
        <v>26.67</v>
      </c>
      <c r="BN52" s="91">
        <v>183.82</v>
      </c>
      <c r="BO52" s="91">
        <v>0</v>
      </c>
      <c r="BP52" s="91">
        <v>0</v>
      </c>
      <c r="BQ52" s="91" t="s">
        <v>308</v>
      </c>
      <c r="BR52" s="91">
        <v>61444.639999999999</v>
      </c>
      <c r="BS52" s="91" t="s">
        <v>308</v>
      </c>
      <c r="BT52" s="91">
        <v>24222.21</v>
      </c>
      <c r="BU52" s="91" t="s">
        <v>308</v>
      </c>
      <c r="BV52" s="91">
        <v>5807.66</v>
      </c>
      <c r="BW52" s="91" t="s">
        <v>308</v>
      </c>
      <c r="BX52" s="91">
        <v>10663.38</v>
      </c>
      <c r="BY52" s="91" t="s">
        <v>308</v>
      </c>
      <c r="BZ52" s="91">
        <v>40693.25</v>
      </c>
      <c r="CA52" s="91" t="s">
        <v>308</v>
      </c>
      <c r="CB52" s="91">
        <v>13670.1</v>
      </c>
      <c r="CC52" s="91" t="s">
        <v>308</v>
      </c>
      <c r="CD52" s="91">
        <v>-11.59</v>
      </c>
      <c r="CE52" s="91" t="s">
        <v>308</v>
      </c>
      <c r="CF52" s="91">
        <v>344.7</v>
      </c>
      <c r="CG52" s="91" t="s">
        <v>308</v>
      </c>
      <c r="CH52" s="91">
        <v>333.11</v>
      </c>
      <c r="CI52" s="91" t="s">
        <v>308</v>
      </c>
      <c r="CJ52" s="91">
        <v>14003.21</v>
      </c>
      <c r="CK52" s="91" t="s">
        <v>308</v>
      </c>
      <c r="CL52" s="91">
        <v>0</v>
      </c>
      <c r="CM52" s="91" t="s">
        <v>308</v>
      </c>
      <c r="CN52" s="91">
        <v>0</v>
      </c>
      <c r="CO52" s="91" t="s">
        <v>308</v>
      </c>
      <c r="CP52" s="91">
        <v>0</v>
      </c>
      <c r="CQ52" s="91" t="s">
        <v>308</v>
      </c>
      <c r="CR52" s="91">
        <v>4115.8900000000003</v>
      </c>
      <c r="CS52" s="91" t="s">
        <v>308</v>
      </c>
      <c r="CT52" s="91">
        <v>4115.8900000000003</v>
      </c>
      <c r="CU52" s="91" t="s">
        <v>308</v>
      </c>
      <c r="CV52" s="91">
        <v>58812.35</v>
      </c>
      <c r="CW52" s="91" t="s">
        <v>308</v>
      </c>
      <c r="CX52" s="91">
        <v>120256.99</v>
      </c>
      <c r="CY52" s="91" t="s">
        <v>308</v>
      </c>
    </row>
    <row r="53" spans="1:103" ht="14.5" x14ac:dyDescent="0.35">
      <c r="A53" s="86" t="s">
        <v>309</v>
      </c>
      <c r="B53" s="86" t="s">
        <v>365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391.06</v>
      </c>
      <c r="F53" s="87">
        <v>64.22</v>
      </c>
      <c r="G53" s="87">
        <v>75.11</v>
      </c>
      <c r="H53" s="87">
        <v>343.77</v>
      </c>
      <c r="I53" s="87">
        <v>2439.58</v>
      </c>
      <c r="J53" s="87">
        <v>647.41</v>
      </c>
      <c r="K53" s="87">
        <v>313.18</v>
      </c>
      <c r="L53" s="87">
        <v>464.11</v>
      </c>
      <c r="M53" s="87">
        <v>296.39999999999998</v>
      </c>
      <c r="N53" s="87">
        <v>452.88</v>
      </c>
      <c r="O53" s="87">
        <v>1317.2</v>
      </c>
      <c r="P53" s="87">
        <v>694.34</v>
      </c>
      <c r="Q53" s="87">
        <v>956.25</v>
      </c>
      <c r="R53" s="87">
        <v>856.92</v>
      </c>
      <c r="S53" s="87">
        <v>1007.27</v>
      </c>
      <c r="T53" s="87">
        <v>1309.3499999999999</v>
      </c>
      <c r="U53" s="87">
        <v>837.27</v>
      </c>
      <c r="V53" s="87">
        <v>670.07</v>
      </c>
      <c r="W53" s="87">
        <v>1721.42</v>
      </c>
      <c r="X53" s="87">
        <v>1143.24</v>
      </c>
      <c r="Y53" s="87">
        <v>429.34</v>
      </c>
      <c r="Z53" s="87">
        <v>640.98</v>
      </c>
      <c r="AA53" s="87">
        <v>397.18</v>
      </c>
      <c r="AB53" s="87">
        <v>2721.3</v>
      </c>
      <c r="AC53" s="87">
        <v>444.59</v>
      </c>
      <c r="AD53" s="87">
        <v>723.65</v>
      </c>
      <c r="AE53" s="87">
        <v>2608.3200000000002</v>
      </c>
      <c r="AF53" s="87">
        <v>1423.55</v>
      </c>
      <c r="AG53" s="87">
        <v>8164.66</v>
      </c>
      <c r="AH53" s="87">
        <v>5463.5</v>
      </c>
      <c r="AI53" s="87">
        <v>1564</v>
      </c>
      <c r="AJ53" s="87">
        <v>240.64</v>
      </c>
      <c r="AK53" s="87">
        <v>310.2</v>
      </c>
      <c r="AL53" s="87">
        <v>1796.97</v>
      </c>
      <c r="AM53" s="87">
        <v>1832.05</v>
      </c>
      <c r="AN53" s="87">
        <v>4276</v>
      </c>
      <c r="AO53" s="87">
        <v>1780.21</v>
      </c>
      <c r="AP53" s="87">
        <v>2057.1</v>
      </c>
      <c r="AQ53" s="87">
        <v>52316.98</v>
      </c>
      <c r="AR53" s="87">
        <v>4997.33</v>
      </c>
      <c r="AS53" s="87">
        <v>7222.41</v>
      </c>
      <c r="AT53" s="87">
        <v>2261.63</v>
      </c>
      <c r="AU53" s="87">
        <v>2851.05</v>
      </c>
      <c r="AV53" s="87">
        <v>2314.9299999999998</v>
      </c>
      <c r="AW53" s="87">
        <v>4758.41</v>
      </c>
      <c r="AX53" s="87">
        <v>1955.57</v>
      </c>
      <c r="AY53" s="87">
        <v>1431.51</v>
      </c>
      <c r="AZ53" s="87">
        <v>1223.3699999999999</v>
      </c>
      <c r="BA53" s="87">
        <v>1090.24</v>
      </c>
      <c r="BB53" s="87">
        <v>1368.94</v>
      </c>
      <c r="BC53" s="87">
        <v>1230.71</v>
      </c>
      <c r="BD53" s="87">
        <v>1345.73</v>
      </c>
      <c r="BE53" s="87">
        <v>2852.19</v>
      </c>
      <c r="BF53" s="87">
        <v>7165.12</v>
      </c>
      <c r="BG53" s="87">
        <v>1817.46</v>
      </c>
      <c r="BH53" s="87">
        <v>2552.89</v>
      </c>
      <c r="BI53" s="87">
        <v>1329.92</v>
      </c>
      <c r="BJ53" s="87">
        <v>1419</v>
      </c>
      <c r="BK53" s="87">
        <v>744.87</v>
      </c>
      <c r="BL53" s="87">
        <v>881.11</v>
      </c>
      <c r="BM53" s="87">
        <v>111.3</v>
      </c>
      <c r="BN53" s="87">
        <v>915.63</v>
      </c>
      <c r="BO53" s="87">
        <v>0</v>
      </c>
      <c r="BP53" s="87">
        <v>0</v>
      </c>
      <c r="BQ53" s="87" t="s">
        <v>308</v>
      </c>
      <c r="BR53" s="87">
        <v>159033.63</v>
      </c>
      <c r="BS53" s="87" t="s">
        <v>308</v>
      </c>
      <c r="BT53" s="87">
        <v>125334.36</v>
      </c>
      <c r="BU53" s="87" t="s">
        <v>308</v>
      </c>
      <c r="BV53" s="87">
        <v>4.7699999999999996</v>
      </c>
      <c r="BW53" s="87" t="s">
        <v>308</v>
      </c>
      <c r="BX53" s="87">
        <v>784.92</v>
      </c>
      <c r="BY53" s="87" t="s">
        <v>308</v>
      </c>
      <c r="BZ53" s="87">
        <v>126124.04</v>
      </c>
      <c r="CA53" s="87" t="s">
        <v>308</v>
      </c>
      <c r="CB53" s="87">
        <v>14.99</v>
      </c>
      <c r="CC53" s="87" t="s">
        <v>308</v>
      </c>
      <c r="CD53" s="87">
        <v>0</v>
      </c>
      <c r="CE53" s="87" t="s">
        <v>308</v>
      </c>
      <c r="CF53" s="87">
        <v>154.13</v>
      </c>
      <c r="CG53" s="87" t="s">
        <v>308</v>
      </c>
      <c r="CH53" s="87">
        <v>154.13</v>
      </c>
      <c r="CI53" s="87" t="s">
        <v>308</v>
      </c>
      <c r="CJ53" s="87">
        <v>169.12</v>
      </c>
      <c r="CK53" s="87" t="s">
        <v>308</v>
      </c>
      <c r="CL53" s="87">
        <v>0</v>
      </c>
      <c r="CM53" s="87" t="s">
        <v>308</v>
      </c>
      <c r="CN53" s="87">
        <v>0</v>
      </c>
      <c r="CO53" s="87" t="s">
        <v>308</v>
      </c>
      <c r="CP53" s="87">
        <v>0</v>
      </c>
      <c r="CQ53" s="87" t="s">
        <v>308</v>
      </c>
      <c r="CR53" s="87">
        <v>12599.41</v>
      </c>
      <c r="CS53" s="87" t="s">
        <v>308</v>
      </c>
      <c r="CT53" s="87">
        <v>12599.41</v>
      </c>
      <c r="CU53" s="87" t="s">
        <v>308</v>
      </c>
      <c r="CV53" s="87">
        <v>138892.57</v>
      </c>
      <c r="CW53" s="87" t="s">
        <v>308</v>
      </c>
      <c r="CX53" s="87">
        <v>297926.2</v>
      </c>
      <c r="CY53" s="87" t="s">
        <v>308</v>
      </c>
    </row>
    <row r="54" spans="1:103" ht="14.5" x14ac:dyDescent="0.35">
      <c r="A54" s="86" t="s">
        <v>309</v>
      </c>
      <c r="B54" s="86" t="s">
        <v>366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91">
        <v>260.27999999999997</v>
      </c>
      <c r="F54" s="91">
        <v>74.349999999999994</v>
      </c>
      <c r="G54" s="91">
        <v>12.98</v>
      </c>
      <c r="H54" s="91">
        <v>491.35</v>
      </c>
      <c r="I54" s="91">
        <v>3189.04</v>
      </c>
      <c r="J54" s="91">
        <v>849.94</v>
      </c>
      <c r="K54" s="91">
        <v>379.3</v>
      </c>
      <c r="L54" s="91">
        <v>938.23</v>
      </c>
      <c r="M54" s="91">
        <v>786.51</v>
      </c>
      <c r="N54" s="91">
        <v>1277.3</v>
      </c>
      <c r="O54" s="91">
        <v>3418.27</v>
      </c>
      <c r="P54" s="91">
        <v>1531.83</v>
      </c>
      <c r="Q54" s="91">
        <v>1197.54</v>
      </c>
      <c r="R54" s="91">
        <v>901.99</v>
      </c>
      <c r="S54" s="91">
        <v>1739.15</v>
      </c>
      <c r="T54" s="91">
        <v>2649.01</v>
      </c>
      <c r="U54" s="91">
        <v>3370.73</v>
      </c>
      <c r="V54" s="91">
        <v>2196.69</v>
      </c>
      <c r="W54" s="91">
        <v>4938.18</v>
      </c>
      <c r="X54" s="91">
        <v>4208.91</v>
      </c>
      <c r="Y54" s="91">
        <v>1468.13</v>
      </c>
      <c r="Z54" s="91">
        <v>1063.44</v>
      </c>
      <c r="AA54" s="91">
        <v>1347.58</v>
      </c>
      <c r="AB54" s="91">
        <v>4636.55</v>
      </c>
      <c r="AC54" s="91">
        <v>513.44000000000005</v>
      </c>
      <c r="AD54" s="91">
        <v>2473.02</v>
      </c>
      <c r="AE54" s="91">
        <v>4856.57</v>
      </c>
      <c r="AF54" s="91">
        <v>2152.5100000000002</v>
      </c>
      <c r="AG54" s="91">
        <v>13509.61</v>
      </c>
      <c r="AH54" s="91">
        <v>7108.22</v>
      </c>
      <c r="AI54" s="91">
        <v>4148.24</v>
      </c>
      <c r="AJ54" s="91">
        <v>610.41</v>
      </c>
      <c r="AK54" s="91">
        <v>1401.18</v>
      </c>
      <c r="AL54" s="91">
        <v>4647.62</v>
      </c>
      <c r="AM54" s="91">
        <v>1950.78</v>
      </c>
      <c r="AN54" s="91">
        <v>2039.14</v>
      </c>
      <c r="AO54" s="91">
        <v>7010.27</v>
      </c>
      <c r="AP54" s="91">
        <v>2306.5700000000002</v>
      </c>
      <c r="AQ54" s="91">
        <v>9547.44</v>
      </c>
      <c r="AR54" s="91">
        <v>103108.54</v>
      </c>
      <c r="AS54" s="91">
        <v>20627.27</v>
      </c>
      <c r="AT54" s="91">
        <v>5400.54</v>
      </c>
      <c r="AU54" s="91">
        <v>5690.3</v>
      </c>
      <c r="AV54" s="91">
        <v>3106.64</v>
      </c>
      <c r="AW54" s="91">
        <v>12601.73</v>
      </c>
      <c r="AX54" s="91">
        <v>4684.55</v>
      </c>
      <c r="AY54" s="91">
        <v>4211.7299999999996</v>
      </c>
      <c r="AZ54" s="91">
        <v>2187.91</v>
      </c>
      <c r="BA54" s="91">
        <v>2225.37</v>
      </c>
      <c r="BB54" s="91">
        <v>2440.92</v>
      </c>
      <c r="BC54" s="91">
        <v>1153.5899999999999</v>
      </c>
      <c r="BD54" s="91">
        <v>984.98</v>
      </c>
      <c r="BE54" s="91">
        <v>5019.4799999999996</v>
      </c>
      <c r="BF54" s="91">
        <v>11948.26</v>
      </c>
      <c r="BG54" s="91">
        <v>4538.72</v>
      </c>
      <c r="BH54" s="91">
        <v>5323.47</v>
      </c>
      <c r="BI54" s="91">
        <v>1714.25</v>
      </c>
      <c r="BJ54" s="91">
        <v>2491.5100000000002</v>
      </c>
      <c r="BK54" s="91">
        <v>633.78</v>
      </c>
      <c r="BL54" s="91">
        <v>1222.33</v>
      </c>
      <c r="BM54" s="91">
        <v>431.57</v>
      </c>
      <c r="BN54" s="91">
        <v>705.91</v>
      </c>
      <c r="BO54" s="91">
        <v>0</v>
      </c>
      <c r="BP54" s="91">
        <v>0</v>
      </c>
      <c r="BQ54" s="91" t="s">
        <v>308</v>
      </c>
      <c r="BR54" s="91">
        <v>309655.65000000002</v>
      </c>
      <c r="BS54" s="91" t="s">
        <v>308</v>
      </c>
      <c r="BT54" s="91">
        <v>2904.68</v>
      </c>
      <c r="BU54" s="91" t="s">
        <v>308</v>
      </c>
      <c r="BV54" s="91">
        <v>3.14</v>
      </c>
      <c r="BW54" s="91" t="s">
        <v>308</v>
      </c>
      <c r="BX54" s="91">
        <v>1098.95</v>
      </c>
      <c r="BY54" s="91" t="s">
        <v>308</v>
      </c>
      <c r="BZ54" s="91">
        <v>4006.78</v>
      </c>
      <c r="CA54" s="91" t="s">
        <v>308</v>
      </c>
      <c r="CB54" s="91">
        <v>189890.73</v>
      </c>
      <c r="CC54" s="91" t="s">
        <v>308</v>
      </c>
      <c r="CD54" s="91">
        <v>0</v>
      </c>
      <c r="CE54" s="91" t="s">
        <v>308</v>
      </c>
      <c r="CF54" s="91">
        <v>376.61</v>
      </c>
      <c r="CG54" s="91" t="s">
        <v>308</v>
      </c>
      <c r="CH54" s="91">
        <v>376.61</v>
      </c>
      <c r="CI54" s="91" t="s">
        <v>308</v>
      </c>
      <c r="CJ54" s="91">
        <v>190267.34</v>
      </c>
      <c r="CK54" s="91" t="s">
        <v>308</v>
      </c>
      <c r="CL54" s="91">
        <v>0</v>
      </c>
      <c r="CM54" s="91" t="s">
        <v>308</v>
      </c>
      <c r="CN54" s="91">
        <v>0</v>
      </c>
      <c r="CO54" s="91" t="s">
        <v>308</v>
      </c>
      <c r="CP54" s="91">
        <v>0</v>
      </c>
      <c r="CQ54" s="91" t="s">
        <v>308</v>
      </c>
      <c r="CR54" s="91">
        <v>57036.36</v>
      </c>
      <c r="CS54" s="91" t="s">
        <v>308</v>
      </c>
      <c r="CT54" s="91">
        <v>57036.36</v>
      </c>
      <c r="CU54" s="91" t="s">
        <v>308</v>
      </c>
      <c r="CV54" s="91">
        <v>251310.48</v>
      </c>
      <c r="CW54" s="91" t="s">
        <v>308</v>
      </c>
      <c r="CX54" s="91">
        <v>560966.13</v>
      </c>
      <c r="CY54" s="91" t="s">
        <v>308</v>
      </c>
    </row>
    <row r="55" spans="1:103" ht="14.5" x14ac:dyDescent="0.35">
      <c r="A55" s="86" t="s">
        <v>309</v>
      </c>
      <c r="B55" s="86" t="s">
        <v>367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6151.23</v>
      </c>
      <c r="F55" s="87">
        <v>511.46</v>
      </c>
      <c r="G55" s="87">
        <v>306.45999999999998</v>
      </c>
      <c r="H55" s="87">
        <v>1074.2</v>
      </c>
      <c r="I55" s="87">
        <v>10331.719999999999</v>
      </c>
      <c r="J55" s="87">
        <v>2509.0500000000002</v>
      </c>
      <c r="K55" s="87">
        <v>1215.69</v>
      </c>
      <c r="L55" s="87">
        <v>1572.62</v>
      </c>
      <c r="M55" s="87">
        <v>883.64</v>
      </c>
      <c r="N55" s="87">
        <v>3312.16</v>
      </c>
      <c r="O55" s="87">
        <v>4641.25</v>
      </c>
      <c r="P55" s="87">
        <v>1860.25</v>
      </c>
      <c r="Q55" s="87">
        <v>2679.43</v>
      </c>
      <c r="R55" s="87">
        <v>1940.38</v>
      </c>
      <c r="S55" s="87">
        <v>3295.23</v>
      </c>
      <c r="T55" s="87">
        <v>4445.49</v>
      </c>
      <c r="U55" s="87">
        <v>3209.44</v>
      </c>
      <c r="V55" s="87">
        <v>2448.02</v>
      </c>
      <c r="W55" s="87">
        <v>5874.6</v>
      </c>
      <c r="X55" s="87">
        <v>5847.71</v>
      </c>
      <c r="Y55" s="87">
        <v>1578.08</v>
      </c>
      <c r="Z55" s="87">
        <v>2145.75</v>
      </c>
      <c r="AA55" s="87">
        <v>1576.59</v>
      </c>
      <c r="AB55" s="87">
        <v>7817.11</v>
      </c>
      <c r="AC55" s="87">
        <v>1258.6199999999999</v>
      </c>
      <c r="AD55" s="87">
        <v>1969.48</v>
      </c>
      <c r="AE55" s="87">
        <v>21518.6</v>
      </c>
      <c r="AF55" s="87">
        <v>5001.3599999999997</v>
      </c>
      <c r="AG55" s="87">
        <v>24108.13</v>
      </c>
      <c r="AH55" s="87">
        <v>17002.28</v>
      </c>
      <c r="AI55" s="87">
        <v>6888.5</v>
      </c>
      <c r="AJ55" s="87">
        <v>1734.65</v>
      </c>
      <c r="AK55" s="87">
        <v>1413.45</v>
      </c>
      <c r="AL55" s="87">
        <v>7421.02</v>
      </c>
      <c r="AM55" s="87">
        <v>1110.75</v>
      </c>
      <c r="AN55" s="87">
        <v>8444.65</v>
      </c>
      <c r="AO55" s="87">
        <v>1228.1300000000001</v>
      </c>
      <c r="AP55" s="87">
        <v>1384.09</v>
      </c>
      <c r="AQ55" s="87">
        <v>3480.62</v>
      </c>
      <c r="AR55" s="87">
        <v>5118.34</v>
      </c>
      <c r="AS55" s="87">
        <v>102463.48</v>
      </c>
      <c r="AT55" s="87">
        <v>21595.97</v>
      </c>
      <c r="AU55" s="87">
        <v>11307.93</v>
      </c>
      <c r="AV55" s="87">
        <v>108360.74</v>
      </c>
      <c r="AW55" s="87">
        <v>15437.73</v>
      </c>
      <c r="AX55" s="87">
        <v>3690.66</v>
      </c>
      <c r="AY55" s="87">
        <v>1302.8900000000001</v>
      </c>
      <c r="AZ55" s="87">
        <v>1845.03</v>
      </c>
      <c r="BA55" s="87">
        <v>1858.58</v>
      </c>
      <c r="BB55" s="87">
        <v>3667.53</v>
      </c>
      <c r="BC55" s="87">
        <v>1171.55</v>
      </c>
      <c r="BD55" s="87">
        <v>1273.3</v>
      </c>
      <c r="BE55" s="87">
        <v>4950.4399999999996</v>
      </c>
      <c r="BF55" s="87">
        <v>20274.12</v>
      </c>
      <c r="BG55" s="87">
        <v>3276.53</v>
      </c>
      <c r="BH55" s="87">
        <v>8276.5499999999993</v>
      </c>
      <c r="BI55" s="87">
        <v>2239.87</v>
      </c>
      <c r="BJ55" s="87">
        <v>2020.05</v>
      </c>
      <c r="BK55" s="87">
        <v>1342.28</v>
      </c>
      <c r="BL55" s="87">
        <v>3559.91</v>
      </c>
      <c r="BM55" s="87">
        <v>266.17</v>
      </c>
      <c r="BN55" s="87">
        <v>2038.05</v>
      </c>
      <c r="BO55" s="87">
        <v>0</v>
      </c>
      <c r="BP55" s="87">
        <v>0</v>
      </c>
      <c r="BQ55" s="87" t="s">
        <v>308</v>
      </c>
      <c r="BR55" s="87">
        <v>508529.61</v>
      </c>
      <c r="BS55" s="87" t="s">
        <v>308</v>
      </c>
      <c r="BT55" s="87">
        <v>123616.18</v>
      </c>
      <c r="BU55" s="87" t="s">
        <v>308</v>
      </c>
      <c r="BV55" s="87">
        <v>82.64</v>
      </c>
      <c r="BW55" s="87" t="s">
        <v>308</v>
      </c>
      <c r="BX55" s="87">
        <v>363.67</v>
      </c>
      <c r="BY55" s="87" t="s">
        <v>308</v>
      </c>
      <c r="BZ55" s="87">
        <v>124062.49</v>
      </c>
      <c r="CA55" s="87" t="s">
        <v>308</v>
      </c>
      <c r="CB55" s="87">
        <v>40.44</v>
      </c>
      <c r="CC55" s="87" t="s">
        <v>308</v>
      </c>
      <c r="CD55" s="87">
        <v>24.46</v>
      </c>
      <c r="CE55" s="87" t="s">
        <v>308</v>
      </c>
      <c r="CF55" s="87">
        <v>0.66</v>
      </c>
      <c r="CG55" s="87" t="s">
        <v>308</v>
      </c>
      <c r="CH55" s="87">
        <v>25.12</v>
      </c>
      <c r="CI55" s="87" t="s">
        <v>308</v>
      </c>
      <c r="CJ55" s="87">
        <v>65.56</v>
      </c>
      <c r="CK55" s="87" t="s">
        <v>308</v>
      </c>
      <c r="CL55" s="87">
        <v>0</v>
      </c>
      <c r="CM55" s="87" t="s">
        <v>308</v>
      </c>
      <c r="CN55" s="87">
        <v>0</v>
      </c>
      <c r="CO55" s="87" t="s">
        <v>308</v>
      </c>
      <c r="CP55" s="87">
        <v>0</v>
      </c>
      <c r="CQ55" s="87" t="s">
        <v>308</v>
      </c>
      <c r="CR55" s="87">
        <v>48201.49</v>
      </c>
      <c r="CS55" s="87" t="s">
        <v>308</v>
      </c>
      <c r="CT55" s="87">
        <v>48201.49</v>
      </c>
      <c r="CU55" s="87" t="s">
        <v>308</v>
      </c>
      <c r="CV55" s="87">
        <v>172329.55</v>
      </c>
      <c r="CW55" s="87" t="s">
        <v>308</v>
      </c>
      <c r="CX55" s="87">
        <v>680859.16</v>
      </c>
      <c r="CY55" s="87" t="s">
        <v>308</v>
      </c>
    </row>
    <row r="56" spans="1:103" ht="14.5" x14ac:dyDescent="0.35">
      <c r="A56" s="86" t="s">
        <v>309</v>
      </c>
      <c r="B56" s="86" t="s">
        <v>368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91">
        <v>2799.02</v>
      </c>
      <c r="F56" s="91">
        <v>158.58000000000001</v>
      </c>
      <c r="G56" s="91">
        <v>105.95</v>
      </c>
      <c r="H56" s="91">
        <v>231.1</v>
      </c>
      <c r="I56" s="91">
        <v>2111.46</v>
      </c>
      <c r="J56" s="91">
        <v>321</v>
      </c>
      <c r="K56" s="91">
        <v>371.59</v>
      </c>
      <c r="L56" s="91">
        <v>396.33</v>
      </c>
      <c r="M56" s="91">
        <v>228.23</v>
      </c>
      <c r="N56" s="91">
        <v>382.61</v>
      </c>
      <c r="O56" s="91">
        <v>1384.3</v>
      </c>
      <c r="P56" s="91">
        <v>430</v>
      </c>
      <c r="Q56" s="91">
        <v>641.52</v>
      </c>
      <c r="R56" s="91">
        <v>542.79</v>
      </c>
      <c r="S56" s="91">
        <v>487.7</v>
      </c>
      <c r="T56" s="91">
        <v>715.24</v>
      </c>
      <c r="U56" s="91">
        <v>431.44</v>
      </c>
      <c r="V56" s="91">
        <v>417.04</v>
      </c>
      <c r="W56" s="91">
        <v>1005.54</v>
      </c>
      <c r="X56" s="91">
        <v>900.5</v>
      </c>
      <c r="Y56" s="91">
        <v>331.44</v>
      </c>
      <c r="Z56" s="91">
        <v>522.17999999999995</v>
      </c>
      <c r="AA56" s="91">
        <v>310.5</v>
      </c>
      <c r="AB56" s="91">
        <v>2157.08</v>
      </c>
      <c r="AC56" s="91">
        <v>217.6</v>
      </c>
      <c r="AD56" s="91">
        <v>1003.04</v>
      </c>
      <c r="AE56" s="91">
        <v>4047.96</v>
      </c>
      <c r="AF56" s="91">
        <v>960.43</v>
      </c>
      <c r="AG56" s="91">
        <v>3839.99</v>
      </c>
      <c r="AH56" s="91">
        <v>3065.72</v>
      </c>
      <c r="AI56" s="91">
        <v>5365.29</v>
      </c>
      <c r="AJ56" s="91">
        <v>1045.52</v>
      </c>
      <c r="AK56" s="91">
        <v>526.55999999999995</v>
      </c>
      <c r="AL56" s="91">
        <v>2409.83</v>
      </c>
      <c r="AM56" s="91">
        <v>256.33999999999997</v>
      </c>
      <c r="AN56" s="91">
        <v>1209.06</v>
      </c>
      <c r="AO56" s="91">
        <v>277.39</v>
      </c>
      <c r="AP56" s="91">
        <v>174.72</v>
      </c>
      <c r="AQ56" s="91">
        <v>1048.27</v>
      </c>
      <c r="AR56" s="91">
        <v>810.29</v>
      </c>
      <c r="AS56" s="91">
        <v>2535</v>
      </c>
      <c r="AT56" s="91">
        <v>29207.3</v>
      </c>
      <c r="AU56" s="91">
        <v>3460.21</v>
      </c>
      <c r="AV56" s="91">
        <v>5853.06</v>
      </c>
      <c r="AW56" s="91">
        <v>2310.89</v>
      </c>
      <c r="AX56" s="91">
        <v>808.36</v>
      </c>
      <c r="AY56" s="91">
        <v>327.31</v>
      </c>
      <c r="AZ56" s="91">
        <v>238.39</v>
      </c>
      <c r="BA56" s="91">
        <v>336.69</v>
      </c>
      <c r="BB56" s="91">
        <v>2236.44</v>
      </c>
      <c r="BC56" s="91">
        <v>200.6</v>
      </c>
      <c r="BD56" s="91">
        <v>287.41000000000003</v>
      </c>
      <c r="BE56" s="91">
        <v>1362.76</v>
      </c>
      <c r="BF56" s="91">
        <v>3749.54</v>
      </c>
      <c r="BG56" s="91">
        <v>1795.58</v>
      </c>
      <c r="BH56" s="91">
        <v>1625.62</v>
      </c>
      <c r="BI56" s="91">
        <v>496.44</v>
      </c>
      <c r="BJ56" s="91">
        <v>248.19</v>
      </c>
      <c r="BK56" s="91">
        <v>280.35000000000002</v>
      </c>
      <c r="BL56" s="91">
        <v>383.05</v>
      </c>
      <c r="BM56" s="91">
        <v>60.13</v>
      </c>
      <c r="BN56" s="91">
        <v>288.7</v>
      </c>
      <c r="BO56" s="91">
        <v>0</v>
      </c>
      <c r="BP56" s="91">
        <v>0</v>
      </c>
      <c r="BQ56" s="91" t="s">
        <v>308</v>
      </c>
      <c r="BR56" s="91">
        <v>101733.21</v>
      </c>
      <c r="BS56" s="91" t="s">
        <v>308</v>
      </c>
      <c r="BT56" s="91">
        <v>158310.35999999999</v>
      </c>
      <c r="BU56" s="91" t="s">
        <v>308</v>
      </c>
      <c r="BV56" s="91">
        <v>0</v>
      </c>
      <c r="BW56" s="91" t="s">
        <v>308</v>
      </c>
      <c r="BX56" s="91">
        <v>948.16</v>
      </c>
      <c r="BY56" s="91" t="s">
        <v>308</v>
      </c>
      <c r="BZ56" s="91">
        <v>159258.51999999999</v>
      </c>
      <c r="CA56" s="91" t="s">
        <v>308</v>
      </c>
      <c r="CB56" s="91">
        <v>15.12</v>
      </c>
      <c r="CC56" s="91" t="s">
        <v>308</v>
      </c>
      <c r="CD56" s="91">
        <v>0.11</v>
      </c>
      <c r="CE56" s="91" t="s">
        <v>308</v>
      </c>
      <c r="CF56" s="91">
        <v>0.06</v>
      </c>
      <c r="CG56" s="91" t="s">
        <v>308</v>
      </c>
      <c r="CH56" s="91">
        <v>0.17</v>
      </c>
      <c r="CI56" s="91" t="s">
        <v>308</v>
      </c>
      <c r="CJ56" s="91">
        <v>15.28</v>
      </c>
      <c r="CK56" s="91" t="s">
        <v>308</v>
      </c>
      <c r="CL56" s="91">
        <v>0</v>
      </c>
      <c r="CM56" s="91" t="s">
        <v>308</v>
      </c>
      <c r="CN56" s="91">
        <v>0</v>
      </c>
      <c r="CO56" s="91" t="s">
        <v>308</v>
      </c>
      <c r="CP56" s="91">
        <v>0</v>
      </c>
      <c r="CQ56" s="91" t="s">
        <v>308</v>
      </c>
      <c r="CR56" s="91">
        <v>9524.5400000000009</v>
      </c>
      <c r="CS56" s="91" t="s">
        <v>308</v>
      </c>
      <c r="CT56" s="91">
        <v>9524.5400000000009</v>
      </c>
      <c r="CU56" s="91" t="s">
        <v>308</v>
      </c>
      <c r="CV56" s="91">
        <v>168798.34</v>
      </c>
      <c r="CW56" s="91" t="s">
        <v>308</v>
      </c>
      <c r="CX56" s="91">
        <v>270531.56</v>
      </c>
      <c r="CY56" s="91" t="s">
        <v>308</v>
      </c>
    </row>
    <row r="57" spans="1:103" ht="14.5" x14ac:dyDescent="0.35">
      <c r="A57" s="86" t="s">
        <v>309</v>
      </c>
      <c r="B57" s="86" t="s">
        <v>369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408.9</v>
      </c>
      <c r="F57" s="87">
        <v>38.36</v>
      </c>
      <c r="G57" s="87">
        <v>28.79</v>
      </c>
      <c r="H57" s="87">
        <v>72.3</v>
      </c>
      <c r="I57" s="87">
        <v>1338.51</v>
      </c>
      <c r="J57" s="87">
        <v>577.44000000000005</v>
      </c>
      <c r="K57" s="87">
        <v>177.45</v>
      </c>
      <c r="L57" s="87">
        <v>246.94</v>
      </c>
      <c r="M57" s="87">
        <v>92.89</v>
      </c>
      <c r="N57" s="87">
        <v>350.82</v>
      </c>
      <c r="O57" s="87">
        <v>858.35</v>
      </c>
      <c r="P57" s="87">
        <v>295.11</v>
      </c>
      <c r="Q57" s="87">
        <v>262.44</v>
      </c>
      <c r="R57" s="87">
        <v>397.9</v>
      </c>
      <c r="S57" s="87">
        <v>344.72</v>
      </c>
      <c r="T57" s="87">
        <v>410.32</v>
      </c>
      <c r="U57" s="87">
        <v>283.99</v>
      </c>
      <c r="V57" s="87">
        <v>321.62</v>
      </c>
      <c r="W57" s="87">
        <v>1085</v>
      </c>
      <c r="X57" s="87">
        <v>284.58</v>
      </c>
      <c r="Y57" s="87">
        <v>439.52</v>
      </c>
      <c r="Z57" s="87">
        <v>414.62</v>
      </c>
      <c r="AA57" s="87">
        <v>141.16999999999999</v>
      </c>
      <c r="AB57" s="87">
        <v>955.77</v>
      </c>
      <c r="AC57" s="87">
        <v>103.38</v>
      </c>
      <c r="AD57" s="87">
        <v>172.01</v>
      </c>
      <c r="AE57" s="87">
        <v>1673.39</v>
      </c>
      <c r="AF57" s="87">
        <v>787.71</v>
      </c>
      <c r="AG57" s="87">
        <v>4449.5</v>
      </c>
      <c r="AH57" s="87">
        <v>1799.48</v>
      </c>
      <c r="AI57" s="87">
        <v>999.5</v>
      </c>
      <c r="AJ57" s="87">
        <v>377.71</v>
      </c>
      <c r="AK57" s="87">
        <v>571.99</v>
      </c>
      <c r="AL57" s="87">
        <v>525.97</v>
      </c>
      <c r="AM57" s="87">
        <v>149.44999999999999</v>
      </c>
      <c r="AN57" s="87">
        <v>731.96</v>
      </c>
      <c r="AO57" s="87">
        <v>323.64999999999998</v>
      </c>
      <c r="AP57" s="87">
        <v>124.45</v>
      </c>
      <c r="AQ57" s="87">
        <v>1364.84</v>
      </c>
      <c r="AR57" s="87">
        <v>884.34</v>
      </c>
      <c r="AS57" s="87">
        <v>63113.93</v>
      </c>
      <c r="AT57" s="87">
        <v>67555.22</v>
      </c>
      <c r="AU57" s="87">
        <v>32001.87</v>
      </c>
      <c r="AV57" s="87">
        <v>1015.75</v>
      </c>
      <c r="AW57" s="87">
        <v>2404.19</v>
      </c>
      <c r="AX57" s="87">
        <v>426.32</v>
      </c>
      <c r="AY57" s="87">
        <v>186.52</v>
      </c>
      <c r="AZ57" s="87">
        <v>346.3</v>
      </c>
      <c r="BA57" s="87">
        <v>219.81</v>
      </c>
      <c r="BB57" s="87">
        <v>821.89</v>
      </c>
      <c r="BC57" s="87">
        <v>101.69</v>
      </c>
      <c r="BD57" s="87">
        <v>609.48</v>
      </c>
      <c r="BE57" s="87">
        <v>928.4</v>
      </c>
      <c r="BF57" s="87">
        <v>397.63</v>
      </c>
      <c r="BG57" s="87">
        <v>233.2</v>
      </c>
      <c r="BH57" s="87">
        <v>457.97</v>
      </c>
      <c r="BI57" s="87">
        <v>234.1</v>
      </c>
      <c r="BJ57" s="87">
        <v>304.29000000000002</v>
      </c>
      <c r="BK57" s="87">
        <v>102.6</v>
      </c>
      <c r="BL57" s="87">
        <v>420.99</v>
      </c>
      <c r="BM57" s="87">
        <v>41.11</v>
      </c>
      <c r="BN57" s="87">
        <v>104.2</v>
      </c>
      <c r="BO57" s="87">
        <v>0</v>
      </c>
      <c r="BP57" s="87">
        <v>0</v>
      </c>
      <c r="BQ57" s="87" t="s">
        <v>308</v>
      </c>
      <c r="BR57" s="87">
        <v>196894.29</v>
      </c>
      <c r="BS57" s="87" t="s">
        <v>308</v>
      </c>
      <c r="BT57" s="87">
        <v>18945.53</v>
      </c>
      <c r="BU57" s="87" t="s">
        <v>308</v>
      </c>
      <c r="BV57" s="87">
        <v>0</v>
      </c>
      <c r="BW57" s="87" t="s">
        <v>308</v>
      </c>
      <c r="BX57" s="87">
        <v>183.68</v>
      </c>
      <c r="BY57" s="87" t="s">
        <v>308</v>
      </c>
      <c r="BZ57" s="87">
        <v>19129.21</v>
      </c>
      <c r="CA57" s="87" t="s">
        <v>308</v>
      </c>
      <c r="CB57" s="87">
        <v>673.43</v>
      </c>
      <c r="CC57" s="87" t="s">
        <v>308</v>
      </c>
      <c r="CD57" s="87">
        <v>0</v>
      </c>
      <c r="CE57" s="87" t="s">
        <v>308</v>
      </c>
      <c r="CF57" s="87">
        <v>1.2</v>
      </c>
      <c r="CG57" s="87" t="s">
        <v>308</v>
      </c>
      <c r="CH57" s="87">
        <v>1.2</v>
      </c>
      <c r="CI57" s="87" t="s">
        <v>308</v>
      </c>
      <c r="CJ57" s="87">
        <v>674.63</v>
      </c>
      <c r="CK57" s="87" t="s">
        <v>308</v>
      </c>
      <c r="CL57" s="87">
        <v>0</v>
      </c>
      <c r="CM57" s="87" t="s">
        <v>308</v>
      </c>
      <c r="CN57" s="87">
        <v>0</v>
      </c>
      <c r="CO57" s="87" t="s">
        <v>308</v>
      </c>
      <c r="CP57" s="87">
        <v>0</v>
      </c>
      <c r="CQ57" s="87" t="s">
        <v>308</v>
      </c>
      <c r="CR57" s="87">
        <v>8595.75</v>
      </c>
      <c r="CS57" s="87" t="s">
        <v>308</v>
      </c>
      <c r="CT57" s="87">
        <v>8595.75</v>
      </c>
      <c r="CU57" s="87" t="s">
        <v>308</v>
      </c>
      <c r="CV57" s="87">
        <v>28399.59</v>
      </c>
      <c r="CW57" s="87" t="s">
        <v>308</v>
      </c>
      <c r="CX57" s="87">
        <v>225293.87</v>
      </c>
      <c r="CY57" s="87" t="s">
        <v>308</v>
      </c>
    </row>
    <row r="58" spans="1:103" ht="14.5" x14ac:dyDescent="0.35">
      <c r="A58" s="86" t="s">
        <v>309</v>
      </c>
      <c r="B58" s="86" t="s">
        <v>370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91">
        <v>1445.64</v>
      </c>
      <c r="F58" s="91">
        <v>115.35</v>
      </c>
      <c r="G58" s="91">
        <v>26.38</v>
      </c>
      <c r="H58" s="91">
        <v>495.46</v>
      </c>
      <c r="I58" s="91">
        <v>6937.11</v>
      </c>
      <c r="J58" s="91">
        <v>2585.39</v>
      </c>
      <c r="K58" s="91">
        <v>1112.21</v>
      </c>
      <c r="L58" s="91">
        <v>1239.48</v>
      </c>
      <c r="M58" s="91">
        <v>1374.41</v>
      </c>
      <c r="N58" s="91">
        <v>673.91</v>
      </c>
      <c r="O58" s="91">
        <v>2827.91</v>
      </c>
      <c r="P58" s="91">
        <v>1228.8699999999999</v>
      </c>
      <c r="Q58" s="91">
        <v>2611.79</v>
      </c>
      <c r="R58" s="91">
        <v>1896.61</v>
      </c>
      <c r="S58" s="91">
        <v>1754.95</v>
      </c>
      <c r="T58" s="91">
        <v>5338.93</v>
      </c>
      <c r="U58" s="91">
        <v>1991.25</v>
      </c>
      <c r="V58" s="91">
        <v>2427.71</v>
      </c>
      <c r="W58" s="91">
        <v>6103.42</v>
      </c>
      <c r="X58" s="91">
        <v>6154.7</v>
      </c>
      <c r="Y58" s="91">
        <v>1297.5999999999999</v>
      </c>
      <c r="Z58" s="91">
        <v>2652.25</v>
      </c>
      <c r="AA58" s="91">
        <v>1736.83</v>
      </c>
      <c r="AB58" s="91">
        <v>5266.15</v>
      </c>
      <c r="AC58" s="91">
        <v>651.07000000000005</v>
      </c>
      <c r="AD58" s="91">
        <v>2056.64</v>
      </c>
      <c r="AE58" s="91">
        <v>29390.33</v>
      </c>
      <c r="AF58" s="91">
        <v>10950.63</v>
      </c>
      <c r="AG58" s="91">
        <v>40979.5</v>
      </c>
      <c r="AH58" s="91">
        <v>66331.42</v>
      </c>
      <c r="AI58" s="91">
        <v>5654.22</v>
      </c>
      <c r="AJ58" s="91">
        <v>855.52</v>
      </c>
      <c r="AK58" s="91">
        <v>1074.1199999999999</v>
      </c>
      <c r="AL58" s="91">
        <v>9905.82</v>
      </c>
      <c r="AM58" s="91">
        <v>1721.88</v>
      </c>
      <c r="AN58" s="91">
        <v>29123.67</v>
      </c>
      <c r="AO58" s="91">
        <v>2407.4</v>
      </c>
      <c r="AP58" s="91">
        <v>3368.26</v>
      </c>
      <c r="AQ58" s="91">
        <v>12997.01</v>
      </c>
      <c r="AR58" s="91">
        <v>8876.4699999999993</v>
      </c>
      <c r="AS58" s="91">
        <v>19592.87</v>
      </c>
      <c r="AT58" s="91">
        <v>7601.76</v>
      </c>
      <c r="AU58" s="91">
        <v>5104.93</v>
      </c>
      <c r="AV58" s="91">
        <v>36224.57</v>
      </c>
      <c r="AW58" s="91">
        <v>20871.93</v>
      </c>
      <c r="AX58" s="91">
        <v>9337.8700000000008</v>
      </c>
      <c r="AY58" s="91">
        <v>4047.19</v>
      </c>
      <c r="AZ58" s="91">
        <v>3373.68</v>
      </c>
      <c r="BA58" s="91">
        <v>3503.91</v>
      </c>
      <c r="BB58" s="91">
        <v>4372.1400000000003</v>
      </c>
      <c r="BC58" s="91">
        <v>2771.66</v>
      </c>
      <c r="BD58" s="91">
        <v>1392.28</v>
      </c>
      <c r="BE58" s="91">
        <v>11525.99</v>
      </c>
      <c r="BF58" s="91">
        <v>19769.07</v>
      </c>
      <c r="BG58" s="91">
        <v>8793.84</v>
      </c>
      <c r="BH58" s="91">
        <v>11910.78</v>
      </c>
      <c r="BI58" s="91">
        <v>7959.75</v>
      </c>
      <c r="BJ58" s="91">
        <v>3431.28</v>
      </c>
      <c r="BK58" s="91">
        <v>3734.38</v>
      </c>
      <c r="BL58" s="91">
        <v>2517.64</v>
      </c>
      <c r="BM58" s="91">
        <v>456</v>
      </c>
      <c r="BN58" s="91">
        <v>4363.55</v>
      </c>
      <c r="BO58" s="91">
        <v>0</v>
      </c>
      <c r="BP58" s="91">
        <v>0</v>
      </c>
      <c r="BQ58" s="91" t="s">
        <v>308</v>
      </c>
      <c r="BR58" s="91">
        <v>478295.32</v>
      </c>
      <c r="BS58" s="91" t="s">
        <v>308</v>
      </c>
      <c r="BT58" s="91">
        <v>1118717.69</v>
      </c>
      <c r="BU58" s="91" t="s">
        <v>308</v>
      </c>
      <c r="BV58" s="91">
        <v>308.66000000000003</v>
      </c>
      <c r="BW58" s="91" t="s">
        <v>308</v>
      </c>
      <c r="BX58" s="91">
        <v>24309.22</v>
      </c>
      <c r="BY58" s="91" t="s">
        <v>308</v>
      </c>
      <c r="BZ58" s="91">
        <v>1143335.58</v>
      </c>
      <c r="CA58" s="91" t="s">
        <v>308</v>
      </c>
      <c r="CB58" s="91">
        <v>22711.3</v>
      </c>
      <c r="CC58" s="91" t="s">
        <v>308</v>
      </c>
      <c r="CD58" s="91">
        <v>0</v>
      </c>
      <c r="CE58" s="91" t="s">
        <v>308</v>
      </c>
      <c r="CF58" s="91">
        <v>73.290000000000006</v>
      </c>
      <c r="CG58" s="91" t="s">
        <v>308</v>
      </c>
      <c r="CH58" s="91">
        <v>73.290000000000006</v>
      </c>
      <c r="CI58" s="91" t="s">
        <v>308</v>
      </c>
      <c r="CJ58" s="91">
        <v>22784.59</v>
      </c>
      <c r="CK58" s="91" t="s">
        <v>308</v>
      </c>
      <c r="CL58" s="91">
        <v>0</v>
      </c>
      <c r="CM58" s="91" t="s">
        <v>308</v>
      </c>
      <c r="CN58" s="91">
        <v>0</v>
      </c>
      <c r="CO58" s="91" t="s">
        <v>308</v>
      </c>
      <c r="CP58" s="91">
        <v>0</v>
      </c>
      <c r="CQ58" s="91" t="s">
        <v>308</v>
      </c>
      <c r="CR58" s="91">
        <v>1387.06</v>
      </c>
      <c r="CS58" s="91" t="s">
        <v>308</v>
      </c>
      <c r="CT58" s="91">
        <v>1387.06</v>
      </c>
      <c r="CU58" s="91" t="s">
        <v>308</v>
      </c>
      <c r="CV58" s="91">
        <v>1167507.23</v>
      </c>
      <c r="CW58" s="91" t="s">
        <v>308</v>
      </c>
      <c r="CX58" s="91">
        <v>1645802.54</v>
      </c>
      <c r="CY58" s="91" t="s">
        <v>308</v>
      </c>
    </row>
    <row r="59" spans="1:103" ht="14.5" x14ac:dyDescent="0.35">
      <c r="A59" s="86" t="s">
        <v>309</v>
      </c>
      <c r="B59" s="86" t="s">
        <v>371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91">
        <v>2451.29</v>
      </c>
      <c r="F59" s="91">
        <v>347.69</v>
      </c>
      <c r="G59" s="91">
        <v>156.59</v>
      </c>
      <c r="H59" s="91">
        <v>1590.3</v>
      </c>
      <c r="I59" s="91">
        <v>16554.29</v>
      </c>
      <c r="J59" s="91">
        <v>2889.75</v>
      </c>
      <c r="K59" s="91">
        <v>1688.91</v>
      </c>
      <c r="L59" s="91">
        <v>3211.38</v>
      </c>
      <c r="M59" s="91">
        <v>1745.89</v>
      </c>
      <c r="N59" s="91">
        <v>6190.91</v>
      </c>
      <c r="O59" s="91">
        <v>9444.2999999999993</v>
      </c>
      <c r="P59" s="91">
        <v>6565.36</v>
      </c>
      <c r="Q59" s="91">
        <v>4777.87</v>
      </c>
      <c r="R59" s="91">
        <v>3855.89</v>
      </c>
      <c r="S59" s="91">
        <v>5239.53</v>
      </c>
      <c r="T59" s="91">
        <v>6844.89</v>
      </c>
      <c r="U59" s="91">
        <v>6278.62</v>
      </c>
      <c r="V59" s="91">
        <v>5454.02</v>
      </c>
      <c r="W59" s="91">
        <v>13673.22</v>
      </c>
      <c r="X59" s="91">
        <v>10502.39</v>
      </c>
      <c r="Y59" s="91">
        <v>3681.41</v>
      </c>
      <c r="Z59" s="91">
        <v>3216.77</v>
      </c>
      <c r="AA59" s="91">
        <v>3347.78</v>
      </c>
      <c r="AB59" s="91">
        <v>8491.11</v>
      </c>
      <c r="AC59" s="91">
        <v>967</v>
      </c>
      <c r="AD59" s="91">
        <v>3633.63</v>
      </c>
      <c r="AE59" s="91">
        <v>26610.78</v>
      </c>
      <c r="AF59" s="91">
        <v>7149</v>
      </c>
      <c r="AG59" s="91">
        <v>53431.91</v>
      </c>
      <c r="AH59" s="91">
        <v>22829.7</v>
      </c>
      <c r="AI59" s="91">
        <v>6532.21</v>
      </c>
      <c r="AJ59" s="91">
        <v>2435.84</v>
      </c>
      <c r="AK59" s="91">
        <v>1639.68</v>
      </c>
      <c r="AL59" s="91">
        <v>9558.1200000000008</v>
      </c>
      <c r="AM59" s="91">
        <v>1650.96</v>
      </c>
      <c r="AN59" s="91">
        <v>9745.6299999999992</v>
      </c>
      <c r="AO59" s="91">
        <v>4471.5600000000004</v>
      </c>
      <c r="AP59" s="91">
        <v>3779.39</v>
      </c>
      <c r="AQ59" s="91">
        <v>6883.64</v>
      </c>
      <c r="AR59" s="91">
        <v>18057.88</v>
      </c>
      <c r="AS59" s="91">
        <v>26360.720000000001</v>
      </c>
      <c r="AT59" s="91">
        <v>9551.2099999999991</v>
      </c>
      <c r="AU59" s="91">
        <v>8839.4599999999991</v>
      </c>
      <c r="AV59" s="91">
        <v>22315.759999999998</v>
      </c>
      <c r="AW59" s="91">
        <v>110197.07</v>
      </c>
      <c r="AX59" s="91">
        <v>19328.36</v>
      </c>
      <c r="AY59" s="91">
        <v>6103.25</v>
      </c>
      <c r="AZ59" s="91">
        <v>4981.12</v>
      </c>
      <c r="BA59" s="91">
        <v>7707.89</v>
      </c>
      <c r="BB59" s="91">
        <v>7283.53</v>
      </c>
      <c r="BC59" s="91">
        <v>3145.16</v>
      </c>
      <c r="BD59" s="91">
        <v>3201.13</v>
      </c>
      <c r="BE59" s="91">
        <v>23062.71</v>
      </c>
      <c r="BF59" s="91">
        <v>14993.21</v>
      </c>
      <c r="BG59" s="91">
        <v>5215.8100000000004</v>
      </c>
      <c r="BH59" s="91">
        <v>9116.98</v>
      </c>
      <c r="BI59" s="91">
        <v>3914.14</v>
      </c>
      <c r="BJ59" s="91">
        <v>3333.59</v>
      </c>
      <c r="BK59" s="91">
        <v>2254.27</v>
      </c>
      <c r="BL59" s="91">
        <v>3789.86</v>
      </c>
      <c r="BM59" s="91">
        <v>580.98</v>
      </c>
      <c r="BN59" s="91">
        <v>2296.12</v>
      </c>
      <c r="BO59" s="91">
        <v>0</v>
      </c>
      <c r="BP59" s="91">
        <v>0</v>
      </c>
      <c r="BQ59" s="91" t="s">
        <v>308</v>
      </c>
      <c r="BR59" s="91">
        <v>605149.41</v>
      </c>
      <c r="BS59" s="91" t="s">
        <v>308</v>
      </c>
      <c r="BT59" s="91">
        <v>18589.89</v>
      </c>
      <c r="BU59" s="91" t="s">
        <v>308</v>
      </c>
      <c r="BV59" s="91">
        <v>438.09</v>
      </c>
      <c r="BW59" s="91" t="s">
        <v>308</v>
      </c>
      <c r="BX59" s="91">
        <v>1864.92</v>
      </c>
      <c r="BY59" s="91" t="s">
        <v>308</v>
      </c>
      <c r="BZ59" s="91">
        <v>20892.900000000001</v>
      </c>
      <c r="CA59" s="91" t="s">
        <v>308</v>
      </c>
      <c r="CB59" s="91">
        <v>22499.55</v>
      </c>
      <c r="CC59" s="91" t="s">
        <v>308</v>
      </c>
      <c r="CD59" s="91">
        <v>0</v>
      </c>
      <c r="CE59" s="91" t="s">
        <v>308</v>
      </c>
      <c r="CF59" s="91">
        <v>-223.28</v>
      </c>
      <c r="CG59" s="91" t="s">
        <v>308</v>
      </c>
      <c r="CH59" s="91">
        <v>-223.28</v>
      </c>
      <c r="CI59" s="91" t="s">
        <v>308</v>
      </c>
      <c r="CJ59" s="91">
        <v>22276.26</v>
      </c>
      <c r="CK59" s="91" t="s">
        <v>308</v>
      </c>
      <c r="CL59" s="91">
        <v>0</v>
      </c>
      <c r="CM59" s="91" t="s">
        <v>308</v>
      </c>
      <c r="CN59" s="91">
        <v>0</v>
      </c>
      <c r="CO59" s="91" t="s">
        <v>308</v>
      </c>
      <c r="CP59" s="91">
        <v>0</v>
      </c>
      <c r="CQ59" s="91" t="s">
        <v>308</v>
      </c>
      <c r="CR59" s="91">
        <v>39523.07</v>
      </c>
      <c r="CS59" s="91" t="s">
        <v>308</v>
      </c>
      <c r="CT59" s="91">
        <v>39523.07</v>
      </c>
      <c r="CU59" s="91" t="s">
        <v>308</v>
      </c>
      <c r="CV59" s="91">
        <v>82692.240000000005</v>
      </c>
      <c r="CW59" s="91" t="s">
        <v>308</v>
      </c>
      <c r="CX59" s="91">
        <v>687841.65</v>
      </c>
      <c r="CY59" s="91" t="s">
        <v>308</v>
      </c>
    </row>
    <row r="60" spans="1:103" ht="14.5" x14ac:dyDescent="0.35">
      <c r="A60" s="86" t="s">
        <v>309</v>
      </c>
      <c r="B60" s="86" t="s">
        <v>372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975.58</v>
      </c>
      <c r="F60" s="87">
        <v>124.84</v>
      </c>
      <c r="G60" s="87">
        <v>18.72</v>
      </c>
      <c r="H60" s="87">
        <v>1507.9</v>
      </c>
      <c r="I60" s="87">
        <v>3548.31</v>
      </c>
      <c r="J60" s="87">
        <v>1028.44</v>
      </c>
      <c r="K60" s="87">
        <v>645</v>
      </c>
      <c r="L60" s="87">
        <v>884.02</v>
      </c>
      <c r="M60" s="87">
        <v>298.79000000000002</v>
      </c>
      <c r="N60" s="87">
        <v>2864.22</v>
      </c>
      <c r="O60" s="87">
        <v>4155.55</v>
      </c>
      <c r="P60" s="87">
        <v>1998.31</v>
      </c>
      <c r="Q60" s="87">
        <v>2348.54</v>
      </c>
      <c r="R60" s="87">
        <v>1930.11</v>
      </c>
      <c r="S60" s="87">
        <v>1680.98</v>
      </c>
      <c r="T60" s="87">
        <v>3502.29</v>
      </c>
      <c r="U60" s="87">
        <v>2568.65</v>
      </c>
      <c r="V60" s="87">
        <v>3268.92</v>
      </c>
      <c r="W60" s="87">
        <v>5923.81</v>
      </c>
      <c r="X60" s="87">
        <v>6478.15</v>
      </c>
      <c r="Y60" s="87">
        <v>2954.63</v>
      </c>
      <c r="Z60" s="87">
        <v>826.89</v>
      </c>
      <c r="AA60" s="87">
        <v>1740.27</v>
      </c>
      <c r="AB60" s="87">
        <v>5741.71</v>
      </c>
      <c r="AC60" s="87">
        <v>930.03</v>
      </c>
      <c r="AD60" s="87">
        <v>5056.08</v>
      </c>
      <c r="AE60" s="87">
        <v>39787.54</v>
      </c>
      <c r="AF60" s="87">
        <v>996.98</v>
      </c>
      <c r="AG60" s="87">
        <v>6557.37</v>
      </c>
      <c r="AH60" s="87">
        <v>3041.53</v>
      </c>
      <c r="AI60" s="87">
        <v>3630.09</v>
      </c>
      <c r="AJ60" s="87">
        <v>959.47</v>
      </c>
      <c r="AK60" s="87">
        <v>723.23</v>
      </c>
      <c r="AL60" s="87">
        <v>3793.36</v>
      </c>
      <c r="AM60" s="87">
        <v>298.45999999999998</v>
      </c>
      <c r="AN60" s="87">
        <v>1697.72</v>
      </c>
      <c r="AO60" s="87">
        <v>926.51</v>
      </c>
      <c r="AP60" s="87">
        <v>673.36</v>
      </c>
      <c r="AQ60" s="87">
        <v>2277.0700000000002</v>
      </c>
      <c r="AR60" s="87">
        <v>4614.49</v>
      </c>
      <c r="AS60" s="87">
        <v>1922.89</v>
      </c>
      <c r="AT60" s="87">
        <v>878.4</v>
      </c>
      <c r="AU60" s="87">
        <v>1030.83</v>
      </c>
      <c r="AV60" s="87">
        <v>6201.87</v>
      </c>
      <c r="AW60" s="87">
        <v>7217.57</v>
      </c>
      <c r="AX60" s="87">
        <v>36775.919999999998</v>
      </c>
      <c r="AY60" s="87">
        <v>2960.05</v>
      </c>
      <c r="AZ60" s="87">
        <v>1541</v>
      </c>
      <c r="BA60" s="87">
        <v>2058.2199999999998</v>
      </c>
      <c r="BB60" s="87">
        <v>1831.56</v>
      </c>
      <c r="BC60" s="87">
        <v>591.11</v>
      </c>
      <c r="BD60" s="87">
        <v>285.35000000000002</v>
      </c>
      <c r="BE60" s="87">
        <v>5829.9</v>
      </c>
      <c r="BF60" s="87">
        <v>7772.24</v>
      </c>
      <c r="BG60" s="87">
        <v>1629.05</v>
      </c>
      <c r="BH60" s="87">
        <v>1474.57</v>
      </c>
      <c r="BI60" s="87">
        <v>646.16</v>
      </c>
      <c r="BJ60" s="87">
        <v>1285.3499999999999</v>
      </c>
      <c r="BK60" s="87">
        <v>723.66</v>
      </c>
      <c r="BL60" s="87">
        <v>530.66</v>
      </c>
      <c r="BM60" s="87">
        <v>130.94999999999999</v>
      </c>
      <c r="BN60" s="87">
        <v>722.21</v>
      </c>
      <c r="BO60" s="87">
        <v>0</v>
      </c>
      <c r="BP60" s="87">
        <v>0</v>
      </c>
      <c r="BQ60" s="87" t="s">
        <v>308</v>
      </c>
      <c r="BR60" s="87">
        <v>217017.47</v>
      </c>
      <c r="BS60" s="87" t="s">
        <v>308</v>
      </c>
      <c r="BT60" s="87">
        <v>6816.95</v>
      </c>
      <c r="BU60" s="87" t="s">
        <v>308</v>
      </c>
      <c r="BV60" s="87">
        <v>15.28</v>
      </c>
      <c r="BW60" s="87" t="s">
        <v>308</v>
      </c>
      <c r="BX60" s="87">
        <v>1359.01</v>
      </c>
      <c r="BY60" s="87" t="s">
        <v>308</v>
      </c>
      <c r="BZ60" s="87">
        <v>8191.24</v>
      </c>
      <c r="CA60" s="87" t="s">
        <v>308</v>
      </c>
      <c r="CB60" s="87">
        <v>62619.19</v>
      </c>
      <c r="CC60" s="87" t="s">
        <v>308</v>
      </c>
      <c r="CD60" s="87">
        <v>0</v>
      </c>
      <c r="CE60" s="87" t="s">
        <v>308</v>
      </c>
      <c r="CF60" s="87">
        <v>105.55</v>
      </c>
      <c r="CG60" s="87" t="s">
        <v>308</v>
      </c>
      <c r="CH60" s="87">
        <v>105.55</v>
      </c>
      <c r="CI60" s="87" t="s">
        <v>308</v>
      </c>
      <c r="CJ60" s="87">
        <v>62724.74</v>
      </c>
      <c r="CK60" s="87" t="s">
        <v>308</v>
      </c>
      <c r="CL60" s="87">
        <v>0</v>
      </c>
      <c r="CM60" s="87" t="s">
        <v>308</v>
      </c>
      <c r="CN60" s="87">
        <v>0</v>
      </c>
      <c r="CO60" s="87" t="s">
        <v>308</v>
      </c>
      <c r="CP60" s="87">
        <v>0</v>
      </c>
      <c r="CQ60" s="87" t="s">
        <v>308</v>
      </c>
      <c r="CR60" s="87">
        <v>24739.82</v>
      </c>
      <c r="CS60" s="87" t="s">
        <v>308</v>
      </c>
      <c r="CT60" s="87">
        <v>24739.82</v>
      </c>
      <c r="CU60" s="87" t="s">
        <v>308</v>
      </c>
      <c r="CV60" s="87">
        <v>95655.8</v>
      </c>
      <c r="CW60" s="87" t="s">
        <v>308</v>
      </c>
      <c r="CX60" s="87">
        <v>312673.27</v>
      </c>
      <c r="CY60" s="87" t="s">
        <v>308</v>
      </c>
    </row>
    <row r="61" spans="1:103" ht="14.5" x14ac:dyDescent="0.35">
      <c r="A61" s="86" t="s">
        <v>309</v>
      </c>
      <c r="B61" s="86" t="s">
        <v>373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91">
        <v>61.46</v>
      </c>
      <c r="F61" s="91">
        <v>0.21</v>
      </c>
      <c r="G61" s="91">
        <v>0.23</v>
      </c>
      <c r="H61" s="91">
        <v>32.29</v>
      </c>
      <c r="I61" s="91">
        <v>313.7</v>
      </c>
      <c r="J61" s="91">
        <v>132.76</v>
      </c>
      <c r="K61" s="91">
        <v>11.82</v>
      </c>
      <c r="L61" s="91">
        <v>34.909999999999997</v>
      </c>
      <c r="M61" s="91">
        <v>87.87</v>
      </c>
      <c r="N61" s="91">
        <v>54.64</v>
      </c>
      <c r="O61" s="91">
        <v>478.81</v>
      </c>
      <c r="P61" s="91">
        <v>8673.5</v>
      </c>
      <c r="Q61" s="91">
        <v>85.57</v>
      </c>
      <c r="R61" s="91">
        <v>41.65</v>
      </c>
      <c r="S61" s="91">
        <v>22.57</v>
      </c>
      <c r="T61" s="91">
        <v>133.06</v>
      </c>
      <c r="U61" s="91">
        <v>3682.69</v>
      </c>
      <c r="V61" s="91">
        <v>157.37</v>
      </c>
      <c r="W61" s="91">
        <v>655.17999999999995</v>
      </c>
      <c r="X61" s="91">
        <v>1815.88</v>
      </c>
      <c r="Y61" s="91">
        <v>106.87</v>
      </c>
      <c r="Z61" s="91">
        <v>329.78</v>
      </c>
      <c r="AA61" s="91">
        <v>44.53</v>
      </c>
      <c r="AB61" s="91">
        <v>105.12</v>
      </c>
      <c r="AC61" s="91">
        <v>17.95</v>
      </c>
      <c r="AD61" s="91">
        <v>56.47</v>
      </c>
      <c r="AE61" s="91">
        <v>332.62</v>
      </c>
      <c r="AF61" s="91">
        <v>12.59</v>
      </c>
      <c r="AG61" s="91">
        <v>833.75</v>
      </c>
      <c r="AH61" s="91">
        <v>74.72</v>
      </c>
      <c r="AI61" s="91">
        <v>30.56</v>
      </c>
      <c r="AJ61" s="91">
        <v>0.68</v>
      </c>
      <c r="AK61" s="91">
        <v>2.37</v>
      </c>
      <c r="AL61" s="91">
        <v>11.34</v>
      </c>
      <c r="AM61" s="91">
        <v>-0.69</v>
      </c>
      <c r="AN61" s="91">
        <v>7.31</v>
      </c>
      <c r="AO61" s="91">
        <v>2828.84</v>
      </c>
      <c r="AP61" s="91">
        <v>27.77</v>
      </c>
      <c r="AQ61" s="91">
        <v>17.989999999999998</v>
      </c>
      <c r="AR61" s="91">
        <v>3123.87</v>
      </c>
      <c r="AS61" s="91">
        <v>94</v>
      </c>
      <c r="AT61" s="91">
        <v>29.89</v>
      </c>
      <c r="AU61" s="91">
        <v>5.04</v>
      </c>
      <c r="AV61" s="91">
        <v>114.8</v>
      </c>
      <c r="AW61" s="91">
        <v>1527.92</v>
      </c>
      <c r="AX61" s="91">
        <v>103.56</v>
      </c>
      <c r="AY61" s="91">
        <v>7229.34</v>
      </c>
      <c r="AZ61" s="91">
        <v>125.59</v>
      </c>
      <c r="BA61" s="91">
        <v>30.33</v>
      </c>
      <c r="BB61" s="91">
        <v>28.63</v>
      </c>
      <c r="BC61" s="91">
        <v>7.28</v>
      </c>
      <c r="BD61" s="91">
        <v>0.41</v>
      </c>
      <c r="BE61" s="91">
        <v>32.4</v>
      </c>
      <c r="BF61" s="91">
        <v>577.26</v>
      </c>
      <c r="BG61" s="91">
        <v>275.55</v>
      </c>
      <c r="BH61" s="91">
        <v>392.13</v>
      </c>
      <c r="BI61" s="91">
        <v>39.64</v>
      </c>
      <c r="BJ61" s="91">
        <v>21.73</v>
      </c>
      <c r="BK61" s="91">
        <v>22.68</v>
      </c>
      <c r="BL61" s="91">
        <v>100.44</v>
      </c>
      <c r="BM61" s="91">
        <v>0.79</v>
      </c>
      <c r="BN61" s="91">
        <v>5.5</v>
      </c>
      <c r="BO61" s="91">
        <v>0</v>
      </c>
      <c r="BP61" s="91">
        <v>0</v>
      </c>
      <c r="BQ61" s="91" t="s">
        <v>308</v>
      </c>
      <c r="BR61" s="91">
        <v>35205.53</v>
      </c>
      <c r="BS61" s="91" t="s">
        <v>308</v>
      </c>
      <c r="BT61" s="91">
        <v>54.49</v>
      </c>
      <c r="BU61" s="91" t="s">
        <v>308</v>
      </c>
      <c r="BV61" s="91">
        <v>1975.56</v>
      </c>
      <c r="BW61" s="91" t="s">
        <v>308</v>
      </c>
      <c r="BX61" s="91">
        <v>39722.480000000003</v>
      </c>
      <c r="BY61" s="91" t="s">
        <v>308</v>
      </c>
      <c r="BZ61" s="91">
        <v>41752.54</v>
      </c>
      <c r="CA61" s="91" t="s">
        <v>308</v>
      </c>
      <c r="CB61" s="91">
        <v>243662.58</v>
      </c>
      <c r="CC61" s="91" t="s">
        <v>308</v>
      </c>
      <c r="CD61" s="91">
        <v>0</v>
      </c>
      <c r="CE61" s="91" t="s">
        <v>308</v>
      </c>
      <c r="CF61" s="91">
        <v>-100.61</v>
      </c>
      <c r="CG61" s="91" t="s">
        <v>308</v>
      </c>
      <c r="CH61" s="91">
        <v>-100.61</v>
      </c>
      <c r="CI61" s="91" t="s">
        <v>308</v>
      </c>
      <c r="CJ61" s="91">
        <v>243561.97</v>
      </c>
      <c r="CK61" s="91" t="s">
        <v>308</v>
      </c>
      <c r="CL61" s="91">
        <v>0</v>
      </c>
      <c r="CM61" s="91" t="s">
        <v>308</v>
      </c>
      <c r="CN61" s="91">
        <v>0</v>
      </c>
      <c r="CO61" s="91" t="s">
        <v>308</v>
      </c>
      <c r="CP61" s="91">
        <v>0</v>
      </c>
      <c r="CQ61" s="91" t="s">
        <v>308</v>
      </c>
      <c r="CR61" s="91">
        <v>30622.61</v>
      </c>
      <c r="CS61" s="91" t="s">
        <v>308</v>
      </c>
      <c r="CT61" s="91">
        <v>30622.61</v>
      </c>
      <c r="CU61" s="91" t="s">
        <v>308</v>
      </c>
      <c r="CV61" s="91">
        <v>315937.13</v>
      </c>
      <c r="CW61" s="91" t="s">
        <v>308</v>
      </c>
      <c r="CX61" s="91">
        <v>351142.66</v>
      </c>
      <c r="CY61" s="91" t="s">
        <v>308</v>
      </c>
    </row>
    <row r="62" spans="1:103" ht="14.5" x14ac:dyDescent="0.35">
      <c r="A62" s="86" t="s">
        <v>309</v>
      </c>
      <c r="B62" s="86" t="s">
        <v>374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209.51</v>
      </c>
      <c r="F62" s="87">
        <v>46.87</v>
      </c>
      <c r="G62" s="87">
        <v>16.149999999999999</v>
      </c>
      <c r="H62" s="87">
        <v>258.45999999999998</v>
      </c>
      <c r="I62" s="87">
        <v>16127.36</v>
      </c>
      <c r="J62" s="87">
        <v>1551.02</v>
      </c>
      <c r="K62" s="87">
        <v>289.77999999999997</v>
      </c>
      <c r="L62" s="87">
        <v>785.04</v>
      </c>
      <c r="M62" s="87">
        <v>521.42999999999995</v>
      </c>
      <c r="N62" s="87">
        <v>1229.3499999999999</v>
      </c>
      <c r="O62" s="87">
        <v>4652.37</v>
      </c>
      <c r="P62" s="87">
        <v>4684.88</v>
      </c>
      <c r="Q62" s="87">
        <v>1099.52</v>
      </c>
      <c r="R62" s="87">
        <v>740.79</v>
      </c>
      <c r="S62" s="87">
        <v>436.33</v>
      </c>
      <c r="T62" s="87">
        <v>1230.6400000000001</v>
      </c>
      <c r="U62" s="87">
        <v>1480.31</v>
      </c>
      <c r="V62" s="87">
        <v>1276.48</v>
      </c>
      <c r="W62" s="87">
        <v>1817.29</v>
      </c>
      <c r="X62" s="87">
        <v>3948.52</v>
      </c>
      <c r="Y62" s="87">
        <v>485.53</v>
      </c>
      <c r="Z62" s="87">
        <v>1955.25</v>
      </c>
      <c r="AA62" s="87">
        <v>492.12</v>
      </c>
      <c r="AB62" s="87">
        <v>1234.95</v>
      </c>
      <c r="AC62" s="87">
        <v>139.46</v>
      </c>
      <c r="AD62" s="87">
        <v>602.89</v>
      </c>
      <c r="AE62" s="87">
        <v>2284.12</v>
      </c>
      <c r="AF62" s="87">
        <v>4856.3500000000004</v>
      </c>
      <c r="AG62" s="87">
        <v>18571.54</v>
      </c>
      <c r="AH62" s="87">
        <v>12314.21</v>
      </c>
      <c r="AI62" s="87">
        <v>1172.6400000000001</v>
      </c>
      <c r="AJ62" s="87">
        <v>182.41</v>
      </c>
      <c r="AK62" s="87">
        <v>520.29999999999995</v>
      </c>
      <c r="AL62" s="87">
        <v>956.1</v>
      </c>
      <c r="AM62" s="87">
        <v>422.7</v>
      </c>
      <c r="AN62" s="87">
        <v>2078.85</v>
      </c>
      <c r="AO62" s="87">
        <v>2993.7</v>
      </c>
      <c r="AP62" s="87">
        <v>1728.18</v>
      </c>
      <c r="AQ62" s="87">
        <v>3163.61</v>
      </c>
      <c r="AR62" s="87">
        <v>3600.04</v>
      </c>
      <c r="AS62" s="87">
        <v>5080.18</v>
      </c>
      <c r="AT62" s="87">
        <v>2401.25</v>
      </c>
      <c r="AU62" s="87">
        <v>1072.71</v>
      </c>
      <c r="AV62" s="87">
        <v>1401.66</v>
      </c>
      <c r="AW62" s="87">
        <v>4457.3500000000004</v>
      </c>
      <c r="AX62" s="87">
        <v>1020.59</v>
      </c>
      <c r="AY62" s="87">
        <v>364.12</v>
      </c>
      <c r="AZ62" s="87">
        <v>14888.96</v>
      </c>
      <c r="BA62" s="87">
        <v>788.21</v>
      </c>
      <c r="BB62" s="87">
        <v>1154</v>
      </c>
      <c r="BC62" s="87">
        <v>805.17</v>
      </c>
      <c r="BD62" s="87">
        <v>2619.42</v>
      </c>
      <c r="BE62" s="87">
        <v>1934.5</v>
      </c>
      <c r="BF62" s="87">
        <v>2461.29</v>
      </c>
      <c r="BG62" s="87">
        <v>733.79</v>
      </c>
      <c r="BH62" s="87">
        <v>1191.81</v>
      </c>
      <c r="BI62" s="87">
        <v>285.7</v>
      </c>
      <c r="BJ62" s="87">
        <v>1402.62</v>
      </c>
      <c r="BK62" s="87">
        <v>1129.83</v>
      </c>
      <c r="BL62" s="87">
        <v>698.34</v>
      </c>
      <c r="BM62" s="87">
        <v>97.05</v>
      </c>
      <c r="BN62" s="87">
        <v>488.47</v>
      </c>
      <c r="BO62" s="87">
        <v>0</v>
      </c>
      <c r="BP62" s="87">
        <v>0</v>
      </c>
      <c r="BQ62" s="87" t="s">
        <v>308</v>
      </c>
      <c r="BR62" s="87">
        <v>148634.06</v>
      </c>
      <c r="BS62" s="87" t="s">
        <v>308</v>
      </c>
      <c r="BT62" s="87">
        <v>166.08</v>
      </c>
      <c r="BU62" s="87" t="s">
        <v>308</v>
      </c>
      <c r="BV62" s="87">
        <v>11.8</v>
      </c>
      <c r="BW62" s="87" t="s">
        <v>308</v>
      </c>
      <c r="BX62" s="87">
        <v>13.95</v>
      </c>
      <c r="BY62" s="87" t="s">
        <v>308</v>
      </c>
      <c r="BZ62" s="87">
        <v>191.83</v>
      </c>
      <c r="CA62" s="87" t="s">
        <v>308</v>
      </c>
      <c r="CB62" s="87">
        <v>117.59</v>
      </c>
      <c r="CC62" s="87" t="s">
        <v>308</v>
      </c>
      <c r="CD62" s="87">
        <v>0</v>
      </c>
      <c r="CE62" s="87" t="s">
        <v>308</v>
      </c>
      <c r="CF62" s="87">
        <v>585.58000000000004</v>
      </c>
      <c r="CG62" s="87" t="s">
        <v>308</v>
      </c>
      <c r="CH62" s="87">
        <v>585.58000000000004</v>
      </c>
      <c r="CI62" s="87" t="s">
        <v>308</v>
      </c>
      <c r="CJ62" s="87">
        <v>703.17</v>
      </c>
      <c r="CK62" s="87" t="s">
        <v>308</v>
      </c>
      <c r="CL62" s="87">
        <v>0</v>
      </c>
      <c r="CM62" s="87" t="s">
        <v>308</v>
      </c>
      <c r="CN62" s="87">
        <v>0</v>
      </c>
      <c r="CO62" s="87" t="s">
        <v>308</v>
      </c>
      <c r="CP62" s="87">
        <v>0</v>
      </c>
      <c r="CQ62" s="87" t="s">
        <v>308</v>
      </c>
      <c r="CR62" s="87">
        <v>11360.28</v>
      </c>
      <c r="CS62" s="87" t="s">
        <v>308</v>
      </c>
      <c r="CT62" s="87">
        <v>11360.28</v>
      </c>
      <c r="CU62" s="87" t="s">
        <v>308</v>
      </c>
      <c r="CV62" s="87">
        <v>12255.28</v>
      </c>
      <c r="CW62" s="87" t="s">
        <v>308</v>
      </c>
      <c r="CX62" s="87">
        <v>160889.34</v>
      </c>
      <c r="CY62" s="87" t="s">
        <v>308</v>
      </c>
    </row>
    <row r="63" spans="1:103" ht="14.5" x14ac:dyDescent="0.35">
      <c r="A63" s="86" t="s">
        <v>309</v>
      </c>
      <c r="B63" s="86" t="s">
        <v>375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91">
        <v>4103.34</v>
      </c>
      <c r="F63" s="91">
        <v>82.51</v>
      </c>
      <c r="G63" s="91">
        <v>22.9</v>
      </c>
      <c r="H63" s="91">
        <v>353.56</v>
      </c>
      <c r="I63" s="91">
        <v>1903.6</v>
      </c>
      <c r="J63" s="91">
        <v>1331.81</v>
      </c>
      <c r="K63" s="91">
        <v>178.12</v>
      </c>
      <c r="L63" s="91">
        <v>381.23</v>
      </c>
      <c r="M63" s="91">
        <v>254.28</v>
      </c>
      <c r="N63" s="91">
        <v>334.28</v>
      </c>
      <c r="O63" s="91">
        <v>1115.78</v>
      </c>
      <c r="P63" s="91">
        <v>544.67999999999995</v>
      </c>
      <c r="Q63" s="91">
        <v>867.86</v>
      </c>
      <c r="R63" s="91">
        <v>419.95</v>
      </c>
      <c r="S63" s="91">
        <v>664.92</v>
      </c>
      <c r="T63" s="91">
        <v>914.41</v>
      </c>
      <c r="U63" s="91">
        <v>987.92</v>
      </c>
      <c r="V63" s="91">
        <v>1011.81</v>
      </c>
      <c r="W63" s="91">
        <v>1948.41</v>
      </c>
      <c r="X63" s="91">
        <v>2082.85</v>
      </c>
      <c r="Y63" s="91">
        <v>574.99</v>
      </c>
      <c r="Z63" s="91">
        <v>1123.3699999999999</v>
      </c>
      <c r="AA63" s="91">
        <v>361.73</v>
      </c>
      <c r="AB63" s="91">
        <v>1734.14</v>
      </c>
      <c r="AC63" s="91">
        <v>224.95</v>
      </c>
      <c r="AD63" s="91">
        <v>866.58</v>
      </c>
      <c r="AE63" s="91">
        <v>4368.2299999999996</v>
      </c>
      <c r="AF63" s="91">
        <v>1106.56</v>
      </c>
      <c r="AG63" s="91">
        <v>9096.42</v>
      </c>
      <c r="AH63" s="91">
        <v>3833.73</v>
      </c>
      <c r="AI63" s="91">
        <v>1107.55</v>
      </c>
      <c r="AJ63" s="91">
        <v>511.04</v>
      </c>
      <c r="AK63" s="91">
        <v>497.17</v>
      </c>
      <c r="AL63" s="91">
        <v>1174.5999999999999</v>
      </c>
      <c r="AM63" s="91">
        <v>221.52</v>
      </c>
      <c r="AN63" s="91">
        <v>1617.07</v>
      </c>
      <c r="AO63" s="91">
        <v>3761.11</v>
      </c>
      <c r="AP63" s="91">
        <v>1053.9000000000001</v>
      </c>
      <c r="AQ63" s="91">
        <v>1631.7</v>
      </c>
      <c r="AR63" s="91">
        <v>5881.88</v>
      </c>
      <c r="AS63" s="91">
        <v>4350.71</v>
      </c>
      <c r="AT63" s="91">
        <v>2142.63</v>
      </c>
      <c r="AU63" s="91">
        <v>2452</v>
      </c>
      <c r="AV63" s="91">
        <v>2174.91</v>
      </c>
      <c r="AW63" s="91">
        <v>6889.68</v>
      </c>
      <c r="AX63" s="91">
        <v>2681.09</v>
      </c>
      <c r="AY63" s="91">
        <v>1109.6500000000001</v>
      </c>
      <c r="AZ63" s="91">
        <v>1686.69</v>
      </c>
      <c r="BA63" s="91">
        <v>5510.72</v>
      </c>
      <c r="BB63" s="91">
        <v>989.1</v>
      </c>
      <c r="BC63" s="91">
        <v>590.29</v>
      </c>
      <c r="BD63" s="91">
        <v>441.95</v>
      </c>
      <c r="BE63" s="91">
        <v>3366.89</v>
      </c>
      <c r="BF63" s="91">
        <v>4259.7299999999996</v>
      </c>
      <c r="BG63" s="91">
        <v>1655.33</v>
      </c>
      <c r="BH63" s="91">
        <v>1681.34</v>
      </c>
      <c r="BI63" s="91">
        <v>964.76</v>
      </c>
      <c r="BJ63" s="91">
        <v>1361.66</v>
      </c>
      <c r="BK63" s="91">
        <v>832.48</v>
      </c>
      <c r="BL63" s="91">
        <v>610.30999999999995</v>
      </c>
      <c r="BM63" s="91">
        <v>88.59</v>
      </c>
      <c r="BN63" s="91">
        <v>364.55</v>
      </c>
      <c r="BO63" s="91">
        <v>0</v>
      </c>
      <c r="BP63" s="91">
        <v>0</v>
      </c>
      <c r="BQ63" s="91" t="s">
        <v>308</v>
      </c>
      <c r="BR63" s="91">
        <v>106457.55</v>
      </c>
      <c r="BS63" s="91" t="s">
        <v>308</v>
      </c>
      <c r="BT63" s="91">
        <v>15961.83</v>
      </c>
      <c r="BU63" s="91" t="s">
        <v>308</v>
      </c>
      <c r="BV63" s="91">
        <v>14.9</v>
      </c>
      <c r="BW63" s="91" t="s">
        <v>308</v>
      </c>
      <c r="BX63" s="91">
        <v>1122.24</v>
      </c>
      <c r="BY63" s="91" t="s">
        <v>308</v>
      </c>
      <c r="BZ63" s="91">
        <v>17098.97</v>
      </c>
      <c r="CA63" s="91" t="s">
        <v>308</v>
      </c>
      <c r="CB63" s="91">
        <v>661.99</v>
      </c>
      <c r="CC63" s="91" t="s">
        <v>308</v>
      </c>
      <c r="CD63" s="91">
        <v>0</v>
      </c>
      <c r="CE63" s="91" t="s">
        <v>308</v>
      </c>
      <c r="CF63" s="91">
        <v>126.16</v>
      </c>
      <c r="CG63" s="91" t="s">
        <v>308</v>
      </c>
      <c r="CH63" s="91">
        <v>126.16</v>
      </c>
      <c r="CI63" s="91" t="s">
        <v>308</v>
      </c>
      <c r="CJ63" s="91">
        <v>788.15</v>
      </c>
      <c r="CK63" s="91" t="s">
        <v>308</v>
      </c>
      <c r="CL63" s="91">
        <v>0</v>
      </c>
      <c r="CM63" s="91" t="s">
        <v>308</v>
      </c>
      <c r="CN63" s="91">
        <v>0</v>
      </c>
      <c r="CO63" s="91" t="s">
        <v>308</v>
      </c>
      <c r="CP63" s="91">
        <v>0</v>
      </c>
      <c r="CQ63" s="91" t="s">
        <v>308</v>
      </c>
      <c r="CR63" s="91">
        <v>6745.29</v>
      </c>
      <c r="CS63" s="91" t="s">
        <v>308</v>
      </c>
      <c r="CT63" s="91">
        <v>6745.29</v>
      </c>
      <c r="CU63" s="91" t="s">
        <v>308</v>
      </c>
      <c r="CV63" s="91">
        <v>24632.41</v>
      </c>
      <c r="CW63" s="91" t="s">
        <v>308</v>
      </c>
      <c r="CX63" s="91">
        <v>131089.97</v>
      </c>
      <c r="CY63" s="91" t="s">
        <v>308</v>
      </c>
    </row>
    <row r="64" spans="1:103" ht="14.5" x14ac:dyDescent="0.35">
      <c r="A64" s="86" t="s">
        <v>309</v>
      </c>
      <c r="B64" s="86" t="s">
        <v>376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3701.47</v>
      </c>
      <c r="F64" s="87">
        <v>248.53</v>
      </c>
      <c r="G64" s="87">
        <v>68.459999999999994</v>
      </c>
      <c r="H64" s="87">
        <v>1371.97</v>
      </c>
      <c r="I64" s="87">
        <v>5786.2</v>
      </c>
      <c r="J64" s="87">
        <v>982.12</v>
      </c>
      <c r="K64" s="87">
        <v>783.99</v>
      </c>
      <c r="L64" s="87">
        <v>1078.6099999999999</v>
      </c>
      <c r="M64" s="87">
        <v>1363.82</v>
      </c>
      <c r="N64" s="87">
        <v>1135.1099999999999</v>
      </c>
      <c r="O64" s="87">
        <v>5019.3599999999997</v>
      </c>
      <c r="P64" s="87">
        <v>22395.09</v>
      </c>
      <c r="Q64" s="87">
        <v>1960.82</v>
      </c>
      <c r="R64" s="87">
        <v>1877.76</v>
      </c>
      <c r="S64" s="87">
        <v>2200.5</v>
      </c>
      <c r="T64" s="87">
        <v>2691.52</v>
      </c>
      <c r="U64" s="87">
        <v>14474.55</v>
      </c>
      <c r="V64" s="87">
        <v>1902.2</v>
      </c>
      <c r="W64" s="87">
        <v>3684.21</v>
      </c>
      <c r="X64" s="87">
        <v>3921.37</v>
      </c>
      <c r="Y64" s="87">
        <v>1654.66</v>
      </c>
      <c r="Z64" s="87">
        <v>2461.61</v>
      </c>
      <c r="AA64" s="87">
        <v>1091.8800000000001</v>
      </c>
      <c r="AB64" s="87">
        <v>4385.91</v>
      </c>
      <c r="AC64" s="87">
        <v>813.55</v>
      </c>
      <c r="AD64" s="87">
        <v>2984.24</v>
      </c>
      <c r="AE64" s="87">
        <v>20977.200000000001</v>
      </c>
      <c r="AF64" s="87">
        <v>2394.4</v>
      </c>
      <c r="AG64" s="87">
        <v>22790.91</v>
      </c>
      <c r="AH64" s="87">
        <v>10305.23</v>
      </c>
      <c r="AI64" s="87">
        <v>9255.36</v>
      </c>
      <c r="AJ64" s="87">
        <v>2851.45</v>
      </c>
      <c r="AK64" s="87">
        <v>5729.55</v>
      </c>
      <c r="AL64" s="87">
        <v>5706.5</v>
      </c>
      <c r="AM64" s="87">
        <v>782.07</v>
      </c>
      <c r="AN64" s="87">
        <v>4546.84</v>
      </c>
      <c r="AO64" s="87">
        <v>2020.34</v>
      </c>
      <c r="AP64" s="87">
        <v>5499.92</v>
      </c>
      <c r="AQ64" s="87">
        <v>4986.8500000000004</v>
      </c>
      <c r="AR64" s="87">
        <v>30646.46</v>
      </c>
      <c r="AS64" s="87">
        <v>6260.78</v>
      </c>
      <c r="AT64" s="87">
        <v>2427.21</v>
      </c>
      <c r="AU64" s="87">
        <v>2588.61</v>
      </c>
      <c r="AV64" s="87">
        <v>2132.25</v>
      </c>
      <c r="AW64" s="87">
        <v>10382.61</v>
      </c>
      <c r="AX64" s="87">
        <v>2643.1</v>
      </c>
      <c r="AY64" s="87">
        <v>3113.1</v>
      </c>
      <c r="AZ64" s="87">
        <v>1768.26</v>
      </c>
      <c r="BA64" s="87">
        <v>1782.7</v>
      </c>
      <c r="BB64" s="87">
        <v>28678.66</v>
      </c>
      <c r="BC64" s="87">
        <v>462.87</v>
      </c>
      <c r="BD64" s="87">
        <v>1030.05</v>
      </c>
      <c r="BE64" s="87">
        <v>6733.24</v>
      </c>
      <c r="BF64" s="87">
        <v>5488.93</v>
      </c>
      <c r="BG64" s="87">
        <v>2904.85</v>
      </c>
      <c r="BH64" s="87">
        <v>4099.76</v>
      </c>
      <c r="BI64" s="87">
        <v>1636</v>
      </c>
      <c r="BJ64" s="87">
        <v>2122.64</v>
      </c>
      <c r="BK64" s="87">
        <v>1627.72</v>
      </c>
      <c r="BL64" s="87">
        <v>877.19</v>
      </c>
      <c r="BM64" s="87">
        <v>305.39</v>
      </c>
      <c r="BN64" s="87">
        <v>2540.79</v>
      </c>
      <c r="BO64" s="87">
        <v>0</v>
      </c>
      <c r="BP64" s="87">
        <v>0</v>
      </c>
      <c r="BQ64" s="87" t="s">
        <v>308</v>
      </c>
      <c r="BR64" s="87">
        <v>310139.24</v>
      </c>
      <c r="BS64" s="87" t="s">
        <v>308</v>
      </c>
      <c r="BT64" s="87">
        <v>24680.23</v>
      </c>
      <c r="BU64" s="87" t="s">
        <v>308</v>
      </c>
      <c r="BV64" s="87">
        <v>0</v>
      </c>
      <c r="BW64" s="87" t="s">
        <v>308</v>
      </c>
      <c r="BX64" s="87">
        <v>935.07</v>
      </c>
      <c r="BY64" s="87" t="s">
        <v>308</v>
      </c>
      <c r="BZ64" s="87">
        <v>25615.31</v>
      </c>
      <c r="CA64" s="87" t="s">
        <v>308</v>
      </c>
      <c r="CB64" s="87">
        <v>22746.76</v>
      </c>
      <c r="CC64" s="87" t="s">
        <v>308</v>
      </c>
      <c r="CD64" s="87">
        <v>0</v>
      </c>
      <c r="CE64" s="87" t="s">
        <v>308</v>
      </c>
      <c r="CF64" s="87">
        <v>38.99</v>
      </c>
      <c r="CG64" s="87" t="s">
        <v>308</v>
      </c>
      <c r="CH64" s="87">
        <v>38.99</v>
      </c>
      <c r="CI64" s="87" t="s">
        <v>308</v>
      </c>
      <c r="CJ64" s="87">
        <v>22785.759999999998</v>
      </c>
      <c r="CK64" s="87" t="s">
        <v>308</v>
      </c>
      <c r="CL64" s="87">
        <v>0</v>
      </c>
      <c r="CM64" s="87" t="s">
        <v>308</v>
      </c>
      <c r="CN64" s="87">
        <v>0</v>
      </c>
      <c r="CO64" s="87" t="s">
        <v>308</v>
      </c>
      <c r="CP64" s="87">
        <v>0</v>
      </c>
      <c r="CQ64" s="87" t="s">
        <v>308</v>
      </c>
      <c r="CR64" s="87">
        <v>64597.120000000003</v>
      </c>
      <c r="CS64" s="87" t="s">
        <v>308</v>
      </c>
      <c r="CT64" s="87">
        <v>64597.120000000003</v>
      </c>
      <c r="CU64" s="87" t="s">
        <v>308</v>
      </c>
      <c r="CV64" s="87">
        <v>112998.18</v>
      </c>
      <c r="CW64" s="87" t="s">
        <v>308</v>
      </c>
      <c r="CX64" s="87">
        <v>423137.42</v>
      </c>
      <c r="CY64" s="87" t="s">
        <v>308</v>
      </c>
    </row>
    <row r="65" spans="1:103" ht="14.5" x14ac:dyDescent="0.35">
      <c r="A65" s="86" t="s">
        <v>309</v>
      </c>
      <c r="B65" s="86" t="s">
        <v>377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91">
        <v>3141.46</v>
      </c>
      <c r="F65" s="91">
        <v>137.44999999999999</v>
      </c>
      <c r="G65" s="91">
        <v>20.079999999999998</v>
      </c>
      <c r="H65" s="91">
        <v>707.28</v>
      </c>
      <c r="I65" s="91">
        <v>7650.16</v>
      </c>
      <c r="J65" s="91">
        <v>1051.8399999999999</v>
      </c>
      <c r="K65" s="91">
        <v>776.38</v>
      </c>
      <c r="L65" s="91">
        <v>874.51</v>
      </c>
      <c r="M65" s="91">
        <v>673.86</v>
      </c>
      <c r="N65" s="91">
        <v>195.42</v>
      </c>
      <c r="O65" s="91">
        <v>2432.0100000000002</v>
      </c>
      <c r="P65" s="91">
        <v>2015.02</v>
      </c>
      <c r="Q65" s="91">
        <v>3071.17</v>
      </c>
      <c r="R65" s="91">
        <v>1818.23</v>
      </c>
      <c r="S65" s="91">
        <v>1944.51</v>
      </c>
      <c r="T65" s="91">
        <v>5358.7</v>
      </c>
      <c r="U65" s="91">
        <v>2220.09</v>
      </c>
      <c r="V65" s="91">
        <v>2608.98</v>
      </c>
      <c r="W65" s="91">
        <v>6153.18</v>
      </c>
      <c r="X65" s="91">
        <v>7002.59</v>
      </c>
      <c r="Y65" s="91">
        <v>3222.03</v>
      </c>
      <c r="Z65" s="91">
        <v>1446.79</v>
      </c>
      <c r="AA65" s="91">
        <v>3439.93</v>
      </c>
      <c r="AB65" s="91">
        <v>2150.0700000000002</v>
      </c>
      <c r="AC65" s="91">
        <v>442.53</v>
      </c>
      <c r="AD65" s="91">
        <v>1622.54</v>
      </c>
      <c r="AE65" s="91">
        <v>10627.27</v>
      </c>
      <c r="AF65" s="91">
        <v>1197.57</v>
      </c>
      <c r="AG65" s="91">
        <v>8268.7800000000007</v>
      </c>
      <c r="AH65" s="91">
        <v>4204.53</v>
      </c>
      <c r="AI65" s="91">
        <v>4104.99</v>
      </c>
      <c r="AJ65" s="91">
        <v>1149.19</v>
      </c>
      <c r="AK65" s="91">
        <v>752.54</v>
      </c>
      <c r="AL65" s="91">
        <v>6682.54</v>
      </c>
      <c r="AM65" s="91">
        <v>772.57</v>
      </c>
      <c r="AN65" s="91">
        <v>3059.3</v>
      </c>
      <c r="AO65" s="91">
        <v>561.74</v>
      </c>
      <c r="AP65" s="91">
        <v>409.19</v>
      </c>
      <c r="AQ65" s="91">
        <v>1864.83</v>
      </c>
      <c r="AR65" s="91">
        <v>2498.64</v>
      </c>
      <c r="AS65" s="91">
        <v>1927.06</v>
      </c>
      <c r="AT65" s="91">
        <v>565.15</v>
      </c>
      <c r="AU65" s="91">
        <v>733.32</v>
      </c>
      <c r="AV65" s="91">
        <v>1119.03</v>
      </c>
      <c r="AW65" s="91">
        <v>4064.65</v>
      </c>
      <c r="AX65" s="91">
        <v>2419.59</v>
      </c>
      <c r="AY65" s="91">
        <v>1010.29</v>
      </c>
      <c r="AZ65" s="91">
        <v>698.45</v>
      </c>
      <c r="BA65" s="91">
        <v>514.89</v>
      </c>
      <c r="BB65" s="91">
        <v>1102.8699999999999</v>
      </c>
      <c r="BC65" s="91">
        <v>3092.04</v>
      </c>
      <c r="BD65" s="91">
        <v>264.69</v>
      </c>
      <c r="BE65" s="91">
        <v>4062.99</v>
      </c>
      <c r="BF65" s="91">
        <v>3208.9</v>
      </c>
      <c r="BG65" s="91">
        <v>2337.41</v>
      </c>
      <c r="BH65" s="91">
        <v>3452.81</v>
      </c>
      <c r="BI65" s="91">
        <v>1323.21</v>
      </c>
      <c r="BJ65" s="91">
        <v>490.87</v>
      </c>
      <c r="BK65" s="91">
        <v>380.29</v>
      </c>
      <c r="BL65" s="91">
        <v>332.69</v>
      </c>
      <c r="BM65" s="91">
        <v>198.11</v>
      </c>
      <c r="BN65" s="91">
        <v>373.93</v>
      </c>
      <c r="BO65" s="91">
        <v>0</v>
      </c>
      <c r="BP65" s="91">
        <v>0</v>
      </c>
      <c r="BQ65" s="91" t="s">
        <v>308</v>
      </c>
      <c r="BR65" s="91">
        <v>142003.74</v>
      </c>
      <c r="BS65" s="91" t="s">
        <v>308</v>
      </c>
      <c r="BT65" s="91">
        <v>1367.37</v>
      </c>
      <c r="BU65" s="91" t="s">
        <v>308</v>
      </c>
      <c r="BV65" s="91">
        <v>3.24</v>
      </c>
      <c r="BW65" s="91" t="s">
        <v>308</v>
      </c>
      <c r="BX65" s="91">
        <v>1906.54</v>
      </c>
      <c r="BY65" s="91" t="s">
        <v>308</v>
      </c>
      <c r="BZ65" s="91">
        <v>3277.15</v>
      </c>
      <c r="CA65" s="91" t="s">
        <v>308</v>
      </c>
      <c r="CB65" s="91">
        <v>1.84</v>
      </c>
      <c r="CC65" s="91" t="s">
        <v>308</v>
      </c>
      <c r="CD65" s="91">
        <v>0</v>
      </c>
      <c r="CE65" s="91" t="s">
        <v>308</v>
      </c>
      <c r="CF65" s="91">
        <v>1.1200000000000001</v>
      </c>
      <c r="CG65" s="91" t="s">
        <v>308</v>
      </c>
      <c r="CH65" s="91">
        <v>1.1200000000000001</v>
      </c>
      <c r="CI65" s="91" t="s">
        <v>308</v>
      </c>
      <c r="CJ65" s="91">
        <v>2.97</v>
      </c>
      <c r="CK65" s="91" t="s">
        <v>308</v>
      </c>
      <c r="CL65" s="91">
        <v>0</v>
      </c>
      <c r="CM65" s="91" t="s">
        <v>308</v>
      </c>
      <c r="CN65" s="91">
        <v>0</v>
      </c>
      <c r="CO65" s="91" t="s">
        <v>308</v>
      </c>
      <c r="CP65" s="91">
        <v>0</v>
      </c>
      <c r="CQ65" s="91" t="s">
        <v>308</v>
      </c>
      <c r="CR65" s="91">
        <v>2379.31</v>
      </c>
      <c r="CS65" s="91" t="s">
        <v>308</v>
      </c>
      <c r="CT65" s="91">
        <v>2379.31</v>
      </c>
      <c r="CU65" s="91" t="s">
        <v>308</v>
      </c>
      <c r="CV65" s="91">
        <v>5659.43</v>
      </c>
      <c r="CW65" s="91" t="s">
        <v>308</v>
      </c>
      <c r="CX65" s="91">
        <v>147663.17000000001</v>
      </c>
      <c r="CY65" s="91" t="s">
        <v>308</v>
      </c>
    </row>
    <row r="66" spans="1:103" ht="14.5" x14ac:dyDescent="0.35">
      <c r="A66" s="86" t="s">
        <v>309</v>
      </c>
      <c r="B66" s="86" t="s">
        <v>378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11.95</v>
      </c>
      <c r="F66" s="87">
        <v>11.72</v>
      </c>
      <c r="G66" s="87">
        <v>4.07</v>
      </c>
      <c r="H66" s="87">
        <v>31.78</v>
      </c>
      <c r="I66" s="87">
        <v>195.51</v>
      </c>
      <c r="J66" s="87">
        <v>86.25</v>
      </c>
      <c r="K66" s="87">
        <v>28.18</v>
      </c>
      <c r="L66" s="87">
        <v>25.62</v>
      </c>
      <c r="M66" s="87">
        <v>48.87</v>
      </c>
      <c r="N66" s="87">
        <v>97.05</v>
      </c>
      <c r="O66" s="87">
        <v>174.02</v>
      </c>
      <c r="P66" s="87">
        <v>184.61</v>
      </c>
      <c r="Q66" s="87">
        <v>74</v>
      </c>
      <c r="R66" s="87">
        <v>166.09</v>
      </c>
      <c r="S66" s="87">
        <v>125.4</v>
      </c>
      <c r="T66" s="87">
        <v>91.08</v>
      </c>
      <c r="U66" s="87">
        <v>108</v>
      </c>
      <c r="V66" s="87">
        <v>80.84</v>
      </c>
      <c r="W66" s="87">
        <v>205.76</v>
      </c>
      <c r="X66" s="87">
        <v>106.66</v>
      </c>
      <c r="Y66" s="87">
        <v>71.94</v>
      </c>
      <c r="Z66" s="87">
        <v>70.819999999999993</v>
      </c>
      <c r="AA66" s="87">
        <v>68.290000000000006</v>
      </c>
      <c r="AB66" s="87">
        <v>127.24</v>
      </c>
      <c r="AC66" s="87">
        <v>41.89</v>
      </c>
      <c r="AD66" s="87">
        <v>155.43</v>
      </c>
      <c r="AE66" s="87">
        <v>362.54</v>
      </c>
      <c r="AF66" s="87">
        <v>207.35</v>
      </c>
      <c r="AG66" s="87">
        <v>1676.62</v>
      </c>
      <c r="AH66" s="87">
        <v>678.35</v>
      </c>
      <c r="AI66" s="87">
        <v>1874.24</v>
      </c>
      <c r="AJ66" s="87">
        <v>1649.4</v>
      </c>
      <c r="AK66" s="87">
        <v>5673.68</v>
      </c>
      <c r="AL66" s="87">
        <v>868.12</v>
      </c>
      <c r="AM66" s="87">
        <v>43.66</v>
      </c>
      <c r="AN66" s="87">
        <v>1647.56</v>
      </c>
      <c r="AO66" s="87">
        <v>68.510000000000005</v>
      </c>
      <c r="AP66" s="87">
        <v>205.56</v>
      </c>
      <c r="AQ66" s="87">
        <v>183.61</v>
      </c>
      <c r="AR66" s="87">
        <v>312.92</v>
      </c>
      <c r="AS66" s="87">
        <v>210.2</v>
      </c>
      <c r="AT66" s="87">
        <v>44.84</v>
      </c>
      <c r="AU66" s="87">
        <v>27.81</v>
      </c>
      <c r="AV66" s="87">
        <v>199.24</v>
      </c>
      <c r="AW66" s="87">
        <v>659.47</v>
      </c>
      <c r="AX66" s="87">
        <v>343.93</v>
      </c>
      <c r="AY66" s="87">
        <v>114.23</v>
      </c>
      <c r="AZ66" s="87">
        <v>145.57</v>
      </c>
      <c r="BA66" s="87">
        <v>141.19</v>
      </c>
      <c r="BB66" s="87">
        <v>261.72000000000003</v>
      </c>
      <c r="BC66" s="87">
        <v>78.86</v>
      </c>
      <c r="BD66" s="87">
        <v>26384.28</v>
      </c>
      <c r="BE66" s="87">
        <v>388.26</v>
      </c>
      <c r="BF66" s="87">
        <v>519.5</v>
      </c>
      <c r="BG66" s="87">
        <v>255.59</v>
      </c>
      <c r="BH66" s="87">
        <v>108.91</v>
      </c>
      <c r="BI66" s="87">
        <v>111.86</v>
      </c>
      <c r="BJ66" s="87">
        <v>560.61</v>
      </c>
      <c r="BK66" s="87">
        <v>948.31</v>
      </c>
      <c r="BL66" s="87">
        <v>82.03</v>
      </c>
      <c r="BM66" s="87">
        <v>16.739999999999998</v>
      </c>
      <c r="BN66" s="87">
        <v>56.85</v>
      </c>
      <c r="BO66" s="87">
        <v>0</v>
      </c>
      <c r="BP66" s="87">
        <v>0</v>
      </c>
      <c r="BQ66" s="87" t="s">
        <v>308</v>
      </c>
      <c r="BR66" s="87">
        <v>49505.17</v>
      </c>
      <c r="BS66" s="87" t="s">
        <v>308</v>
      </c>
      <c r="BT66" s="87">
        <v>45446.87</v>
      </c>
      <c r="BU66" s="87" t="s">
        <v>308</v>
      </c>
      <c r="BV66" s="87">
        <v>62.9</v>
      </c>
      <c r="BW66" s="87" t="s">
        <v>308</v>
      </c>
      <c r="BX66" s="87">
        <v>840.77</v>
      </c>
      <c r="BY66" s="87" t="s">
        <v>308</v>
      </c>
      <c r="BZ66" s="87">
        <v>46350.53</v>
      </c>
      <c r="CA66" s="87" t="s">
        <v>308</v>
      </c>
      <c r="CB66" s="87">
        <v>1.21</v>
      </c>
      <c r="CC66" s="87" t="s">
        <v>308</v>
      </c>
      <c r="CD66" s="87">
        <v>0</v>
      </c>
      <c r="CE66" s="87" t="s">
        <v>308</v>
      </c>
      <c r="CF66" s="87">
        <v>-6.61</v>
      </c>
      <c r="CG66" s="87" t="s">
        <v>308</v>
      </c>
      <c r="CH66" s="87">
        <v>-6.61</v>
      </c>
      <c r="CI66" s="87" t="s">
        <v>308</v>
      </c>
      <c r="CJ66" s="87">
        <v>-5.4</v>
      </c>
      <c r="CK66" s="87" t="s">
        <v>308</v>
      </c>
      <c r="CL66" s="87">
        <v>0</v>
      </c>
      <c r="CM66" s="87" t="s">
        <v>308</v>
      </c>
      <c r="CN66" s="87">
        <v>0</v>
      </c>
      <c r="CO66" s="87" t="s">
        <v>308</v>
      </c>
      <c r="CP66" s="87">
        <v>0</v>
      </c>
      <c r="CQ66" s="87" t="s">
        <v>308</v>
      </c>
      <c r="CR66" s="87">
        <v>5599.13</v>
      </c>
      <c r="CS66" s="87" t="s">
        <v>308</v>
      </c>
      <c r="CT66" s="87">
        <v>5599.13</v>
      </c>
      <c r="CU66" s="87" t="s">
        <v>308</v>
      </c>
      <c r="CV66" s="87">
        <v>51944.26</v>
      </c>
      <c r="CW66" s="87" t="s">
        <v>308</v>
      </c>
      <c r="CX66" s="87">
        <v>101449.43</v>
      </c>
      <c r="CY66" s="87" t="s">
        <v>308</v>
      </c>
    </row>
    <row r="67" spans="1:103" ht="14.5" x14ac:dyDescent="0.35">
      <c r="A67" s="86" t="s">
        <v>309</v>
      </c>
      <c r="B67" s="86" t="s">
        <v>379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91">
        <v>1652.77</v>
      </c>
      <c r="F67" s="91">
        <v>177.68</v>
      </c>
      <c r="G67" s="91">
        <v>87.81</v>
      </c>
      <c r="H67" s="91">
        <v>1007.99</v>
      </c>
      <c r="I67" s="91">
        <v>9652.9</v>
      </c>
      <c r="J67" s="91">
        <v>2717.62</v>
      </c>
      <c r="K67" s="91">
        <v>1078.28</v>
      </c>
      <c r="L67" s="91">
        <v>1558.56</v>
      </c>
      <c r="M67" s="91">
        <v>1832.49</v>
      </c>
      <c r="N67" s="91">
        <v>2306.0500000000002</v>
      </c>
      <c r="O67" s="91">
        <v>5262.5</v>
      </c>
      <c r="P67" s="91">
        <v>2271.6</v>
      </c>
      <c r="Q67" s="91">
        <v>2405.94</v>
      </c>
      <c r="R67" s="91">
        <v>2440.48</v>
      </c>
      <c r="S67" s="91">
        <v>3817.63</v>
      </c>
      <c r="T67" s="91">
        <v>4451.8599999999997</v>
      </c>
      <c r="U67" s="91">
        <v>2492.41</v>
      </c>
      <c r="V67" s="91">
        <v>2906.82</v>
      </c>
      <c r="W67" s="91">
        <v>6552.39</v>
      </c>
      <c r="X67" s="91">
        <v>6309.43</v>
      </c>
      <c r="Y67" s="91">
        <v>1928.69</v>
      </c>
      <c r="Z67" s="91">
        <v>2212.58</v>
      </c>
      <c r="AA67" s="91">
        <v>2036.27</v>
      </c>
      <c r="AB67" s="91">
        <v>6726.14</v>
      </c>
      <c r="AC67" s="91">
        <v>1641.36</v>
      </c>
      <c r="AD67" s="91">
        <v>5860.04</v>
      </c>
      <c r="AE67" s="91">
        <v>14824.26</v>
      </c>
      <c r="AF67" s="91">
        <v>4513.4799999999996</v>
      </c>
      <c r="AG67" s="91">
        <v>25756.83</v>
      </c>
      <c r="AH67" s="91">
        <v>16215.18</v>
      </c>
      <c r="AI67" s="91">
        <v>4745.18</v>
      </c>
      <c r="AJ67" s="91">
        <v>1605.74</v>
      </c>
      <c r="AK67" s="91">
        <v>1540.6</v>
      </c>
      <c r="AL67" s="91">
        <v>7209.17</v>
      </c>
      <c r="AM67" s="91">
        <v>1050.07</v>
      </c>
      <c r="AN67" s="91">
        <v>6106.17</v>
      </c>
      <c r="AO67" s="91">
        <v>3136.24</v>
      </c>
      <c r="AP67" s="91">
        <v>4061.3</v>
      </c>
      <c r="AQ67" s="91">
        <v>5620.78</v>
      </c>
      <c r="AR67" s="91">
        <v>7433.94</v>
      </c>
      <c r="AS67" s="91">
        <v>12020.05</v>
      </c>
      <c r="AT67" s="91">
        <v>5665.57</v>
      </c>
      <c r="AU67" s="91">
        <v>4585.57</v>
      </c>
      <c r="AV67" s="91">
        <v>16005.34</v>
      </c>
      <c r="AW67" s="91">
        <v>16682.580000000002</v>
      </c>
      <c r="AX67" s="91">
        <v>5367.5</v>
      </c>
      <c r="AY67" s="91">
        <v>4825.83</v>
      </c>
      <c r="AZ67" s="91">
        <v>3069.88</v>
      </c>
      <c r="BA67" s="91">
        <v>2614.96</v>
      </c>
      <c r="BB67" s="91">
        <v>6781.75</v>
      </c>
      <c r="BC67" s="91">
        <v>900.01</v>
      </c>
      <c r="BD67" s="91">
        <v>1405.65</v>
      </c>
      <c r="BE67" s="91">
        <v>25491.74</v>
      </c>
      <c r="BF67" s="91">
        <v>27427.1</v>
      </c>
      <c r="BG67" s="91">
        <v>8048.47</v>
      </c>
      <c r="BH67" s="91">
        <v>12256.23</v>
      </c>
      <c r="BI67" s="91">
        <v>5104.8100000000004</v>
      </c>
      <c r="BJ67" s="91">
        <v>2771.91</v>
      </c>
      <c r="BK67" s="91">
        <v>2242.52</v>
      </c>
      <c r="BL67" s="91">
        <v>1970.36</v>
      </c>
      <c r="BM67" s="91">
        <v>380.56</v>
      </c>
      <c r="BN67" s="91">
        <v>2828.64</v>
      </c>
      <c r="BO67" s="91">
        <v>0</v>
      </c>
      <c r="BP67" s="91">
        <v>0</v>
      </c>
      <c r="BQ67" s="91" t="s">
        <v>308</v>
      </c>
      <c r="BR67" s="91">
        <v>353654.26</v>
      </c>
      <c r="BS67" s="91" t="s">
        <v>308</v>
      </c>
      <c r="BT67" s="91">
        <v>25086.58</v>
      </c>
      <c r="BU67" s="91" t="s">
        <v>308</v>
      </c>
      <c r="BV67" s="91">
        <v>17.25</v>
      </c>
      <c r="BW67" s="91" t="s">
        <v>308</v>
      </c>
      <c r="BX67" s="91">
        <v>3411.4</v>
      </c>
      <c r="BY67" s="91" t="s">
        <v>308</v>
      </c>
      <c r="BZ67" s="91">
        <v>28515.23</v>
      </c>
      <c r="CA67" s="91" t="s">
        <v>308</v>
      </c>
      <c r="CB67" s="91">
        <v>6973.79</v>
      </c>
      <c r="CC67" s="91" t="s">
        <v>308</v>
      </c>
      <c r="CD67" s="91">
        <v>0</v>
      </c>
      <c r="CE67" s="91" t="s">
        <v>308</v>
      </c>
      <c r="CF67" s="91">
        <v>73.73</v>
      </c>
      <c r="CG67" s="91" t="s">
        <v>308</v>
      </c>
      <c r="CH67" s="91">
        <v>73.73</v>
      </c>
      <c r="CI67" s="91" t="s">
        <v>308</v>
      </c>
      <c r="CJ67" s="91">
        <v>7047.52</v>
      </c>
      <c r="CK67" s="91" t="s">
        <v>308</v>
      </c>
      <c r="CL67" s="91">
        <v>0</v>
      </c>
      <c r="CM67" s="91" t="s">
        <v>308</v>
      </c>
      <c r="CN67" s="91">
        <v>0</v>
      </c>
      <c r="CO67" s="91" t="s">
        <v>308</v>
      </c>
      <c r="CP67" s="91">
        <v>0</v>
      </c>
      <c r="CQ67" s="91" t="s">
        <v>308</v>
      </c>
      <c r="CR67" s="91">
        <v>23095.31</v>
      </c>
      <c r="CS67" s="91" t="s">
        <v>308</v>
      </c>
      <c r="CT67" s="91">
        <v>23095.31</v>
      </c>
      <c r="CU67" s="91" t="s">
        <v>308</v>
      </c>
      <c r="CV67" s="91">
        <v>58658.06</v>
      </c>
      <c r="CW67" s="91" t="s">
        <v>308</v>
      </c>
      <c r="CX67" s="91">
        <v>412312.32000000001</v>
      </c>
      <c r="CY67" s="91" t="s">
        <v>308</v>
      </c>
    </row>
    <row r="68" spans="1:103" ht="14.5" x14ac:dyDescent="0.35">
      <c r="A68" s="86" t="s">
        <v>309</v>
      </c>
      <c r="B68" s="86" t="s">
        <v>380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576.69000000000005</v>
      </c>
      <c r="F68" s="87">
        <v>137.91999999999999</v>
      </c>
      <c r="G68" s="87">
        <v>12.05</v>
      </c>
      <c r="H68" s="87">
        <v>327.04000000000002</v>
      </c>
      <c r="I68" s="87">
        <v>1854.38</v>
      </c>
      <c r="J68" s="87">
        <v>369.26</v>
      </c>
      <c r="K68" s="87">
        <v>305.58</v>
      </c>
      <c r="L68" s="87">
        <v>503.22</v>
      </c>
      <c r="M68" s="87">
        <v>338.31</v>
      </c>
      <c r="N68" s="87">
        <v>485.31</v>
      </c>
      <c r="O68" s="87">
        <v>1549.37</v>
      </c>
      <c r="P68" s="87">
        <v>646.82000000000005</v>
      </c>
      <c r="Q68" s="87">
        <v>754.06</v>
      </c>
      <c r="R68" s="87">
        <v>750.86</v>
      </c>
      <c r="S68" s="87">
        <v>1001.52</v>
      </c>
      <c r="T68" s="87">
        <v>897.98</v>
      </c>
      <c r="U68" s="87">
        <v>643.41</v>
      </c>
      <c r="V68" s="87">
        <v>793.13</v>
      </c>
      <c r="W68" s="87">
        <v>1275.3499999999999</v>
      </c>
      <c r="X68" s="87">
        <v>1502.98</v>
      </c>
      <c r="Y68" s="87">
        <v>206.41</v>
      </c>
      <c r="Z68" s="87">
        <v>380.36</v>
      </c>
      <c r="AA68" s="87">
        <v>303.39999999999998</v>
      </c>
      <c r="AB68" s="87">
        <v>10792.95</v>
      </c>
      <c r="AC68" s="87">
        <v>256.41000000000003</v>
      </c>
      <c r="AD68" s="87">
        <v>908.63</v>
      </c>
      <c r="AE68" s="87">
        <v>5034.4799999999996</v>
      </c>
      <c r="AF68" s="87">
        <v>803.06</v>
      </c>
      <c r="AG68" s="87">
        <v>2531.02</v>
      </c>
      <c r="AH68" s="87">
        <v>1734.91</v>
      </c>
      <c r="AI68" s="87">
        <v>1403.04</v>
      </c>
      <c r="AJ68" s="87">
        <v>189.37</v>
      </c>
      <c r="AK68" s="87">
        <v>161.25</v>
      </c>
      <c r="AL68" s="87">
        <v>904.95</v>
      </c>
      <c r="AM68" s="87">
        <v>193.26</v>
      </c>
      <c r="AN68" s="87">
        <v>1112.19</v>
      </c>
      <c r="AO68" s="87">
        <v>248.83</v>
      </c>
      <c r="AP68" s="87">
        <v>238.17</v>
      </c>
      <c r="AQ68" s="87">
        <v>573.24</v>
      </c>
      <c r="AR68" s="87">
        <v>1089.7</v>
      </c>
      <c r="AS68" s="87">
        <v>1018.96</v>
      </c>
      <c r="AT68" s="87">
        <v>467.16</v>
      </c>
      <c r="AU68" s="87">
        <v>238.35</v>
      </c>
      <c r="AV68" s="87">
        <v>2724.35</v>
      </c>
      <c r="AW68" s="87">
        <v>3924.59</v>
      </c>
      <c r="AX68" s="87">
        <v>2028.76</v>
      </c>
      <c r="AY68" s="87">
        <v>323.48</v>
      </c>
      <c r="AZ68" s="87">
        <v>733.65</v>
      </c>
      <c r="BA68" s="87">
        <v>1117.81</v>
      </c>
      <c r="BB68" s="87">
        <v>524.29</v>
      </c>
      <c r="BC68" s="87">
        <v>302.67</v>
      </c>
      <c r="BD68" s="87">
        <v>142.38999999999999</v>
      </c>
      <c r="BE68" s="87">
        <v>2073.54</v>
      </c>
      <c r="BF68" s="87">
        <v>10071.69</v>
      </c>
      <c r="BG68" s="87">
        <v>1744</v>
      </c>
      <c r="BH68" s="87">
        <v>1624.86</v>
      </c>
      <c r="BI68" s="87">
        <v>1498.55</v>
      </c>
      <c r="BJ68" s="87">
        <v>341.63</v>
      </c>
      <c r="BK68" s="87">
        <v>395.27</v>
      </c>
      <c r="BL68" s="87">
        <v>685.28</v>
      </c>
      <c r="BM68" s="87">
        <v>21.28</v>
      </c>
      <c r="BN68" s="87">
        <v>162.41</v>
      </c>
      <c r="BO68" s="87">
        <v>0</v>
      </c>
      <c r="BP68" s="87">
        <v>0</v>
      </c>
      <c r="BQ68" s="87" t="s">
        <v>308</v>
      </c>
      <c r="BR68" s="87">
        <v>75955.86</v>
      </c>
      <c r="BS68" s="87" t="s">
        <v>308</v>
      </c>
      <c r="BT68" s="87">
        <v>18201.53</v>
      </c>
      <c r="BU68" s="87" t="s">
        <v>308</v>
      </c>
      <c r="BV68" s="87">
        <v>218.74</v>
      </c>
      <c r="BW68" s="87" t="s">
        <v>308</v>
      </c>
      <c r="BX68" s="87">
        <v>868592.2</v>
      </c>
      <c r="BY68" s="87" t="s">
        <v>308</v>
      </c>
      <c r="BZ68" s="87">
        <v>887012.48</v>
      </c>
      <c r="CA68" s="87" t="s">
        <v>308</v>
      </c>
      <c r="CB68" s="87">
        <v>3082.79</v>
      </c>
      <c r="CC68" s="87" t="s">
        <v>308</v>
      </c>
      <c r="CD68" s="87">
        <v>0</v>
      </c>
      <c r="CE68" s="87" t="s">
        <v>308</v>
      </c>
      <c r="CF68" s="87">
        <v>0</v>
      </c>
      <c r="CG68" s="87" t="s">
        <v>308</v>
      </c>
      <c r="CH68" s="87">
        <v>0</v>
      </c>
      <c r="CI68" s="87" t="s">
        <v>308</v>
      </c>
      <c r="CJ68" s="87">
        <v>3082.79</v>
      </c>
      <c r="CK68" s="87" t="s">
        <v>308</v>
      </c>
      <c r="CL68" s="87">
        <v>0</v>
      </c>
      <c r="CM68" s="87" t="s">
        <v>308</v>
      </c>
      <c r="CN68" s="87">
        <v>0</v>
      </c>
      <c r="CO68" s="87" t="s">
        <v>308</v>
      </c>
      <c r="CP68" s="87">
        <v>0</v>
      </c>
      <c r="CQ68" s="87" t="s">
        <v>308</v>
      </c>
      <c r="CR68" s="87">
        <v>1819.87</v>
      </c>
      <c r="CS68" s="87" t="s">
        <v>308</v>
      </c>
      <c r="CT68" s="87">
        <v>1819.87</v>
      </c>
      <c r="CU68" s="87" t="s">
        <v>308</v>
      </c>
      <c r="CV68" s="87">
        <v>891915.14</v>
      </c>
      <c r="CW68" s="87" t="s">
        <v>308</v>
      </c>
      <c r="CX68" s="87">
        <v>967871</v>
      </c>
      <c r="CY68" s="87" t="s">
        <v>308</v>
      </c>
    </row>
    <row r="69" spans="1:103" ht="14.5" x14ac:dyDescent="0.35">
      <c r="A69" s="86" t="s">
        <v>309</v>
      </c>
      <c r="B69" s="86" t="s">
        <v>381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91">
        <v>238.07</v>
      </c>
      <c r="F69" s="91">
        <v>41.7</v>
      </c>
      <c r="G69" s="91">
        <v>26.3</v>
      </c>
      <c r="H69" s="91">
        <v>138.41999999999999</v>
      </c>
      <c r="I69" s="91">
        <v>1435.26</v>
      </c>
      <c r="J69" s="91">
        <v>192.01</v>
      </c>
      <c r="K69" s="91">
        <v>89.73</v>
      </c>
      <c r="L69" s="91">
        <v>151.86000000000001</v>
      </c>
      <c r="M69" s="91">
        <v>230.53</v>
      </c>
      <c r="N69" s="91">
        <v>310.55</v>
      </c>
      <c r="O69" s="91">
        <v>778.28</v>
      </c>
      <c r="P69" s="91">
        <v>651.59</v>
      </c>
      <c r="Q69" s="91">
        <v>373.45</v>
      </c>
      <c r="R69" s="91">
        <v>247.08</v>
      </c>
      <c r="S69" s="91">
        <v>489.26</v>
      </c>
      <c r="T69" s="91">
        <v>592.25</v>
      </c>
      <c r="U69" s="91">
        <v>564.13</v>
      </c>
      <c r="V69" s="91">
        <v>609.70000000000005</v>
      </c>
      <c r="W69" s="91">
        <v>1159.01</v>
      </c>
      <c r="X69" s="91">
        <v>1998.32</v>
      </c>
      <c r="Y69" s="91">
        <v>641.13</v>
      </c>
      <c r="Z69" s="91">
        <v>268.14</v>
      </c>
      <c r="AA69" s="91">
        <v>539.5</v>
      </c>
      <c r="AB69" s="91">
        <v>1136.22</v>
      </c>
      <c r="AC69" s="91">
        <v>132.05000000000001</v>
      </c>
      <c r="AD69" s="91">
        <v>295.82</v>
      </c>
      <c r="AE69" s="91">
        <v>1428.1</v>
      </c>
      <c r="AF69" s="91">
        <v>669.22</v>
      </c>
      <c r="AG69" s="91">
        <v>2529.6</v>
      </c>
      <c r="AH69" s="91">
        <v>1910</v>
      </c>
      <c r="AI69" s="91">
        <v>1644.64</v>
      </c>
      <c r="AJ69" s="91">
        <v>148.86000000000001</v>
      </c>
      <c r="AK69" s="91">
        <v>1140.17</v>
      </c>
      <c r="AL69" s="91">
        <v>914.44</v>
      </c>
      <c r="AM69" s="91">
        <v>335.15</v>
      </c>
      <c r="AN69" s="91">
        <v>538.6</v>
      </c>
      <c r="AO69" s="91">
        <v>242.42</v>
      </c>
      <c r="AP69" s="91">
        <v>344.79</v>
      </c>
      <c r="AQ69" s="91">
        <v>1490.59</v>
      </c>
      <c r="AR69" s="91">
        <v>2574.88</v>
      </c>
      <c r="AS69" s="91">
        <v>2330.6799999999998</v>
      </c>
      <c r="AT69" s="91">
        <v>643.76</v>
      </c>
      <c r="AU69" s="91">
        <v>318.70999999999998</v>
      </c>
      <c r="AV69" s="91">
        <v>914.65</v>
      </c>
      <c r="AW69" s="91">
        <v>2201.79</v>
      </c>
      <c r="AX69" s="91">
        <v>790.65</v>
      </c>
      <c r="AY69" s="91">
        <v>1822.44</v>
      </c>
      <c r="AZ69" s="91">
        <v>537.72</v>
      </c>
      <c r="BA69" s="91">
        <v>304.7</v>
      </c>
      <c r="BB69" s="91">
        <v>372.92</v>
      </c>
      <c r="BC69" s="91">
        <v>390.36</v>
      </c>
      <c r="BD69" s="91">
        <v>122.67</v>
      </c>
      <c r="BE69" s="91">
        <v>1190.19</v>
      </c>
      <c r="BF69" s="91">
        <v>7207.19</v>
      </c>
      <c r="BG69" s="91">
        <v>19250.61</v>
      </c>
      <c r="BH69" s="91">
        <v>3335.63</v>
      </c>
      <c r="BI69" s="91">
        <v>962.77</v>
      </c>
      <c r="BJ69" s="91">
        <v>418.05</v>
      </c>
      <c r="BK69" s="91">
        <v>272.06</v>
      </c>
      <c r="BL69" s="91">
        <v>658.16</v>
      </c>
      <c r="BM69" s="91">
        <v>70.67</v>
      </c>
      <c r="BN69" s="91">
        <v>257.01</v>
      </c>
      <c r="BO69" s="91">
        <v>0</v>
      </c>
      <c r="BP69" s="91">
        <v>0</v>
      </c>
      <c r="BQ69" s="91" t="s">
        <v>308</v>
      </c>
      <c r="BR69" s="91">
        <v>73615.22</v>
      </c>
      <c r="BS69" s="91" t="s">
        <v>308</v>
      </c>
      <c r="BT69" s="91">
        <v>75130.19</v>
      </c>
      <c r="BU69" s="91" t="s">
        <v>308</v>
      </c>
      <c r="BV69" s="91">
        <v>18964.919999999998</v>
      </c>
      <c r="BW69" s="91" t="s">
        <v>308</v>
      </c>
      <c r="BX69" s="91">
        <v>483313.53</v>
      </c>
      <c r="BY69" s="91" t="s">
        <v>308</v>
      </c>
      <c r="BZ69" s="91">
        <v>577408.64</v>
      </c>
      <c r="CA69" s="91" t="s">
        <v>308</v>
      </c>
      <c r="CB69" s="91">
        <v>580.67999999999995</v>
      </c>
      <c r="CC69" s="91" t="s">
        <v>308</v>
      </c>
      <c r="CD69" s="91">
        <v>67.7</v>
      </c>
      <c r="CE69" s="91" t="s">
        <v>308</v>
      </c>
      <c r="CF69" s="91">
        <v>-34.03</v>
      </c>
      <c r="CG69" s="91" t="s">
        <v>308</v>
      </c>
      <c r="CH69" s="91">
        <v>33.67</v>
      </c>
      <c r="CI69" s="91" t="s">
        <v>308</v>
      </c>
      <c r="CJ69" s="91">
        <v>614.35</v>
      </c>
      <c r="CK69" s="91" t="s">
        <v>308</v>
      </c>
      <c r="CL69" s="91">
        <v>0</v>
      </c>
      <c r="CM69" s="91" t="s">
        <v>308</v>
      </c>
      <c r="CN69" s="91">
        <v>0</v>
      </c>
      <c r="CO69" s="91" t="s">
        <v>308</v>
      </c>
      <c r="CP69" s="91">
        <v>0</v>
      </c>
      <c r="CQ69" s="91" t="s">
        <v>308</v>
      </c>
      <c r="CR69" s="91">
        <v>527.79</v>
      </c>
      <c r="CS69" s="91" t="s">
        <v>308</v>
      </c>
      <c r="CT69" s="91">
        <v>527.79</v>
      </c>
      <c r="CU69" s="91" t="s">
        <v>308</v>
      </c>
      <c r="CV69" s="91">
        <v>578550.78</v>
      </c>
      <c r="CW69" s="91" t="s">
        <v>308</v>
      </c>
      <c r="CX69" s="91">
        <v>652166</v>
      </c>
      <c r="CY69" s="91" t="s">
        <v>308</v>
      </c>
    </row>
    <row r="70" spans="1:103" ht="14.5" x14ac:dyDescent="0.35">
      <c r="A70" s="86" t="s">
        <v>309</v>
      </c>
      <c r="B70" s="86" t="s">
        <v>382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70.73</v>
      </c>
      <c r="F70" s="87">
        <v>19.399999999999999</v>
      </c>
      <c r="G70" s="87">
        <v>11.61</v>
      </c>
      <c r="H70" s="87">
        <v>45.02</v>
      </c>
      <c r="I70" s="87">
        <v>496.05</v>
      </c>
      <c r="J70" s="87">
        <v>74.239999999999995</v>
      </c>
      <c r="K70" s="87">
        <v>25.4</v>
      </c>
      <c r="L70" s="87">
        <v>29.87</v>
      </c>
      <c r="M70" s="87">
        <v>41.31</v>
      </c>
      <c r="N70" s="87">
        <v>112.82</v>
      </c>
      <c r="O70" s="87">
        <v>154.91</v>
      </c>
      <c r="P70" s="87">
        <v>255.39</v>
      </c>
      <c r="Q70" s="87">
        <v>78.55</v>
      </c>
      <c r="R70" s="87">
        <v>53.61</v>
      </c>
      <c r="S70" s="87">
        <v>125.11</v>
      </c>
      <c r="T70" s="87">
        <v>118.85</v>
      </c>
      <c r="U70" s="87">
        <v>46.01</v>
      </c>
      <c r="V70" s="87">
        <v>77.77</v>
      </c>
      <c r="W70" s="87">
        <v>185.44</v>
      </c>
      <c r="X70" s="87">
        <v>130.1</v>
      </c>
      <c r="Y70" s="87">
        <v>74.58</v>
      </c>
      <c r="Z70" s="87">
        <v>87</v>
      </c>
      <c r="AA70" s="87">
        <v>111.88</v>
      </c>
      <c r="AB70" s="87">
        <v>239.28</v>
      </c>
      <c r="AC70" s="87">
        <v>48.23</v>
      </c>
      <c r="AD70" s="87">
        <v>230.19</v>
      </c>
      <c r="AE70" s="87">
        <v>383.04</v>
      </c>
      <c r="AF70" s="87">
        <v>253.51</v>
      </c>
      <c r="AG70" s="87">
        <v>1417.14</v>
      </c>
      <c r="AH70" s="87">
        <v>595.99</v>
      </c>
      <c r="AI70" s="87">
        <v>232.56</v>
      </c>
      <c r="AJ70" s="87">
        <v>28.31</v>
      </c>
      <c r="AK70" s="87">
        <v>59.88</v>
      </c>
      <c r="AL70" s="87">
        <v>157.1</v>
      </c>
      <c r="AM70" s="87">
        <v>28.26</v>
      </c>
      <c r="AN70" s="87">
        <v>770.33</v>
      </c>
      <c r="AO70" s="87">
        <v>112.34</v>
      </c>
      <c r="AP70" s="87">
        <v>48.81</v>
      </c>
      <c r="AQ70" s="87">
        <v>340.91</v>
      </c>
      <c r="AR70" s="87">
        <v>272.87</v>
      </c>
      <c r="AS70" s="87">
        <v>240.5</v>
      </c>
      <c r="AT70" s="87">
        <v>258.37</v>
      </c>
      <c r="AU70" s="87">
        <v>164.92</v>
      </c>
      <c r="AV70" s="87">
        <v>107.63</v>
      </c>
      <c r="AW70" s="87">
        <v>282.76</v>
      </c>
      <c r="AX70" s="87">
        <v>178.84</v>
      </c>
      <c r="AY70" s="87">
        <v>238.09</v>
      </c>
      <c r="AZ70" s="87">
        <v>516.02</v>
      </c>
      <c r="BA70" s="87">
        <v>247.77</v>
      </c>
      <c r="BB70" s="87">
        <v>138.6</v>
      </c>
      <c r="BC70" s="87">
        <v>76.23</v>
      </c>
      <c r="BD70" s="87">
        <v>411.52</v>
      </c>
      <c r="BE70" s="87">
        <v>844</v>
      </c>
      <c r="BF70" s="87">
        <v>2541.23</v>
      </c>
      <c r="BG70" s="87">
        <v>906.68</v>
      </c>
      <c r="BH70" s="87">
        <v>42653.440000000002</v>
      </c>
      <c r="BI70" s="87">
        <v>4721.3999999999996</v>
      </c>
      <c r="BJ70" s="87">
        <v>123.17</v>
      </c>
      <c r="BK70" s="87">
        <v>302.44</v>
      </c>
      <c r="BL70" s="87">
        <v>200.7</v>
      </c>
      <c r="BM70" s="87">
        <v>17.41</v>
      </c>
      <c r="BN70" s="87">
        <v>91.99</v>
      </c>
      <c r="BO70" s="87">
        <v>0</v>
      </c>
      <c r="BP70" s="87">
        <v>0</v>
      </c>
      <c r="BQ70" s="87" t="s">
        <v>308</v>
      </c>
      <c r="BR70" s="87">
        <v>62908.09</v>
      </c>
      <c r="BS70" s="87" t="s">
        <v>308</v>
      </c>
      <c r="BT70" s="87">
        <v>164757.43</v>
      </c>
      <c r="BU70" s="87" t="s">
        <v>308</v>
      </c>
      <c r="BV70" s="87">
        <v>4997.7</v>
      </c>
      <c r="BW70" s="87" t="s">
        <v>308</v>
      </c>
      <c r="BX70" s="87">
        <v>613428.75</v>
      </c>
      <c r="BY70" s="87" t="s">
        <v>308</v>
      </c>
      <c r="BZ70" s="87">
        <v>783183.87</v>
      </c>
      <c r="CA70" s="87" t="s">
        <v>308</v>
      </c>
      <c r="CB70" s="87">
        <v>33.49</v>
      </c>
      <c r="CC70" s="87" t="s">
        <v>308</v>
      </c>
      <c r="CD70" s="87">
        <v>0</v>
      </c>
      <c r="CE70" s="87" t="s">
        <v>308</v>
      </c>
      <c r="CF70" s="87">
        <v>-0.31</v>
      </c>
      <c r="CG70" s="87" t="s">
        <v>308</v>
      </c>
      <c r="CH70" s="87">
        <v>-0.31</v>
      </c>
      <c r="CI70" s="87" t="s">
        <v>308</v>
      </c>
      <c r="CJ70" s="87">
        <v>33.18</v>
      </c>
      <c r="CK70" s="87" t="s">
        <v>308</v>
      </c>
      <c r="CL70" s="87">
        <v>0</v>
      </c>
      <c r="CM70" s="87" t="s">
        <v>308</v>
      </c>
      <c r="CN70" s="87">
        <v>0</v>
      </c>
      <c r="CO70" s="87" t="s">
        <v>308</v>
      </c>
      <c r="CP70" s="87">
        <v>0</v>
      </c>
      <c r="CQ70" s="87" t="s">
        <v>308</v>
      </c>
      <c r="CR70" s="87">
        <v>438.25</v>
      </c>
      <c r="CS70" s="87" t="s">
        <v>308</v>
      </c>
      <c r="CT70" s="87">
        <v>438.25</v>
      </c>
      <c r="CU70" s="87" t="s">
        <v>308</v>
      </c>
      <c r="CV70" s="87">
        <v>783655.3</v>
      </c>
      <c r="CW70" s="87" t="s">
        <v>308</v>
      </c>
      <c r="CX70" s="87">
        <v>846563.39</v>
      </c>
      <c r="CY70" s="87" t="s">
        <v>308</v>
      </c>
    </row>
    <row r="71" spans="1:103" ht="14.5" x14ac:dyDescent="0.35">
      <c r="A71" s="86" t="s">
        <v>309</v>
      </c>
      <c r="B71" s="86" t="s">
        <v>383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91">
        <v>17.190000000000001</v>
      </c>
      <c r="F71" s="91">
        <v>3.26</v>
      </c>
      <c r="G71" s="91">
        <v>0.21</v>
      </c>
      <c r="H71" s="91">
        <v>0.32</v>
      </c>
      <c r="I71" s="91">
        <v>1.97</v>
      </c>
      <c r="J71" s="91">
        <v>1.46</v>
      </c>
      <c r="K71" s="91">
        <v>0.11</v>
      </c>
      <c r="L71" s="91">
        <v>0</v>
      </c>
      <c r="M71" s="91">
        <v>0.11</v>
      </c>
      <c r="N71" s="91">
        <v>0.1</v>
      </c>
      <c r="O71" s="91">
        <v>0.37</v>
      </c>
      <c r="P71" s="91">
        <v>1.42</v>
      </c>
      <c r="Q71" s="91">
        <v>0.11</v>
      </c>
      <c r="R71" s="91">
        <v>0.32</v>
      </c>
      <c r="S71" s="91">
        <v>0.73</v>
      </c>
      <c r="T71" s="91">
        <v>0.67</v>
      </c>
      <c r="U71" s="91">
        <v>0.11</v>
      </c>
      <c r="V71" s="91">
        <v>0.36</v>
      </c>
      <c r="W71" s="91">
        <v>0.42</v>
      </c>
      <c r="X71" s="91">
        <v>0</v>
      </c>
      <c r="Y71" s="91">
        <v>2.91</v>
      </c>
      <c r="Z71" s="91">
        <v>4.8</v>
      </c>
      <c r="AA71" s="91">
        <v>2.61</v>
      </c>
      <c r="AB71" s="91">
        <v>1.37</v>
      </c>
      <c r="AC71" s="91">
        <v>0.1</v>
      </c>
      <c r="AD71" s="91">
        <v>4.93</v>
      </c>
      <c r="AE71" s="91">
        <v>2.29</v>
      </c>
      <c r="AF71" s="91">
        <v>0.21</v>
      </c>
      <c r="AG71" s="91">
        <v>4.6900000000000004</v>
      </c>
      <c r="AH71" s="91">
        <v>1.34</v>
      </c>
      <c r="AI71" s="91">
        <v>2.11</v>
      </c>
      <c r="AJ71" s="91">
        <v>0.1</v>
      </c>
      <c r="AK71" s="91">
        <v>0.51</v>
      </c>
      <c r="AL71" s="91">
        <v>0</v>
      </c>
      <c r="AM71" s="91">
        <v>0.02</v>
      </c>
      <c r="AN71" s="91">
        <v>30.1</v>
      </c>
      <c r="AO71" s="91">
        <v>0.25</v>
      </c>
      <c r="AP71" s="91">
        <v>0.28000000000000003</v>
      </c>
      <c r="AQ71" s="91">
        <v>1.67</v>
      </c>
      <c r="AR71" s="91">
        <v>0.33</v>
      </c>
      <c r="AS71" s="91">
        <v>29.55</v>
      </c>
      <c r="AT71" s="91">
        <v>0.38</v>
      </c>
      <c r="AU71" s="91">
        <v>3.21</v>
      </c>
      <c r="AV71" s="91">
        <v>15.26</v>
      </c>
      <c r="AW71" s="91">
        <v>11.4</v>
      </c>
      <c r="AX71" s="91">
        <v>0.15</v>
      </c>
      <c r="AY71" s="91">
        <v>11.32</v>
      </c>
      <c r="AZ71" s="91">
        <v>1142.1300000000001</v>
      </c>
      <c r="BA71" s="91">
        <v>329.91</v>
      </c>
      <c r="BB71" s="91">
        <v>0.41</v>
      </c>
      <c r="BC71" s="91">
        <v>7.0000000000000007E-2</v>
      </c>
      <c r="BD71" s="91">
        <v>498.27</v>
      </c>
      <c r="BE71" s="91">
        <v>754.12</v>
      </c>
      <c r="BF71" s="91">
        <v>337.06</v>
      </c>
      <c r="BG71" s="91">
        <v>266.64999999999998</v>
      </c>
      <c r="BH71" s="91">
        <v>3080.43</v>
      </c>
      <c r="BI71" s="91">
        <v>2860.82</v>
      </c>
      <c r="BJ71" s="91">
        <v>150.52000000000001</v>
      </c>
      <c r="BK71" s="91">
        <v>184.76</v>
      </c>
      <c r="BL71" s="91">
        <v>91.4</v>
      </c>
      <c r="BM71" s="91">
        <v>0.1</v>
      </c>
      <c r="BN71" s="91">
        <v>0.44</v>
      </c>
      <c r="BO71" s="91">
        <v>0</v>
      </c>
      <c r="BP71" s="91">
        <v>0</v>
      </c>
      <c r="BQ71" s="91" t="s">
        <v>308</v>
      </c>
      <c r="BR71" s="91">
        <v>9858.2199999999993</v>
      </c>
      <c r="BS71" s="91" t="s">
        <v>308</v>
      </c>
      <c r="BT71" s="91">
        <v>73363.289999999994</v>
      </c>
      <c r="BU71" s="91" t="s">
        <v>308</v>
      </c>
      <c r="BV71" s="91">
        <v>46412.69</v>
      </c>
      <c r="BW71" s="91" t="s">
        <v>308</v>
      </c>
      <c r="BX71" s="91">
        <v>206427.76</v>
      </c>
      <c r="BY71" s="91" t="s">
        <v>308</v>
      </c>
      <c r="BZ71" s="91">
        <v>326203.75</v>
      </c>
      <c r="CA71" s="91" t="s">
        <v>308</v>
      </c>
      <c r="CB71" s="91">
        <v>0.04</v>
      </c>
      <c r="CC71" s="91" t="s">
        <v>308</v>
      </c>
      <c r="CD71" s="91">
        <v>0</v>
      </c>
      <c r="CE71" s="91" t="s">
        <v>308</v>
      </c>
      <c r="CF71" s="91">
        <v>-252.96</v>
      </c>
      <c r="CG71" s="91" t="s">
        <v>308</v>
      </c>
      <c r="CH71" s="91">
        <v>-252.96</v>
      </c>
      <c r="CI71" s="91" t="s">
        <v>308</v>
      </c>
      <c r="CJ71" s="91">
        <v>-252.93</v>
      </c>
      <c r="CK71" s="91" t="s">
        <v>308</v>
      </c>
      <c r="CL71" s="91">
        <v>0</v>
      </c>
      <c r="CM71" s="91" t="s">
        <v>308</v>
      </c>
      <c r="CN71" s="91">
        <v>0</v>
      </c>
      <c r="CO71" s="91" t="s">
        <v>308</v>
      </c>
      <c r="CP71" s="91">
        <v>0</v>
      </c>
      <c r="CQ71" s="91" t="s">
        <v>308</v>
      </c>
      <c r="CR71" s="91">
        <v>67.510000000000005</v>
      </c>
      <c r="CS71" s="91" t="s">
        <v>308</v>
      </c>
      <c r="CT71" s="91">
        <v>67.510000000000005</v>
      </c>
      <c r="CU71" s="91" t="s">
        <v>308</v>
      </c>
      <c r="CV71" s="91">
        <v>326018.34000000003</v>
      </c>
      <c r="CW71" s="91" t="s">
        <v>308</v>
      </c>
      <c r="CX71" s="91">
        <v>335876.55</v>
      </c>
      <c r="CY71" s="91" t="s">
        <v>308</v>
      </c>
    </row>
    <row r="72" spans="1:103" ht="14.5" x14ac:dyDescent="0.35">
      <c r="A72" s="86" t="s">
        <v>309</v>
      </c>
      <c r="B72" s="86" t="s">
        <v>384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3.56</v>
      </c>
      <c r="F72" s="87">
        <v>1.92</v>
      </c>
      <c r="G72" s="87">
        <v>2.91</v>
      </c>
      <c r="H72" s="87">
        <v>14.2</v>
      </c>
      <c r="I72" s="87">
        <v>519.13</v>
      </c>
      <c r="J72" s="87">
        <v>374.1</v>
      </c>
      <c r="K72" s="87">
        <v>34.74</v>
      </c>
      <c r="L72" s="87">
        <v>42.82</v>
      </c>
      <c r="M72" s="87">
        <v>294.75</v>
      </c>
      <c r="N72" s="87">
        <v>37.01</v>
      </c>
      <c r="O72" s="87">
        <v>62.62</v>
      </c>
      <c r="P72" s="87">
        <v>163.80000000000001</v>
      </c>
      <c r="Q72" s="87">
        <v>312.14</v>
      </c>
      <c r="R72" s="87">
        <v>107.17</v>
      </c>
      <c r="S72" s="87">
        <v>58.35</v>
      </c>
      <c r="T72" s="87">
        <v>98.45</v>
      </c>
      <c r="U72" s="87">
        <v>34.42</v>
      </c>
      <c r="V72" s="87">
        <v>193.79</v>
      </c>
      <c r="W72" s="87">
        <v>84.04</v>
      </c>
      <c r="X72" s="87">
        <v>87.06</v>
      </c>
      <c r="Y72" s="87">
        <v>29.51</v>
      </c>
      <c r="Z72" s="87">
        <v>114.33</v>
      </c>
      <c r="AA72" s="87">
        <v>112.19</v>
      </c>
      <c r="AB72" s="87">
        <v>172</v>
      </c>
      <c r="AC72" s="87">
        <v>6.25</v>
      </c>
      <c r="AD72" s="87">
        <v>37.18</v>
      </c>
      <c r="AE72" s="87">
        <v>322.79000000000002</v>
      </c>
      <c r="AF72" s="87">
        <v>234.26</v>
      </c>
      <c r="AG72" s="87">
        <v>345.61</v>
      </c>
      <c r="AH72" s="87">
        <v>126.95</v>
      </c>
      <c r="AI72" s="87">
        <v>27.77</v>
      </c>
      <c r="AJ72" s="87">
        <v>40.380000000000003</v>
      </c>
      <c r="AK72" s="87">
        <v>36.76</v>
      </c>
      <c r="AL72" s="87">
        <v>46.25</v>
      </c>
      <c r="AM72" s="87">
        <v>24.31</v>
      </c>
      <c r="AN72" s="87">
        <v>1821.76</v>
      </c>
      <c r="AO72" s="87">
        <v>2091.64</v>
      </c>
      <c r="AP72" s="87">
        <v>2840.35</v>
      </c>
      <c r="AQ72" s="87">
        <v>256.73</v>
      </c>
      <c r="AR72" s="87">
        <v>168.73</v>
      </c>
      <c r="AS72" s="87">
        <v>384.26</v>
      </c>
      <c r="AT72" s="87">
        <v>59.79</v>
      </c>
      <c r="AU72" s="87">
        <v>26.88</v>
      </c>
      <c r="AV72" s="87">
        <v>413.95</v>
      </c>
      <c r="AW72" s="87">
        <v>508.26</v>
      </c>
      <c r="AX72" s="87">
        <v>190.35</v>
      </c>
      <c r="AY72" s="87">
        <v>212.12</v>
      </c>
      <c r="AZ72" s="87">
        <v>208.69</v>
      </c>
      <c r="BA72" s="87">
        <v>234.24</v>
      </c>
      <c r="BB72" s="87">
        <v>129.5</v>
      </c>
      <c r="BC72" s="87">
        <v>56.27</v>
      </c>
      <c r="BD72" s="87">
        <v>355.24</v>
      </c>
      <c r="BE72" s="87">
        <v>570.07000000000005</v>
      </c>
      <c r="BF72" s="87">
        <v>1133.7</v>
      </c>
      <c r="BG72" s="87">
        <v>924.99</v>
      </c>
      <c r="BH72" s="87">
        <v>52.22</v>
      </c>
      <c r="BI72" s="87">
        <v>192.53</v>
      </c>
      <c r="BJ72" s="87">
        <v>16380.65</v>
      </c>
      <c r="BK72" s="87">
        <v>2372.4299999999998</v>
      </c>
      <c r="BL72" s="87">
        <v>731.62</v>
      </c>
      <c r="BM72" s="87">
        <v>4.38</v>
      </c>
      <c r="BN72" s="87">
        <v>40.97</v>
      </c>
      <c r="BO72" s="87">
        <v>0</v>
      </c>
      <c r="BP72" s="87">
        <v>0</v>
      </c>
      <c r="BQ72" s="87" t="s">
        <v>308</v>
      </c>
      <c r="BR72" s="87">
        <v>36565.800000000003</v>
      </c>
      <c r="BS72" s="87" t="s">
        <v>308</v>
      </c>
      <c r="BT72" s="87">
        <v>68767.25</v>
      </c>
      <c r="BU72" s="87" t="s">
        <v>308</v>
      </c>
      <c r="BV72" s="87">
        <v>5043.45</v>
      </c>
      <c r="BW72" s="87" t="s">
        <v>308</v>
      </c>
      <c r="BX72" s="87">
        <v>40314.870000000003</v>
      </c>
      <c r="BY72" s="87" t="s">
        <v>308</v>
      </c>
      <c r="BZ72" s="87">
        <v>114125.57</v>
      </c>
      <c r="CA72" s="87" t="s">
        <v>308</v>
      </c>
      <c r="CB72" s="87">
        <v>3478.46</v>
      </c>
      <c r="CC72" s="87" t="s">
        <v>308</v>
      </c>
      <c r="CD72" s="87">
        <v>2151.5300000000002</v>
      </c>
      <c r="CE72" s="87" t="s">
        <v>308</v>
      </c>
      <c r="CF72" s="87">
        <v>2129.66</v>
      </c>
      <c r="CG72" s="87" t="s">
        <v>308</v>
      </c>
      <c r="CH72" s="87">
        <v>4281.1899999999996</v>
      </c>
      <c r="CI72" s="87" t="s">
        <v>308</v>
      </c>
      <c r="CJ72" s="87">
        <v>7759.65</v>
      </c>
      <c r="CK72" s="87" t="s">
        <v>308</v>
      </c>
      <c r="CL72" s="87">
        <v>0</v>
      </c>
      <c r="CM72" s="87" t="s">
        <v>308</v>
      </c>
      <c r="CN72" s="87">
        <v>0</v>
      </c>
      <c r="CO72" s="87" t="s">
        <v>308</v>
      </c>
      <c r="CP72" s="87">
        <v>0</v>
      </c>
      <c r="CQ72" s="87" t="s">
        <v>308</v>
      </c>
      <c r="CR72" s="87">
        <v>3714.96</v>
      </c>
      <c r="CS72" s="87" t="s">
        <v>308</v>
      </c>
      <c r="CT72" s="87">
        <v>3714.96</v>
      </c>
      <c r="CU72" s="87" t="s">
        <v>308</v>
      </c>
      <c r="CV72" s="87">
        <v>125600.18</v>
      </c>
      <c r="CW72" s="87" t="s">
        <v>308</v>
      </c>
      <c r="CX72" s="87">
        <v>162165.98000000001</v>
      </c>
      <c r="CY72" s="87" t="s">
        <v>308</v>
      </c>
    </row>
    <row r="73" spans="1:103" ht="14.5" x14ac:dyDescent="0.35">
      <c r="A73" s="86" t="s">
        <v>309</v>
      </c>
      <c r="B73" s="86" t="s">
        <v>385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91">
        <v>23.48</v>
      </c>
      <c r="F73" s="91">
        <v>5.63</v>
      </c>
      <c r="G73" s="91">
        <v>1.77</v>
      </c>
      <c r="H73" s="91">
        <v>23.1</v>
      </c>
      <c r="I73" s="91">
        <v>815.14</v>
      </c>
      <c r="J73" s="91">
        <v>273.7</v>
      </c>
      <c r="K73" s="91">
        <v>32.76</v>
      </c>
      <c r="L73" s="91">
        <v>39.04</v>
      </c>
      <c r="M73" s="91">
        <v>180.59</v>
      </c>
      <c r="N73" s="91">
        <v>85.03</v>
      </c>
      <c r="O73" s="91">
        <v>120.13</v>
      </c>
      <c r="P73" s="91">
        <v>162.55000000000001</v>
      </c>
      <c r="Q73" s="91">
        <v>254.73</v>
      </c>
      <c r="R73" s="91">
        <v>99.29</v>
      </c>
      <c r="S73" s="91">
        <v>97.23</v>
      </c>
      <c r="T73" s="91">
        <v>120.96</v>
      </c>
      <c r="U73" s="91">
        <v>67.680000000000007</v>
      </c>
      <c r="V73" s="91">
        <v>148.38</v>
      </c>
      <c r="W73" s="91">
        <v>178.06</v>
      </c>
      <c r="X73" s="91">
        <v>161.02000000000001</v>
      </c>
      <c r="Y73" s="91">
        <v>136</v>
      </c>
      <c r="Z73" s="91">
        <v>171.34</v>
      </c>
      <c r="AA73" s="91">
        <v>130.78</v>
      </c>
      <c r="AB73" s="91">
        <v>224.25</v>
      </c>
      <c r="AC73" s="91">
        <v>28.74</v>
      </c>
      <c r="AD73" s="91">
        <v>83.18</v>
      </c>
      <c r="AE73" s="91">
        <v>304.85000000000002</v>
      </c>
      <c r="AF73" s="91">
        <v>281.93</v>
      </c>
      <c r="AG73" s="91">
        <v>1395.57</v>
      </c>
      <c r="AH73" s="91">
        <v>583.78</v>
      </c>
      <c r="AI73" s="91">
        <v>161.69</v>
      </c>
      <c r="AJ73" s="91">
        <v>99.33</v>
      </c>
      <c r="AK73" s="91">
        <v>44.77</v>
      </c>
      <c r="AL73" s="91">
        <v>163.57</v>
      </c>
      <c r="AM73" s="91">
        <v>57.45</v>
      </c>
      <c r="AN73" s="91">
        <v>880.94</v>
      </c>
      <c r="AO73" s="91">
        <v>220.98</v>
      </c>
      <c r="AP73" s="91">
        <v>577.85</v>
      </c>
      <c r="AQ73" s="91">
        <v>390.08</v>
      </c>
      <c r="AR73" s="91">
        <v>336.19</v>
      </c>
      <c r="AS73" s="91">
        <v>571.47</v>
      </c>
      <c r="AT73" s="91">
        <v>141.71</v>
      </c>
      <c r="AU73" s="91">
        <v>44.41</v>
      </c>
      <c r="AV73" s="91">
        <v>331.94</v>
      </c>
      <c r="AW73" s="91">
        <v>671.34</v>
      </c>
      <c r="AX73" s="91">
        <v>246.91</v>
      </c>
      <c r="AY73" s="91">
        <v>101.99</v>
      </c>
      <c r="AZ73" s="91">
        <v>215.88</v>
      </c>
      <c r="BA73" s="91">
        <v>130.53</v>
      </c>
      <c r="BB73" s="91">
        <v>285.18</v>
      </c>
      <c r="BC73" s="91">
        <v>57.61</v>
      </c>
      <c r="BD73" s="91">
        <v>302.42</v>
      </c>
      <c r="BE73" s="91">
        <v>1129.5999999999999</v>
      </c>
      <c r="BF73" s="91">
        <v>3864.89</v>
      </c>
      <c r="BG73" s="91">
        <v>840.25</v>
      </c>
      <c r="BH73" s="91">
        <v>425.69</v>
      </c>
      <c r="BI73" s="91">
        <v>350.89</v>
      </c>
      <c r="BJ73" s="91">
        <v>2653.4</v>
      </c>
      <c r="BK73" s="91">
        <v>8332.2999999999993</v>
      </c>
      <c r="BL73" s="91">
        <v>1105.3800000000001</v>
      </c>
      <c r="BM73" s="91">
        <v>43.81</v>
      </c>
      <c r="BN73" s="91">
        <v>472.18</v>
      </c>
      <c r="BO73" s="91">
        <v>0</v>
      </c>
      <c r="BP73" s="91">
        <v>0</v>
      </c>
      <c r="BQ73" s="91" t="s">
        <v>308</v>
      </c>
      <c r="BR73" s="91">
        <v>31483.33</v>
      </c>
      <c r="BS73" s="91" t="s">
        <v>308</v>
      </c>
      <c r="BT73" s="91">
        <v>41064.46</v>
      </c>
      <c r="BU73" s="91" t="s">
        <v>308</v>
      </c>
      <c r="BV73" s="91">
        <v>11676.2</v>
      </c>
      <c r="BW73" s="91" t="s">
        <v>308</v>
      </c>
      <c r="BX73" s="91">
        <v>21578.78</v>
      </c>
      <c r="BY73" s="91" t="s">
        <v>308</v>
      </c>
      <c r="BZ73" s="91">
        <v>74319.45</v>
      </c>
      <c r="CA73" s="91" t="s">
        <v>308</v>
      </c>
      <c r="CB73" s="91">
        <v>0.36</v>
      </c>
      <c r="CC73" s="91" t="s">
        <v>308</v>
      </c>
      <c r="CD73" s="91">
        <v>0</v>
      </c>
      <c r="CE73" s="91" t="s">
        <v>308</v>
      </c>
      <c r="CF73" s="91">
        <v>1.92</v>
      </c>
      <c r="CG73" s="91" t="s">
        <v>308</v>
      </c>
      <c r="CH73" s="91">
        <v>1.92</v>
      </c>
      <c r="CI73" s="91" t="s">
        <v>308</v>
      </c>
      <c r="CJ73" s="91">
        <v>2.2799999999999998</v>
      </c>
      <c r="CK73" s="91" t="s">
        <v>308</v>
      </c>
      <c r="CL73" s="91">
        <v>0</v>
      </c>
      <c r="CM73" s="91" t="s">
        <v>308</v>
      </c>
      <c r="CN73" s="91">
        <v>0</v>
      </c>
      <c r="CO73" s="91" t="s">
        <v>308</v>
      </c>
      <c r="CP73" s="91">
        <v>0</v>
      </c>
      <c r="CQ73" s="91" t="s">
        <v>308</v>
      </c>
      <c r="CR73" s="91">
        <v>453.84</v>
      </c>
      <c r="CS73" s="91" t="s">
        <v>308</v>
      </c>
      <c r="CT73" s="91">
        <v>453.84</v>
      </c>
      <c r="CU73" s="91" t="s">
        <v>308</v>
      </c>
      <c r="CV73" s="91">
        <v>74775.570000000007</v>
      </c>
      <c r="CW73" s="91" t="s">
        <v>308</v>
      </c>
      <c r="CX73" s="91">
        <v>106258.9</v>
      </c>
      <c r="CY73" s="91" t="s">
        <v>308</v>
      </c>
    </row>
    <row r="74" spans="1:103" ht="14.5" x14ac:dyDescent="0.35">
      <c r="A74" s="86" t="s">
        <v>309</v>
      </c>
      <c r="B74" s="86" t="s">
        <v>386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560.80999999999995</v>
      </c>
      <c r="F74" s="87">
        <v>31.67</v>
      </c>
      <c r="G74" s="87">
        <v>36.020000000000003</v>
      </c>
      <c r="H74" s="87">
        <v>81.260000000000005</v>
      </c>
      <c r="I74" s="87">
        <v>897.59</v>
      </c>
      <c r="J74" s="87">
        <v>173.75</v>
      </c>
      <c r="K74" s="87">
        <v>70.92</v>
      </c>
      <c r="L74" s="87">
        <v>106.68</v>
      </c>
      <c r="M74" s="87">
        <v>108.37</v>
      </c>
      <c r="N74" s="87">
        <v>333.18</v>
      </c>
      <c r="O74" s="87">
        <v>577.80999999999995</v>
      </c>
      <c r="P74" s="87">
        <v>205.34</v>
      </c>
      <c r="Q74" s="87">
        <v>182.48</v>
      </c>
      <c r="R74" s="87">
        <v>219.08</v>
      </c>
      <c r="S74" s="87">
        <v>414.23</v>
      </c>
      <c r="T74" s="87">
        <v>264.27</v>
      </c>
      <c r="U74" s="87">
        <v>155.31</v>
      </c>
      <c r="V74" s="87">
        <v>193.5</v>
      </c>
      <c r="W74" s="87">
        <v>343.45</v>
      </c>
      <c r="X74" s="87">
        <v>272.27999999999997</v>
      </c>
      <c r="Y74" s="87">
        <v>114.09</v>
      </c>
      <c r="Z74" s="87">
        <v>210.01</v>
      </c>
      <c r="AA74" s="87">
        <v>134.97999999999999</v>
      </c>
      <c r="AB74" s="87">
        <v>963.93</v>
      </c>
      <c r="AC74" s="87">
        <v>109.98</v>
      </c>
      <c r="AD74" s="87">
        <v>394.09</v>
      </c>
      <c r="AE74" s="87">
        <v>1158.69</v>
      </c>
      <c r="AF74" s="87">
        <v>585.05999999999995</v>
      </c>
      <c r="AG74" s="87">
        <v>1578.24</v>
      </c>
      <c r="AH74" s="87">
        <v>1594.1</v>
      </c>
      <c r="AI74" s="87">
        <v>523.85</v>
      </c>
      <c r="AJ74" s="87">
        <v>103.15</v>
      </c>
      <c r="AK74" s="87">
        <v>33.86</v>
      </c>
      <c r="AL74" s="87">
        <v>730.13</v>
      </c>
      <c r="AM74" s="87">
        <v>77.72</v>
      </c>
      <c r="AN74" s="87">
        <v>559.79999999999995</v>
      </c>
      <c r="AO74" s="87">
        <v>203.96</v>
      </c>
      <c r="AP74" s="87">
        <v>130.53</v>
      </c>
      <c r="AQ74" s="87">
        <v>352.89</v>
      </c>
      <c r="AR74" s="87">
        <v>559.30999999999995</v>
      </c>
      <c r="AS74" s="87">
        <v>851.64</v>
      </c>
      <c r="AT74" s="87">
        <v>351.11</v>
      </c>
      <c r="AU74" s="87">
        <v>354.51</v>
      </c>
      <c r="AV74" s="87">
        <v>361.91</v>
      </c>
      <c r="AW74" s="87">
        <v>1381.44</v>
      </c>
      <c r="AX74" s="87">
        <v>650.96</v>
      </c>
      <c r="AY74" s="87">
        <v>283.26</v>
      </c>
      <c r="AZ74" s="87">
        <v>348.84</v>
      </c>
      <c r="BA74" s="87">
        <v>293.3</v>
      </c>
      <c r="BB74" s="87">
        <v>209.3</v>
      </c>
      <c r="BC74" s="87">
        <v>289.62</v>
      </c>
      <c r="BD74" s="87">
        <v>110.13</v>
      </c>
      <c r="BE74" s="87">
        <v>776.64</v>
      </c>
      <c r="BF74" s="87">
        <v>547.69000000000005</v>
      </c>
      <c r="BG74" s="87">
        <v>347.49</v>
      </c>
      <c r="BH74" s="87">
        <v>1661.27</v>
      </c>
      <c r="BI74" s="87">
        <v>375.43</v>
      </c>
      <c r="BJ74" s="87">
        <v>210.17</v>
      </c>
      <c r="BK74" s="87">
        <v>217.91</v>
      </c>
      <c r="BL74" s="87">
        <v>1780.83</v>
      </c>
      <c r="BM74" s="87">
        <v>33.06</v>
      </c>
      <c r="BN74" s="87">
        <v>306.99</v>
      </c>
      <c r="BO74" s="87">
        <v>0</v>
      </c>
      <c r="BP74" s="87">
        <v>0</v>
      </c>
      <c r="BQ74" s="87" t="s">
        <v>308</v>
      </c>
      <c r="BR74" s="87">
        <v>27089.85</v>
      </c>
      <c r="BS74" s="87" t="s">
        <v>308</v>
      </c>
      <c r="BT74" s="87">
        <v>6336.67</v>
      </c>
      <c r="BU74" s="87" t="s">
        <v>308</v>
      </c>
      <c r="BV74" s="87">
        <v>64791.57</v>
      </c>
      <c r="BW74" s="87" t="s">
        <v>308</v>
      </c>
      <c r="BX74" s="87">
        <v>10717.62</v>
      </c>
      <c r="BY74" s="87" t="s">
        <v>308</v>
      </c>
      <c r="BZ74" s="87">
        <v>81845.87</v>
      </c>
      <c r="CA74" s="87" t="s">
        <v>308</v>
      </c>
      <c r="CB74" s="87">
        <v>0.08</v>
      </c>
      <c r="CC74" s="87" t="s">
        <v>308</v>
      </c>
      <c r="CD74" s="87">
        <v>0</v>
      </c>
      <c r="CE74" s="87" t="s">
        <v>308</v>
      </c>
      <c r="CF74" s="87">
        <v>0</v>
      </c>
      <c r="CG74" s="87" t="s">
        <v>308</v>
      </c>
      <c r="CH74" s="87">
        <v>0</v>
      </c>
      <c r="CI74" s="87" t="s">
        <v>308</v>
      </c>
      <c r="CJ74" s="87">
        <v>0.08</v>
      </c>
      <c r="CK74" s="87" t="s">
        <v>308</v>
      </c>
      <c r="CL74" s="87">
        <v>0</v>
      </c>
      <c r="CM74" s="87" t="s">
        <v>308</v>
      </c>
      <c r="CN74" s="87">
        <v>0</v>
      </c>
      <c r="CO74" s="87" t="s">
        <v>308</v>
      </c>
      <c r="CP74" s="87">
        <v>0</v>
      </c>
      <c r="CQ74" s="87" t="s">
        <v>308</v>
      </c>
      <c r="CR74" s="87">
        <v>101.33</v>
      </c>
      <c r="CS74" s="87" t="s">
        <v>308</v>
      </c>
      <c r="CT74" s="87">
        <v>101.33</v>
      </c>
      <c r="CU74" s="87" t="s">
        <v>308</v>
      </c>
      <c r="CV74" s="87">
        <v>81947.27</v>
      </c>
      <c r="CW74" s="87" t="s">
        <v>308</v>
      </c>
      <c r="CX74" s="87">
        <v>109037.13</v>
      </c>
      <c r="CY74" s="87" t="s">
        <v>308</v>
      </c>
    </row>
    <row r="75" spans="1:103" ht="14.5" x14ac:dyDescent="0.35">
      <c r="A75" s="86" t="s">
        <v>309</v>
      </c>
      <c r="B75" s="86" t="s">
        <v>387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91">
        <v>27.61</v>
      </c>
      <c r="F75" s="91">
        <v>38.770000000000003</v>
      </c>
      <c r="G75" s="91">
        <v>56.34</v>
      </c>
      <c r="H75" s="91">
        <v>35.86</v>
      </c>
      <c r="I75" s="91">
        <v>501.47</v>
      </c>
      <c r="J75" s="91">
        <v>121.61</v>
      </c>
      <c r="K75" s="91">
        <v>72.540000000000006</v>
      </c>
      <c r="L75" s="91">
        <v>69.510000000000005</v>
      </c>
      <c r="M75" s="91">
        <v>64.709999999999994</v>
      </c>
      <c r="N75" s="91">
        <v>138.06</v>
      </c>
      <c r="O75" s="91">
        <v>152.13999999999999</v>
      </c>
      <c r="P75" s="91">
        <v>87.65</v>
      </c>
      <c r="Q75" s="91">
        <v>132.62</v>
      </c>
      <c r="R75" s="91">
        <v>131.88</v>
      </c>
      <c r="S75" s="91">
        <v>136.47</v>
      </c>
      <c r="T75" s="91">
        <v>123.11</v>
      </c>
      <c r="U75" s="91">
        <v>249.09</v>
      </c>
      <c r="V75" s="91">
        <v>238.12</v>
      </c>
      <c r="W75" s="91">
        <v>330.81</v>
      </c>
      <c r="X75" s="91">
        <v>563.64</v>
      </c>
      <c r="Y75" s="91">
        <v>134.65</v>
      </c>
      <c r="Z75" s="91">
        <v>367.91</v>
      </c>
      <c r="AA75" s="91">
        <v>281.47000000000003</v>
      </c>
      <c r="AB75" s="91">
        <v>236.99</v>
      </c>
      <c r="AC75" s="91">
        <v>74.11</v>
      </c>
      <c r="AD75" s="91">
        <v>98.23</v>
      </c>
      <c r="AE75" s="91">
        <v>362.47</v>
      </c>
      <c r="AF75" s="91">
        <v>101.9</v>
      </c>
      <c r="AG75" s="91">
        <v>1005.06</v>
      </c>
      <c r="AH75" s="91">
        <v>791.42</v>
      </c>
      <c r="AI75" s="91">
        <v>247.28</v>
      </c>
      <c r="AJ75" s="91">
        <v>59.96</v>
      </c>
      <c r="AK75" s="91">
        <v>127.95</v>
      </c>
      <c r="AL75" s="91">
        <v>192.46</v>
      </c>
      <c r="AM75" s="91">
        <v>44.03</v>
      </c>
      <c r="AN75" s="91">
        <v>393.45</v>
      </c>
      <c r="AO75" s="91">
        <v>76.75</v>
      </c>
      <c r="AP75" s="91">
        <v>339.25</v>
      </c>
      <c r="AQ75" s="91">
        <v>424.51</v>
      </c>
      <c r="AR75" s="91">
        <v>703.18</v>
      </c>
      <c r="AS75" s="91">
        <v>677.88</v>
      </c>
      <c r="AT75" s="91">
        <v>217.15</v>
      </c>
      <c r="AU75" s="91">
        <v>184.15</v>
      </c>
      <c r="AV75" s="91">
        <v>306.17</v>
      </c>
      <c r="AW75" s="91">
        <v>723.81</v>
      </c>
      <c r="AX75" s="91">
        <v>171.34</v>
      </c>
      <c r="AY75" s="91">
        <v>147.58000000000001</v>
      </c>
      <c r="AZ75" s="91">
        <v>96.39</v>
      </c>
      <c r="BA75" s="91">
        <v>104.08</v>
      </c>
      <c r="BB75" s="91">
        <v>142.16</v>
      </c>
      <c r="BC75" s="91">
        <v>25.6</v>
      </c>
      <c r="BD75" s="91">
        <v>73.53</v>
      </c>
      <c r="BE75" s="91">
        <v>221.56</v>
      </c>
      <c r="BF75" s="91">
        <v>1242.83</v>
      </c>
      <c r="BG75" s="91">
        <v>470.05</v>
      </c>
      <c r="BH75" s="91">
        <v>498.04</v>
      </c>
      <c r="BI75" s="91">
        <v>186.95</v>
      </c>
      <c r="BJ75" s="91">
        <v>129.9</v>
      </c>
      <c r="BK75" s="91">
        <v>55.17</v>
      </c>
      <c r="BL75" s="91">
        <v>88.15</v>
      </c>
      <c r="BM75" s="91">
        <v>664.79</v>
      </c>
      <c r="BN75" s="91">
        <v>57.59</v>
      </c>
      <c r="BO75" s="91">
        <v>0</v>
      </c>
      <c r="BP75" s="91">
        <v>0</v>
      </c>
      <c r="BQ75" s="91" t="s">
        <v>308</v>
      </c>
      <c r="BR75" s="91">
        <v>15819.95</v>
      </c>
      <c r="BS75" s="91" t="s">
        <v>308</v>
      </c>
      <c r="BT75" s="91">
        <v>12986.04</v>
      </c>
      <c r="BU75" s="91" t="s">
        <v>308</v>
      </c>
      <c r="BV75" s="91">
        <v>182.62</v>
      </c>
      <c r="BW75" s="91" t="s">
        <v>308</v>
      </c>
      <c r="BX75" s="91">
        <v>0</v>
      </c>
      <c r="BY75" s="91" t="s">
        <v>308</v>
      </c>
      <c r="BZ75" s="91">
        <v>13168.66</v>
      </c>
      <c r="CA75" s="91" t="s">
        <v>308</v>
      </c>
      <c r="CB75" s="91">
        <v>2168.6799999999998</v>
      </c>
      <c r="CC75" s="91" t="s">
        <v>308</v>
      </c>
      <c r="CD75" s="91">
        <v>0</v>
      </c>
      <c r="CE75" s="91" t="s">
        <v>308</v>
      </c>
      <c r="CF75" s="91">
        <v>179.76</v>
      </c>
      <c r="CG75" s="91" t="s">
        <v>308</v>
      </c>
      <c r="CH75" s="91">
        <v>179.76</v>
      </c>
      <c r="CI75" s="91" t="s">
        <v>308</v>
      </c>
      <c r="CJ75" s="91">
        <v>2348.44</v>
      </c>
      <c r="CK75" s="91" t="s">
        <v>308</v>
      </c>
      <c r="CL75" s="91">
        <v>0</v>
      </c>
      <c r="CM75" s="91" t="s">
        <v>308</v>
      </c>
      <c r="CN75" s="91">
        <v>0</v>
      </c>
      <c r="CO75" s="91" t="s">
        <v>308</v>
      </c>
      <c r="CP75" s="91">
        <v>0</v>
      </c>
      <c r="CQ75" s="91" t="s">
        <v>308</v>
      </c>
      <c r="CR75" s="91">
        <v>450.9</v>
      </c>
      <c r="CS75" s="91" t="s">
        <v>308</v>
      </c>
      <c r="CT75" s="91">
        <v>450.9</v>
      </c>
      <c r="CU75" s="91" t="s">
        <v>308</v>
      </c>
      <c r="CV75" s="91">
        <v>15968</v>
      </c>
      <c r="CW75" s="91" t="s">
        <v>308</v>
      </c>
      <c r="CX75" s="91">
        <v>31787.95</v>
      </c>
      <c r="CY75" s="91" t="s">
        <v>308</v>
      </c>
    </row>
    <row r="76" spans="1:103" ht="14.25" customHeight="1" x14ac:dyDescent="0.35">
      <c r="A76" s="96" t="s">
        <v>309</v>
      </c>
      <c r="B76" s="96" t="s">
        <v>388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58.66</v>
      </c>
      <c r="F76" s="87">
        <v>6.24</v>
      </c>
      <c r="G76" s="87">
        <v>14.93</v>
      </c>
      <c r="H76" s="87">
        <v>68.45</v>
      </c>
      <c r="I76" s="87">
        <v>465.03</v>
      </c>
      <c r="J76" s="87">
        <v>121.02</v>
      </c>
      <c r="K76" s="87">
        <v>26.02</v>
      </c>
      <c r="L76" s="87">
        <v>59.87</v>
      </c>
      <c r="M76" s="87">
        <v>68.27</v>
      </c>
      <c r="N76" s="87">
        <v>90.62</v>
      </c>
      <c r="O76" s="87">
        <v>264.61</v>
      </c>
      <c r="P76" s="87">
        <v>125.91</v>
      </c>
      <c r="Q76" s="87">
        <v>107.75</v>
      </c>
      <c r="R76" s="87">
        <v>88.19</v>
      </c>
      <c r="S76" s="87">
        <v>140.22</v>
      </c>
      <c r="T76" s="87">
        <v>142.99</v>
      </c>
      <c r="U76" s="87">
        <v>165.72</v>
      </c>
      <c r="V76" s="87">
        <v>131.4</v>
      </c>
      <c r="W76" s="87">
        <v>223.2</v>
      </c>
      <c r="X76" s="87">
        <v>179.23</v>
      </c>
      <c r="Y76" s="87">
        <v>68.86</v>
      </c>
      <c r="Z76" s="87">
        <v>277.88</v>
      </c>
      <c r="AA76" s="87">
        <v>69.92</v>
      </c>
      <c r="AB76" s="87">
        <v>357.18</v>
      </c>
      <c r="AC76" s="87">
        <v>69.92</v>
      </c>
      <c r="AD76" s="87">
        <v>601.66999999999996</v>
      </c>
      <c r="AE76" s="87">
        <v>558.71</v>
      </c>
      <c r="AF76" s="87">
        <v>155.97999999999999</v>
      </c>
      <c r="AG76" s="87">
        <v>630.20000000000005</v>
      </c>
      <c r="AH76" s="87">
        <v>577.20000000000005</v>
      </c>
      <c r="AI76" s="87">
        <v>787.88</v>
      </c>
      <c r="AJ76" s="87">
        <v>87.15</v>
      </c>
      <c r="AK76" s="87">
        <v>105.04</v>
      </c>
      <c r="AL76" s="87">
        <v>263.67</v>
      </c>
      <c r="AM76" s="87">
        <v>61.42</v>
      </c>
      <c r="AN76" s="87">
        <v>2035.46</v>
      </c>
      <c r="AO76" s="87">
        <v>58.2</v>
      </c>
      <c r="AP76" s="87">
        <v>157.84</v>
      </c>
      <c r="AQ76" s="87">
        <v>327.78</v>
      </c>
      <c r="AR76" s="87">
        <v>448.39</v>
      </c>
      <c r="AS76" s="87">
        <v>251.14</v>
      </c>
      <c r="AT76" s="87">
        <v>141.18</v>
      </c>
      <c r="AU76" s="87">
        <v>34.78</v>
      </c>
      <c r="AV76" s="87">
        <v>217.96</v>
      </c>
      <c r="AW76" s="87">
        <v>1686.66</v>
      </c>
      <c r="AX76" s="87">
        <v>446.92</v>
      </c>
      <c r="AY76" s="87">
        <v>160.37</v>
      </c>
      <c r="AZ76" s="87">
        <v>508.97</v>
      </c>
      <c r="BA76" s="87">
        <v>415.76</v>
      </c>
      <c r="BB76" s="87">
        <v>1036.6500000000001</v>
      </c>
      <c r="BC76" s="87">
        <v>248.61</v>
      </c>
      <c r="BD76" s="87">
        <v>630.29</v>
      </c>
      <c r="BE76" s="87">
        <v>1157.27</v>
      </c>
      <c r="BF76" s="87">
        <v>995.55</v>
      </c>
      <c r="BG76" s="87">
        <v>506.47</v>
      </c>
      <c r="BH76" s="87">
        <v>3679.82</v>
      </c>
      <c r="BI76" s="87">
        <v>1181.2</v>
      </c>
      <c r="BJ76" s="87">
        <v>442.67</v>
      </c>
      <c r="BK76" s="87">
        <v>563.35</v>
      </c>
      <c r="BL76" s="87">
        <v>339.14</v>
      </c>
      <c r="BM76" s="87">
        <v>8.82</v>
      </c>
      <c r="BN76" s="87">
        <v>7962.61</v>
      </c>
      <c r="BO76" s="87">
        <v>0</v>
      </c>
      <c r="BP76" s="87">
        <v>0</v>
      </c>
      <c r="BQ76" s="87" t="s">
        <v>308</v>
      </c>
      <c r="BR76" s="87">
        <v>32864.86</v>
      </c>
      <c r="BS76" s="87" t="s">
        <v>308</v>
      </c>
      <c r="BT76" s="87">
        <v>117798.2</v>
      </c>
      <c r="BU76" s="87" t="s">
        <v>308</v>
      </c>
      <c r="BV76" s="87">
        <v>17.48</v>
      </c>
      <c r="BW76" s="87" t="s">
        <v>308</v>
      </c>
      <c r="BX76" s="87">
        <v>483.59</v>
      </c>
      <c r="BY76" s="87" t="s">
        <v>308</v>
      </c>
      <c r="BZ76" s="87">
        <v>118299.27</v>
      </c>
      <c r="CA76" s="87" t="s">
        <v>308</v>
      </c>
      <c r="CB76" s="87">
        <v>8.25</v>
      </c>
      <c r="CC76" s="87" t="s">
        <v>308</v>
      </c>
      <c r="CD76" s="87">
        <v>0</v>
      </c>
      <c r="CE76" s="87" t="s">
        <v>308</v>
      </c>
      <c r="CF76" s="87">
        <v>153.38</v>
      </c>
      <c r="CG76" s="87" t="s">
        <v>308</v>
      </c>
      <c r="CH76" s="87">
        <v>153.38</v>
      </c>
      <c r="CI76" s="87" t="s">
        <v>308</v>
      </c>
      <c r="CJ76" s="87">
        <v>161.63</v>
      </c>
      <c r="CK76" s="87" t="s">
        <v>308</v>
      </c>
      <c r="CL76" s="87">
        <v>0</v>
      </c>
      <c r="CM76" s="87" t="s">
        <v>308</v>
      </c>
      <c r="CN76" s="87">
        <v>0</v>
      </c>
      <c r="CO76" s="87" t="s">
        <v>308</v>
      </c>
      <c r="CP76" s="87">
        <v>0</v>
      </c>
      <c r="CQ76" s="87" t="s">
        <v>308</v>
      </c>
      <c r="CR76" s="87">
        <v>1536.09</v>
      </c>
      <c r="CS76" s="87" t="s">
        <v>308</v>
      </c>
      <c r="CT76" s="87">
        <v>1536.09</v>
      </c>
      <c r="CU76" s="87" t="s">
        <v>308</v>
      </c>
      <c r="CV76" s="87">
        <v>119996.99</v>
      </c>
      <c r="CW76" s="87" t="s">
        <v>308</v>
      </c>
      <c r="CX76" s="87">
        <v>152861.85</v>
      </c>
      <c r="CY76" s="87" t="s">
        <v>308</v>
      </c>
    </row>
    <row r="77" spans="1:103" ht="14.5" x14ac:dyDescent="0.35">
      <c r="A77" s="97" t="s">
        <v>309</v>
      </c>
      <c r="B77" s="97" t="s">
        <v>389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91">
        <v>0</v>
      </c>
      <c r="F77" s="91">
        <v>13.34</v>
      </c>
      <c r="G77" s="91">
        <v>0</v>
      </c>
      <c r="H77" s="91">
        <v>0</v>
      </c>
      <c r="I77" s="91">
        <v>0</v>
      </c>
      <c r="J77" s="91">
        <v>0</v>
      </c>
      <c r="K77" s="91">
        <v>0</v>
      </c>
      <c r="L77" s="91">
        <v>0</v>
      </c>
      <c r="M77" s="91">
        <v>0</v>
      </c>
      <c r="N77" s="91">
        <v>0</v>
      </c>
      <c r="O77" s="91">
        <v>0</v>
      </c>
      <c r="P77" s="91">
        <v>0</v>
      </c>
      <c r="Q77" s="91">
        <v>0</v>
      </c>
      <c r="R77" s="91">
        <v>0</v>
      </c>
      <c r="S77" s="91">
        <v>0</v>
      </c>
      <c r="T77" s="91">
        <v>0</v>
      </c>
      <c r="U77" s="91">
        <v>0</v>
      </c>
      <c r="V77" s="91">
        <v>0</v>
      </c>
      <c r="W77" s="91">
        <v>0</v>
      </c>
      <c r="X77" s="91">
        <v>0</v>
      </c>
      <c r="Y77" s="91">
        <v>0</v>
      </c>
      <c r="Z77" s="91">
        <v>0</v>
      </c>
      <c r="AA77" s="91">
        <v>0</v>
      </c>
      <c r="AB77" s="91">
        <v>0</v>
      </c>
      <c r="AC77" s="91">
        <v>0</v>
      </c>
      <c r="AD77" s="91">
        <v>0</v>
      </c>
      <c r="AE77" s="91">
        <v>55.08</v>
      </c>
      <c r="AF77" s="91">
        <v>0</v>
      </c>
      <c r="AG77" s="91">
        <v>0</v>
      </c>
      <c r="AH77" s="91">
        <v>0</v>
      </c>
      <c r="AI77" s="91">
        <v>0</v>
      </c>
      <c r="AJ77" s="91">
        <v>0</v>
      </c>
      <c r="AK77" s="91">
        <v>0</v>
      </c>
      <c r="AL77" s="91">
        <v>32.46</v>
      </c>
      <c r="AM77" s="91">
        <v>0</v>
      </c>
      <c r="AN77" s="91">
        <v>1.22</v>
      </c>
      <c r="AO77" s="91">
        <v>0</v>
      </c>
      <c r="AP77" s="91">
        <v>0</v>
      </c>
      <c r="AQ77" s="91">
        <v>0</v>
      </c>
      <c r="AR77" s="91">
        <v>0</v>
      </c>
      <c r="AS77" s="91">
        <v>0</v>
      </c>
      <c r="AT77" s="91">
        <v>0</v>
      </c>
      <c r="AU77" s="91">
        <v>0</v>
      </c>
      <c r="AV77" s="91">
        <v>3.41</v>
      </c>
      <c r="AW77" s="91">
        <v>0</v>
      </c>
      <c r="AX77" s="91">
        <v>2.13</v>
      </c>
      <c r="AY77" s="91">
        <v>0.11</v>
      </c>
      <c r="AZ77" s="91">
        <v>0</v>
      </c>
      <c r="BA77" s="91">
        <v>0</v>
      </c>
      <c r="BB77" s="91">
        <v>0</v>
      </c>
      <c r="BC77" s="91">
        <v>8.4499999999999993</v>
      </c>
      <c r="BD77" s="91">
        <v>1.72</v>
      </c>
      <c r="BE77" s="91">
        <v>9.15</v>
      </c>
      <c r="BF77" s="91">
        <v>636.96</v>
      </c>
      <c r="BG77" s="91">
        <v>534.71</v>
      </c>
      <c r="BH77" s="91">
        <v>156.53</v>
      </c>
      <c r="BI77" s="91">
        <v>142.57</v>
      </c>
      <c r="BJ77" s="91">
        <v>8.14</v>
      </c>
      <c r="BK77" s="91">
        <v>18.55</v>
      </c>
      <c r="BL77" s="91">
        <v>4.45</v>
      </c>
      <c r="BM77" s="91">
        <v>0</v>
      </c>
      <c r="BN77" s="91">
        <v>0</v>
      </c>
      <c r="BO77" s="91">
        <v>0</v>
      </c>
      <c r="BP77" s="91">
        <v>0</v>
      </c>
      <c r="BQ77" s="91" t="s">
        <v>308</v>
      </c>
      <c r="BR77" s="91">
        <v>1628.98</v>
      </c>
      <c r="BS77" s="91" t="s">
        <v>308</v>
      </c>
      <c r="BT77" s="91">
        <v>42721.62</v>
      </c>
      <c r="BU77" s="91" t="s">
        <v>308</v>
      </c>
      <c r="BV77" s="91">
        <v>0</v>
      </c>
      <c r="BW77" s="91" t="s">
        <v>308</v>
      </c>
      <c r="BX77" s="91">
        <v>1505.25</v>
      </c>
      <c r="BY77" s="91" t="s">
        <v>308</v>
      </c>
      <c r="BZ77" s="91">
        <v>44226.87</v>
      </c>
      <c r="CA77" s="91" t="s">
        <v>308</v>
      </c>
      <c r="CB77" s="91">
        <v>0</v>
      </c>
      <c r="CC77" s="91" t="s">
        <v>308</v>
      </c>
      <c r="CD77" s="91">
        <v>0</v>
      </c>
      <c r="CE77" s="91" t="s">
        <v>308</v>
      </c>
      <c r="CF77" s="91">
        <v>0</v>
      </c>
      <c r="CG77" s="91" t="s">
        <v>308</v>
      </c>
      <c r="CH77" s="91">
        <v>0</v>
      </c>
      <c r="CI77" s="91" t="s">
        <v>308</v>
      </c>
      <c r="CJ77" s="91">
        <v>0</v>
      </c>
      <c r="CK77" s="91" t="s">
        <v>308</v>
      </c>
      <c r="CL77" s="91">
        <v>0</v>
      </c>
      <c r="CM77" s="91" t="s">
        <v>308</v>
      </c>
      <c r="CN77" s="91">
        <v>0</v>
      </c>
      <c r="CO77" s="91" t="s">
        <v>308</v>
      </c>
      <c r="CP77" s="91">
        <v>0</v>
      </c>
      <c r="CQ77" s="91" t="s">
        <v>308</v>
      </c>
      <c r="CR77" s="91">
        <v>0.2</v>
      </c>
      <c r="CS77" s="91" t="s">
        <v>308</v>
      </c>
      <c r="CT77" s="91">
        <v>0.2</v>
      </c>
      <c r="CU77" s="91" t="s">
        <v>308</v>
      </c>
      <c r="CV77" s="91">
        <v>44227.07</v>
      </c>
      <c r="CW77" s="91" t="s">
        <v>308</v>
      </c>
      <c r="CX77" s="91">
        <v>45856.05</v>
      </c>
      <c r="CY77" s="91" t="s">
        <v>308</v>
      </c>
    </row>
    <row r="78" spans="1:103" s="103" customFormat="1" ht="15" thickBot="1" x14ac:dyDescent="0.4">
      <c r="A78" s="98" t="s">
        <v>309</v>
      </c>
      <c r="B78" s="98" t="s">
        <v>390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100">
        <v>0</v>
      </c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  <c r="AJ78" s="100">
        <v>0</v>
      </c>
      <c r="AK78" s="100">
        <v>0</v>
      </c>
      <c r="AL78" s="100">
        <v>0</v>
      </c>
      <c r="AM78" s="100">
        <v>0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0</v>
      </c>
      <c r="BM78" s="100">
        <v>0</v>
      </c>
      <c r="BN78" s="100">
        <v>0</v>
      </c>
      <c r="BO78" s="100">
        <v>0</v>
      </c>
      <c r="BP78" s="100">
        <v>0</v>
      </c>
      <c r="BQ78" s="100" t="s">
        <v>308</v>
      </c>
      <c r="BR78" s="100">
        <v>0</v>
      </c>
      <c r="BS78" s="100" t="s">
        <v>308</v>
      </c>
      <c r="BT78" s="100">
        <v>0</v>
      </c>
      <c r="BU78" s="100" t="s">
        <v>308</v>
      </c>
      <c r="BV78" s="100">
        <v>0</v>
      </c>
      <c r="BW78" s="100" t="s">
        <v>308</v>
      </c>
      <c r="BX78" s="100">
        <v>0</v>
      </c>
      <c r="BY78" s="100" t="s">
        <v>308</v>
      </c>
      <c r="BZ78" s="100">
        <v>0</v>
      </c>
      <c r="CA78" s="100" t="s">
        <v>308</v>
      </c>
      <c r="CB78" s="100">
        <v>0</v>
      </c>
      <c r="CC78" s="100" t="s">
        <v>308</v>
      </c>
      <c r="CD78" s="100">
        <v>0</v>
      </c>
      <c r="CE78" s="100" t="s">
        <v>308</v>
      </c>
      <c r="CF78" s="100">
        <v>0</v>
      </c>
      <c r="CG78" s="100" t="s">
        <v>308</v>
      </c>
      <c r="CH78" s="100">
        <v>0</v>
      </c>
      <c r="CI78" s="100" t="s">
        <v>308</v>
      </c>
      <c r="CJ78" s="100">
        <v>0</v>
      </c>
      <c r="CK78" s="100" t="s">
        <v>308</v>
      </c>
      <c r="CL78" s="100">
        <v>0</v>
      </c>
      <c r="CM78" s="100" t="s">
        <v>308</v>
      </c>
      <c r="CN78" s="100">
        <v>0</v>
      </c>
      <c r="CO78" s="100" t="s">
        <v>308</v>
      </c>
      <c r="CP78" s="100">
        <v>0</v>
      </c>
      <c r="CQ78" s="100" t="s">
        <v>308</v>
      </c>
      <c r="CR78" s="100">
        <v>0</v>
      </c>
      <c r="CS78" s="100" t="s">
        <v>308</v>
      </c>
      <c r="CT78" s="100">
        <v>0</v>
      </c>
      <c r="CU78" s="100" t="s">
        <v>308</v>
      </c>
      <c r="CV78" s="100">
        <v>0</v>
      </c>
      <c r="CW78" s="100" t="s">
        <v>308</v>
      </c>
      <c r="CX78" s="100">
        <v>0</v>
      </c>
      <c r="CY78" s="100" t="s">
        <v>308</v>
      </c>
    </row>
    <row r="79" spans="1:103" ht="14.5" x14ac:dyDescent="0.35">
      <c r="A79" s="104" t="s">
        <v>309</v>
      </c>
      <c r="B79" s="104" t="s">
        <v>309</v>
      </c>
      <c r="C79" s="71"/>
      <c r="D79" s="71"/>
      <c r="E79" s="91">
        <v>220345.13</v>
      </c>
      <c r="F79" s="91">
        <v>21891.37</v>
      </c>
      <c r="G79" s="91">
        <v>6299.6</v>
      </c>
      <c r="H79" s="91">
        <v>43583.38</v>
      </c>
      <c r="I79" s="91">
        <v>729685.17</v>
      </c>
      <c r="J79" s="91">
        <v>128642.64</v>
      </c>
      <c r="K79" s="91">
        <v>83984.27</v>
      </c>
      <c r="L79" s="91">
        <v>115281.88</v>
      </c>
      <c r="M79" s="91">
        <v>44574.97</v>
      </c>
      <c r="N79" s="91">
        <v>270421.94</v>
      </c>
      <c r="O79" s="91">
        <v>327865.14</v>
      </c>
      <c r="P79" s="91">
        <v>136898.66</v>
      </c>
      <c r="Q79" s="91">
        <v>173102.63</v>
      </c>
      <c r="R79" s="91">
        <v>114743.52</v>
      </c>
      <c r="S79" s="91">
        <v>266055.76</v>
      </c>
      <c r="T79" s="91">
        <v>263569.5</v>
      </c>
      <c r="U79" s="91">
        <v>181390.2</v>
      </c>
      <c r="V79" s="91">
        <v>168804.28</v>
      </c>
      <c r="W79" s="91">
        <v>375166.66</v>
      </c>
      <c r="X79" s="91">
        <v>574570.31999999995</v>
      </c>
      <c r="Y79" s="91">
        <v>138626.6</v>
      </c>
      <c r="Z79" s="91">
        <v>121519.26</v>
      </c>
      <c r="AA79" s="91">
        <v>102427.01</v>
      </c>
      <c r="AB79" s="91">
        <v>395777.73</v>
      </c>
      <c r="AC79" s="91">
        <v>26837.11</v>
      </c>
      <c r="AD79" s="91">
        <v>106092.51</v>
      </c>
      <c r="AE79" s="91">
        <v>881508.89</v>
      </c>
      <c r="AF79" s="91">
        <v>119168.98</v>
      </c>
      <c r="AG79" s="91">
        <v>569452.05000000005</v>
      </c>
      <c r="AH79" s="91">
        <v>324801</v>
      </c>
      <c r="AI79" s="91">
        <v>276700.21999999997</v>
      </c>
      <c r="AJ79" s="91">
        <v>89401.14</v>
      </c>
      <c r="AK79" s="91">
        <v>84812.75</v>
      </c>
      <c r="AL79" s="91">
        <v>265500.84000000003</v>
      </c>
      <c r="AM79" s="91">
        <v>42445.77</v>
      </c>
      <c r="AN79" s="91">
        <v>283256.92</v>
      </c>
      <c r="AO79" s="91">
        <v>74013.509999999995</v>
      </c>
      <c r="AP79" s="91">
        <v>70379.94</v>
      </c>
      <c r="AQ79" s="91">
        <v>162765.60999999999</v>
      </c>
      <c r="AR79" s="91">
        <v>260008.6</v>
      </c>
      <c r="AS79" s="91">
        <v>305806.02</v>
      </c>
      <c r="AT79" s="91">
        <v>171508.65</v>
      </c>
      <c r="AU79" s="91">
        <v>100180.66</v>
      </c>
      <c r="AV79" s="91">
        <v>339649.19</v>
      </c>
      <c r="AW79" s="91">
        <v>278120.06</v>
      </c>
      <c r="AX79" s="91">
        <v>134437.13</v>
      </c>
      <c r="AY79" s="91">
        <v>64915.35</v>
      </c>
      <c r="AZ79" s="91">
        <v>71885.06</v>
      </c>
      <c r="BA79" s="91">
        <v>50967.199999999997</v>
      </c>
      <c r="BB79" s="91">
        <v>91690.54</v>
      </c>
      <c r="BC79" s="91">
        <v>22943.86</v>
      </c>
      <c r="BD79" s="91">
        <v>75502.759999999995</v>
      </c>
      <c r="BE79" s="91">
        <v>165211.26</v>
      </c>
      <c r="BF79" s="91">
        <v>290087.90000000002</v>
      </c>
      <c r="BG79" s="91">
        <v>128306.18</v>
      </c>
      <c r="BH79" s="91">
        <v>272000.02</v>
      </c>
      <c r="BI79" s="91">
        <v>79858.17</v>
      </c>
      <c r="BJ79" s="91">
        <v>65672.899999999994</v>
      </c>
      <c r="BK79" s="91">
        <v>48193.79</v>
      </c>
      <c r="BL79" s="91">
        <v>40360.11</v>
      </c>
      <c r="BM79" s="91">
        <v>10276.9</v>
      </c>
      <c r="BN79" s="91">
        <v>46991.22</v>
      </c>
      <c r="BO79" s="91">
        <v>0.9</v>
      </c>
      <c r="BP79" s="91">
        <v>0</v>
      </c>
      <c r="BQ79" s="91" t="s">
        <v>308</v>
      </c>
      <c r="BR79" s="91">
        <v>11496939.300000001</v>
      </c>
      <c r="BS79" s="91" t="s">
        <v>308</v>
      </c>
      <c r="BT79" s="91">
        <v>5665919.7599999998</v>
      </c>
      <c r="BU79" s="91" t="s">
        <v>308</v>
      </c>
      <c r="BV79" s="91">
        <v>162845.84</v>
      </c>
      <c r="BW79" s="91" t="s">
        <v>308</v>
      </c>
      <c r="BX79" s="91">
        <v>2527158.5499999998</v>
      </c>
      <c r="BY79" s="91" t="s">
        <v>308</v>
      </c>
      <c r="BZ79" s="91">
        <v>8355924.1500000004</v>
      </c>
      <c r="CA79" s="91" t="s">
        <v>308</v>
      </c>
      <c r="CB79" s="91">
        <v>2301676.87</v>
      </c>
      <c r="CC79" s="91" t="s">
        <v>308</v>
      </c>
      <c r="CD79" s="91">
        <v>12978.9</v>
      </c>
      <c r="CE79" s="91" t="s">
        <v>308</v>
      </c>
      <c r="CF79" s="91">
        <v>53123.22</v>
      </c>
      <c r="CG79" s="91" t="s">
        <v>308</v>
      </c>
      <c r="CH79" s="91">
        <v>66102.12</v>
      </c>
      <c r="CI79" s="91" t="s">
        <v>308</v>
      </c>
      <c r="CJ79" s="91">
        <v>2367778.9900000002</v>
      </c>
      <c r="CK79" s="91" t="s">
        <v>308</v>
      </c>
      <c r="CL79" s="91">
        <v>0</v>
      </c>
      <c r="CM79" s="91" t="s">
        <v>308</v>
      </c>
      <c r="CN79" s="91">
        <v>0</v>
      </c>
      <c r="CO79" s="91" t="s">
        <v>308</v>
      </c>
      <c r="CP79" s="91">
        <v>0</v>
      </c>
      <c r="CQ79" s="91" t="s">
        <v>308</v>
      </c>
      <c r="CR79" s="91">
        <v>2162539.23</v>
      </c>
      <c r="CS79" s="91" t="s">
        <v>308</v>
      </c>
      <c r="CT79" s="91">
        <v>2162539.23</v>
      </c>
      <c r="CU79" s="91" t="s">
        <v>308</v>
      </c>
      <c r="CV79" s="91">
        <v>12886242.369999999</v>
      </c>
      <c r="CW79" s="91" t="s">
        <v>308</v>
      </c>
      <c r="CX79" s="91">
        <v>24383181.670000002</v>
      </c>
      <c r="CY79" s="91" t="s">
        <v>308</v>
      </c>
    </row>
    <row r="80" spans="1:103" ht="14.5" x14ac:dyDescent="0.35">
      <c r="A80" s="86" t="s">
        <v>309</v>
      </c>
      <c r="B80" s="86" t="s">
        <v>391</v>
      </c>
      <c r="C80" s="71"/>
      <c r="D80" s="71"/>
      <c r="E80" s="88" t="s">
        <v>392</v>
      </c>
      <c r="F80" s="88" t="s">
        <v>392</v>
      </c>
      <c r="G80" s="88" t="s">
        <v>392</v>
      </c>
      <c r="H80" s="88" t="s">
        <v>392</v>
      </c>
      <c r="I80" s="88" t="s">
        <v>392</v>
      </c>
      <c r="J80" s="88" t="s">
        <v>392</v>
      </c>
      <c r="K80" s="88" t="s">
        <v>392</v>
      </c>
      <c r="L80" s="88" t="s">
        <v>392</v>
      </c>
      <c r="M80" s="88" t="s">
        <v>392</v>
      </c>
      <c r="N80" s="88" t="s">
        <v>392</v>
      </c>
      <c r="O80" s="88" t="s">
        <v>392</v>
      </c>
      <c r="P80" s="88" t="s">
        <v>392</v>
      </c>
      <c r="Q80" s="88" t="s">
        <v>392</v>
      </c>
      <c r="R80" s="88" t="s">
        <v>392</v>
      </c>
      <c r="S80" s="88" t="s">
        <v>392</v>
      </c>
      <c r="T80" s="88" t="s">
        <v>392</v>
      </c>
      <c r="U80" s="88" t="s">
        <v>392</v>
      </c>
      <c r="V80" s="88" t="s">
        <v>392</v>
      </c>
      <c r="W80" s="88" t="s">
        <v>392</v>
      </c>
      <c r="X80" s="88" t="s">
        <v>392</v>
      </c>
      <c r="Y80" s="88" t="s">
        <v>392</v>
      </c>
      <c r="Z80" s="88" t="s">
        <v>392</v>
      </c>
      <c r="AA80" s="88" t="s">
        <v>392</v>
      </c>
      <c r="AB80" s="88" t="s">
        <v>392</v>
      </c>
      <c r="AC80" s="88" t="s">
        <v>392</v>
      </c>
      <c r="AD80" s="88" t="s">
        <v>392</v>
      </c>
      <c r="AE80" s="88" t="s">
        <v>392</v>
      </c>
      <c r="AF80" s="88" t="s">
        <v>392</v>
      </c>
      <c r="AG80" s="88" t="s">
        <v>392</v>
      </c>
      <c r="AH80" s="88" t="s">
        <v>392</v>
      </c>
      <c r="AI80" s="88" t="s">
        <v>392</v>
      </c>
      <c r="AJ80" s="88" t="s">
        <v>392</v>
      </c>
      <c r="AK80" s="88" t="s">
        <v>392</v>
      </c>
      <c r="AL80" s="88" t="s">
        <v>392</v>
      </c>
      <c r="AM80" s="88" t="s">
        <v>392</v>
      </c>
      <c r="AN80" s="88" t="s">
        <v>392</v>
      </c>
      <c r="AO80" s="88" t="s">
        <v>392</v>
      </c>
      <c r="AP80" s="88" t="s">
        <v>392</v>
      </c>
      <c r="AQ80" s="88" t="s">
        <v>392</v>
      </c>
      <c r="AR80" s="88" t="s">
        <v>392</v>
      </c>
      <c r="AS80" s="88" t="s">
        <v>392</v>
      </c>
      <c r="AT80" s="88" t="s">
        <v>392</v>
      </c>
      <c r="AU80" s="88" t="s">
        <v>392</v>
      </c>
      <c r="AV80" s="88" t="s">
        <v>392</v>
      </c>
      <c r="AW80" s="88" t="s">
        <v>392</v>
      </c>
      <c r="AX80" s="88" t="s">
        <v>392</v>
      </c>
      <c r="AY80" s="88" t="s">
        <v>392</v>
      </c>
      <c r="AZ80" s="88" t="s">
        <v>392</v>
      </c>
      <c r="BA80" s="88" t="s">
        <v>392</v>
      </c>
      <c r="BB80" s="88" t="s">
        <v>392</v>
      </c>
      <c r="BC80" s="88" t="s">
        <v>392</v>
      </c>
      <c r="BD80" s="88" t="s">
        <v>392</v>
      </c>
      <c r="BE80" s="88" t="s">
        <v>392</v>
      </c>
      <c r="BF80" s="88" t="s">
        <v>392</v>
      </c>
      <c r="BG80" s="88" t="s">
        <v>392</v>
      </c>
      <c r="BH80" s="88" t="s">
        <v>392</v>
      </c>
      <c r="BI80" s="88" t="s">
        <v>392</v>
      </c>
      <c r="BJ80" s="88" t="s">
        <v>392</v>
      </c>
      <c r="BK80" s="88" t="s">
        <v>392</v>
      </c>
      <c r="BL80" s="88" t="s">
        <v>392</v>
      </c>
      <c r="BM80" s="88" t="s">
        <v>392</v>
      </c>
      <c r="BN80" s="88" t="s">
        <v>392</v>
      </c>
      <c r="BO80" s="88" t="s">
        <v>392</v>
      </c>
      <c r="BP80" s="88" t="s">
        <v>392</v>
      </c>
      <c r="BQ80" s="88" t="s">
        <v>308</v>
      </c>
      <c r="BR80" s="88" t="s">
        <v>392</v>
      </c>
      <c r="BS80" s="88" t="s">
        <v>308</v>
      </c>
      <c r="BT80" s="88" t="s">
        <v>392</v>
      </c>
      <c r="BU80" s="88" t="s">
        <v>308</v>
      </c>
      <c r="BV80" s="88" t="s">
        <v>392</v>
      </c>
      <c r="BW80" s="88" t="s">
        <v>308</v>
      </c>
      <c r="BX80" s="88" t="s">
        <v>392</v>
      </c>
      <c r="BY80" s="88" t="s">
        <v>308</v>
      </c>
      <c r="BZ80" s="88" t="s">
        <v>392</v>
      </c>
      <c r="CA80" s="88" t="s">
        <v>308</v>
      </c>
      <c r="CB80" s="88" t="s">
        <v>392</v>
      </c>
      <c r="CC80" s="88" t="s">
        <v>308</v>
      </c>
      <c r="CD80" s="88" t="s">
        <v>392</v>
      </c>
      <c r="CE80" s="88" t="s">
        <v>308</v>
      </c>
      <c r="CF80" s="88" t="s">
        <v>392</v>
      </c>
      <c r="CG80" s="88" t="s">
        <v>308</v>
      </c>
      <c r="CH80" s="88" t="s">
        <v>392</v>
      </c>
      <c r="CI80" s="88" t="s">
        <v>308</v>
      </c>
      <c r="CJ80" s="88" t="s">
        <v>392</v>
      </c>
      <c r="CK80" s="88" t="s">
        <v>308</v>
      </c>
      <c r="CL80" s="88" t="s">
        <v>392</v>
      </c>
      <c r="CM80" s="88" t="s">
        <v>308</v>
      </c>
      <c r="CN80" s="88" t="s">
        <v>392</v>
      </c>
      <c r="CO80" s="88" t="s">
        <v>308</v>
      </c>
      <c r="CP80" s="88" t="s">
        <v>392</v>
      </c>
      <c r="CQ80" s="88" t="s">
        <v>308</v>
      </c>
      <c r="CR80" s="88" t="s">
        <v>392</v>
      </c>
      <c r="CS80" s="88" t="s">
        <v>308</v>
      </c>
      <c r="CT80" s="88" t="s">
        <v>392</v>
      </c>
      <c r="CU80" s="88" t="s">
        <v>308</v>
      </c>
      <c r="CV80" s="88" t="s">
        <v>392</v>
      </c>
      <c r="CW80" s="88" t="s">
        <v>308</v>
      </c>
      <c r="CX80" s="88" t="s">
        <v>392</v>
      </c>
      <c r="CY80" s="88" t="s">
        <v>308</v>
      </c>
    </row>
    <row r="81" spans="1:103" ht="14.5" x14ac:dyDescent="0.35">
      <c r="A81" s="86" t="s">
        <v>309</v>
      </c>
      <c r="B81" s="86" t="s">
        <v>393</v>
      </c>
      <c r="C81" s="71"/>
      <c r="D81" s="71"/>
      <c r="E81" s="92" t="s">
        <v>392</v>
      </c>
      <c r="F81" s="92" t="s">
        <v>392</v>
      </c>
      <c r="G81" s="92" t="s">
        <v>392</v>
      </c>
      <c r="H81" s="92" t="s">
        <v>392</v>
      </c>
      <c r="I81" s="92" t="s">
        <v>392</v>
      </c>
      <c r="J81" s="92" t="s">
        <v>392</v>
      </c>
      <c r="K81" s="92" t="s">
        <v>392</v>
      </c>
      <c r="L81" s="92" t="s">
        <v>392</v>
      </c>
      <c r="M81" s="92" t="s">
        <v>392</v>
      </c>
      <c r="N81" s="92" t="s">
        <v>392</v>
      </c>
      <c r="O81" s="92" t="s">
        <v>392</v>
      </c>
      <c r="P81" s="92" t="s">
        <v>392</v>
      </c>
      <c r="Q81" s="92" t="s">
        <v>392</v>
      </c>
      <c r="R81" s="92" t="s">
        <v>392</v>
      </c>
      <c r="S81" s="92" t="s">
        <v>392</v>
      </c>
      <c r="T81" s="92" t="s">
        <v>392</v>
      </c>
      <c r="U81" s="92" t="s">
        <v>392</v>
      </c>
      <c r="V81" s="92" t="s">
        <v>392</v>
      </c>
      <c r="W81" s="92" t="s">
        <v>392</v>
      </c>
      <c r="X81" s="92" t="s">
        <v>392</v>
      </c>
      <c r="Y81" s="92" t="s">
        <v>392</v>
      </c>
      <c r="Z81" s="92" t="s">
        <v>392</v>
      </c>
      <c r="AA81" s="92" t="s">
        <v>392</v>
      </c>
      <c r="AB81" s="92" t="s">
        <v>392</v>
      </c>
      <c r="AC81" s="92" t="s">
        <v>392</v>
      </c>
      <c r="AD81" s="92" t="s">
        <v>392</v>
      </c>
      <c r="AE81" s="92" t="s">
        <v>392</v>
      </c>
      <c r="AF81" s="92" t="s">
        <v>392</v>
      </c>
      <c r="AG81" s="92" t="s">
        <v>392</v>
      </c>
      <c r="AH81" s="92" t="s">
        <v>392</v>
      </c>
      <c r="AI81" s="92" t="s">
        <v>392</v>
      </c>
      <c r="AJ81" s="92" t="s">
        <v>392</v>
      </c>
      <c r="AK81" s="92" t="s">
        <v>392</v>
      </c>
      <c r="AL81" s="92" t="s">
        <v>392</v>
      </c>
      <c r="AM81" s="92" t="s">
        <v>392</v>
      </c>
      <c r="AN81" s="92" t="s">
        <v>392</v>
      </c>
      <c r="AO81" s="92" t="s">
        <v>392</v>
      </c>
      <c r="AP81" s="92" t="s">
        <v>392</v>
      </c>
      <c r="AQ81" s="92" t="s">
        <v>392</v>
      </c>
      <c r="AR81" s="92" t="s">
        <v>392</v>
      </c>
      <c r="AS81" s="92" t="s">
        <v>392</v>
      </c>
      <c r="AT81" s="92" t="s">
        <v>392</v>
      </c>
      <c r="AU81" s="92" t="s">
        <v>392</v>
      </c>
      <c r="AV81" s="92" t="s">
        <v>392</v>
      </c>
      <c r="AW81" s="92" t="s">
        <v>392</v>
      </c>
      <c r="AX81" s="92" t="s">
        <v>392</v>
      </c>
      <c r="AY81" s="92" t="s">
        <v>392</v>
      </c>
      <c r="AZ81" s="92" t="s">
        <v>392</v>
      </c>
      <c r="BA81" s="92" t="s">
        <v>392</v>
      </c>
      <c r="BB81" s="92" t="s">
        <v>392</v>
      </c>
      <c r="BC81" s="92" t="s">
        <v>392</v>
      </c>
      <c r="BD81" s="92" t="s">
        <v>392</v>
      </c>
      <c r="BE81" s="92" t="s">
        <v>392</v>
      </c>
      <c r="BF81" s="92" t="s">
        <v>392</v>
      </c>
      <c r="BG81" s="92" t="s">
        <v>392</v>
      </c>
      <c r="BH81" s="92" t="s">
        <v>392</v>
      </c>
      <c r="BI81" s="92" t="s">
        <v>392</v>
      </c>
      <c r="BJ81" s="92" t="s">
        <v>392</v>
      </c>
      <c r="BK81" s="92" t="s">
        <v>392</v>
      </c>
      <c r="BL81" s="92" t="s">
        <v>392</v>
      </c>
      <c r="BM81" s="92" t="s">
        <v>392</v>
      </c>
      <c r="BN81" s="92" t="s">
        <v>392</v>
      </c>
      <c r="BO81" s="92" t="s">
        <v>392</v>
      </c>
      <c r="BP81" s="92" t="s">
        <v>392</v>
      </c>
      <c r="BQ81" s="92" t="s">
        <v>308</v>
      </c>
      <c r="BR81" s="92" t="s">
        <v>392</v>
      </c>
      <c r="BS81" s="92" t="s">
        <v>308</v>
      </c>
      <c r="BT81" s="92" t="s">
        <v>392</v>
      </c>
      <c r="BU81" s="92" t="s">
        <v>308</v>
      </c>
      <c r="BV81" s="92" t="s">
        <v>392</v>
      </c>
      <c r="BW81" s="92" t="s">
        <v>308</v>
      </c>
      <c r="BX81" s="92" t="s">
        <v>392</v>
      </c>
      <c r="BY81" s="92" t="s">
        <v>308</v>
      </c>
      <c r="BZ81" s="92" t="s">
        <v>392</v>
      </c>
      <c r="CA81" s="92" t="s">
        <v>308</v>
      </c>
      <c r="CB81" s="92" t="s">
        <v>392</v>
      </c>
      <c r="CC81" s="92" t="s">
        <v>308</v>
      </c>
      <c r="CD81" s="92" t="s">
        <v>392</v>
      </c>
      <c r="CE81" s="92" t="s">
        <v>308</v>
      </c>
      <c r="CF81" s="92" t="s">
        <v>392</v>
      </c>
      <c r="CG81" s="92" t="s">
        <v>308</v>
      </c>
      <c r="CH81" s="92" t="s">
        <v>392</v>
      </c>
      <c r="CI81" s="92" t="s">
        <v>308</v>
      </c>
      <c r="CJ81" s="92" t="s">
        <v>392</v>
      </c>
      <c r="CK81" s="92" t="s">
        <v>308</v>
      </c>
      <c r="CL81" s="92" t="s">
        <v>392</v>
      </c>
      <c r="CM81" s="92" t="s">
        <v>308</v>
      </c>
      <c r="CN81" s="92" t="s">
        <v>392</v>
      </c>
      <c r="CO81" s="92" t="s">
        <v>308</v>
      </c>
      <c r="CP81" s="92" t="s">
        <v>392</v>
      </c>
      <c r="CQ81" s="92" t="s">
        <v>308</v>
      </c>
      <c r="CR81" s="92" t="s">
        <v>392</v>
      </c>
      <c r="CS81" s="92" t="s">
        <v>308</v>
      </c>
      <c r="CT81" s="92" t="s">
        <v>392</v>
      </c>
      <c r="CU81" s="92" t="s">
        <v>308</v>
      </c>
      <c r="CV81" s="92" t="s">
        <v>392</v>
      </c>
      <c r="CW81" s="92" t="s">
        <v>308</v>
      </c>
      <c r="CX81" s="92" t="s">
        <v>392</v>
      </c>
      <c r="CY81" s="92" t="s">
        <v>308</v>
      </c>
    </row>
    <row r="82" spans="1:103" ht="14.5" x14ac:dyDescent="0.35">
      <c r="A82" s="86" t="s">
        <v>309</v>
      </c>
      <c r="B82" s="86" t="s">
        <v>394</v>
      </c>
      <c r="C82" s="71"/>
      <c r="D82" s="71"/>
      <c r="E82" s="88">
        <v>0</v>
      </c>
      <c r="F82" s="88">
        <v>0</v>
      </c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V82" s="88">
        <v>0</v>
      </c>
      <c r="W82" s="88">
        <v>0</v>
      </c>
      <c r="X82" s="88">
        <v>0</v>
      </c>
      <c r="Y82" s="88">
        <v>0</v>
      </c>
      <c r="Z82" s="88">
        <v>0</v>
      </c>
      <c r="AA82" s="88">
        <v>0</v>
      </c>
      <c r="AB82" s="88">
        <v>0</v>
      </c>
      <c r="AC82" s="88">
        <v>0</v>
      </c>
      <c r="AD82" s="88">
        <v>0</v>
      </c>
      <c r="AE82" s="88">
        <v>0</v>
      </c>
      <c r="AF82" s="88">
        <v>0</v>
      </c>
      <c r="AG82" s="88">
        <v>0</v>
      </c>
      <c r="AH82" s="88">
        <v>0</v>
      </c>
      <c r="AI82" s="88">
        <v>0</v>
      </c>
      <c r="AJ82" s="88">
        <v>0</v>
      </c>
      <c r="AK82" s="88">
        <v>0</v>
      </c>
      <c r="AL82" s="88">
        <v>0</v>
      </c>
      <c r="AM82" s="88">
        <v>0</v>
      </c>
      <c r="AN82" s="88">
        <v>0</v>
      </c>
      <c r="AO82" s="88">
        <v>0</v>
      </c>
      <c r="AP82" s="88">
        <v>0</v>
      </c>
      <c r="AQ82" s="88">
        <v>0</v>
      </c>
      <c r="AR82" s="88">
        <v>0</v>
      </c>
      <c r="AS82" s="88">
        <v>0</v>
      </c>
      <c r="AT82" s="88">
        <v>0</v>
      </c>
      <c r="AU82" s="88">
        <v>0</v>
      </c>
      <c r="AV82" s="88">
        <v>0</v>
      </c>
      <c r="AW82" s="88">
        <v>0</v>
      </c>
      <c r="AX82" s="88">
        <v>0</v>
      </c>
      <c r="AY82" s="88">
        <v>0</v>
      </c>
      <c r="AZ82" s="88">
        <v>0</v>
      </c>
      <c r="BA82" s="88">
        <v>0</v>
      </c>
      <c r="BB82" s="88">
        <v>0</v>
      </c>
      <c r="BC82" s="88">
        <v>0</v>
      </c>
      <c r="BD82" s="88">
        <v>0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0</v>
      </c>
      <c r="BK82" s="88">
        <v>0</v>
      </c>
      <c r="BL82" s="88">
        <v>0</v>
      </c>
      <c r="BM82" s="88">
        <v>0</v>
      </c>
      <c r="BN82" s="88">
        <v>0</v>
      </c>
      <c r="BO82" s="88">
        <v>0</v>
      </c>
      <c r="BP82" s="88">
        <v>0</v>
      </c>
      <c r="BQ82" s="88" t="s">
        <v>308</v>
      </c>
      <c r="BR82" s="88">
        <v>0</v>
      </c>
      <c r="BS82" s="88" t="s">
        <v>308</v>
      </c>
      <c r="BT82" s="88">
        <v>-109079.97</v>
      </c>
      <c r="BU82" s="88" t="s">
        <v>308</v>
      </c>
      <c r="BV82" s="88">
        <v>0</v>
      </c>
      <c r="BW82" s="88" t="s">
        <v>308</v>
      </c>
      <c r="BX82" s="88">
        <v>0</v>
      </c>
      <c r="BY82" s="88" t="s">
        <v>308</v>
      </c>
      <c r="BZ82" s="88">
        <v>-109079.97</v>
      </c>
      <c r="CA82" s="88" t="s">
        <v>308</v>
      </c>
      <c r="CB82" s="88">
        <v>0</v>
      </c>
      <c r="CC82" s="88" t="s">
        <v>308</v>
      </c>
      <c r="CD82" s="88">
        <v>0</v>
      </c>
      <c r="CE82" s="88" t="s">
        <v>308</v>
      </c>
      <c r="CF82" s="88">
        <v>0</v>
      </c>
      <c r="CG82" s="88" t="s">
        <v>308</v>
      </c>
      <c r="CH82" s="88">
        <v>0</v>
      </c>
      <c r="CI82" s="88" t="s">
        <v>308</v>
      </c>
      <c r="CJ82" s="88">
        <v>0</v>
      </c>
      <c r="CK82" s="88" t="s">
        <v>308</v>
      </c>
      <c r="CL82" s="88">
        <v>0</v>
      </c>
      <c r="CM82" s="88" t="s">
        <v>308</v>
      </c>
      <c r="CN82" s="88">
        <v>0</v>
      </c>
      <c r="CO82" s="88" t="s">
        <v>308</v>
      </c>
      <c r="CP82" s="88">
        <v>0</v>
      </c>
      <c r="CQ82" s="88" t="s">
        <v>308</v>
      </c>
      <c r="CR82" s="88">
        <v>109079.97</v>
      </c>
      <c r="CS82" s="88" t="s">
        <v>308</v>
      </c>
      <c r="CT82" s="88">
        <v>109079.97</v>
      </c>
      <c r="CU82" s="88" t="s">
        <v>308</v>
      </c>
      <c r="CV82" s="88">
        <v>0</v>
      </c>
      <c r="CW82" s="88" t="s">
        <v>308</v>
      </c>
      <c r="CX82" s="88">
        <v>0</v>
      </c>
      <c r="CY82" s="88" t="s">
        <v>308</v>
      </c>
    </row>
    <row r="83" spans="1:103" ht="14.5" x14ac:dyDescent="0.35">
      <c r="A83" s="86" t="s">
        <v>309</v>
      </c>
      <c r="B83" s="86" t="s">
        <v>395</v>
      </c>
      <c r="C83" s="71"/>
      <c r="D83" s="71"/>
      <c r="E83" s="91">
        <v>228783.35</v>
      </c>
      <c r="F83" s="91">
        <v>22531.08</v>
      </c>
      <c r="G83" s="91">
        <v>6539.5</v>
      </c>
      <c r="H83" s="91">
        <v>44767.64</v>
      </c>
      <c r="I83" s="91">
        <v>735507.65</v>
      </c>
      <c r="J83" s="91">
        <v>130211.27</v>
      </c>
      <c r="K83" s="91">
        <v>84627.9</v>
      </c>
      <c r="L83" s="91">
        <v>116159.73</v>
      </c>
      <c r="M83" s="91">
        <v>44921.19</v>
      </c>
      <c r="N83" s="91">
        <v>273870.21999999997</v>
      </c>
      <c r="O83" s="91">
        <v>333193.03000000003</v>
      </c>
      <c r="P83" s="91">
        <v>137662.6</v>
      </c>
      <c r="Q83" s="91">
        <v>174644.24</v>
      </c>
      <c r="R83" s="91">
        <v>116235.43</v>
      </c>
      <c r="S83" s="91">
        <v>267827.53000000003</v>
      </c>
      <c r="T83" s="91">
        <v>265129.33</v>
      </c>
      <c r="U83" s="91">
        <v>182653.12</v>
      </c>
      <c r="V83" s="91">
        <v>170075.85</v>
      </c>
      <c r="W83" s="91">
        <v>377563.81</v>
      </c>
      <c r="X83" s="91">
        <v>577818.69999999995</v>
      </c>
      <c r="Y83" s="91">
        <v>138699.97</v>
      </c>
      <c r="Z83" s="91">
        <v>122723.19</v>
      </c>
      <c r="AA83" s="91">
        <v>103243.04</v>
      </c>
      <c r="AB83" s="91">
        <v>396438.12</v>
      </c>
      <c r="AC83" s="91">
        <v>27610.99</v>
      </c>
      <c r="AD83" s="91">
        <v>109849.57</v>
      </c>
      <c r="AE83" s="91">
        <v>893924.11</v>
      </c>
      <c r="AF83" s="91">
        <v>121246.04</v>
      </c>
      <c r="AG83" s="91">
        <v>579374.94999999995</v>
      </c>
      <c r="AH83" s="91">
        <v>330802.5</v>
      </c>
      <c r="AI83" s="91">
        <v>296580.88</v>
      </c>
      <c r="AJ83" s="91">
        <v>91180.77</v>
      </c>
      <c r="AK83" s="91">
        <v>87865.98</v>
      </c>
      <c r="AL83" s="91">
        <v>272371.69</v>
      </c>
      <c r="AM83" s="91">
        <v>45023.85</v>
      </c>
      <c r="AN83" s="91">
        <v>293636.45</v>
      </c>
      <c r="AO83" s="91">
        <v>74436.88</v>
      </c>
      <c r="AP83" s="91">
        <v>71368.23</v>
      </c>
      <c r="AQ83" s="91">
        <v>164536.10999999999</v>
      </c>
      <c r="AR83" s="91">
        <v>262031.97</v>
      </c>
      <c r="AS83" s="91">
        <v>329143.75</v>
      </c>
      <c r="AT83" s="91">
        <v>184754.9</v>
      </c>
      <c r="AU83" s="91">
        <v>106750.41</v>
      </c>
      <c r="AV83" s="91">
        <v>361051.33</v>
      </c>
      <c r="AW83" s="91">
        <v>283554.63</v>
      </c>
      <c r="AX83" s="91">
        <v>136437.75</v>
      </c>
      <c r="AY83" s="91">
        <v>69164.36</v>
      </c>
      <c r="AZ83" s="91">
        <v>72529.09</v>
      </c>
      <c r="BA83" s="91">
        <v>51805.29</v>
      </c>
      <c r="BB83" s="91">
        <v>93250.22</v>
      </c>
      <c r="BC83" s="91">
        <v>23218.09</v>
      </c>
      <c r="BD83" s="91">
        <v>76340.34</v>
      </c>
      <c r="BE83" s="91">
        <v>168000.89</v>
      </c>
      <c r="BF83" s="91">
        <v>331381.82</v>
      </c>
      <c r="BG83" s="91">
        <v>141267.49</v>
      </c>
      <c r="BH83" s="91">
        <v>300935.71000000002</v>
      </c>
      <c r="BI83" s="91">
        <v>90169.08</v>
      </c>
      <c r="BJ83" s="91">
        <v>71344.070000000007</v>
      </c>
      <c r="BK83" s="91">
        <v>52173.84</v>
      </c>
      <c r="BL83" s="91">
        <v>45474.57</v>
      </c>
      <c r="BM83" s="91">
        <v>10458.16</v>
      </c>
      <c r="BN83" s="91">
        <v>48227.9</v>
      </c>
      <c r="BO83" s="91">
        <v>4.25</v>
      </c>
      <c r="BP83" s="91">
        <v>0</v>
      </c>
      <c r="BQ83" s="91" t="s">
        <v>308</v>
      </c>
      <c r="BR83" s="91">
        <v>11821106.33</v>
      </c>
      <c r="BS83" s="91" t="s">
        <v>308</v>
      </c>
      <c r="BT83" s="91">
        <v>6432870.4500000002</v>
      </c>
      <c r="BU83" s="91" t="s">
        <v>308</v>
      </c>
      <c r="BV83" s="91">
        <v>162874.17000000001</v>
      </c>
      <c r="BW83" s="91" t="s">
        <v>308</v>
      </c>
      <c r="BX83" s="91">
        <v>2540679.9900000002</v>
      </c>
      <c r="BY83" s="91" t="s">
        <v>308</v>
      </c>
      <c r="BZ83" s="91">
        <v>9136424.6099999994</v>
      </c>
      <c r="CA83" s="91" t="s">
        <v>308</v>
      </c>
      <c r="CB83" s="91">
        <v>2470035.7200000002</v>
      </c>
      <c r="CC83" s="91" t="s">
        <v>308</v>
      </c>
      <c r="CD83" s="91">
        <v>13538.39</v>
      </c>
      <c r="CE83" s="91" t="s">
        <v>308</v>
      </c>
      <c r="CF83" s="91">
        <v>53607.4</v>
      </c>
      <c r="CG83" s="91" t="s">
        <v>308</v>
      </c>
      <c r="CH83" s="91">
        <v>67145.789999999994</v>
      </c>
      <c r="CI83" s="91" t="s">
        <v>308</v>
      </c>
      <c r="CJ83" s="91">
        <v>2537181.5099999998</v>
      </c>
      <c r="CK83" s="91" t="s">
        <v>308</v>
      </c>
      <c r="CL83" s="91">
        <v>0</v>
      </c>
      <c r="CM83" s="91" t="s">
        <v>308</v>
      </c>
      <c r="CN83" s="91">
        <v>0</v>
      </c>
      <c r="CO83" s="91" t="s">
        <v>308</v>
      </c>
      <c r="CP83" s="91">
        <v>0</v>
      </c>
      <c r="CQ83" s="91" t="s">
        <v>308</v>
      </c>
      <c r="CR83" s="91">
        <v>2165360.02</v>
      </c>
      <c r="CS83" s="91" t="s">
        <v>308</v>
      </c>
      <c r="CT83" s="91">
        <v>2165360.02</v>
      </c>
      <c r="CU83" s="91" t="s">
        <v>308</v>
      </c>
      <c r="CV83" s="91">
        <v>13838966.140000001</v>
      </c>
      <c r="CW83" s="91" t="s">
        <v>308</v>
      </c>
      <c r="CX83" s="91">
        <v>25660072.469999999</v>
      </c>
      <c r="CY83" s="91" t="s">
        <v>308</v>
      </c>
    </row>
    <row r="84" spans="1:103" s="111" customFormat="1" ht="14.5" x14ac:dyDescent="0.35">
      <c r="A84" s="106" t="s">
        <v>309</v>
      </c>
      <c r="B84" s="106" t="s">
        <v>396</v>
      </c>
      <c r="C84" s="107"/>
      <c r="D84" s="107"/>
      <c r="E84" s="108">
        <v>41401.019999999997</v>
      </c>
      <c r="F84" s="108">
        <v>7379</v>
      </c>
      <c r="G84" s="108">
        <v>2365.3000000000002</v>
      </c>
      <c r="H84" s="108">
        <v>17090.11</v>
      </c>
      <c r="I84" s="108">
        <v>119597.26</v>
      </c>
      <c r="J84" s="108">
        <v>36069.72</v>
      </c>
      <c r="K84" s="108">
        <v>19181.009999999998</v>
      </c>
      <c r="L84" s="108">
        <v>23021.91</v>
      </c>
      <c r="M84" s="108">
        <v>16991.810000000001</v>
      </c>
      <c r="N84" s="108">
        <v>7731.4</v>
      </c>
      <c r="O84" s="108">
        <v>59247.43</v>
      </c>
      <c r="P84" s="108">
        <v>30655.51</v>
      </c>
      <c r="Q84" s="108">
        <v>50629.32</v>
      </c>
      <c r="R84" s="108">
        <v>36690.92</v>
      </c>
      <c r="S84" s="108">
        <v>39323.620000000003</v>
      </c>
      <c r="T84" s="108">
        <v>106676.45</v>
      </c>
      <c r="U84" s="108">
        <v>46209.32</v>
      </c>
      <c r="V84" s="108">
        <v>56499.83</v>
      </c>
      <c r="W84" s="108">
        <v>130086.76</v>
      </c>
      <c r="X84" s="108">
        <v>105578.45</v>
      </c>
      <c r="Y84" s="108">
        <v>29481.81</v>
      </c>
      <c r="Z84" s="108">
        <v>47652.52</v>
      </c>
      <c r="AA84" s="108">
        <v>51192.82</v>
      </c>
      <c r="AB84" s="108">
        <v>59204.73</v>
      </c>
      <c r="AC84" s="108">
        <v>11289.41</v>
      </c>
      <c r="AD84" s="108">
        <v>37158.519999999997</v>
      </c>
      <c r="AE84" s="108">
        <v>304856.84000000003</v>
      </c>
      <c r="AF84" s="108">
        <v>85994.14</v>
      </c>
      <c r="AG84" s="108">
        <v>319539.05</v>
      </c>
      <c r="AH84" s="108">
        <v>273911.73</v>
      </c>
      <c r="AI84" s="108">
        <v>134482.56</v>
      </c>
      <c r="AJ84" s="108">
        <v>9221.9</v>
      </c>
      <c r="AK84" s="108">
        <v>18843.11</v>
      </c>
      <c r="AL84" s="108">
        <v>94880.24</v>
      </c>
      <c r="AM84" s="108">
        <v>37912.120000000003</v>
      </c>
      <c r="AN84" s="108">
        <v>161623.57999999999</v>
      </c>
      <c r="AO84" s="108">
        <v>31257.21</v>
      </c>
      <c r="AP84" s="108">
        <v>26599.31</v>
      </c>
      <c r="AQ84" s="108">
        <v>42476.32</v>
      </c>
      <c r="AR84" s="108">
        <v>157412.37</v>
      </c>
      <c r="AS84" s="108">
        <v>175987.88</v>
      </c>
      <c r="AT84" s="108">
        <v>46878.02</v>
      </c>
      <c r="AU84" s="108">
        <v>44415.22</v>
      </c>
      <c r="AV84" s="108">
        <v>52798.92</v>
      </c>
      <c r="AW84" s="108">
        <v>213295.1</v>
      </c>
      <c r="AX84" s="108">
        <v>86811.04</v>
      </c>
      <c r="AY84" s="108">
        <v>52740.02</v>
      </c>
      <c r="AZ84" s="108">
        <v>27574.21</v>
      </c>
      <c r="BA84" s="108">
        <v>19983.21</v>
      </c>
      <c r="BB84" s="108">
        <v>19651.11</v>
      </c>
      <c r="BC84" s="108">
        <v>106033.15</v>
      </c>
      <c r="BD84" s="108">
        <v>11077.31</v>
      </c>
      <c r="BE84" s="108">
        <v>144579.76999999999</v>
      </c>
      <c r="BF84" s="108">
        <v>538612.05000000005</v>
      </c>
      <c r="BG84" s="108">
        <v>453038.81</v>
      </c>
      <c r="BH84" s="108">
        <v>374230.78</v>
      </c>
      <c r="BI84" s="108">
        <v>226722.11</v>
      </c>
      <c r="BJ84" s="108">
        <v>39748.82</v>
      </c>
      <c r="BK84" s="108">
        <v>35242.92</v>
      </c>
      <c r="BL84" s="108">
        <v>66517.429999999993</v>
      </c>
      <c r="BM84" s="108">
        <v>8068.3</v>
      </c>
      <c r="BN84" s="108">
        <v>31035.61</v>
      </c>
      <c r="BO84" s="108">
        <v>44576.62</v>
      </c>
      <c r="BP84" s="108">
        <v>0</v>
      </c>
      <c r="BQ84" s="108" t="s">
        <v>308</v>
      </c>
      <c r="BR84" s="108">
        <v>5707034.9000000004</v>
      </c>
      <c r="BS84" s="108" t="s">
        <v>308</v>
      </c>
      <c r="BT84" s="108">
        <v>0</v>
      </c>
      <c r="BU84" s="108" t="s">
        <v>308</v>
      </c>
      <c r="BV84" s="108">
        <v>0</v>
      </c>
      <c r="BW84" s="108" t="s">
        <v>308</v>
      </c>
      <c r="BX84" s="108">
        <v>0</v>
      </c>
      <c r="BY84" s="108" t="s">
        <v>308</v>
      </c>
      <c r="BZ84" s="108">
        <v>0</v>
      </c>
      <c r="CA84" s="108" t="s">
        <v>308</v>
      </c>
      <c r="CB84" s="108">
        <v>0</v>
      </c>
      <c r="CC84" s="108" t="s">
        <v>308</v>
      </c>
      <c r="CD84" s="108">
        <v>0</v>
      </c>
      <c r="CE84" s="108" t="s">
        <v>308</v>
      </c>
      <c r="CF84" s="108">
        <v>0</v>
      </c>
      <c r="CG84" s="108" t="s">
        <v>308</v>
      </c>
      <c r="CH84" s="108">
        <v>0</v>
      </c>
      <c r="CI84" s="108" t="s">
        <v>308</v>
      </c>
      <c r="CJ84" s="108">
        <v>0</v>
      </c>
      <c r="CK84" s="108" t="s">
        <v>308</v>
      </c>
      <c r="CL84" s="108">
        <v>0</v>
      </c>
      <c r="CM84" s="108" t="s">
        <v>308</v>
      </c>
      <c r="CN84" s="108">
        <v>0</v>
      </c>
      <c r="CO84" s="108" t="s">
        <v>308</v>
      </c>
      <c r="CP84" s="108">
        <v>0</v>
      </c>
      <c r="CQ84" s="108" t="s">
        <v>308</v>
      </c>
      <c r="CR84" s="108">
        <v>0</v>
      </c>
      <c r="CS84" s="108" t="s">
        <v>308</v>
      </c>
      <c r="CT84" s="108">
        <v>0</v>
      </c>
      <c r="CU84" s="108" t="s">
        <v>308</v>
      </c>
      <c r="CV84" s="108">
        <v>0</v>
      </c>
      <c r="CW84" s="108" t="s">
        <v>308</v>
      </c>
      <c r="CX84" s="108">
        <v>0</v>
      </c>
      <c r="CY84" s="108" t="s">
        <v>308</v>
      </c>
    </row>
    <row r="85" spans="1:103" ht="14.5" x14ac:dyDescent="0.35">
      <c r="A85" s="86" t="s">
        <v>309</v>
      </c>
      <c r="B85" s="86" t="s">
        <v>397</v>
      </c>
      <c r="C85" s="71"/>
      <c r="D85" s="71"/>
      <c r="E85" s="91">
        <v>33680.32</v>
      </c>
      <c r="F85" s="91">
        <v>5968.8</v>
      </c>
      <c r="G85" s="91">
        <v>2024.8</v>
      </c>
      <c r="H85" s="91">
        <v>13297.51</v>
      </c>
      <c r="I85" s="91">
        <v>95811.96</v>
      </c>
      <c r="J85" s="91">
        <v>28407.52</v>
      </c>
      <c r="K85" s="91">
        <v>15495.31</v>
      </c>
      <c r="L85" s="91">
        <v>18286.509999999998</v>
      </c>
      <c r="M85" s="91">
        <v>13652.21</v>
      </c>
      <c r="N85" s="91">
        <v>5840.3</v>
      </c>
      <c r="O85" s="91">
        <v>45679.63</v>
      </c>
      <c r="P85" s="91">
        <v>24078.82</v>
      </c>
      <c r="Q85" s="91">
        <v>40380.53</v>
      </c>
      <c r="R85" s="91">
        <v>28936.82</v>
      </c>
      <c r="S85" s="91">
        <v>30852.720000000001</v>
      </c>
      <c r="T85" s="91">
        <v>85716.46</v>
      </c>
      <c r="U85" s="91">
        <v>36652.019999999997</v>
      </c>
      <c r="V85" s="91">
        <v>45092.03</v>
      </c>
      <c r="W85" s="91">
        <v>105591.67</v>
      </c>
      <c r="X85" s="91">
        <v>84089.66</v>
      </c>
      <c r="Y85" s="91">
        <v>22609.72</v>
      </c>
      <c r="Z85" s="91">
        <v>38428.629999999997</v>
      </c>
      <c r="AA85" s="91">
        <v>40334.629999999997</v>
      </c>
      <c r="AB85" s="91">
        <v>42858.83</v>
      </c>
      <c r="AC85" s="91">
        <v>8627.61</v>
      </c>
      <c r="AD85" s="91">
        <v>29071.119999999999</v>
      </c>
      <c r="AE85" s="91">
        <v>246809.47</v>
      </c>
      <c r="AF85" s="91">
        <v>69751.850000000006</v>
      </c>
      <c r="AG85" s="91">
        <v>256931.47</v>
      </c>
      <c r="AH85" s="91">
        <v>223725.15</v>
      </c>
      <c r="AI85" s="91">
        <v>105579.17</v>
      </c>
      <c r="AJ85" s="91">
        <v>7876.91</v>
      </c>
      <c r="AK85" s="91">
        <v>15065.11</v>
      </c>
      <c r="AL85" s="91">
        <v>74360.25</v>
      </c>
      <c r="AM85" s="91">
        <v>29330.02</v>
      </c>
      <c r="AN85" s="91">
        <v>135873.09</v>
      </c>
      <c r="AO85" s="91">
        <v>24699.52</v>
      </c>
      <c r="AP85" s="91">
        <v>20372.61</v>
      </c>
      <c r="AQ85" s="91">
        <v>32512.62</v>
      </c>
      <c r="AR85" s="91">
        <v>126246.88</v>
      </c>
      <c r="AS85" s="91">
        <v>132620.09</v>
      </c>
      <c r="AT85" s="91">
        <v>36366.32</v>
      </c>
      <c r="AU85" s="91">
        <v>33947.620000000003</v>
      </c>
      <c r="AV85" s="91">
        <v>42402.13</v>
      </c>
      <c r="AW85" s="91">
        <v>167433.01</v>
      </c>
      <c r="AX85" s="91">
        <v>70343.350000000006</v>
      </c>
      <c r="AY85" s="91">
        <v>41056.93</v>
      </c>
      <c r="AZ85" s="91">
        <v>22360.71</v>
      </c>
      <c r="BA85" s="91">
        <v>16348.11</v>
      </c>
      <c r="BB85" s="91">
        <v>15640.51</v>
      </c>
      <c r="BC85" s="91">
        <v>86067.46</v>
      </c>
      <c r="BD85" s="91">
        <v>8982.31</v>
      </c>
      <c r="BE85" s="91">
        <v>116255.28</v>
      </c>
      <c r="BF85" s="91">
        <v>387682.56</v>
      </c>
      <c r="BG85" s="91">
        <v>333269.82</v>
      </c>
      <c r="BH85" s="91">
        <v>299529.59999999998</v>
      </c>
      <c r="BI85" s="91">
        <v>181373.92</v>
      </c>
      <c r="BJ85" s="91">
        <v>31110.82</v>
      </c>
      <c r="BK85" s="91">
        <v>28044.82</v>
      </c>
      <c r="BL85" s="91">
        <v>52555.94</v>
      </c>
      <c r="BM85" s="91">
        <v>6377.6</v>
      </c>
      <c r="BN85" s="91">
        <v>26014.12</v>
      </c>
      <c r="BO85" s="91">
        <v>40472.730000000003</v>
      </c>
      <c r="BP85" s="91">
        <v>0</v>
      </c>
      <c r="BQ85" s="91" t="s">
        <v>308</v>
      </c>
      <c r="BR85" s="91">
        <v>4486856</v>
      </c>
      <c r="BS85" s="91" t="s">
        <v>308</v>
      </c>
      <c r="BT85" s="91">
        <v>0</v>
      </c>
      <c r="BU85" s="91" t="s">
        <v>308</v>
      </c>
      <c r="BV85" s="91">
        <v>0</v>
      </c>
      <c r="BW85" s="91" t="s">
        <v>308</v>
      </c>
      <c r="BX85" s="91">
        <v>0</v>
      </c>
      <c r="BY85" s="91" t="s">
        <v>308</v>
      </c>
      <c r="BZ85" s="91">
        <v>0</v>
      </c>
      <c r="CA85" s="91" t="s">
        <v>308</v>
      </c>
      <c r="CB85" s="91">
        <v>0</v>
      </c>
      <c r="CC85" s="91" t="s">
        <v>308</v>
      </c>
      <c r="CD85" s="91">
        <v>0</v>
      </c>
      <c r="CE85" s="91" t="s">
        <v>308</v>
      </c>
      <c r="CF85" s="91">
        <v>0</v>
      </c>
      <c r="CG85" s="91" t="s">
        <v>308</v>
      </c>
      <c r="CH85" s="91">
        <v>0</v>
      </c>
      <c r="CI85" s="91" t="s">
        <v>308</v>
      </c>
      <c r="CJ85" s="91">
        <v>0</v>
      </c>
      <c r="CK85" s="91" t="s">
        <v>308</v>
      </c>
      <c r="CL85" s="91">
        <v>0</v>
      </c>
      <c r="CM85" s="91" t="s">
        <v>308</v>
      </c>
      <c r="CN85" s="91">
        <v>0</v>
      </c>
      <c r="CO85" s="91" t="s">
        <v>308</v>
      </c>
      <c r="CP85" s="91">
        <v>0</v>
      </c>
      <c r="CQ85" s="91" t="s">
        <v>308</v>
      </c>
      <c r="CR85" s="91">
        <v>0</v>
      </c>
      <c r="CS85" s="91" t="s">
        <v>308</v>
      </c>
      <c r="CT85" s="91">
        <v>0</v>
      </c>
      <c r="CU85" s="91" t="s">
        <v>308</v>
      </c>
      <c r="CV85" s="91">
        <v>0</v>
      </c>
      <c r="CW85" s="91" t="s">
        <v>308</v>
      </c>
      <c r="CX85" s="91">
        <v>0</v>
      </c>
      <c r="CY85" s="91" t="s">
        <v>308</v>
      </c>
    </row>
    <row r="86" spans="1:103" ht="14.5" x14ac:dyDescent="0.35">
      <c r="A86" s="86" t="s">
        <v>309</v>
      </c>
      <c r="B86" s="86" t="s">
        <v>398</v>
      </c>
      <c r="C86" s="71"/>
      <c r="D86" s="71"/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Z86" s="88">
        <v>0</v>
      </c>
      <c r="AA86" s="88">
        <v>0</v>
      </c>
      <c r="AB86" s="88">
        <v>0</v>
      </c>
      <c r="AC86" s="88">
        <v>0</v>
      </c>
      <c r="AD86" s="88">
        <v>0</v>
      </c>
      <c r="AE86" s="88">
        <v>0</v>
      </c>
      <c r="AF86" s="88">
        <v>0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8">
        <v>0</v>
      </c>
      <c r="BQ86" s="88" t="s">
        <v>308</v>
      </c>
      <c r="BR86" s="88">
        <v>0</v>
      </c>
      <c r="BS86" s="88" t="s">
        <v>308</v>
      </c>
      <c r="BT86" s="88">
        <v>0</v>
      </c>
      <c r="BU86" s="88" t="s">
        <v>308</v>
      </c>
      <c r="BV86" s="88">
        <v>0</v>
      </c>
      <c r="BW86" s="88" t="s">
        <v>308</v>
      </c>
      <c r="BX86" s="88">
        <v>0</v>
      </c>
      <c r="BY86" s="88" t="s">
        <v>308</v>
      </c>
      <c r="BZ86" s="88">
        <v>0</v>
      </c>
      <c r="CA86" s="88" t="s">
        <v>308</v>
      </c>
      <c r="CB86" s="88">
        <v>0</v>
      </c>
      <c r="CC86" s="88" t="s">
        <v>308</v>
      </c>
      <c r="CD86" s="88">
        <v>0</v>
      </c>
      <c r="CE86" s="88" t="s">
        <v>308</v>
      </c>
      <c r="CF86" s="88">
        <v>0</v>
      </c>
      <c r="CG86" s="88" t="s">
        <v>308</v>
      </c>
      <c r="CH86" s="88">
        <v>0</v>
      </c>
      <c r="CI86" s="88" t="s">
        <v>308</v>
      </c>
      <c r="CJ86" s="88">
        <v>0</v>
      </c>
      <c r="CK86" s="88" t="s">
        <v>308</v>
      </c>
      <c r="CL86" s="88">
        <v>0</v>
      </c>
      <c r="CM86" s="88" t="s">
        <v>308</v>
      </c>
      <c r="CN86" s="88">
        <v>0</v>
      </c>
      <c r="CO86" s="88" t="s">
        <v>308</v>
      </c>
      <c r="CP86" s="88">
        <v>0</v>
      </c>
      <c r="CQ86" s="88" t="s">
        <v>308</v>
      </c>
      <c r="CR86" s="88">
        <v>0</v>
      </c>
      <c r="CS86" s="88" t="s">
        <v>308</v>
      </c>
      <c r="CT86" s="88">
        <v>0</v>
      </c>
      <c r="CU86" s="88" t="s">
        <v>308</v>
      </c>
      <c r="CV86" s="88">
        <v>0</v>
      </c>
      <c r="CW86" s="88" t="s">
        <v>308</v>
      </c>
      <c r="CX86" s="88">
        <v>0</v>
      </c>
      <c r="CY86" s="88" t="s">
        <v>308</v>
      </c>
    </row>
    <row r="87" spans="1:103" ht="14.5" x14ac:dyDescent="0.35">
      <c r="A87" s="86" t="s">
        <v>309</v>
      </c>
      <c r="B87" s="86" t="s">
        <v>399</v>
      </c>
      <c r="C87" s="71"/>
      <c r="D87" s="71"/>
      <c r="E87" s="92">
        <v>0</v>
      </c>
      <c r="F87" s="92">
        <v>0</v>
      </c>
      <c r="G87" s="92">
        <v>0</v>
      </c>
      <c r="H87" s="92">
        <v>0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>
        <v>0</v>
      </c>
      <c r="X87" s="92">
        <v>0</v>
      </c>
      <c r="Y87" s="92">
        <v>0</v>
      </c>
      <c r="Z87" s="92">
        <v>0</v>
      </c>
      <c r="AA87" s="92">
        <v>0</v>
      </c>
      <c r="AB87" s="92">
        <v>0</v>
      </c>
      <c r="AC87" s="92">
        <v>0</v>
      </c>
      <c r="AD87" s="92">
        <v>0</v>
      </c>
      <c r="AE87" s="92">
        <v>0</v>
      </c>
      <c r="AF87" s="92">
        <v>0</v>
      </c>
      <c r="AG87" s="92">
        <v>0</v>
      </c>
      <c r="AH87" s="92">
        <v>0</v>
      </c>
      <c r="AI87" s="92">
        <v>0</v>
      </c>
      <c r="AJ87" s="92">
        <v>0</v>
      </c>
      <c r="AK87" s="92">
        <v>0</v>
      </c>
      <c r="AL87" s="92">
        <v>0</v>
      </c>
      <c r="AM87" s="92">
        <v>0</v>
      </c>
      <c r="AN87" s="92">
        <v>0</v>
      </c>
      <c r="AO87" s="92">
        <v>0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0</v>
      </c>
      <c r="BD87" s="92">
        <v>0</v>
      </c>
      <c r="BE87" s="92">
        <v>0</v>
      </c>
      <c r="BF87" s="92">
        <v>0</v>
      </c>
      <c r="BG87" s="92">
        <v>0</v>
      </c>
      <c r="BH87" s="92">
        <v>0</v>
      </c>
      <c r="BI87" s="92">
        <v>0</v>
      </c>
      <c r="BJ87" s="92">
        <v>0</v>
      </c>
      <c r="BK87" s="92">
        <v>0</v>
      </c>
      <c r="BL87" s="92">
        <v>0</v>
      </c>
      <c r="BM87" s="92">
        <v>0</v>
      </c>
      <c r="BN87" s="92">
        <v>0</v>
      </c>
      <c r="BO87" s="92">
        <v>0</v>
      </c>
      <c r="BP87" s="92">
        <v>0</v>
      </c>
      <c r="BQ87" s="92" t="s">
        <v>308</v>
      </c>
      <c r="BR87" s="92">
        <v>0</v>
      </c>
      <c r="BS87" s="92" t="s">
        <v>308</v>
      </c>
      <c r="BT87" s="92">
        <v>0</v>
      </c>
      <c r="BU87" s="92" t="s">
        <v>308</v>
      </c>
      <c r="BV87" s="92">
        <v>0</v>
      </c>
      <c r="BW87" s="92" t="s">
        <v>308</v>
      </c>
      <c r="BX87" s="92">
        <v>0</v>
      </c>
      <c r="BY87" s="92" t="s">
        <v>308</v>
      </c>
      <c r="BZ87" s="92">
        <v>0</v>
      </c>
      <c r="CA87" s="92" t="s">
        <v>308</v>
      </c>
      <c r="CB87" s="92">
        <v>0</v>
      </c>
      <c r="CC87" s="92" t="s">
        <v>308</v>
      </c>
      <c r="CD87" s="92">
        <v>0</v>
      </c>
      <c r="CE87" s="92" t="s">
        <v>308</v>
      </c>
      <c r="CF87" s="92">
        <v>0</v>
      </c>
      <c r="CG87" s="92" t="s">
        <v>308</v>
      </c>
      <c r="CH87" s="92">
        <v>0</v>
      </c>
      <c r="CI87" s="92" t="s">
        <v>308</v>
      </c>
      <c r="CJ87" s="92">
        <v>0</v>
      </c>
      <c r="CK87" s="92" t="s">
        <v>308</v>
      </c>
      <c r="CL87" s="92">
        <v>0</v>
      </c>
      <c r="CM87" s="92" t="s">
        <v>308</v>
      </c>
      <c r="CN87" s="92">
        <v>0</v>
      </c>
      <c r="CO87" s="92" t="s">
        <v>308</v>
      </c>
      <c r="CP87" s="92">
        <v>0</v>
      </c>
      <c r="CQ87" s="92" t="s">
        <v>308</v>
      </c>
      <c r="CR87" s="92">
        <v>0</v>
      </c>
      <c r="CS87" s="92" t="s">
        <v>308</v>
      </c>
      <c r="CT87" s="92">
        <v>0</v>
      </c>
      <c r="CU87" s="92" t="s">
        <v>308</v>
      </c>
      <c r="CV87" s="92">
        <v>0</v>
      </c>
      <c r="CW87" s="92" t="s">
        <v>308</v>
      </c>
      <c r="CX87" s="92">
        <v>0</v>
      </c>
      <c r="CY87" s="92" t="s">
        <v>308</v>
      </c>
    </row>
    <row r="88" spans="1:103" ht="14.5" x14ac:dyDescent="0.35">
      <c r="A88" s="86" t="s">
        <v>309</v>
      </c>
      <c r="B88" s="86" t="s">
        <v>400</v>
      </c>
      <c r="C88" s="71"/>
      <c r="D88" s="71"/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V88" s="88">
        <v>0</v>
      </c>
      <c r="W88" s="88">
        <v>0</v>
      </c>
      <c r="X88" s="88">
        <v>0</v>
      </c>
      <c r="Y88" s="88">
        <v>0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8">
        <v>0</v>
      </c>
      <c r="BQ88" s="88" t="s">
        <v>308</v>
      </c>
      <c r="BR88" s="88">
        <v>0</v>
      </c>
      <c r="BS88" s="88" t="s">
        <v>308</v>
      </c>
      <c r="BT88" s="88">
        <v>0</v>
      </c>
      <c r="BU88" s="88" t="s">
        <v>308</v>
      </c>
      <c r="BV88" s="88">
        <v>0</v>
      </c>
      <c r="BW88" s="88" t="s">
        <v>308</v>
      </c>
      <c r="BX88" s="88">
        <v>0</v>
      </c>
      <c r="BY88" s="88" t="s">
        <v>308</v>
      </c>
      <c r="BZ88" s="88">
        <v>0</v>
      </c>
      <c r="CA88" s="88" t="s">
        <v>308</v>
      </c>
      <c r="CB88" s="88">
        <v>0</v>
      </c>
      <c r="CC88" s="88" t="s">
        <v>308</v>
      </c>
      <c r="CD88" s="88">
        <v>0</v>
      </c>
      <c r="CE88" s="88" t="s">
        <v>308</v>
      </c>
      <c r="CF88" s="88">
        <v>0</v>
      </c>
      <c r="CG88" s="88" t="s">
        <v>308</v>
      </c>
      <c r="CH88" s="88">
        <v>0</v>
      </c>
      <c r="CI88" s="88" t="s">
        <v>308</v>
      </c>
      <c r="CJ88" s="88">
        <v>0</v>
      </c>
      <c r="CK88" s="88" t="s">
        <v>308</v>
      </c>
      <c r="CL88" s="88">
        <v>0</v>
      </c>
      <c r="CM88" s="88" t="s">
        <v>308</v>
      </c>
      <c r="CN88" s="88">
        <v>0</v>
      </c>
      <c r="CO88" s="88" t="s">
        <v>308</v>
      </c>
      <c r="CP88" s="88">
        <v>0</v>
      </c>
      <c r="CQ88" s="88" t="s">
        <v>308</v>
      </c>
      <c r="CR88" s="88">
        <v>0</v>
      </c>
      <c r="CS88" s="88" t="s">
        <v>308</v>
      </c>
      <c r="CT88" s="88">
        <v>0</v>
      </c>
      <c r="CU88" s="88" t="s">
        <v>308</v>
      </c>
      <c r="CV88" s="88">
        <v>0</v>
      </c>
      <c r="CW88" s="88" t="s">
        <v>308</v>
      </c>
      <c r="CX88" s="88">
        <v>0</v>
      </c>
      <c r="CY88" s="88" t="s">
        <v>308</v>
      </c>
    </row>
    <row r="89" spans="1:103" ht="14.5" x14ac:dyDescent="0.35">
      <c r="A89" s="86" t="s">
        <v>309</v>
      </c>
      <c r="B89" s="86" t="s">
        <v>401</v>
      </c>
      <c r="C89" s="71"/>
      <c r="D89" s="71"/>
      <c r="E89" s="92">
        <v>0</v>
      </c>
      <c r="F89" s="92">
        <v>0</v>
      </c>
      <c r="G89" s="92">
        <v>0</v>
      </c>
      <c r="H89" s="92">
        <v>0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0</v>
      </c>
      <c r="AC89" s="92">
        <v>0</v>
      </c>
      <c r="AD89" s="92">
        <v>0</v>
      </c>
      <c r="AE89" s="92">
        <v>0</v>
      </c>
      <c r="AF89" s="92">
        <v>0</v>
      </c>
      <c r="AG89" s="92">
        <v>0</v>
      </c>
      <c r="AH89" s="92">
        <v>0</v>
      </c>
      <c r="AI89" s="92">
        <v>0</v>
      </c>
      <c r="AJ89" s="92">
        <v>0</v>
      </c>
      <c r="AK89" s="92">
        <v>0</v>
      </c>
      <c r="AL89" s="92">
        <v>0</v>
      </c>
      <c r="AM89" s="92">
        <v>0</v>
      </c>
      <c r="AN89" s="92">
        <v>0</v>
      </c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0</v>
      </c>
      <c r="BD89" s="92">
        <v>0</v>
      </c>
      <c r="BE89" s="92">
        <v>0</v>
      </c>
      <c r="BF89" s="92">
        <v>0</v>
      </c>
      <c r="BG89" s="92">
        <v>0</v>
      </c>
      <c r="BH89" s="92">
        <v>0</v>
      </c>
      <c r="BI89" s="92">
        <v>0</v>
      </c>
      <c r="BJ89" s="92">
        <v>0</v>
      </c>
      <c r="BK89" s="92">
        <v>0</v>
      </c>
      <c r="BL89" s="92">
        <v>0</v>
      </c>
      <c r="BM89" s="92">
        <v>0</v>
      </c>
      <c r="BN89" s="92">
        <v>0</v>
      </c>
      <c r="BO89" s="92">
        <v>0</v>
      </c>
      <c r="BP89" s="92">
        <v>0</v>
      </c>
      <c r="BQ89" s="92" t="s">
        <v>308</v>
      </c>
      <c r="BR89" s="92">
        <v>0</v>
      </c>
      <c r="BS89" s="92" t="s">
        <v>308</v>
      </c>
      <c r="BT89" s="92">
        <v>0</v>
      </c>
      <c r="BU89" s="92" t="s">
        <v>308</v>
      </c>
      <c r="BV89" s="92">
        <v>0</v>
      </c>
      <c r="BW89" s="92" t="s">
        <v>308</v>
      </c>
      <c r="BX89" s="92">
        <v>0</v>
      </c>
      <c r="BY89" s="92" t="s">
        <v>308</v>
      </c>
      <c r="BZ89" s="92">
        <v>0</v>
      </c>
      <c r="CA89" s="92" t="s">
        <v>308</v>
      </c>
      <c r="CB89" s="92">
        <v>0</v>
      </c>
      <c r="CC89" s="92" t="s">
        <v>308</v>
      </c>
      <c r="CD89" s="92">
        <v>0</v>
      </c>
      <c r="CE89" s="92" t="s">
        <v>308</v>
      </c>
      <c r="CF89" s="92">
        <v>0</v>
      </c>
      <c r="CG89" s="92" t="s">
        <v>308</v>
      </c>
      <c r="CH89" s="92">
        <v>0</v>
      </c>
      <c r="CI89" s="92" t="s">
        <v>308</v>
      </c>
      <c r="CJ89" s="92">
        <v>0</v>
      </c>
      <c r="CK89" s="92" t="s">
        <v>308</v>
      </c>
      <c r="CL89" s="92">
        <v>0</v>
      </c>
      <c r="CM89" s="92" t="s">
        <v>308</v>
      </c>
      <c r="CN89" s="92">
        <v>0</v>
      </c>
      <c r="CO89" s="92" t="s">
        <v>308</v>
      </c>
      <c r="CP89" s="92">
        <v>0</v>
      </c>
      <c r="CQ89" s="92" t="s">
        <v>308</v>
      </c>
      <c r="CR89" s="92">
        <v>0</v>
      </c>
      <c r="CS89" s="92" t="s">
        <v>308</v>
      </c>
      <c r="CT89" s="92">
        <v>0</v>
      </c>
      <c r="CU89" s="92" t="s">
        <v>308</v>
      </c>
      <c r="CV89" s="92">
        <v>0</v>
      </c>
      <c r="CW89" s="92" t="s">
        <v>308</v>
      </c>
      <c r="CX89" s="92">
        <v>0</v>
      </c>
      <c r="CY89" s="92" t="s">
        <v>308</v>
      </c>
    </row>
    <row r="90" spans="1:103" ht="14.5" x14ac:dyDescent="0.35">
      <c r="A90" s="86" t="s">
        <v>309</v>
      </c>
      <c r="B90" s="86" t="s">
        <v>402</v>
      </c>
      <c r="C90" s="71"/>
      <c r="D90" s="71"/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V90" s="88">
        <v>0</v>
      </c>
      <c r="W90" s="88">
        <v>0</v>
      </c>
      <c r="X90" s="88">
        <v>0</v>
      </c>
      <c r="Y90" s="88">
        <v>0</v>
      </c>
      <c r="Z90" s="88">
        <v>0</v>
      </c>
      <c r="AA90" s="88">
        <v>0</v>
      </c>
      <c r="AB90" s="88">
        <v>0</v>
      </c>
      <c r="AC90" s="88">
        <v>0</v>
      </c>
      <c r="AD90" s="88">
        <v>0</v>
      </c>
      <c r="AE90" s="88">
        <v>0</v>
      </c>
      <c r="AF90" s="88">
        <v>0</v>
      </c>
      <c r="AG90" s="88">
        <v>0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0</v>
      </c>
      <c r="AY90" s="88">
        <v>0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8">
        <v>0</v>
      </c>
      <c r="BQ90" s="88" t="s">
        <v>308</v>
      </c>
      <c r="BR90" s="88">
        <v>0</v>
      </c>
      <c r="BS90" s="88" t="s">
        <v>308</v>
      </c>
      <c r="BT90" s="88">
        <v>0</v>
      </c>
      <c r="BU90" s="88" t="s">
        <v>308</v>
      </c>
      <c r="BV90" s="88">
        <v>0</v>
      </c>
      <c r="BW90" s="88" t="s">
        <v>308</v>
      </c>
      <c r="BX90" s="88">
        <v>0</v>
      </c>
      <c r="BY90" s="88" t="s">
        <v>308</v>
      </c>
      <c r="BZ90" s="88">
        <v>0</v>
      </c>
      <c r="CA90" s="88" t="s">
        <v>308</v>
      </c>
      <c r="CB90" s="88">
        <v>0</v>
      </c>
      <c r="CC90" s="88" t="s">
        <v>308</v>
      </c>
      <c r="CD90" s="88">
        <v>0</v>
      </c>
      <c r="CE90" s="88" t="s">
        <v>308</v>
      </c>
      <c r="CF90" s="88">
        <v>0</v>
      </c>
      <c r="CG90" s="88" t="s">
        <v>308</v>
      </c>
      <c r="CH90" s="88">
        <v>0</v>
      </c>
      <c r="CI90" s="88" t="s">
        <v>308</v>
      </c>
      <c r="CJ90" s="88">
        <v>0</v>
      </c>
      <c r="CK90" s="88" t="s">
        <v>308</v>
      </c>
      <c r="CL90" s="88">
        <v>0</v>
      </c>
      <c r="CM90" s="88" t="s">
        <v>308</v>
      </c>
      <c r="CN90" s="88">
        <v>0</v>
      </c>
      <c r="CO90" s="88" t="s">
        <v>308</v>
      </c>
      <c r="CP90" s="88">
        <v>0</v>
      </c>
      <c r="CQ90" s="88" t="s">
        <v>308</v>
      </c>
      <c r="CR90" s="88">
        <v>0</v>
      </c>
      <c r="CS90" s="88" t="s">
        <v>308</v>
      </c>
      <c r="CT90" s="88">
        <v>0</v>
      </c>
      <c r="CU90" s="88" t="s">
        <v>308</v>
      </c>
      <c r="CV90" s="88">
        <v>0</v>
      </c>
      <c r="CW90" s="88" t="s">
        <v>308</v>
      </c>
      <c r="CX90" s="88">
        <v>0</v>
      </c>
      <c r="CY90" s="88" t="s">
        <v>308</v>
      </c>
    </row>
    <row r="91" spans="1:103" s="69" customFormat="1" ht="14.5" x14ac:dyDescent="0.35">
      <c r="A91" s="112" t="s">
        <v>309</v>
      </c>
      <c r="B91" s="112" t="s">
        <v>403</v>
      </c>
      <c r="C91" s="113"/>
      <c r="D91" s="113"/>
      <c r="E91" s="94">
        <v>168182.38</v>
      </c>
      <c r="F91" s="94">
        <v>24589.85</v>
      </c>
      <c r="G91" s="94">
        <v>5933.43</v>
      </c>
      <c r="H91" s="94">
        <v>45192.55</v>
      </c>
      <c r="I91" s="94">
        <v>228865.65</v>
      </c>
      <c r="J91" s="94">
        <v>64430.93</v>
      </c>
      <c r="K91" s="94">
        <v>33259.599999999999</v>
      </c>
      <c r="L91" s="94">
        <v>41922.75</v>
      </c>
      <c r="M91" s="94">
        <v>27386.27</v>
      </c>
      <c r="N91" s="94">
        <v>28413.71</v>
      </c>
      <c r="O91" s="94">
        <v>133317.64000000001</v>
      </c>
      <c r="P91" s="94">
        <v>99695.74</v>
      </c>
      <c r="Q91" s="94">
        <v>85356.81</v>
      </c>
      <c r="R91" s="94">
        <v>61855.1</v>
      </c>
      <c r="S91" s="94">
        <v>64212.85</v>
      </c>
      <c r="T91" s="94">
        <v>163357.19</v>
      </c>
      <c r="U91" s="94">
        <v>134775.89000000001</v>
      </c>
      <c r="V91" s="94">
        <v>90624.08</v>
      </c>
      <c r="W91" s="94">
        <v>203482.37</v>
      </c>
      <c r="X91" s="94">
        <v>203367.36</v>
      </c>
      <c r="Y91" s="94">
        <v>51193.79</v>
      </c>
      <c r="Z91" s="94">
        <v>78154.009999999995</v>
      </c>
      <c r="AA91" s="94">
        <v>74163.72</v>
      </c>
      <c r="AB91" s="94">
        <v>208030.37</v>
      </c>
      <c r="AC91" s="94">
        <v>27648.65</v>
      </c>
      <c r="AD91" s="94">
        <v>75622.23</v>
      </c>
      <c r="AE91" s="94">
        <v>553718.05000000005</v>
      </c>
      <c r="AF91" s="94">
        <v>160404.57</v>
      </c>
      <c r="AG91" s="94">
        <v>600237.11</v>
      </c>
      <c r="AH91" s="94">
        <v>471714.02</v>
      </c>
      <c r="AI91" s="94">
        <v>255013.4</v>
      </c>
      <c r="AJ91" s="94">
        <v>30817.15</v>
      </c>
      <c r="AK91" s="94">
        <v>31501.81</v>
      </c>
      <c r="AL91" s="94">
        <v>193149.11</v>
      </c>
      <c r="AM91" s="94">
        <v>43963.519999999997</v>
      </c>
      <c r="AN91" s="94">
        <v>297824.5</v>
      </c>
      <c r="AO91" s="94">
        <v>67045.070000000007</v>
      </c>
      <c r="AP91" s="94">
        <v>52742.67</v>
      </c>
      <c r="AQ91" s="94">
        <v>134784.89000000001</v>
      </c>
      <c r="AR91" s="94">
        <v>254221.65</v>
      </c>
      <c r="AS91" s="94">
        <v>378879.78</v>
      </c>
      <c r="AT91" s="94">
        <v>89048.88</v>
      </c>
      <c r="AU91" s="94">
        <v>79647.47</v>
      </c>
      <c r="AV91" s="94">
        <v>1198943.31</v>
      </c>
      <c r="AW91" s="94">
        <v>357879.01</v>
      </c>
      <c r="AX91" s="94">
        <v>146748.74</v>
      </c>
      <c r="AY91" s="94">
        <v>97891.02</v>
      </c>
      <c r="AZ91" s="94">
        <v>49570.07</v>
      </c>
      <c r="BA91" s="94">
        <v>52580.28</v>
      </c>
      <c r="BB91" s="94">
        <v>126731.3</v>
      </c>
      <c r="BC91" s="94">
        <v>117511.67999999999</v>
      </c>
      <c r="BD91" s="94">
        <v>22828.26</v>
      </c>
      <c r="BE91" s="94">
        <v>206504.76</v>
      </c>
      <c r="BF91" s="94">
        <v>717015.04000000004</v>
      </c>
      <c r="BG91" s="94">
        <v>540169.4</v>
      </c>
      <c r="BH91" s="94">
        <v>557778.99</v>
      </c>
      <c r="BI91" s="94">
        <v>247813.36</v>
      </c>
      <c r="BJ91" s="94">
        <v>86312.85</v>
      </c>
      <c r="BK91" s="94">
        <v>60162.5</v>
      </c>
      <c r="BL91" s="94">
        <v>74835.179999999993</v>
      </c>
      <c r="BM91" s="94">
        <v>14864.46</v>
      </c>
      <c r="BN91" s="94">
        <v>97844.2</v>
      </c>
      <c r="BO91" s="94">
        <v>44387.12</v>
      </c>
      <c r="BP91" s="94">
        <v>0</v>
      </c>
      <c r="BQ91" s="94" t="s">
        <v>308</v>
      </c>
      <c r="BR91" s="94">
        <v>10936120.1</v>
      </c>
      <c r="BS91" s="94" t="s">
        <v>308</v>
      </c>
      <c r="BT91" s="94">
        <v>0</v>
      </c>
      <c r="BU91" s="94" t="s">
        <v>308</v>
      </c>
      <c r="BV91" s="94">
        <v>0</v>
      </c>
      <c r="BW91" s="94" t="s">
        <v>308</v>
      </c>
      <c r="BX91" s="94">
        <v>0</v>
      </c>
      <c r="BY91" s="94" t="s">
        <v>308</v>
      </c>
      <c r="BZ91" s="94">
        <v>0</v>
      </c>
      <c r="CA91" s="94" t="s">
        <v>308</v>
      </c>
      <c r="CB91" s="94">
        <v>0</v>
      </c>
      <c r="CC91" s="94" t="s">
        <v>308</v>
      </c>
      <c r="CD91" s="94">
        <v>0</v>
      </c>
      <c r="CE91" s="94" t="s">
        <v>308</v>
      </c>
      <c r="CF91" s="94">
        <v>0</v>
      </c>
      <c r="CG91" s="94" t="s">
        <v>308</v>
      </c>
      <c r="CH91" s="94">
        <v>0</v>
      </c>
      <c r="CI91" s="94" t="s">
        <v>308</v>
      </c>
      <c r="CJ91" s="94">
        <v>0</v>
      </c>
      <c r="CK91" s="94" t="s">
        <v>308</v>
      </c>
      <c r="CL91" s="94">
        <v>0</v>
      </c>
      <c r="CM91" s="94" t="s">
        <v>308</v>
      </c>
      <c r="CN91" s="94">
        <v>0</v>
      </c>
      <c r="CO91" s="94" t="s">
        <v>308</v>
      </c>
      <c r="CP91" s="94">
        <v>0</v>
      </c>
      <c r="CQ91" s="94" t="s">
        <v>308</v>
      </c>
      <c r="CR91" s="94">
        <v>0</v>
      </c>
      <c r="CS91" s="94" t="s">
        <v>308</v>
      </c>
      <c r="CT91" s="94">
        <v>0</v>
      </c>
      <c r="CU91" s="94" t="s">
        <v>308</v>
      </c>
      <c r="CV91" s="94">
        <v>0</v>
      </c>
      <c r="CW91" s="94" t="s">
        <v>308</v>
      </c>
      <c r="CX91" s="94">
        <v>0</v>
      </c>
      <c r="CY91" s="94" t="s">
        <v>308</v>
      </c>
    </row>
    <row r="92" spans="1:103" s="69" customFormat="1" ht="14.5" x14ac:dyDescent="0.35">
      <c r="A92" s="112" t="s">
        <v>309</v>
      </c>
      <c r="B92" s="112" t="s">
        <v>51</v>
      </c>
      <c r="C92" s="113"/>
      <c r="D92" s="113"/>
      <c r="E92" s="90">
        <v>396965.73</v>
      </c>
      <c r="F92" s="90">
        <v>47120.93</v>
      </c>
      <c r="G92" s="90">
        <v>12472.92</v>
      </c>
      <c r="H92" s="90">
        <v>89960.18</v>
      </c>
      <c r="I92" s="90">
        <v>964373.3</v>
      </c>
      <c r="J92" s="90">
        <v>194642.21</v>
      </c>
      <c r="K92" s="90">
        <v>117887.5</v>
      </c>
      <c r="L92" s="90">
        <v>158082.48000000001</v>
      </c>
      <c r="M92" s="90">
        <v>72307.460000000006</v>
      </c>
      <c r="N92" s="90">
        <v>302283.93</v>
      </c>
      <c r="O92" s="90">
        <v>466510.67</v>
      </c>
      <c r="P92" s="90">
        <v>237358.34</v>
      </c>
      <c r="Q92" s="90">
        <v>260001.05</v>
      </c>
      <c r="R92" s="90">
        <v>178090.53</v>
      </c>
      <c r="S92" s="90">
        <v>332040.38</v>
      </c>
      <c r="T92" s="90">
        <v>428486.52</v>
      </c>
      <c r="U92" s="90">
        <v>317429.01</v>
      </c>
      <c r="V92" s="90">
        <v>260699.93</v>
      </c>
      <c r="W92" s="90">
        <v>581046.18000000005</v>
      </c>
      <c r="X92" s="90">
        <v>781186.06</v>
      </c>
      <c r="Y92" s="90">
        <v>189893.76000000001</v>
      </c>
      <c r="Z92" s="90">
        <v>200877.19</v>
      </c>
      <c r="AA92" s="90">
        <v>177406.76</v>
      </c>
      <c r="AB92" s="90">
        <v>604468.49</v>
      </c>
      <c r="AC92" s="90">
        <v>55259.64</v>
      </c>
      <c r="AD92" s="90">
        <v>185471.8</v>
      </c>
      <c r="AE92" s="90">
        <v>1447642.16</v>
      </c>
      <c r="AF92" s="90">
        <v>281650.62</v>
      </c>
      <c r="AG92" s="90">
        <v>1179612.06</v>
      </c>
      <c r="AH92" s="90">
        <v>802516.52</v>
      </c>
      <c r="AI92" s="90">
        <v>551594.29</v>
      </c>
      <c r="AJ92" s="90">
        <v>121997.92</v>
      </c>
      <c r="AK92" s="90">
        <v>119367.79</v>
      </c>
      <c r="AL92" s="90">
        <v>465520.79</v>
      </c>
      <c r="AM92" s="90">
        <v>88987.37</v>
      </c>
      <c r="AN92" s="90">
        <v>591460.94999999995</v>
      </c>
      <c r="AO92" s="90">
        <v>141481.94</v>
      </c>
      <c r="AP92" s="90">
        <v>124110.9</v>
      </c>
      <c r="AQ92" s="90">
        <v>299321</v>
      </c>
      <c r="AR92" s="90">
        <v>516253.62</v>
      </c>
      <c r="AS92" s="90">
        <v>708023.53</v>
      </c>
      <c r="AT92" s="90">
        <v>273803.77</v>
      </c>
      <c r="AU92" s="90">
        <v>186397.88</v>
      </c>
      <c r="AV92" s="90">
        <v>1559994.64</v>
      </c>
      <c r="AW92" s="90">
        <v>641433.64</v>
      </c>
      <c r="AX92" s="90">
        <v>283186.48</v>
      </c>
      <c r="AY92" s="90">
        <v>167055.38</v>
      </c>
      <c r="AZ92" s="90">
        <v>122099.17</v>
      </c>
      <c r="BA92" s="90">
        <v>104385.57</v>
      </c>
      <c r="BB92" s="90">
        <v>219981.52</v>
      </c>
      <c r="BC92" s="90">
        <v>140729.76999999999</v>
      </c>
      <c r="BD92" s="90">
        <v>99168.59</v>
      </c>
      <c r="BE92" s="90">
        <v>374505.66</v>
      </c>
      <c r="BF92" s="90">
        <v>1048396.85</v>
      </c>
      <c r="BG92" s="90">
        <v>681436.89</v>
      </c>
      <c r="BH92" s="90">
        <v>858714.7</v>
      </c>
      <c r="BI92" s="90">
        <v>337982.43</v>
      </c>
      <c r="BJ92" s="90">
        <v>157656.92000000001</v>
      </c>
      <c r="BK92" s="90">
        <v>112336.34</v>
      </c>
      <c r="BL92" s="90">
        <v>120309.74</v>
      </c>
      <c r="BM92" s="90">
        <v>25322.62</v>
      </c>
      <c r="BN92" s="90">
        <v>146072.09</v>
      </c>
      <c r="BO92" s="90">
        <v>44391.38</v>
      </c>
      <c r="BP92" s="90">
        <v>0</v>
      </c>
      <c r="BQ92" s="90" t="s">
        <v>308</v>
      </c>
      <c r="BR92" s="90">
        <v>22757226.43</v>
      </c>
      <c r="BS92" s="90" t="s">
        <v>308</v>
      </c>
      <c r="BT92" s="90">
        <v>0</v>
      </c>
      <c r="BU92" s="90" t="s">
        <v>308</v>
      </c>
      <c r="BV92" s="90">
        <v>0</v>
      </c>
      <c r="BW92" s="90" t="s">
        <v>308</v>
      </c>
      <c r="BX92" s="90">
        <v>0</v>
      </c>
      <c r="BY92" s="90" t="s">
        <v>308</v>
      </c>
      <c r="BZ92" s="90">
        <v>0</v>
      </c>
      <c r="CA92" s="90" t="s">
        <v>308</v>
      </c>
      <c r="CB92" s="90">
        <v>0</v>
      </c>
      <c r="CC92" s="90" t="s">
        <v>308</v>
      </c>
      <c r="CD92" s="90">
        <v>0</v>
      </c>
      <c r="CE92" s="90" t="s">
        <v>308</v>
      </c>
      <c r="CF92" s="90">
        <v>0</v>
      </c>
      <c r="CG92" s="90" t="s">
        <v>308</v>
      </c>
      <c r="CH92" s="90">
        <v>0</v>
      </c>
      <c r="CI92" s="90" t="s">
        <v>308</v>
      </c>
      <c r="CJ92" s="90">
        <v>0</v>
      </c>
      <c r="CK92" s="90" t="s">
        <v>308</v>
      </c>
      <c r="CL92" s="90">
        <v>0</v>
      </c>
      <c r="CM92" s="90" t="s">
        <v>308</v>
      </c>
      <c r="CN92" s="90">
        <v>0</v>
      </c>
      <c r="CO92" s="90" t="s">
        <v>308</v>
      </c>
      <c r="CP92" s="90">
        <v>0</v>
      </c>
      <c r="CQ92" s="90" t="s">
        <v>308</v>
      </c>
      <c r="CR92" s="90">
        <v>0</v>
      </c>
      <c r="CS92" s="90" t="s">
        <v>308</v>
      </c>
      <c r="CT92" s="90">
        <v>0</v>
      </c>
      <c r="CU92" s="90" t="s">
        <v>308</v>
      </c>
      <c r="CV92" s="90">
        <v>0</v>
      </c>
      <c r="CW92" s="90" t="s">
        <v>308</v>
      </c>
      <c r="CX92" s="90">
        <v>0</v>
      </c>
      <c r="CY92" s="90" t="s">
        <v>308</v>
      </c>
    </row>
    <row r="93" spans="1:103" ht="14.5" x14ac:dyDescent="0.35">
      <c r="A93" s="86" t="s">
        <v>309</v>
      </c>
      <c r="B93" s="86" t="s">
        <v>404</v>
      </c>
      <c r="C93" s="71"/>
      <c r="D93" s="71"/>
      <c r="E93" s="92" t="s">
        <v>392</v>
      </c>
      <c r="F93" s="92" t="s">
        <v>392</v>
      </c>
      <c r="G93" s="92" t="s">
        <v>392</v>
      </c>
      <c r="H93" s="92" t="s">
        <v>392</v>
      </c>
      <c r="I93" s="92" t="s">
        <v>392</v>
      </c>
      <c r="J93" s="92" t="s">
        <v>392</v>
      </c>
      <c r="K93" s="92" t="s">
        <v>392</v>
      </c>
      <c r="L93" s="92" t="s">
        <v>392</v>
      </c>
      <c r="M93" s="92" t="s">
        <v>392</v>
      </c>
      <c r="N93" s="92" t="s">
        <v>392</v>
      </c>
      <c r="O93" s="92" t="s">
        <v>392</v>
      </c>
      <c r="P93" s="92" t="s">
        <v>392</v>
      </c>
      <c r="Q93" s="92" t="s">
        <v>392</v>
      </c>
      <c r="R93" s="92" t="s">
        <v>392</v>
      </c>
      <c r="S93" s="92" t="s">
        <v>392</v>
      </c>
      <c r="T93" s="92" t="s">
        <v>392</v>
      </c>
      <c r="U93" s="92" t="s">
        <v>392</v>
      </c>
      <c r="V93" s="92" t="s">
        <v>392</v>
      </c>
      <c r="W93" s="92" t="s">
        <v>392</v>
      </c>
      <c r="X93" s="92" t="s">
        <v>392</v>
      </c>
      <c r="Y93" s="92" t="s">
        <v>392</v>
      </c>
      <c r="Z93" s="92" t="s">
        <v>392</v>
      </c>
      <c r="AA93" s="92" t="s">
        <v>392</v>
      </c>
      <c r="AB93" s="92" t="s">
        <v>392</v>
      </c>
      <c r="AC93" s="92" t="s">
        <v>392</v>
      </c>
      <c r="AD93" s="92" t="s">
        <v>392</v>
      </c>
      <c r="AE93" s="92" t="s">
        <v>392</v>
      </c>
      <c r="AF93" s="92" t="s">
        <v>392</v>
      </c>
      <c r="AG93" s="92" t="s">
        <v>392</v>
      </c>
      <c r="AH93" s="92" t="s">
        <v>392</v>
      </c>
      <c r="AI93" s="92" t="s">
        <v>392</v>
      </c>
      <c r="AJ93" s="92" t="s">
        <v>392</v>
      </c>
      <c r="AK93" s="92" t="s">
        <v>392</v>
      </c>
      <c r="AL93" s="92" t="s">
        <v>392</v>
      </c>
      <c r="AM93" s="92" t="s">
        <v>392</v>
      </c>
      <c r="AN93" s="92" t="s">
        <v>392</v>
      </c>
      <c r="AO93" s="92" t="s">
        <v>392</v>
      </c>
      <c r="AP93" s="92" t="s">
        <v>392</v>
      </c>
      <c r="AQ93" s="92" t="s">
        <v>392</v>
      </c>
      <c r="AR93" s="92" t="s">
        <v>392</v>
      </c>
      <c r="AS93" s="92" t="s">
        <v>392</v>
      </c>
      <c r="AT93" s="92" t="s">
        <v>392</v>
      </c>
      <c r="AU93" s="92" t="s">
        <v>392</v>
      </c>
      <c r="AV93" s="92" t="s">
        <v>392</v>
      </c>
      <c r="AW93" s="92" t="s">
        <v>392</v>
      </c>
      <c r="AX93" s="92" t="s">
        <v>392</v>
      </c>
      <c r="AY93" s="92" t="s">
        <v>392</v>
      </c>
      <c r="AZ93" s="92" t="s">
        <v>392</v>
      </c>
      <c r="BA93" s="92" t="s">
        <v>392</v>
      </c>
      <c r="BB93" s="92" t="s">
        <v>392</v>
      </c>
      <c r="BC93" s="92" t="s">
        <v>392</v>
      </c>
      <c r="BD93" s="92" t="s">
        <v>392</v>
      </c>
      <c r="BE93" s="92" t="s">
        <v>392</v>
      </c>
      <c r="BF93" s="92" t="s">
        <v>392</v>
      </c>
      <c r="BG93" s="92" t="s">
        <v>392</v>
      </c>
      <c r="BH93" s="92" t="s">
        <v>392</v>
      </c>
      <c r="BI93" s="92" t="s">
        <v>392</v>
      </c>
      <c r="BJ93" s="92" t="s">
        <v>392</v>
      </c>
      <c r="BK93" s="92" t="s">
        <v>392</v>
      </c>
      <c r="BL93" s="92" t="s">
        <v>392</v>
      </c>
      <c r="BM93" s="92" t="s">
        <v>392</v>
      </c>
      <c r="BN93" s="92" t="s">
        <v>392</v>
      </c>
      <c r="BO93" s="92" t="s">
        <v>392</v>
      </c>
      <c r="BP93" s="92" t="s">
        <v>392</v>
      </c>
      <c r="BQ93" s="92" t="s">
        <v>308</v>
      </c>
      <c r="BR93" s="92" t="s">
        <v>392</v>
      </c>
      <c r="BS93" s="92" t="s">
        <v>308</v>
      </c>
      <c r="BT93" s="92" t="s">
        <v>392</v>
      </c>
      <c r="BU93" s="92" t="s">
        <v>308</v>
      </c>
      <c r="BV93" s="92" t="s">
        <v>392</v>
      </c>
      <c r="BW93" s="92" t="s">
        <v>308</v>
      </c>
      <c r="BX93" s="92" t="s">
        <v>392</v>
      </c>
      <c r="BY93" s="92" t="s">
        <v>308</v>
      </c>
      <c r="BZ93" s="92" t="s">
        <v>392</v>
      </c>
      <c r="CA93" s="92" t="s">
        <v>308</v>
      </c>
      <c r="CB93" s="92" t="s">
        <v>392</v>
      </c>
      <c r="CC93" s="92" t="s">
        <v>308</v>
      </c>
      <c r="CD93" s="92" t="s">
        <v>392</v>
      </c>
      <c r="CE93" s="92" t="s">
        <v>308</v>
      </c>
      <c r="CF93" s="92" t="s">
        <v>392</v>
      </c>
      <c r="CG93" s="92" t="s">
        <v>308</v>
      </c>
      <c r="CH93" s="92" t="s">
        <v>392</v>
      </c>
      <c r="CI93" s="92" t="s">
        <v>308</v>
      </c>
      <c r="CJ93" s="92" t="s">
        <v>392</v>
      </c>
      <c r="CK93" s="92" t="s">
        <v>308</v>
      </c>
      <c r="CL93" s="92" t="s">
        <v>392</v>
      </c>
      <c r="CM93" s="92" t="s">
        <v>308</v>
      </c>
      <c r="CN93" s="92" t="s">
        <v>392</v>
      </c>
      <c r="CO93" s="92" t="s">
        <v>308</v>
      </c>
      <c r="CP93" s="92" t="s">
        <v>392</v>
      </c>
      <c r="CQ93" s="92" t="s">
        <v>308</v>
      </c>
      <c r="CR93" s="92" t="s">
        <v>392</v>
      </c>
      <c r="CS93" s="92" t="s">
        <v>308</v>
      </c>
      <c r="CT93" s="92" t="s">
        <v>392</v>
      </c>
      <c r="CU93" s="92" t="s">
        <v>308</v>
      </c>
      <c r="CV93" s="92" t="s">
        <v>392</v>
      </c>
      <c r="CW93" s="92" t="s">
        <v>308</v>
      </c>
      <c r="CX93" s="92" t="s">
        <v>392</v>
      </c>
      <c r="CY93" s="92" t="s">
        <v>308</v>
      </c>
    </row>
    <row r="94" spans="1:103" s="111" customFormat="1" ht="14.5" x14ac:dyDescent="0.35">
      <c r="A94" s="106" t="s">
        <v>309</v>
      </c>
      <c r="B94" s="106" t="s">
        <v>405</v>
      </c>
      <c r="C94" s="107"/>
      <c r="D94" s="107"/>
      <c r="E94" s="108">
        <v>8438.2199999999993</v>
      </c>
      <c r="F94" s="108">
        <v>639.72</v>
      </c>
      <c r="G94" s="108">
        <v>239.89</v>
      </c>
      <c r="H94" s="108">
        <v>1184.25</v>
      </c>
      <c r="I94" s="108">
        <v>5822.47</v>
      </c>
      <c r="J94" s="108">
        <v>1568.63</v>
      </c>
      <c r="K94" s="108">
        <v>643.62</v>
      </c>
      <c r="L94" s="108">
        <v>877.84</v>
      </c>
      <c r="M94" s="108">
        <v>346.21</v>
      </c>
      <c r="N94" s="108">
        <v>3448.29</v>
      </c>
      <c r="O94" s="108">
        <v>5327.89</v>
      </c>
      <c r="P94" s="108">
        <v>763.94</v>
      </c>
      <c r="Q94" s="108">
        <v>1541.61</v>
      </c>
      <c r="R94" s="108">
        <v>1491.91</v>
      </c>
      <c r="S94" s="108">
        <v>1771.77</v>
      </c>
      <c r="T94" s="108">
        <v>1559.83</v>
      </c>
      <c r="U94" s="108">
        <v>1262.9100000000001</v>
      </c>
      <c r="V94" s="108">
        <v>1271.58</v>
      </c>
      <c r="W94" s="108">
        <v>2397.15</v>
      </c>
      <c r="X94" s="108">
        <v>3248.39</v>
      </c>
      <c r="Y94" s="108">
        <v>73.38</v>
      </c>
      <c r="Z94" s="108">
        <v>1203.92</v>
      </c>
      <c r="AA94" s="108">
        <v>816.03</v>
      </c>
      <c r="AB94" s="108">
        <v>660.39</v>
      </c>
      <c r="AC94" s="108">
        <v>773.88</v>
      </c>
      <c r="AD94" s="108">
        <v>3757.06</v>
      </c>
      <c r="AE94" s="108">
        <v>12415.23</v>
      </c>
      <c r="AF94" s="108">
        <v>2077.06</v>
      </c>
      <c r="AG94" s="108">
        <v>9922.9</v>
      </c>
      <c r="AH94" s="108">
        <v>6001.5</v>
      </c>
      <c r="AI94" s="108">
        <v>19880.66</v>
      </c>
      <c r="AJ94" s="108">
        <v>1779.62</v>
      </c>
      <c r="AK94" s="108">
        <v>3053.23</v>
      </c>
      <c r="AL94" s="108">
        <v>6870.84</v>
      </c>
      <c r="AM94" s="108">
        <v>2578.0700000000002</v>
      </c>
      <c r="AN94" s="108">
        <v>10379.530000000001</v>
      </c>
      <c r="AO94" s="108">
        <v>423.37</v>
      </c>
      <c r="AP94" s="108">
        <v>988.29</v>
      </c>
      <c r="AQ94" s="108">
        <v>1770.49</v>
      </c>
      <c r="AR94" s="108">
        <v>2023.36</v>
      </c>
      <c r="AS94" s="108">
        <v>23337.73</v>
      </c>
      <c r="AT94" s="108">
        <v>13246.25</v>
      </c>
      <c r="AU94" s="108">
        <v>6569.74</v>
      </c>
      <c r="AV94" s="108">
        <v>21402.14</v>
      </c>
      <c r="AW94" s="108">
        <v>5434.57</v>
      </c>
      <c r="AX94" s="108">
        <v>2000.62</v>
      </c>
      <c r="AY94" s="108">
        <v>4249.0200000000004</v>
      </c>
      <c r="AZ94" s="108">
        <v>644.03</v>
      </c>
      <c r="BA94" s="108">
        <v>838.08</v>
      </c>
      <c r="BB94" s="108">
        <v>1559.67</v>
      </c>
      <c r="BC94" s="108">
        <v>274.23</v>
      </c>
      <c r="BD94" s="108">
        <v>837.58</v>
      </c>
      <c r="BE94" s="108">
        <v>2789.64</v>
      </c>
      <c r="BF94" s="108">
        <v>41293.919999999998</v>
      </c>
      <c r="BG94" s="108">
        <v>12961.31</v>
      </c>
      <c r="BH94" s="108">
        <v>28935.7</v>
      </c>
      <c r="BI94" s="108">
        <v>10310.91</v>
      </c>
      <c r="BJ94" s="108">
        <v>5671.17</v>
      </c>
      <c r="BK94" s="108">
        <v>3980.04</v>
      </c>
      <c r="BL94" s="108">
        <v>5114.46</v>
      </c>
      <c r="BM94" s="108">
        <v>181.26</v>
      </c>
      <c r="BN94" s="108">
        <v>1236.67</v>
      </c>
      <c r="BO94" s="108">
        <v>3.35</v>
      </c>
      <c r="BP94" s="108">
        <v>0</v>
      </c>
      <c r="BQ94" s="108" t="s">
        <v>308</v>
      </c>
      <c r="BR94" s="108">
        <v>324167.03000000003</v>
      </c>
      <c r="BS94" s="108" t="s">
        <v>308</v>
      </c>
      <c r="BT94" s="108">
        <v>766950.69</v>
      </c>
      <c r="BU94" s="108" t="s">
        <v>308</v>
      </c>
      <c r="BV94" s="108">
        <v>28.32</v>
      </c>
      <c r="BW94" s="108" t="s">
        <v>308</v>
      </c>
      <c r="BX94" s="108">
        <v>13521.45</v>
      </c>
      <c r="BY94" s="108" t="s">
        <v>308</v>
      </c>
      <c r="BZ94" s="108">
        <v>780500.46</v>
      </c>
      <c r="CA94" s="108" t="s">
        <v>308</v>
      </c>
      <c r="CB94" s="108">
        <v>168358.85</v>
      </c>
      <c r="CC94" s="108" t="s">
        <v>308</v>
      </c>
      <c r="CD94" s="108">
        <v>559.49</v>
      </c>
      <c r="CE94" s="108" t="s">
        <v>308</v>
      </c>
      <c r="CF94" s="108">
        <v>484.18</v>
      </c>
      <c r="CG94" s="108" t="s">
        <v>308</v>
      </c>
      <c r="CH94" s="108">
        <v>1043.67</v>
      </c>
      <c r="CI94" s="108" t="s">
        <v>308</v>
      </c>
      <c r="CJ94" s="108">
        <v>169402.52</v>
      </c>
      <c r="CK94" s="108" t="s">
        <v>308</v>
      </c>
      <c r="CL94" s="108">
        <v>0</v>
      </c>
      <c r="CM94" s="108" t="s">
        <v>308</v>
      </c>
      <c r="CN94" s="108">
        <v>0</v>
      </c>
      <c r="CO94" s="108" t="s">
        <v>308</v>
      </c>
      <c r="CP94" s="108">
        <v>0</v>
      </c>
      <c r="CQ94" s="108" t="s">
        <v>308</v>
      </c>
      <c r="CR94" s="108">
        <v>2820.79</v>
      </c>
      <c r="CS94" s="108" t="s">
        <v>308</v>
      </c>
      <c r="CT94" s="108">
        <v>2820.79</v>
      </c>
      <c r="CU94" s="108" t="s">
        <v>308</v>
      </c>
      <c r="CV94" s="108">
        <v>952723.77</v>
      </c>
      <c r="CW94" s="108" t="s">
        <v>308</v>
      </c>
      <c r="CX94" s="108">
        <v>1276890.8</v>
      </c>
      <c r="CY94" s="108" t="s">
        <v>308</v>
      </c>
    </row>
    <row r="95" spans="1:103" ht="14.5" x14ac:dyDescent="0.35">
      <c r="A95" s="86" t="s">
        <v>309</v>
      </c>
      <c r="B95" s="86" t="s">
        <v>406</v>
      </c>
      <c r="C95" s="71"/>
      <c r="D95" s="71"/>
      <c r="E95" s="91">
        <v>228783.35</v>
      </c>
      <c r="F95" s="91">
        <v>22531.08</v>
      </c>
      <c r="G95" s="91">
        <v>6539.5</v>
      </c>
      <c r="H95" s="91">
        <v>44767.64</v>
      </c>
      <c r="I95" s="91">
        <v>735507.65</v>
      </c>
      <c r="J95" s="91">
        <v>130211.27</v>
      </c>
      <c r="K95" s="91">
        <v>84627.9</v>
      </c>
      <c r="L95" s="91">
        <v>116159.73</v>
      </c>
      <c r="M95" s="91">
        <v>44921.19</v>
      </c>
      <c r="N95" s="91">
        <v>273870.21999999997</v>
      </c>
      <c r="O95" s="91">
        <v>333193.03000000003</v>
      </c>
      <c r="P95" s="91">
        <v>137662.6</v>
      </c>
      <c r="Q95" s="91">
        <v>174644.24</v>
      </c>
      <c r="R95" s="91">
        <v>116235.43</v>
      </c>
      <c r="S95" s="91">
        <v>267827.53000000003</v>
      </c>
      <c r="T95" s="91">
        <v>265129.33</v>
      </c>
      <c r="U95" s="91">
        <v>182653.12</v>
      </c>
      <c r="V95" s="91">
        <v>170075.85</v>
      </c>
      <c r="W95" s="91">
        <v>377563.81</v>
      </c>
      <c r="X95" s="91">
        <v>577818.69999999995</v>
      </c>
      <c r="Y95" s="91">
        <v>138699.97</v>
      </c>
      <c r="Z95" s="91">
        <v>122723.19</v>
      </c>
      <c r="AA95" s="91">
        <v>103243.04</v>
      </c>
      <c r="AB95" s="91">
        <v>396438.12</v>
      </c>
      <c r="AC95" s="91">
        <v>27610.99</v>
      </c>
      <c r="AD95" s="91">
        <v>109849.57</v>
      </c>
      <c r="AE95" s="91">
        <v>893924.11</v>
      </c>
      <c r="AF95" s="91">
        <v>121246.04</v>
      </c>
      <c r="AG95" s="91">
        <v>579374.94999999995</v>
      </c>
      <c r="AH95" s="91">
        <v>330802.5</v>
      </c>
      <c r="AI95" s="91">
        <v>296580.88</v>
      </c>
      <c r="AJ95" s="91">
        <v>91180.77</v>
      </c>
      <c r="AK95" s="91">
        <v>87865.98</v>
      </c>
      <c r="AL95" s="91">
        <v>272371.69</v>
      </c>
      <c r="AM95" s="91">
        <v>45023.85</v>
      </c>
      <c r="AN95" s="91">
        <v>293636.45</v>
      </c>
      <c r="AO95" s="91">
        <v>74436.88</v>
      </c>
      <c r="AP95" s="91">
        <v>71368.23</v>
      </c>
      <c r="AQ95" s="91">
        <v>164536.10999999999</v>
      </c>
      <c r="AR95" s="91">
        <v>262031.97</v>
      </c>
      <c r="AS95" s="91">
        <v>329143.75</v>
      </c>
      <c r="AT95" s="91">
        <v>184754.9</v>
      </c>
      <c r="AU95" s="91">
        <v>106750.41</v>
      </c>
      <c r="AV95" s="91">
        <v>361051.33</v>
      </c>
      <c r="AW95" s="91">
        <v>283554.63</v>
      </c>
      <c r="AX95" s="91">
        <v>136437.75</v>
      </c>
      <c r="AY95" s="91">
        <v>69164.36</v>
      </c>
      <c r="AZ95" s="91">
        <v>72529.09</v>
      </c>
      <c r="BA95" s="91">
        <v>51805.29</v>
      </c>
      <c r="BB95" s="91">
        <v>93250.22</v>
      </c>
      <c r="BC95" s="91">
        <v>23218.09</v>
      </c>
      <c r="BD95" s="91">
        <v>76340.34</v>
      </c>
      <c r="BE95" s="91">
        <v>168000.89</v>
      </c>
      <c r="BF95" s="91">
        <v>331381.82</v>
      </c>
      <c r="BG95" s="91">
        <v>141267.49</v>
      </c>
      <c r="BH95" s="91">
        <v>300935.71000000002</v>
      </c>
      <c r="BI95" s="91">
        <v>90169.08</v>
      </c>
      <c r="BJ95" s="91">
        <v>71344.070000000007</v>
      </c>
      <c r="BK95" s="91">
        <v>52173.84</v>
      </c>
      <c r="BL95" s="91">
        <v>45474.57</v>
      </c>
      <c r="BM95" s="91">
        <v>10458.16</v>
      </c>
      <c r="BN95" s="91">
        <v>48227.9</v>
      </c>
      <c r="BO95" s="91">
        <v>4.25</v>
      </c>
      <c r="BP95" s="91">
        <v>0</v>
      </c>
      <c r="BQ95" s="91" t="s">
        <v>308</v>
      </c>
      <c r="BR95" s="91">
        <v>11821106.33</v>
      </c>
      <c r="BS95" s="91" t="s">
        <v>308</v>
      </c>
      <c r="BT95" s="91">
        <v>6432870.5</v>
      </c>
      <c r="BU95" s="91" t="s">
        <v>308</v>
      </c>
      <c r="BV95" s="91">
        <v>162874.17000000001</v>
      </c>
      <c r="BW95" s="91" t="s">
        <v>308</v>
      </c>
      <c r="BX95" s="91">
        <v>2540679.9900000002</v>
      </c>
      <c r="BY95" s="91" t="s">
        <v>308</v>
      </c>
      <c r="BZ95" s="91">
        <v>9136424.6600000001</v>
      </c>
      <c r="CA95" s="91" t="s">
        <v>308</v>
      </c>
      <c r="CB95" s="91">
        <v>2470035.7200000002</v>
      </c>
      <c r="CC95" s="91" t="s">
        <v>308</v>
      </c>
      <c r="CD95" s="91">
        <v>13538.39</v>
      </c>
      <c r="CE95" s="91" t="s">
        <v>308</v>
      </c>
      <c r="CF95" s="91">
        <v>53607.4</v>
      </c>
      <c r="CG95" s="91" t="s">
        <v>308</v>
      </c>
      <c r="CH95" s="91">
        <v>67145.789999999994</v>
      </c>
      <c r="CI95" s="91" t="s">
        <v>308</v>
      </c>
      <c r="CJ95" s="91">
        <v>2537181.5099999998</v>
      </c>
      <c r="CK95" s="91" t="s">
        <v>308</v>
      </c>
      <c r="CL95" s="91">
        <v>0</v>
      </c>
      <c r="CM95" s="91" t="s">
        <v>308</v>
      </c>
      <c r="CN95" s="91">
        <v>0</v>
      </c>
      <c r="CO95" s="91" t="s">
        <v>308</v>
      </c>
      <c r="CP95" s="91">
        <v>0</v>
      </c>
      <c r="CQ95" s="91" t="s">
        <v>308</v>
      </c>
      <c r="CR95" s="91">
        <v>2256610.21</v>
      </c>
      <c r="CS95" s="91" t="s">
        <v>308</v>
      </c>
      <c r="CT95" s="91">
        <v>2256610.21</v>
      </c>
      <c r="CU95" s="91" t="s">
        <v>308</v>
      </c>
      <c r="CV95" s="91">
        <v>13930216.390000001</v>
      </c>
      <c r="CW95" s="91" t="s">
        <v>308</v>
      </c>
      <c r="CX95" s="91">
        <v>25751322.719999999</v>
      </c>
      <c r="CY95" s="91" t="s">
        <v>308</v>
      </c>
    </row>
    <row r="96" spans="1:103" ht="14.5" x14ac:dyDescent="0.35">
      <c r="A96" s="86" t="s">
        <v>309</v>
      </c>
      <c r="B96" s="86" t="s">
        <v>407</v>
      </c>
      <c r="C96" s="71"/>
      <c r="D96" s="71"/>
      <c r="E96" s="88" t="s">
        <v>392</v>
      </c>
      <c r="F96" s="88" t="s">
        <v>392</v>
      </c>
      <c r="G96" s="88" t="s">
        <v>392</v>
      </c>
      <c r="H96" s="88" t="s">
        <v>392</v>
      </c>
      <c r="I96" s="88" t="s">
        <v>392</v>
      </c>
      <c r="J96" s="88" t="s">
        <v>392</v>
      </c>
      <c r="K96" s="88" t="s">
        <v>392</v>
      </c>
      <c r="L96" s="88" t="s">
        <v>392</v>
      </c>
      <c r="M96" s="88" t="s">
        <v>392</v>
      </c>
      <c r="N96" s="88" t="s">
        <v>392</v>
      </c>
      <c r="O96" s="88" t="s">
        <v>392</v>
      </c>
      <c r="P96" s="88" t="s">
        <v>392</v>
      </c>
      <c r="Q96" s="88" t="s">
        <v>392</v>
      </c>
      <c r="R96" s="88" t="s">
        <v>392</v>
      </c>
      <c r="S96" s="88" t="s">
        <v>392</v>
      </c>
      <c r="T96" s="88" t="s">
        <v>392</v>
      </c>
      <c r="U96" s="88" t="s">
        <v>392</v>
      </c>
      <c r="V96" s="88" t="s">
        <v>392</v>
      </c>
      <c r="W96" s="88" t="s">
        <v>392</v>
      </c>
      <c r="X96" s="88" t="s">
        <v>392</v>
      </c>
      <c r="Y96" s="88" t="s">
        <v>392</v>
      </c>
      <c r="Z96" s="88" t="s">
        <v>392</v>
      </c>
      <c r="AA96" s="88" t="s">
        <v>392</v>
      </c>
      <c r="AB96" s="88" t="s">
        <v>392</v>
      </c>
      <c r="AC96" s="88" t="s">
        <v>392</v>
      </c>
      <c r="AD96" s="88" t="s">
        <v>392</v>
      </c>
      <c r="AE96" s="88" t="s">
        <v>392</v>
      </c>
      <c r="AF96" s="88" t="s">
        <v>392</v>
      </c>
      <c r="AG96" s="88" t="s">
        <v>392</v>
      </c>
      <c r="AH96" s="88" t="s">
        <v>392</v>
      </c>
      <c r="AI96" s="88" t="s">
        <v>392</v>
      </c>
      <c r="AJ96" s="88" t="s">
        <v>392</v>
      </c>
      <c r="AK96" s="88" t="s">
        <v>392</v>
      </c>
      <c r="AL96" s="88" t="s">
        <v>392</v>
      </c>
      <c r="AM96" s="88" t="s">
        <v>392</v>
      </c>
      <c r="AN96" s="88" t="s">
        <v>392</v>
      </c>
      <c r="AO96" s="88" t="s">
        <v>392</v>
      </c>
      <c r="AP96" s="88" t="s">
        <v>392</v>
      </c>
      <c r="AQ96" s="88" t="s">
        <v>392</v>
      </c>
      <c r="AR96" s="88" t="s">
        <v>392</v>
      </c>
      <c r="AS96" s="88" t="s">
        <v>392</v>
      </c>
      <c r="AT96" s="88" t="s">
        <v>392</v>
      </c>
      <c r="AU96" s="88" t="s">
        <v>392</v>
      </c>
      <c r="AV96" s="88" t="s">
        <v>392</v>
      </c>
      <c r="AW96" s="88" t="s">
        <v>392</v>
      </c>
      <c r="AX96" s="88" t="s">
        <v>392</v>
      </c>
      <c r="AY96" s="88" t="s">
        <v>392</v>
      </c>
      <c r="AZ96" s="88" t="s">
        <v>392</v>
      </c>
      <c r="BA96" s="88" t="s">
        <v>392</v>
      </c>
      <c r="BB96" s="88" t="s">
        <v>392</v>
      </c>
      <c r="BC96" s="88" t="s">
        <v>392</v>
      </c>
      <c r="BD96" s="88" t="s">
        <v>392</v>
      </c>
      <c r="BE96" s="88" t="s">
        <v>392</v>
      </c>
      <c r="BF96" s="88" t="s">
        <v>392</v>
      </c>
      <c r="BG96" s="88" t="s">
        <v>392</v>
      </c>
      <c r="BH96" s="88" t="s">
        <v>392</v>
      </c>
      <c r="BI96" s="88" t="s">
        <v>392</v>
      </c>
      <c r="BJ96" s="88" t="s">
        <v>392</v>
      </c>
      <c r="BK96" s="88" t="s">
        <v>392</v>
      </c>
      <c r="BL96" s="88" t="s">
        <v>392</v>
      </c>
      <c r="BM96" s="88" t="s">
        <v>392</v>
      </c>
      <c r="BN96" s="88" t="s">
        <v>392</v>
      </c>
      <c r="BO96" s="88" t="s">
        <v>392</v>
      </c>
      <c r="BP96" s="88" t="s">
        <v>392</v>
      </c>
      <c r="BQ96" s="88" t="s">
        <v>308</v>
      </c>
      <c r="BR96" s="88" t="s">
        <v>392</v>
      </c>
      <c r="BS96" s="88" t="s">
        <v>308</v>
      </c>
      <c r="BT96" s="88" t="s">
        <v>392</v>
      </c>
      <c r="BU96" s="88" t="s">
        <v>308</v>
      </c>
      <c r="BV96" s="88" t="s">
        <v>392</v>
      </c>
      <c r="BW96" s="88" t="s">
        <v>308</v>
      </c>
      <c r="BX96" s="88" t="s">
        <v>392</v>
      </c>
      <c r="BY96" s="88" t="s">
        <v>308</v>
      </c>
      <c r="BZ96" s="88" t="s">
        <v>392</v>
      </c>
      <c r="CA96" s="88" t="s">
        <v>308</v>
      </c>
      <c r="CB96" s="88" t="s">
        <v>392</v>
      </c>
      <c r="CC96" s="88" t="s">
        <v>308</v>
      </c>
      <c r="CD96" s="88" t="s">
        <v>392</v>
      </c>
      <c r="CE96" s="88" t="s">
        <v>308</v>
      </c>
      <c r="CF96" s="88" t="s">
        <v>392</v>
      </c>
      <c r="CG96" s="88" t="s">
        <v>308</v>
      </c>
      <c r="CH96" s="88" t="s">
        <v>392</v>
      </c>
      <c r="CI96" s="88" t="s">
        <v>308</v>
      </c>
      <c r="CJ96" s="88" t="s">
        <v>392</v>
      </c>
      <c r="CK96" s="88" t="s">
        <v>308</v>
      </c>
      <c r="CL96" s="88" t="s">
        <v>392</v>
      </c>
      <c r="CM96" s="88" t="s">
        <v>308</v>
      </c>
      <c r="CN96" s="88" t="s">
        <v>392</v>
      </c>
      <c r="CO96" s="88" t="s">
        <v>308</v>
      </c>
      <c r="CP96" s="88" t="s">
        <v>392</v>
      </c>
      <c r="CQ96" s="88" t="s">
        <v>308</v>
      </c>
      <c r="CR96" s="88" t="s">
        <v>392</v>
      </c>
      <c r="CS96" s="88" t="s">
        <v>308</v>
      </c>
      <c r="CT96" s="88" t="s">
        <v>392</v>
      </c>
      <c r="CU96" s="88" t="s">
        <v>308</v>
      </c>
      <c r="CV96" s="88" t="s">
        <v>392</v>
      </c>
      <c r="CW96" s="88" t="s">
        <v>308</v>
      </c>
      <c r="CX96" s="88" t="s">
        <v>392</v>
      </c>
      <c r="CY96" s="88" t="s">
        <v>308</v>
      </c>
    </row>
    <row r="97" spans="1:103" ht="14.5" x14ac:dyDescent="0.35">
      <c r="A97" s="86" t="s">
        <v>408</v>
      </c>
      <c r="B97" s="86" t="s">
        <v>328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91">
        <v>2561.8000000000002</v>
      </c>
      <c r="F97" s="91">
        <v>48.2</v>
      </c>
      <c r="G97" s="91">
        <v>2.13</v>
      </c>
      <c r="H97" s="91">
        <v>0.27</v>
      </c>
      <c r="I97" s="91">
        <v>20092.04</v>
      </c>
      <c r="J97" s="91">
        <v>346.39</v>
      </c>
      <c r="K97" s="91">
        <v>4.3499999999999996</v>
      </c>
      <c r="L97" s="91">
        <v>6.76</v>
      </c>
      <c r="M97" s="91">
        <v>0.23</v>
      </c>
      <c r="N97" s="91">
        <v>1.1100000000000001</v>
      </c>
      <c r="O97" s="91">
        <v>133.01</v>
      </c>
      <c r="P97" s="91">
        <v>28.4</v>
      </c>
      <c r="Q97" s="91">
        <v>287.5</v>
      </c>
      <c r="R97" s="91">
        <v>1.33</v>
      </c>
      <c r="S97" s="91">
        <v>0.25</v>
      </c>
      <c r="T97" s="91">
        <v>1.1499999999999999</v>
      </c>
      <c r="U97" s="91">
        <v>48.37</v>
      </c>
      <c r="V97" s="91">
        <v>0.28000000000000003</v>
      </c>
      <c r="W97" s="91">
        <v>0.6</v>
      </c>
      <c r="X97" s="91">
        <v>1.0900000000000001</v>
      </c>
      <c r="Y97" s="91">
        <v>0.02</v>
      </c>
      <c r="Z97" s="91">
        <v>18.059999999999999</v>
      </c>
      <c r="AA97" s="91">
        <v>0.17</v>
      </c>
      <c r="AB97" s="91">
        <v>18.88</v>
      </c>
      <c r="AC97" s="91">
        <v>0.82</v>
      </c>
      <c r="AD97" s="91">
        <v>3.35</v>
      </c>
      <c r="AE97" s="91">
        <v>14.71</v>
      </c>
      <c r="AF97" s="91">
        <v>0.68</v>
      </c>
      <c r="AG97" s="91">
        <v>195.55</v>
      </c>
      <c r="AH97" s="91">
        <v>38.82</v>
      </c>
      <c r="AI97" s="91">
        <v>3.29</v>
      </c>
      <c r="AJ97" s="91">
        <v>6.53</v>
      </c>
      <c r="AK97" s="91">
        <v>0</v>
      </c>
      <c r="AL97" s="91">
        <v>4.2</v>
      </c>
      <c r="AM97" s="91">
        <v>0.01</v>
      </c>
      <c r="AN97" s="91">
        <v>562.96</v>
      </c>
      <c r="AO97" s="91">
        <v>0.04</v>
      </c>
      <c r="AP97" s="91">
        <v>0.56000000000000005</v>
      </c>
      <c r="AQ97" s="91">
        <v>0.31</v>
      </c>
      <c r="AR97" s="91">
        <v>0.69</v>
      </c>
      <c r="AS97" s="91">
        <v>0.4</v>
      </c>
      <c r="AT97" s="91">
        <v>16.53</v>
      </c>
      <c r="AU97" s="91">
        <v>0.04</v>
      </c>
      <c r="AV97" s="91">
        <v>5.62</v>
      </c>
      <c r="AW97" s="91">
        <v>3.75</v>
      </c>
      <c r="AX97" s="91">
        <v>67.7</v>
      </c>
      <c r="AY97" s="91">
        <v>3.05</v>
      </c>
      <c r="AZ97" s="91">
        <v>0.14000000000000001</v>
      </c>
      <c r="BA97" s="91">
        <v>3.49</v>
      </c>
      <c r="BB97" s="91">
        <v>0.27</v>
      </c>
      <c r="BC97" s="91">
        <v>0.15</v>
      </c>
      <c r="BD97" s="91">
        <v>1.1200000000000001</v>
      </c>
      <c r="BE97" s="91">
        <v>144.68</v>
      </c>
      <c r="BF97" s="91">
        <v>146.37</v>
      </c>
      <c r="BG97" s="91">
        <v>22.71</v>
      </c>
      <c r="BH97" s="91">
        <v>105.92</v>
      </c>
      <c r="BI97" s="91">
        <v>113.92</v>
      </c>
      <c r="BJ97" s="91">
        <v>11.14</v>
      </c>
      <c r="BK97" s="91">
        <v>12.96</v>
      </c>
      <c r="BL97" s="91">
        <v>7.65</v>
      </c>
      <c r="BM97" s="91">
        <v>0</v>
      </c>
      <c r="BN97" s="91">
        <v>15.88</v>
      </c>
      <c r="BO97" s="91">
        <v>0.03</v>
      </c>
      <c r="BP97" s="91">
        <v>0</v>
      </c>
      <c r="BQ97" s="91" t="s">
        <v>308</v>
      </c>
      <c r="BR97" s="91">
        <v>25118.45</v>
      </c>
      <c r="BS97" s="91" t="s">
        <v>308</v>
      </c>
      <c r="BT97" s="91">
        <v>13357.89</v>
      </c>
      <c r="BU97" s="91" t="s">
        <v>308</v>
      </c>
      <c r="BV97" s="91">
        <v>0.01</v>
      </c>
      <c r="BW97" s="91" t="s">
        <v>308</v>
      </c>
      <c r="BX97" s="91">
        <v>0.26</v>
      </c>
      <c r="BY97" s="91" t="s">
        <v>308</v>
      </c>
      <c r="BZ97" s="91">
        <v>13358.17</v>
      </c>
      <c r="CA97" s="91" t="s">
        <v>308</v>
      </c>
      <c r="CB97" s="91">
        <v>441.28</v>
      </c>
      <c r="CC97" s="91" t="s">
        <v>308</v>
      </c>
      <c r="CD97" s="91">
        <v>0</v>
      </c>
      <c r="CE97" s="91" t="s">
        <v>308</v>
      </c>
      <c r="CF97" s="91">
        <v>1317.2</v>
      </c>
      <c r="CG97" s="91" t="s">
        <v>308</v>
      </c>
      <c r="CH97" s="91">
        <v>1317.2</v>
      </c>
      <c r="CI97" s="91" t="s">
        <v>308</v>
      </c>
      <c r="CJ97" s="91">
        <v>1758.47</v>
      </c>
      <c r="CK97" s="91" t="s">
        <v>308</v>
      </c>
      <c r="CL97" s="91">
        <v>0</v>
      </c>
      <c r="CM97" s="91" t="s">
        <v>308</v>
      </c>
      <c r="CN97" s="91">
        <v>0</v>
      </c>
      <c r="CO97" s="91" t="s">
        <v>308</v>
      </c>
      <c r="CP97" s="91">
        <v>0</v>
      </c>
      <c r="CQ97" s="91" t="s">
        <v>308</v>
      </c>
      <c r="CR97" s="91">
        <v>703.41</v>
      </c>
      <c r="CS97" s="91" t="s">
        <v>308</v>
      </c>
      <c r="CT97" s="91">
        <v>703.41</v>
      </c>
      <c r="CU97" s="91" t="s">
        <v>308</v>
      </c>
      <c r="CV97" s="91">
        <v>15820.05</v>
      </c>
      <c r="CW97" s="91" t="s">
        <v>308</v>
      </c>
      <c r="CX97" s="91">
        <v>40938.51</v>
      </c>
      <c r="CY97" s="91" t="s">
        <v>308</v>
      </c>
    </row>
    <row r="98" spans="1:103" ht="14.5" x14ac:dyDescent="0.35">
      <c r="A98" s="86" t="s">
        <v>408</v>
      </c>
      <c r="B98" s="86" t="s">
        <v>329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4.2699999999999996</v>
      </c>
      <c r="F98" s="87">
        <v>104.99</v>
      </c>
      <c r="G98" s="87">
        <v>1.34</v>
      </c>
      <c r="H98" s="87">
        <v>0.33</v>
      </c>
      <c r="I98" s="87">
        <v>17.989999999999998</v>
      </c>
      <c r="J98" s="87">
        <v>0.11</v>
      </c>
      <c r="K98" s="87">
        <v>355.48</v>
      </c>
      <c r="L98" s="87">
        <v>272.95999999999998</v>
      </c>
      <c r="M98" s="87">
        <v>0.35</v>
      </c>
      <c r="N98" s="87">
        <v>0.05</v>
      </c>
      <c r="O98" s="87">
        <v>6.8</v>
      </c>
      <c r="P98" s="87">
        <v>0.21</v>
      </c>
      <c r="Q98" s="87">
        <v>2.58</v>
      </c>
      <c r="R98" s="87">
        <v>0.31</v>
      </c>
      <c r="S98" s="87">
        <v>0.23</v>
      </c>
      <c r="T98" s="87">
        <v>0.34</v>
      </c>
      <c r="U98" s="87">
        <v>0</v>
      </c>
      <c r="V98" s="87">
        <v>0.06</v>
      </c>
      <c r="W98" s="87">
        <v>0.08</v>
      </c>
      <c r="X98" s="87">
        <v>0.06</v>
      </c>
      <c r="Y98" s="87">
        <v>0.23</v>
      </c>
      <c r="Z98" s="87">
        <v>22.29</v>
      </c>
      <c r="AA98" s="87">
        <v>0.01</v>
      </c>
      <c r="AB98" s="87">
        <v>6.33</v>
      </c>
      <c r="AC98" s="87">
        <v>7.0000000000000007E-2</v>
      </c>
      <c r="AD98" s="87">
        <v>0.03</v>
      </c>
      <c r="AE98" s="87">
        <v>8.7799999999999994</v>
      </c>
      <c r="AF98" s="87">
        <v>0.17</v>
      </c>
      <c r="AG98" s="87">
        <v>5.51</v>
      </c>
      <c r="AH98" s="87">
        <v>0.97</v>
      </c>
      <c r="AI98" s="87">
        <v>1.21</v>
      </c>
      <c r="AJ98" s="87">
        <v>0</v>
      </c>
      <c r="AK98" s="87">
        <v>0.1</v>
      </c>
      <c r="AL98" s="87">
        <v>0.03</v>
      </c>
      <c r="AM98" s="87">
        <v>0</v>
      </c>
      <c r="AN98" s="87">
        <v>2.08</v>
      </c>
      <c r="AO98" s="87">
        <v>0.01</v>
      </c>
      <c r="AP98" s="87">
        <v>0.1</v>
      </c>
      <c r="AQ98" s="87">
        <v>0</v>
      </c>
      <c r="AR98" s="87">
        <v>0.01</v>
      </c>
      <c r="AS98" s="87">
        <v>0.03</v>
      </c>
      <c r="AT98" s="87">
        <v>0</v>
      </c>
      <c r="AU98" s="87">
        <v>0.04</v>
      </c>
      <c r="AV98" s="87">
        <v>0.2</v>
      </c>
      <c r="AW98" s="87">
        <v>0.01</v>
      </c>
      <c r="AX98" s="87">
        <v>1.69</v>
      </c>
      <c r="AY98" s="87">
        <v>0.06</v>
      </c>
      <c r="AZ98" s="87">
        <v>0.03</v>
      </c>
      <c r="BA98" s="87">
        <v>0.04</v>
      </c>
      <c r="BB98" s="87">
        <v>0.02</v>
      </c>
      <c r="BC98" s="87">
        <v>0.02</v>
      </c>
      <c r="BD98" s="87">
        <v>0</v>
      </c>
      <c r="BE98" s="87">
        <v>3.87</v>
      </c>
      <c r="BF98" s="87">
        <v>6.32</v>
      </c>
      <c r="BG98" s="87">
        <v>0.27</v>
      </c>
      <c r="BH98" s="87">
        <v>1.17</v>
      </c>
      <c r="BI98" s="87">
        <v>7.0000000000000007E-2</v>
      </c>
      <c r="BJ98" s="87">
        <v>3.36</v>
      </c>
      <c r="BK98" s="87">
        <v>0.43</v>
      </c>
      <c r="BL98" s="87">
        <v>1.1000000000000001</v>
      </c>
      <c r="BM98" s="87">
        <v>0.16</v>
      </c>
      <c r="BN98" s="87">
        <v>1.01</v>
      </c>
      <c r="BO98" s="87">
        <v>0</v>
      </c>
      <c r="BP98" s="87">
        <v>0</v>
      </c>
      <c r="BQ98" s="87" t="s">
        <v>308</v>
      </c>
      <c r="BR98" s="87">
        <v>836.38</v>
      </c>
      <c r="BS98" s="87" t="s">
        <v>308</v>
      </c>
      <c r="BT98" s="87">
        <v>98.73</v>
      </c>
      <c r="BU98" s="87" t="s">
        <v>308</v>
      </c>
      <c r="BV98" s="87">
        <v>0</v>
      </c>
      <c r="BW98" s="87" t="s">
        <v>308</v>
      </c>
      <c r="BX98" s="87">
        <v>0.03</v>
      </c>
      <c r="BY98" s="87" t="s">
        <v>308</v>
      </c>
      <c r="BZ98" s="87">
        <v>98.76</v>
      </c>
      <c r="CA98" s="87" t="s">
        <v>308</v>
      </c>
      <c r="CB98" s="87">
        <v>1.31</v>
      </c>
      <c r="CC98" s="87" t="s">
        <v>308</v>
      </c>
      <c r="CD98" s="87">
        <v>0</v>
      </c>
      <c r="CE98" s="87" t="s">
        <v>308</v>
      </c>
      <c r="CF98" s="87">
        <v>43.76</v>
      </c>
      <c r="CG98" s="87" t="s">
        <v>308</v>
      </c>
      <c r="CH98" s="87">
        <v>43.76</v>
      </c>
      <c r="CI98" s="87" t="s">
        <v>308</v>
      </c>
      <c r="CJ98" s="87">
        <v>45.07</v>
      </c>
      <c r="CK98" s="87" t="s">
        <v>308</v>
      </c>
      <c r="CL98" s="87">
        <v>0</v>
      </c>
      <c r="CM98" s="87" t="s">
        <v>308</v>
      </c>
      <c r="CN98" s="87">
        <v>0</v>
      </c>
      <c r="CO98" s="87" t="s">
        <v>308</v>
      </c>
      <c r="CP98" s="87">
        <v>0</v>
      </c>
      <c r="CQ98" s="87" t="s">
        <v>308</v>
      </c>
      <c r="CR98" s="87">
        <v>7.07</v>
      </c>
      <c r="CS98" s="87" t="s">
        <v>308</v>
      </c>
      <c r="CT98" s="87">
        <v>7.07</v>
      </c>
      <c r="CU98" s="87" t="s">
        <v>308</v>
      </c>
      <c r="CV98" s="87">
        <v>150.9</v>
      </c>
      <c r="CW98" s="87" t="s">
        <v>308</v>
      </c>
      <c r="CX98" s="87">
        <v>987.28</v>
      </c>
      <c r="CY98" s="87" t="s">
        <v>308</v>
      </c>
    </row>
    <row r="99" spans="1:103" ht="14.5" x14ac:dyDescent="0.35">
      <c r="A99" s="86" t="s">
        <v>408</v>
      </c>
      <c r="B99" s="86" t="s">
        <v>330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91">
        <v>5.29</v>
      </c>
      <c r="F99" s="91">
        <v>0.99</v>
      </c>
      <c r="G99" s="91">
        <v>50.8</v>
      </c>
      <c r="H99" s="91">
        <v>0.45</v>
      </c>
      <c r="I99" s="91">
        <v>723.55</v>
      </c>
      <c r="J99" s="91">
        <v>1.38</v>
      </c>
      <c r="K99" s="91">
        <v>0.01</v>
      </c>
      <c r="L99" s="91">
        <v>0</v>
      </c>
      <c r="M99" s="91">
        <v>0</v>
      </c>
      <c r="N99" s="91">
        <v>0</v>
      </c>
      <c r="O99" s="91">
        <v>10.46</v>
      </c>
      <c r="P99" s="91">
        <v>0.01</v>
      </c>
      <c r="Q99" s="91">
        <v>0</v>
      </c>
      <c r="R99" s="91">
        <v>0.01</v>
      </c>
      <c r="S99" s="91">
        <v>0</v>
      </c>
      <c r="T99" s="91">
        <v>0.02</v>
      </c>
      <c r="U99" s="91">
        <v>0</v>
      </c>
      <c r="V99" s="91">
        <v>0</v>
      </c>
      <c r="W99" s="91">
        <v>0.01</v>
      </c>
      <c r="X99" s="91">
        <v>0</v>
      </c>
      <c r="Y99" s="91">
        <v>0</v>
      </c>
      <c r="Z99" s="91">
        <v>2.5299999999999998</v>
      </c>
      <c r="AA99" s="91">
        <v>0</v>
      </c>
      <c r="AB99" s="91">
        <v>3.31</v>
      </c>
      <c r="AC99" s="91">
        <v>0</v>
      </c>
      <c r="AD99" s="91">
        <v>0.5</v>
      </c>
      <c r="AE99" s="91">
        <v>18.760000000000002</v>
      </c>
      <c r="AF99" s="91">
        <v>0.09</v>
      </c>
      <c r="AG99" s="91">
        <v>5.36</v>
      </c>
      <c r="AH99" s="91">
        <v>0.37</v>
      </c>
      <c r="AI99" s="91">
        <v>0.18</v>
      </c>
      <c r="AJ99" s="91">
        <v>1.42</v>
      </c>
      <c r="AK99" s="91">
        <v>0.18</v>
      </c>
      <c r="AL99" s="91">
        <v>1.71</v>
      </c>
      <c r="AM99" s="91">
        <v>0.03</v>
      </c>
      <c r="AN99" s="91">
        <v>259.72000000000003</v>
      </c>
      <c r="AO99" s="91">
        <v>0.18</v>
      </c>
      <c r="AP99" s="91">
        <v>0.93</v>
      </c>
      <c r="AQ99" s="91">
        <v>0.56999999999999995</v>
      </c>
      <c r="AR99" s="91">
        <v>1.17</v>
      </c>
      <c r="AS99" s="91">
        <v>0.14000000000000001</v>
      </c>
      <c r="AT99" s="91">
        <v>0.54</v>
      </c>
      <c r="AU99" s="91">
        <v>0.24</v>
      </c>
      <c r="AV99" s="91">
        <v>1.7</v>
      </c>
      <c r="AW99" s="91">
        <v>0.61</v>
      </c>
      <c r="AX99" s="91">
        <v>0.54</v>
      </c>
      <c r="AY99" s="91">
        <v>0.12</v>
      </c>
      <c r="AZ99" s="91">
        <v>0.62</v>
      </c>
      <c r="BA99" s="91">
        <v>0.3</v>
      </c>
      <c r="BB99" s="91">
        <v>0.94</v>
      </c>
      <c r="BC99" s="91">
        <v>0.06</v>
      </c>
      <c r="BD99" s="91">
        <v>0.18</v>
      </c>
      <c r="BE99" s="91">
        <v>1.08</v>
      </c>
      <c r="BF99" s="91">
        <v>3.21</v>
      </c>
      <c r="BG99" s="91">
        <v>1.74</v>
      </c>
      <c r="BH99" s="91">
        <v>9.75</v>
      </c>
      <c r="BI99" s="91">
        <v>6.27</v>
      </c>
      <c r="BJ99" s="91">
        <v>1.01</v>
      </c>
      <c r="BK99" s="91">
        <v>1.62</v>
      </c>
      <c r="BL99" s="91">
        <v>3.73</v>
      </c>
      <c r="BM99" s="91">
        <v>0</v>
      </c>
      <c r="BN99" s="91">
        <v>0.19</v>
      </c>
      <c r="BO99" s="91">
        <v>0</v>
      </c>
      <c r="BP99" s="91">
        <v>0</v>
      </c>
      <c r="BQ99" s="91" t="s">
        <v>308</v>
      </c>
      <c r="BR99" s="91">
        <v>1124.5899999999999</v>
      </c>
      <c r="BS99" s="91" t="s">
        <v>308</v>
      </c>
      <c r="BT99" s="91">
        <v>753.68</v>
      </c>
      <c r="BU99" s="91" t="s">
        <v>308</v>
      </c>
      <c r="BV99" s="91">
        <v>0</v>
      </c>
      <c r="BW99" s="91" t="s">
        <v>308</v>
      </c>
      <c r="BX99" s="91">
        <v>0.17</v>
      </c>
      <c r="BY99" s="91" t="s">
        <v>308</v>
      </c>
      <c r="BZ99" s="91">
        <v>753.85</v>
      </c>
      <c r="CA99" s="91" t="s">
        <v>308</v>
      </c>
      <c r="CB99" s="91">
        <v>5.09</v>
      </c>
      <c r="CC99" s="91" t="s">
        <v>308</v>
      </c>
      <c r="CD99" s="91">
        <v>0</v>
      </c>
      <c r="CE99" s="91" t="s">
        <v>308</v>
      </c>
      <c r="CF99" s="91">
        <v>8.5500000000000007</v>
      </c>
      <c r="CG99" s="91" t="s">
        <v>308</v>
      </c>
      <c r="CH99" s="91">
        <v>8.5500000000000007</v>
      </c>
      <c r="CI99" s="91" t="s">
        <v>308</v>
      </c>
      <c r="CJ99" s="91">
        <v>13.64</v>
      </c>
      <c r="CK99" s="91" t="s">
        <v>308</v>
      </c>
      <c r="CL99" s="91">
        <v>0</v>
      </c>
      <c r="CM99" s="91" t="s">
        <v>308</v>
      </c>
      <c r="CN99" s="91">
        <v>0</v>
      </c>
      <c r="CO99" s="91" t="s">
        <v>308</v>
      </c>
      <c r="CP99" s="91">
        <v>0</v>
      </c>
      <c r="CQ99" s="91" t="s">
        <v>308</v>
      </c>
      <c r="CR99" s="91">
        <v>307.62</v>
      </c>
      <c r="CS99" s="91" t="s">
        <v>308</v>
      </c>
      <c r="CT99" s="91">
        <v>307.62</v>
      </c>
      <c r="CU99" s="91" t="s">
        <v>308</v>
      </c>
      <c r="CV99" s="91">
        <v>1075.1099999999999</v>
      </c>
      <c r="CW99" s="91" t="s">
        <v>308</v>
      </c>
      <c r="CX99" s="91">
        <v>2199.69</v>
      </c>
      <c r="CY99" s="91" t="s">
        <v>308</v>
      </c>
    </row>
    <row r="100" spans="1:103" ht="14.5" x14ac:dyDescent="0.35">
      <c r="A100" s="86" t="s">
        <v>408</v>
      </c>
      <c r="B100" s="86" t="s">
        <v>247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502.53</v>
      </c>
      <c r="F100" s="87">
        <v>6.99</v>
      </c>
      <c r="G100" s="87">
        <v>10.93</v>
      </c>
      <c r="H100" s="87">
        <v>2678.62</v>
      </c>
      <c r="I100" s="87">
        <v>1490.01</v>
      </c>
      <c r="J100" s="87">
        <v>236.77</v>
      </c>
      <c r="K100" s="87">
        <v>48.85</v>
      </c>
      <c r="L100" s="87">
        <v>917.89</v>
      </c>
      <c r="M100" s="87">
        <v>38.89</v>
      </c>
      <c r="N100" s="87">
        <v>129212.93</v>
      </c>
      <c r="O100" s="87">
        <v>5528.81</v>
      </c>
      <c r="P100" s="87">
        <v>124.82</v>
      </c>
      <c r="Q100" s="87">
        <v>369.16</v>
      </c>
      <c r="R100" s="87">
        <v>3171.06</v>
      </c>
      <c r="S100" s="87">
        <v>15763.23</v>
      </c>
      <c r="T100" s="87">
        <v>545.39</v>
      </c>
      <c r="U100" s="87">
        <v>134.22999999999999</v>
      </c>
      <c r="V100" s="87">
        <v>567.89</v>
      </c>
      <c r="W100" s="87">
        <v>933.48</v>
      </c>
      <c r="X100" s="87">
        <v>1138.97</v>
      </c>
      <c r="Y100" s="87">
        <v>204.13</v>
      </c>
      <c r="Z100" s="87">
        <v>364.14</v>
      </c>
      <c r="AA100" s="87">
        <v>193.43</v>
      </c>
      <c r="AB100" s="87">
        <v>39030</v>
      </c>
      <c r="AC100" s="87">
        <v>83.24</v>
      </c>
      <c r="AD100" s="87">
        <v>86.14</v>
      </c>
      <c r="AE100" s="87">
        <v>2308.64</v>
      </c>
      <c r="AF100" s="87">
        <v>87.65</v>
      </c>
      <c r="AG100" s="87">
        <v>2187.5500000000002</v>
      </c>
      <c r="AH100" s="87">
        <v>472.55</v>
      </c>
      <c r="AI100" s="87">
        <v>478.27</v>
      </c>
      <c r="AJ100" s="87">
        <v>5.91</v>
      </c>
      <c r="AK100" s="87">
        <v>12.48</v>
      </c>
      <c r="AL100" s="87">
        <v>330.16</v>
      </c>
      <c r="AM100" s="87">
        <v>20.78</v>
      </c>
      <c r="AN100" s="87">
        <v>429.9</v>
      </c>
      <c r="AO100" s="87">
        <v>7.54</v>
      </c>
      <c r="AP100" s="87">
        <v>13.13</v>
      </c>
      <c r="AQ100" s="87">
        <v>15.48</v>
      </c>
      <c r="AR100" s="87">
        <v>26.86</v>
      </c>
      <c r="AS100" s="87">
        <v>65.2</v>
      </c>
      <c r="AT100" s="87">
        <v>19.11</v>
      </c>
      <c r="AU100" s="87">
        <v>11.44</v>
      </c>
      <c r="AV100" s="87">
        <v>119.26</v>
      </c>
      <c r="AW100" s="87">
        <v>112.37</v>
      </c>
      <c r="AX100" s="87">
        <v>113.78</v>
      </c>
      <c r="AY100" s="87">
        <v>42.36</v>
      </c>
      <c r="AZ100" s="87">
        <v>9.89</v>
      </c>
      <c r="BA100" s="87">
        <v>20.87</v>
      </c>
      <c r="BB100" s="87">
        <v>15.56</v>
      </c>
      <c r="BC100" s="87">
        <v>11.75</v>
      </c>
      <c r="BD100" s="87">
        <v>4.87</v>
      </c>
      <c r="BE100" s="87">
        <v>135.08000000000001</v>
      </c>
      <c r="BF100" s="87">
        <v>549.17999999999995</v>
      </c>
      <c r="BG100" s="87">
        <v>183.31</v>
      </c>
      <c r="BH100" s="87">
        <v>385.34</v>
      </c>
      <c r="BI100" s="87">
        <v>169.85</v>
      </c>
      <c r="BJ100" s="87">
        <v>51.45</v>
      </c>
      <c r="BK100" s="87">
        <v>76.81</v>
      </c>
      <c r="BL100" s="87">
        <v>46.76</v>
      </c>
      <c r="BM100" s="87">
        <v>6.53</v>
      </c>
      <c r="BN100" s="87">
        <v>73.599999999999994</v>
      </c>
      <c r="BO100" s="87">
        <v>0</v>
      </c>
      <c r="BP100" s="87">
        <v>0</v>
      </c>
      <c r="BQ100" s="87" t="s">
        <v>308</v>
      </c>
      <c r="BR100" s="87">
        <v>212003.83</v>
      </c>
      <c r="BS100" s="87" t="s">
        <v>308</v>
      </c>
      <c r="BT100" s="87">
        <v>11384.78</v>
      </c>
      <c r="BU100" s="87" t="s">
        <v>308</v>
      </c>
      <c r="BV100" s="87">
        <v>0</v>
      </c>
      <c r="BW100" s="87" t="s">
        <v>308</v>
      </c>
      <c r="BX100" s="87">
        <v>128.16</v>
      </c>
      <c r="BY100" s="87" t="s">
        <v>308</v>
      </c>
      <c r="BZ100" s="87">
        <v>11512.95</v>
      </c>
      <c r="CA100" s="87" t="s">
        <v>308</v>
      </c>
      <c r="CB100" s="87">
        <v>340.39</v>
      </c>
      <c r="CC100" s="87" t="s">
        <v>308</v>
      </c>
      <c r="CD100" s="87">
        <v>7.0000000000000007E-2</v>
      </c>
      <c r="CE100" s="87" t="s">
        <v>308</v>
      </c>
      <c r="CF100" s="87">
        <v>2813.49</v>
      </c>
      <c r="CG100" s="87" t="s">
        <v>308</v>
      </c>
      <c r="CH100" s="87">
        <v>2813.56</v>
      </c>
      <c r="CI100" s="87" t="s">
        <v>308</v>
      </c>
      <c r="CJ100" s="87">
        <v>3153.95</v>
      </c>
      <c r="CK100" s="87" t="s">
        <v>308</v>
      </c>
      <c r="CL100" s="87">
        <v>0</v>
      </c>
      <c r="CM100" s="87" t="s">
        <v>308</v>
      </c>
      <c r="CN100" s="87">
        <v>0</v>
      </c>
      <c r="CO100" s="87" t="s">
        <v>308</v>
      </c>
      <c r="CP100" s="87">
        <v>0</v>
      </c>
      <c r="CQ100" s="87" t="s">
        <v>308</v>
      </c>
      <c r="CR100" s="87">
        <v>5822.65</v>
      </c>
      <c r="CS100" s="87" t="s">
        <v>308</v>
      </c>
      <c r="CT100" s="87">
        <v>5822.65</v>
      </c>
      <c r="CU100" s="87" t="s">
        <v>308</v>
      </c>
      <c r="CV100" s="87">
        <v>20489.55</v>
      </c>
      <c r="CW100" s="87" t="s">
        <v>308</v>
      </c>
      <c r="CX100" s="87">
        <v>232493.38</v>
      </c>
      <c r="CY100" s="87" t="s">
        <v>308</v>
      </c>
    </row>
    <row r="101" spans="1:103" ht="14.5" x14ac:dyDescent="0.35">
      <c r="A101" s="86" t="s">
        <v>408</v>
      </c>
      <c r="B101" s="86" t="s">
        <v>331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91">
        <v>1247.45</v>
      </c>
      <c r="F101" s="91">
        <v>1.37</v>
      </c>
      <c r="G101" s="91">
        <v>38.380000000000003</v>
      </c>
      <c r="H101" s="91">
        <v>3.71</v>
      </c>
      <c r="I101" s="91">
        <v>13139.44</v>
      </c>
      <c r="J101" s="91">
        <v>259.83999999999997</v>
      </c>
      <c r="K101" s="91">
        <v>2.17</v>
      </c>
      <c r="L101" s="91">
        <v>54.59</v>
      </c>
      <c r="M101" s="91">
        <v>0.81</v>
      </c>
      <c r="N101" s="91">
        <v>56.04</v>
      </c>
      <c r="O101" s="91">
        <v>707.34</v>
      </c>
      <c r="P101" s="91">
        <v>203.6</v>
      </c>
      <c r="Q101" s="91">
        <v>12.44</v>
      </c>
      <c r="R101" s="91">
        <v>3.92</v>
      </c>
      <c r="S101" s="91">
        <v>4.37</v>
      </c>
      <c r="T101" s="91">
        <v>5.96</v>
      </c>
      <c r="U101" s="91">
        <v>4.68</v>
      </c>
      <c r="V101" s="91">
        <v>3.48</v>
      </c>
      <c r="W101" s="91">
        <v>15.27</v>
      </c>
      <c r="X101" s="91">
        <v>4.62</v>
      </c>
      <c r="Y101" s="91">
        <v>1.0900000000000001</v>
      </c>
      <c r="Z101" s="91">
        <v>44.92</v>
      </c>
      <c r="AA101" s="91">
        <v>6.09</v>
      </c>
      <c r="AB101" s="91">
        <v>114.44</v>
      </c>
      <c r="AC101" s="91">
        <v>0.79</v>
      </c>
      <c r="AD101" s="91">
        <v>76.5</v>
      </c>
      <c r="AE101" s="91">
        <v>41.66</v>
      </c>
      <c r="AF101" s="91">
        <v>14.68</v>
      </c>
      <c r="AG101" s="91">
        <v>378.67</v>
      </c>
      <c r="AH101" s="91">
        <v>150.87</v>
      </c>
      <c r="AI101" s="91">
        <v>34.71</v>
      </c>
      <c r="AJ101" s="91">
        <v>35.630000000000003</v>
      </c>
      <c r="AK101" s="91">
        <v>20.77</v>
      </c>
      <c r="AL101" s="91">
        <v>17.18</v>
      </c>
      <c r="AM101" s="91">
        <v>3.5</v>
      </c>
      <c r="AN101" s="91">
        <v>4021.63</v>
      </c>
      <c r="AO101" s="91">
        <v>3.59</v>
      </c>
      <c r="AP101" s="91">
        <v>18.86</v>
      </c>
      <c r="AQ101" s="91">
        <v>16.82</v>
      </c>
      <c r="AR101" s="91">
        <v>33.32</v>
      </c>
      <c r="AS101" s="91">
        <v>7.96</v>
      </c>
      <c r="AT101" s="91">
        <v>5.1100000000000003</v>
      </c>
      <c r="AU101" s="91">
        <v>4.79</v>
      </c>
      <c r="AV101" s="91">
        <v>18.8</v>
      </c>
      <c r="AW101" s="91">
        <v>45.68</v>
      </c>
      <c r="AX101" s="91">
        <v>18.7</v>
      </c>
      <c r="AY101" s="91">
        <v>38.18</v>
      </c>
      <c r="AZ101" s="91">
        <v>13.36</v>
      </c>
      <c r="BA101" s="91">
        <v>11.47</v>
      </c>
      <c r="BB101" s="91">
        <v>21.93</v>
      </c>
      <c r="BC101" s="91">
        <v>6.61</v>
      </c>
      <c r="BD101" s="91">
        <v>8.39</v>
      </c>
      <c r="BE101" s="91">
        <v>48.17</v>
      </c>
      <c r="BF101" s="91">
        <v>253.2</v>
      </c>
      <c r="BG101" s="91">
        <v>210.3</v>
      </c>
      <c r="BH101" s="91">
        <v>555.9</v>
      </c>
      <c r="BI101" s="91">
        <v>352.1</v>
      </c>
      <c r="BJ101" s="91">
        <v>27.65</v>
      </c>
      <c r="BK101" s="91">
        <v>98.52</v>
      </c>
      <c r="BL101" s="91">
        <v>48.92</v>
      </c>
      <c r="BM101" s="91">
        <v>2.12</v>
      </c>
      <c r="BN101" s="91">
        <v>16.899999999999999</v>
      </c>
      <c r="BO101" s="91">
        <v>0</v>
      </c>
      <c r="BP101" s="91">
        <v>0</v>
      </c>
      <c r="BQ101" s="91" t="s">
        <v>308</v>
      </c>
      <c r="BR101" s="91">
        <v>22619.97</v>
      </c>
      <c r="BS101" s="91" t="s">
        <v>308</v>
      </c>
      <c r="BT101" s="91">
        <v>28412.06</v>
      </c>
      <c r="BU101" s="91" t="s">
        <v>308</v>
      </c>
      <c r="BV101" s="91">
        <v>0.21</v>
      </c>
      <c r="BW101" s="91" t="s">
        <v>308</v>
      </c>
      <c r="BX101" s="91">
        <v>38.119999999999997</v>
      </c>
      <c r="BY101" s="91" t="s">
        <v>308</v>
      </c>
      <c r="BZ101" s="91">
        <v>28450.39</v>
      </c>
      <c r="CA101" s="91" t="s">
        <v>308</v>
      </c>
      <c r="CB101" s="91">
        <v>5.61</v>
      </c>
      <c r="CC101" s="91" t="s">
        <v>308</v>
      </c>
      <c r="CD101" s="91">
        <v>0</v>
      </c>
      <c r="CE101" s="91" t="s">
        <v>308</v>
      </c>
      <c r="CF101" s="91">
        <v>201.56</v>
      </c>
      <c r="CG101" s="91" t="s">
        <v>308</v>
      </c>
      <c r="CH101" s="91">
        <v>201.56</v>
      </c>
      <c r="CI101" s="91" t="s">
        <v>308</v>
      </c>
      <c r="CJ101" s="91">
        <v>207.16</v>
      </c>
      <c r="CK101" s="91" t="s">
        <v>308</v>
      </c>
      <c r="CL101" s="91">
        <v>0</v>
      </c>
      <c r="CM101" s="91" t="s">
        <v>308</v>
      </c>
      <c r="CN101" s="91">
        <v>0</v>
      </c>
      <c r="CO101" s="91" t="s">
        <v>308</v>
      </c>
      <c r="CP101" s="91">
        <v>0</v>
      </c>
      <c r="CQ101" s="91" t="s">
        <v>308</v>
      </c>
      <c r="CR101" s="91">
        <v>2053.87</v>
      </c>
      <c r="CS101" s="91" t="s">
        <v>308</v>
      </c>
      <c r="CT101" s="91">
        <v>2053.87</v>
      </c>
      <c r="CU101" s="91" t="s">
        <v>308</v>
      </c>
      <c r="CV101" s="91">
        <v>30711.43</v>
      </c>
      <c r="CW101" s="91" t="s">
        <v>308</v>
      </c>
      <c r="CX101" s="91">
        <v>53331.4</v>
      </c>
      <c r="CY101" s="91" t="s">
        <v>308</v>
      </c>
    </row>
    <row r="102" spans="1:103" ht="14.5" x14ac:dyDescent="0.35">
      <c r="A102" s="86" t="s">
        <v>408</v>
      </c>
      <c r="B102" s="86" t="s">
        <v>332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146.38999999999999</v>
      </c>
      <c r="F102" s="87">
        <v>21.51</v>
      </c>
      <c r="G102" s="87">
        <v>54.43</v>
      </c>
      <c r="H102" s="87">
        <v>25.51</v>
      </c>
      <c r="I102" s="87">
        <v>388.56</v>
      </c>
      <c r="J102" s="87">
        <v>18107.09</v>
      </c>
      <c r="K102" s="87">
        <v>70.87</v>
      </c>
      <c r="L102" s="87">
        <v>611.9</v>
      </c>
      <c r="M102" s="87">
        <v>287.05</v>
      </c>
      <c r="N102" s="87">
        <v>26.21</v>
      </c>
      <c r="O102" s="87">
        <v>367.23</v>
      </c>
      <c r="P102" s="87">
        <v>138.15</v>
      </c>
      <c r="Q102" s="87">
        <v>1055.8900000000001</v>
      </c>
      <c r="R102" s="87">
        <v>96.1</v>
      </c>
      <c r="S102" s="87">
        <v>85.35</v>
      </c>
      <c r="T102" s="87">
        <v>278.3</v>
      </c>
      <c r="U102" s="87">
        <v>127.79</v>
      </c>
      <c r="V102" s="87">
        <v>104.29</v>
      </c>
      <c r="W102" s="87">
        <v>300.79000000000002</v>
      </c>
      <c r="X102" s="87">
        <v>1598.63</v>
      </c>
      <c r="Y102" s="87">
        <v>222.57</v>
      </c>
      <c r="Z102" s="87">
        <v>1263.42</v>
      </c>
      <c r="AA102" s="87">
        <v>180.32</v>
      </c>
      <c r="AB102" s="87">
        <v>52.08</v>
      </c>
      <c r="AC102" s="87">
        <v>12.94</v>
      </c>
      <c r="AD102" s="87">
        <v>84.01</v>
      </c>
      <c r="AE102" s="87">
        <v>898.97</v>
      </c>
      <c r="AF102" s="87">
        <v>174.97</v>
      </c>
      <c r="AG102" s="87">
        <v>1103.6600000000001</v>
      </c>
      <c r="AH102" s="87">
        <v>501.78</v>
      </c>
      <c r="AI102" s="87">
        <v>59.58</v>
      </c>
      <c r="AJ102" s="87">
        <v>59.19</v>
      </c>
      <c r="AK102" s="87">
        <v>28.65</v>
      </c>
      <c r="AL102" s="87">
        <v>79.069999999999993</v>
      </c>
      <c r="AM102" s="87">
        <v>44.2</v>
      </c>
      <c r="AN102" s="87">
        <v>627.38</v>
      </c>
      <c r="AO102" s="87">
        <v>22.93</v>
      </c>
      <c r="AP102" s="87">
        <v>441.62</v>
      </c>
      <c r="AQ102" s="87">
        <v>110.46</v>
      </c>
      <c r="AR102" s="87">
        <v>45.53</v>
      </c>
      <c r="AS102" s="87">
        <v>48.18</v>
      </c>
      <c r="AT102" s="87">
        <v>12.87</v>
      </c>
      <c r="AU102" s="87">
        <v>12.48</v>
      </c>
      <c r="AV102" s="87">
        <v>96.13</v>
      </c>
      <c r="AW102" s="87">
        <v>124.54</v>
      </c>
      <c r="AX102" s="87">
        <v>102.64</v>
      </c>
      <c r="AY102" s="87">
        <v>36.24</v>
      </c>
      <c r="AZ102" s="87">
        <v>19.41</v>
      </c>
      <c r="BA102" s="87">
        <v>92.07</v>
      </c>
      <c r="BB102" s="87">
        <v>83</v>
      </c>
      <c r="BC102" s="87">
        <v>35.29</v>
      </c>
      <c r="BD102" s="87">
        <v>9.51</v>
      </c>
      <c r="BE102" s="87">
        <v>234.69</v>
      </c>
      <c r="BF102" s="87">
        <v>571.08000000000004</v>
      </c>
      <c r="BG102" s="87">
        <v>155.4</v>
      </c>
      <c r="BH102" s="87">
        <v>616.11</v>
      </c>
      <c r="BI102" s="87">
        <v>237.48</v>
      </c>
      <c r="BJ102" s="87">
        <v>139.68</v>
      </c>
      <c r="BK102" s="87">
        <v>122.59</v>
      </c>
      <c r="BL102" s="87">
        <v>96.59</v>
      </c>
      <c r="BM102" s="87">
        <v>108</v>
      </c>
      <c r="BN102" s="87">
        <v>91.02</v>
      </c>
      <c r="BO102" s="87">
        <v>0</v>
      </c>
      <c r="BP102" s="87">
        <v>0</v>
      </c>
      <c r="BQ102" s="87" t="s">
        <v>308</v>
      </c>
      <c r="BR102" s="87">
        <v>32950.35</v>
      </c>
      <c r="BS102" s="87" t="s">
        <v>308</v>
      </c>
      <c r="BT102" s="87">
        <v>52098.31</v>
      </c>
      <c r="BU102" s="87" t="s">
        <v>308</v>
      </c>
      <c r="BV102" s="87">
        <v>0.57999999999999996</v>
      </c>
      <c r="BW102" s="87" t="s">
        <v>308</v>
      </c>
      <c r="BX102" s="87">
        <v>43.5</v>
      </c>
      <c r="BY102" s="87" t="s">
        <v>308</v>
      </c>
      <c r="BZ102" s="87">
        <v>52142.39</v>
      </c>
      <c r="CA102" s="87" t="s">
        <v>308</v>
      </c>
      <c r="CB102" s="87">
        <v>445.85</v>
      </c>
      <c r="CC102" s="87" t="s">
        <v>308</v>
      </c>
      <c r="CD102" s="87">
        <v>0.63</v>
      </c>
      <c r="CE102" s="87" t="s">
        <v>308</v>
      </c>
      <c r="CF102" s="87">
        <v>7490.08</v>
      </c>
      <c r="CG102" s="87" t="s">
        <v>308</v>
      </c>
      <c r="CH102" s="87">
        <v>7490.71</v>
      </c>
      <c r="CI102" s="87" t="s">
        <v>308</v>
      </c>
      <c r="CJ102" s="87">
        <v>7936.56</v>
      </c>
      <c r="CK102" s="87" t="s">
        <v>308</v>
      </c>
      <c r="CL102" s="87">
        <v>0</v>
      </c>
      <c r="CM102" s="87" t="s">
        <v>308</v>
      </c>
      <c r="CN102" s="87">
        <v>0</v>
      </c>
      <c r="CO102" s="87" t="s">
        <v>308</v>
      </c>
      <c r="CP102" s="87">
        <v>0</v>
      </c>
      <c r="CQ102" s="87" t="s">
        <v>308</v>
      </c>
      <c r="CR102" s="87">
        <v>8357.68</v>
      </c>
      <c r="CS102" s="87" t="s">
        <v>308</v>
      </c>
      <c r="CT102" s="87">
        <v>8357.68</v>
      </c>
      <c r="CU102" s="87" t="s">
        <v>308</v>
      </c>
      <c r="CV102" s="87">
        <v>68436.63</v>
      </c>
      <c r="CW102" s="87" t="s">
        <v>308</v>
      </c>
      <c r="CX102" s="87">
        <v>101386.98</v>
      </c>
      <c r="CY102" s="87" t="s">
        <v>308</v>
      </c>
    </row>
    <row r="103" spans="1:103" ht="14.5" x14ac:dyDescent="0.35">
      <c r="A103" s="86" t="s">
        <v>408</v>
      </c>
      <c r="B103" s="86" t="s">
        <v>333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91">
        <v>60.89</v>
      </c>
      <c r="F103" s="91">
        <v>7.48</v>
      </c>
      <c r="G103" s="91">
        <v>3.19</v>
      </c>
      <c r="H103" s="91">
        <v>12.63</v>
      </c>
      <c r="I103" s="91">
        <v>115.75</v>
      </c>
      <c r="J103" s="91">
        <v>9.4499999999999993</v>
      </c>
      <c r="K103" s="91">
        <v>1732.61</v>
      </c>
      <c r="L103" s="91">
        <v>97.76</v>
      </c>
      <c r="M103" s="91">
        <v>5.35</v>
      </c>
      <c r="N103" s="91">
        <v>4.0999999999999996</v>
      </c>
      <c r="O103" s="91">
        <v>36.25</v>
      </c>
      <c r="P103" s="91">
        <v>9.1999999999999993</v>
      </c>
      <c r="Q103" s="91">
        <v>27.52</v>
      </c>
      <c r="R103" s="91">
        <v>56.12</v>
      </c>
      <c r="S103" s="91">
        <v>30.46</v>
      </c>
      <c r="T103" s="91">
        <v>80.73</v>
      </c>
      <c r="U103" s="91">
        <v>16.73</v>
      </c>
      <c r="V103" s="91">
        <v>26.07</v>
      </c>
      <c r="W103" s="91">
        <v>54.53</v>
      </c>
      <c r="X103" s="91">
        <v>93.17</v>
      </c>
      <c r="Y103" s="91">
        <v>49.9</v>
      </c>
      <c r="Z103" s="91">
        <v>863.48</v>
      </c>
      <c r="AA103" s="91">
        <v>17.66</v>
      </c>
      <c r="AB103" s="91">
        <v>93.66</v>
      </c>
      <c r="AC103" s="91">
        <v>1.22</v>
      </c>
      <c r="AD103" s="91">
        <v>11.62</v>
      </c>
      <c r="AE103" s="91">
        <v>1365.57</v>
      </c>
      <c r="AF103" s="91">
        <v>5.75</v>
      </c>
      <c r="AG103" s="91">
        <v>107.26</v>
      </c>
      <c r="AH103" s="91">
        <v>41.37</v>
      </c>
      <c r="AI103" s="91">
        <v>13.87</v>
      </c>
      <c r="AJ103" s="91">
        <v>1.42</v>
      </c>
      <c r="AK103" s="91">
        <v>0.92</v>
      </c>
      <c r="AL103" s="91">
        <v>24.64</v>
      </c>
      <c r="AM103" s="91">
        <v>0.98</v>
      </c>
      <c r="AN103" s="91">
        <v>27.2</v>
      </c>
      <c r="AO103" s="91">
        <v>5.49</v>
      </c>
      <c r="AP103" s="91">
        <v>15.93</v>
      </c>
      <c r="AQ103" s="91">
        <v>10.11</v>
      </c>
      <c r="AR103" s="91">
        <v>5.23</v>
      </c>
      <c r="AS103" s="91">
        <v>1.3</v>
      </c>
      <c r="AT103" s="91">
        <v>1.73</v>
      </c>
      <c r="AU103" s="91">
        <v>0.93</v>
      </c>
      <c r="AV103" s="91">
        <v>108.23</v>
      </c>
      <c r="AW103" s="91">
        <v>7.74</v>
      </c>
      <c r="AX103" s="91">
        <v>12.6</v>
      </c>
      <c r="AY103" s="91">
        <v>1.96</v>
      </c>
      <c r="AZ103" s="91">
        <v>7.06</v>
      </c>
      <c r="BA103" s="91">
        <v>13.02</v>
      </c>
      <c r="BB103" s="91">
        <v>6.83</v>
      </c>
      <c r="BC103" s="91">
        <v>0.73</v>
      </c>
      <c r="BD103" s="91">
        <v>0.33</v>
      </c>
      <c r="BE103" s="91">
        <v>72.92</v>
      </c>
      <c r="BF103" s="91">
        <v>12.12</v>
      </c>
      <c r="BG103" s="91">
        <v>15.48</v>
      </c>
      <c r="BH103" s="91">
        <v>3.6</v>
      </c>
      <c r="BI103" s="91">
        <v>6.95</v>
      </c>
      <c r="BJ103" s="91">
        <v>8.9700000000000006</v>
      </c>
      <c r="BK103" s="91">
        <v>5.0999999999999996</v>
      </c>
      <c r="BL103" s="91">
        <v>3.99</v>
      </c>
      <c r="BM103" s="91">
        <v>8.2799999999999994</v>
      </c>
      <c r="BN103" s="91">
        <v>27</v>
      </c>
      <c r="BO103" s="91">
        <v>0</v>
      </c>
      <c r="BP103" s="91">
        <v>0</v>
      </c>
      <c r="BQ103" s="91" t="s">
        <v>308</v>
      </c>
      <c r="BR103" s="91">
        <v>5470.17</v>
      </c>
      <c r="BS103" s="91" t="s">
        <v>308</v>
      </c>
      <c r="BT103" s="91">
        <v>512.02</v>
      </c>
      <c r="BU103" s="91" t="s">
        <v>308</v>
      </c>
      <c r="BV103" s="91">
        <v>0</v>
      </c>
      <c r="BW103" s="91" t="s">
        <v>308</v>
      </c>
      <c r="BX103" s="91">
        <v>0</v>
      </c>
      <c r="BY103" s="91" t="s">
        <v>308</v>
      </c>
      <c r="BZ103" s="91">
        <v>512.02</v>
      </c>
      <c r="CA103" s="91" t="s">
        <v>308</v>
      </c>
      <c r="CB103" s="91">
        <v>186.81</v>
      </c>
      <c r="CC103" s="91" t="s">
        <v>308</v>
      </c>
      <c r="CD103" s="91">
        <v>0</v>
      </c>
      <c r="CE103" s="91" t="s">
        <v>308</v>
      </c>
      <c r="CF103" s="91">
        <v>105.83</v>
      </c>
      <c r="CG103" s="91" t="s">
        <v>308</v>
      </c>
      <c r="CH103" s="91">
        <v>105.83</v>
      </c>
      <c r="CI103" s="91" t="s">
        <v>308</v>
      </c>
      <c r="CJ103" s="91">
        <v>292.64</v>
      </c>
      <c r="CK103" s="91" t="s">
        <v>308</v>
      </c>
      <c r="CL103" s="91">
        <v>0</v>
      </c>
      <c r="CM103" s="91" t="s">
        <v>308</v>
      </c>
      <c r="CN103" s="91">
        <v>0</v>
      </c>
      <c r="CO103" s="91" t="s">
        <v>308</v>
      </c>
      <c r="CP103" s="91">
        <v>0</v>
      </c>
      <c r="CQ103" s="91" t="s">
        <v>308</v>
      </c>
      <c r="CR103" s="91">
        <v>127.49</v>
      </c>
      <c r="CS103" s="91" t="s">
        <v>308</v>
      </c>
      <c r="CT103" s="91">
        <v>127.49</v>
      </c>
      <c r="CU103" s="91" t="s">
        <v>308</v>
      </c>
      <c r="CV103" s="91">
        <v>932.15</v>
      </c>
      <c r="CW103" s="91" t="s">
        <v>308</v>
      </c>
      <c r="CX103" s="91">
        <v>6402.32</v>
      </c>
      <c r="CY103" s="91" t="s">
        <v>308</v>
      </c>
    </row>
    <row r="104" spans="1:103" ht="14.5" x14ac:dyDescent="0.35">
      <c r="A104" s="86" t="s">
        <v>408</v>
      </c>
      <c r="B104" s="86" t="s">
        <v>334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13.13</v>
      </c>
      <c r="F104" s="87">
        <v>0.87</v>
      </c>
      <c r="G104" s="87">
        <v>1.23</v>
      </c>
      <c r="H104" s="87">
        <v>5.14</v>
      </c>
      <c r="I104" s="87">
        <v>438.3</v>
      </c>
      <c r="J104" s="87">
        <v>34.119999999999997</v>
      </c>
      <c r="K104" s="87">
        <v>66.209999999999994</v>
      </c>
      <c r="L104" s="87">
        <v>2894.15</v>
      </c>
      <c r="M104" s="87">
        <v>765.87</v>
      </c>
      <c r="N104" s="87">
        <v>4.16</v>
      </c>
      <c r="O104" s="87">
        <v>133.33000000000001</v>
      </c>
      <c r="P104" s="87">
        <v>57.92</v>
      </c>
      <c r="Q104" s="87">
        <v>133.75</v>
      </c>
      <c r="R104" s="87">
        <v>50.63</v>
      </c>
      <c r="S104" s="87">
        <v>15.24</v>
      </c>
      <c r="T104" s="87">
        <v>27.28</v>
      </c>
      <c r="U104" s="87">
        <v>23.7</v>
      </c>
      <c r="V104" s="87">
        <v>28.48</v>
      </c>
      <c r="W104" s="87">
        <v>29.62</v>
      </c>
      <c r="X104" s="87">
        <v>44.95</v>
      </c>
      <c r="Y104" s="87">
        <v>5.99</v>
      </c>
      <c r="Z104" s="87">
        <v>96.31</v>
      </c>
      <c r="AA104" s="87">
        <v>8.83</v>
      </c>
      <c r="AB104" s="87">
        <v>5.73</v>
      </c>
      <c r="AC104" s="87">
        <v>1.72</v>
      </c>
      <c r="AD104" s="87">
        <v>35.46</v>
      </c>
      <c r="AE104" s="87">
        <v>77.8</v>
      </c>
      <c r="AF104" s="87">
        <v>14.16</v>
      </c>
      <c r="AG104" s="87">
        <v>191.69</v>
      </c>
      <c r="AH104" s="87">
        <v>110.46</v>
      </c>
      <c r="AI104" s="87">
        <v>9.36</v>
      </c>
      <c r="AJ104" s="87">
        <v>3.18</v>
      </c>
      <c r="AK104" s="87">
        <v>0.69</v>
      </c>
      <c r="AL104" s="87">
        <v>14.48</v>
      </c>
      <c r="AM104" s="87">
        <v>5.31</v>
      </c>
      <c r="AN104" s="87">
        <v>39.85</v>
      </c>
      <c r="AO104" s="87">
        <v>281.3</v>
      </c>
      <c r="AP104" s="87">
        <v>47.78</v>
      </c>
      <c r="AQ104" s="87">
        <v>10.55</v>
      </c>
      <c r="AR104" s="87">
        <v>56.31</v>
      </c>
      <c r="AS104" s="87">
        <v>28.67</v>
      </c>
      <c r="AT104" s="87">
        <v>12.57</v>
      </c>
      <c r="AU104" s="87">
        <v>15.01</v>
      </c>
      <c r="AV104" s="87">
        <v>21.56</v>
      </c>
      <c r="AW104" s="87">
        <v>65.989999999999995</v>
      </c>
      <c r="AX104" s="87">
        <v>34.54</v>
      </c>
      <c r="AY104" s="87">
        <v>12.98</v>
      </c>
      <c r="AZ104" s="87">
        <v>18.63</v>
      </c>
      <c r="BA104" s="87">
        <v>18.059999999999999</v>
      </c>
      <c r="BB104" s="87">
        <v>19.7</v>
      </c>
      <c r="BC104" s="87">
        <v>2.82</v>
      </c>
      <c r="BD104" s="87">
        <v>5.75</v>
      </c>
      <c r="BE104" s="87">
        <v>51.25</v>
      </c>
      <c r="BF104" s="87">
        <v>56.62</v>
      </c>
      <c r="BG104" s="87">
        <v>42.97</v>
      </c>
      <c r="BH104" s="87">
        <v>49.89</v>
      </c>
      <c r="BI104" s="87">
        <v>30.55</v>
      </c>
      <c r="BJ104" s="87">
        <v>8.69</v>
      </c>
      <c r="BK104" s="87">
        <v>8.91</v>
      </c>
      <c r="BL104" s="87">
        <v>16.95</v>
      </c>
      <c r="BM104" s="87">
        <v>1.87</v>
      </c>
      <c r="BN104" s="87">
        <v>6.42</v>
      </c>
      <c r="BO104" s="87">
        <v>0</v>
      </c>
      <c r="BP104" s="87">
        <v>0</v>
      </c>
      <c r="BQ104" s="87" t="s">
        <v>308</v>
      </c>
      <c r="BR104" s="87">
        <v>6315.43</v>
      </c>
      <c r="BS104" s="87" t="s">
        <v>308</v>
      </c>
      <c r="BT104" s="87">
        <v>785</v>
      </c>
      <c r="BU104" s="87" t="s">
        <v>308</v>
      </c>
      <c r="BV104" s="87">
        <v>0</v>
      </c>
      <c r="BW104" s="87" t="s">
        <v>308</v>
      </c>
      <c r="BX104" s="87">
        <v>17.27</v>
      </c>
      <c r="BY104" s="87" t="s">
        <v>308</v>
      </c>
      <c r="BZ104" s="87">
        <v>802.28</v>
      </c>
      <c r="CA104" s="87" t="s">
        <v>308</v>
      </c>
      <c r="CB104" s="87">
        <v>0.01</v>
      </c>
      <c r="CC104" s="87" t="s">
        <v>308</v>
      </c>
      <c r="CD104" s="87">
        <v>0</v>
      </c>
      <c r="CE104" s="87" t="s">
        <v>308</v>
      </c>
      <c r="CF104" s="87">
        <v>133.85</v>
      </c>
      <c r="CG104" s="87" t="s">
        <v>308</v>
      </c>
      <c r="CH104" s="87">
        <v>133.85</v>
      </c>
      <c r="CI104" s="87" t="s">
        <v>308</v>
      </c>
      <c r="CJ104" s="87">
        <v>133.86000000000001</v>
      </c>
      <c r="CK104" s="87" t="s">
        <v>308</v>
      </c>
      <c r="CL104" s="87">
        <v>0</v>
      </c>
      <c r="CM104" s="87" t="s">
        <v>308</v>
      </c>
      <c r="CN104" s="87">
        <v>0</v>
      </c>
      <c r="CO104" s="87" t="s">
        <v>308</v>
      </c>
      <c r="CP104" s="87">
        <v>0</v>
      </c>
      <c r="CQ104" s="87" t="s">
        <v>308</v>
      </c>
      <c r="CR104" s="87">
        <v>206.55</v>
      </c>
      <c r="CS104" s="87" t="s">
        <v>308</v>
      </c>
      <c r="CT104" s="87">
        <v>206.55</v>
      </c>
      <c r="CU104" s="87" t="s">
        <v>308</v>
      </c>
      <c r="CV104" s="87">
        <v>1142.68</v>
      </c>
      <c r="CW104" s="87" t="s">
        <v>308</v>
      </c>
      <c r="CX104" s="87">
        <v>7458.12</v>
      </c>
      <c r="CY104" s="87" t="s">
        <v>308</v>
      </c>
    </row>
    <row r="105" spans="1:103" ht="14.5" x14ac:dyDescent="0.35">
      <c r="A105" s="86" t="s">
        <v>408</v>
      </c>
      <c r="B105" s="86" t="s">
        <v>335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91">
        <v>0.12</v>
      </c>
      <c r="F105" s="91">
        <v>0.03</v>
      </c>
      <c r="G105" s="91">
        <v>0.01</v>
      </c>
      <c r="H105" s="91">
        <v>0.03</v>
      </c>
      <c r="I105" s="91">
        <v>1.92</v>
      </c>
      <c r="J105" s="91">
        <v>0.5</v>
      </c>
      <c r="K105" s="91">
        <v>0.16</v>
      </c>
      <c r="L105" s="91">
        <v>4.2699999999999996</v>
      </c>
      <c r="M105" s="91">
        <v>23.99</v>
      </c>
      <c r="N105" s="91">
        <v>0.04</v>
      </c>
      <c r="O105" s="91">
        <v>3.3</v>
      </c>
      <c r="P105" s="91">
        <v>1.39</v>
      </c>
      <c r="Q105" s="91">
        <v>4.7699999999999996</v>
      </c>
      <c r="R105" s="91">
        <v>0.41</v>
      </c>
      <c r="S105" s="91">
        <v>0.51</v>
      </c>
      <c r="T105" s="91">
        <v>0.56000000000000005</v>
      </c>
      <c r="U105" s="91">
        <v>0.77</v>
      </c>
      <c r="V105" s="91">
        <v>0.63</v>
      </c>
      <c r="W105" s="91">
        <v>2.94</v>
      </c>
      <c r="X105" s="91">
        <v>1.57</v>
      </c>
      <c r="Y105" s="91">
        <v>0.1</v>
      </c>
      <c r="Z105" s="91">
        <v>0.64</v>
      </c>
      <c r="AA105" s="91">
        <v>0.38</v>
      </c>
      <c r="AB105" s="91">
        <v>0.4</v>
      </c>
      <c r="AC105" s="91">
        <v>0.08</v>
      </c>
      <c r="AD105" s="91">
        <v>0.22</v>
      </c>
      <c r="AE105" s="91">
        <v>0.84</v>
      </c>
      <c r="AF105" s="91">
        <v>1.05</v>
      </c>
      <c r="AG105" s="91">
        <v>13.66</v>
      </c>
      <c r="AH105" s="91">
        <v>9.5299999999999994</v>
      </c>
      <c r="AI105" s="91">
        <v>0.43</v>
      </c>
      <c r="AJ105" s="91">
        <v>0.02</v>
      </c>
      <c r="AK105" s="91">
        <v>0.1</v>
      </c>
      <c r="AL105" s="91">
        <v>0.36</v>
      </c>
      <c r="AM105" s="91">
        <v>0.32</v>
      </c>
      <c r="AN105" s="91">
        <v>1.57</v>
      </c>
      <c r="AO105" s="91">
        <v>35.21</v>
      </c>
      <c r="AP105" s="91">
        <v>27.76</v>
      </c>
      <c r="AQ105" s="91">
        <v>1.25</v>
      </c>
      <c r="AR105" s="91">
        <v>4.34</v>
      </c>
      <c r="AS105" s="91">
        <v>3.7</v>
      </c>
      <c r="AT105" s="91">
        <v>2</v>
      </c>
      <c r="AU105" s="91">
        <v>1.25</v>
      </c>
      <c r="AV105" s="91">
        <v>1.07</v>
      </c>
      <c r="AW105" s="91">
        <v>3.74</v>
      </c>
      <c r="AX105" s="91">
        <v>2.58</v>
      </c>
      <c r="AY105" s="91">
        <v>0.77</v>
      </c>
      <c r="AZ105" s="91">
        <v>5.48</v>
      </c>
      <c r="BA105" s="91">
        <v>1.77</v>
      </c>
      <c r="BB105" s="91">
        <v>0.37</v>
      </c>
      <c r="BC105" s="91">
        <v>0.13</v>
      </c>
      <c r="BD105" s="91">
        <v>0.67</v>
      </c>
      <c r="BE105" s="91">
        <v>2.52</v>
      </c>
      <c r="BF105" s="91">
        <v>6.85</v>
      </c>
      <c r="BG105" s="91">
        <v>7.14</v>
      </c>
      <c r="BH105" s="91">
        <v>0.79</v>
      </c>
      <c r="BI105" s="91">
        <v>0.47</v>
      </c>
      <c r="BJ105" s="91">
        <v>1.43</v>
      </c>
      <c r="BK105" s="91">
        <v>1</v>
      </c>
      <c r="BL105" s="91">
        <v>1.26</v>
      </c>
      <c r="BM105" s="91">
        <v>0.11</v>
      </c>
      <c r="BN105" s="91">
        <v>7.0000000000000007E-2</v>
      </c>
      <c r="BO105" s="91">
        <v>0</v>
      </c>
      <c r="BP105" s="91">
        <v>0</v>
      </c>
      <c r="BQ105" s="91" t="s">
        <v>308</v>
      </c>
      <c r="BR105" s="91">
        <v>191.33</v>
      </c>
      <c r="BS105" s="91" t="s">
        <v>308</v>
      </c>
      <c r="BT105" s="91">
        <v>4.91</v>
      </c>
      <c r="BU105" s="91" t="s">
        <v>308</v>
      </c>
      <c r="BV105" s="91">
        <v>0</v>
      </c>
      <c r="BW105" s="91" t="s">
        <v>308</v>
      </c>
      <c r="BX105" s="91">
        <v>0</v>
      </c>
      <c r="BY105" s="91" t="s">
        <v>308</v>
      </c>
      <c r="BZ105" s="91">
        <v>4.91</v>
      </c>
      <c r="CA105" s="91" t="s">
        <v>308</v>
      </c>
      <c r="CB105" s="91">
        <v>0.1</v>
      </c>
      <c r="CC105" s="91" t="s">
        <v>308</v>
      </c>
      <c r="CD105" s="91">
        <v>0</v>
      </c>
      <c r="CE105" s="91" t="s">
        <v>308</v>
      </c>
      <c r="CF105" s="91">
        <v>4.28</v>
      </c>
      <c r="CG105" s="91" t="s">
        <v>308</v>
      </c>
      <c r="CH105" s="91">
        <v>4.28</v>
      </c>
      <c r="CI105" s="91" t="s">
        <v>308</v>
      </c>
      <c r="CJ105" s="91">
        <v>4.38</v>
      </c>
      <c r="CK105" s="91" t="s">
        <v>308</v>
      </c>
      <c r="CL105" s="91">
        <v>0</v>
      </c>
      <c r="CM105" s="91" t="s">
        <v>308</v>
      </c>
      <c r="CN105" s="91">
        <v>0</v>
      </c>
      <c r="CO105" s="91" t="s">
        <v>308</v>
      </c>
      <c r="CP105" s="91">
        <v>0</v>
      </c>
      <c r="CQ105" s="91" t="s">
        <v>308</v>
      </c>
      <c r="CR105" s="91">
        <v>16.36</v>
      </c>
      <c r="CS105" s="91" t="s">
        <v>308</v>
      </c>
      <c r="CT105" s="91">
        <v>16.36</v>
      </c>
      <c r="CU105" s="91" t="s">
        <v>308</v>
      </c>
      <c r="CV105" s="91">
        <v>25.64</v>
      </c>
      <c r="CW105" s="91" t="s">
        <v>308</v>
      </c>
      <c r="CX105" s="91">
        <v>216.98</v>
      </c>
      <c r="CY105" s="91" t="s">
        <v>308</v>
      </c>
    </row>
    <row r="106" spans="1:103" ht="14.5" x14ac:dyDescent="0.35">
      <c r="A106" s="86" t="s">
        <v>408</v>
      </c>
      <c r="B106" s="86" t="s">
        <v>336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8">
        <v>1209.5</v>
      </c>
      <c r="F106" s="88">
        <v>85.32</v>
      </c>
      <c r="G106" s="88">
        <v>114.22</v>
      </c>
      <c r="H106" s="88">
        <v>133.5</v>
      </c>
      <c r="I106" s="88">
        <v>339.26</v>
      </c>
      <c r="J106" s="88">
        <v>38.840000000000003</v>
      </c>
      <c r="K106" s="88">
        <v>53.82</v>
      </c>
      <c r="L106" s="88">
        <v>78.27</v>
      </c>
      <c r="M106" s="88">
        <v>15.07</v>
      </c>
      <c r="N106" s="88">
        <v>6575.02</v>
      </c>
      <c r="O106" s="88">
        <v>4848.37</v>
      </c>
      <c r="P106" s="88">
        <v>61.96</v>
      </c>
      <c r="Q106" s="88">
        <v>66.33</v>
      </c>
      <c r="R106" s="88">
        <v>443.81</v>
      </c>
      <c r="S106" s="88">
        <v>653.57000000000005</v>
      </c>
      <c r="T106" s="88">
        <v>116.88</v>
      </c>
      <c r="U106" s="88">
        <v>26.84</v>
      </c>
      <c r="V106" s="88">
        <v>99.08</v>
      </c>
      <c r="W106" s="88">
        <v>126.59</v>
      </c>
      <c r="X106" s="88">
        <v>99.71</v>
      </c>
      <c r="Y106" s="88">
        <v>23.1</v>
      </c>
      <c r="Z106" s="88">
        <v>120.81</v>
      </c>
      <c r="AA106" s="88">
        <v>53.55</v>
      </c>
      <c r="AB106" s="88">
        <v>2152.66</v>
      </c>
      <c r="AC106" s="88">
        <v>29.28</v>
      </c>
      <c r="AD106" s="88">
        <v>196.98</v>
      </c>
      <c r="AE106" s="88">
        <v>1217.5</v>
      </c>
      <c r="AF106" s="88">
        <v>172.19</v>
      </c>
      <c r="AG106" s="88">
        <v>1338.25</v>
      </c>
      <c r="AH106" s="88">
        <v>426.45</v>
      </c>
      <c r="AI106" s="88">
        <v>3504.53</v>
      </c>
      <c r="AJ106" s="88">
        <v>3570.96</v>
      </c>
      <c r="AK106" s="88">
        <v>5729.33</v>
      </c>
      <c r="AL106" s="88">
        <v>774.04</v>
      </c>
      <c r="AM106" s="88">
        <v>118.39</v>
      </c>
      <c r="AN106" s="88">
        <v>167.94</v>
      </c>
      <c r="AO106" s="88">
        <v>22.44</v>
      </c>
      <c r="AP106" s="88">
        <v>58.11</v>
      </c>
      <c r="AQ106" s="88">
        <v>69.64</v>
      </c>
      <c r="AR106" s="88">
        <v>75.64</v>
      </c>
      <c r="AS106" s="88">
        <v>71.56</v>
      </c>
      <c r="AT106" s="88">
        <v>49.88</v>
      </c>
      <c r="AU106" s="88">
        <v>37.06</v>
      </c>
      <c r="AV106" s="88">
        <v>107.85</v>
      </c>
      <c r="AW106" s="88">
        <v>171.18</v>
      </c>
      <c r="AX106" s="88">
        <v>75.8</v>
      </c>
      <c r="AY106" s="88">
        <v>51.92</v>
      </c>
      <c r="AZ106" s="88">
        <v>48.73</v>
      </c>
      <c r="BA106" s="88">
        <v>42.06</v>
      </c>
      <c r="BB106" s="88">
        <v>155.15</v>
      </c>
      <c r="BC106" s="88">
        <v>17.28</v>
      </c>
      <c r="BD106" s="88">
        <v>37.520000000000003</v>
      </c>
      <c r="BE106" s="88">
        <v>191.91</v>
      </c>
      <c r="BF106" s="88">
        <v>668.23</v>
      </c>
      <c r="BG106" s="88">
        <v>141.49</v>
      </c>
      <c r="BH106" s="88">
        <v>115.68</v>
      </c>
      <c r="BI106" s="88">
        <v>81.42</v>
      </c>
      <c r="BJ106" s="88">
        <v>56.37</v>
      </c>
      <c r="BK106" s="88">
        <v>73.14</v>
      </c>
      <c r="BL106" s="88">
        <v>58.35</v>
      </c>
      <c r="BM106" s="88">
        <v>10.17</v>
      </c>
      <c r="BN106" s="88">
        <v>65.36</v>
      </c>
      <c r="BO106" s="88">
        <v>0</v>
      </c>
      <c r="BP106" s="88">
        <v>0</v>
      </c>
      <c r="BQ106" s="88" t="s">
        <v>308</v>
      </c>
      <c r="BR106" s="88">
        <v>37335.86</v>
      </c>
      <c r="BS106" s="88" t="s">
        <v>308</v>
      </c>
      <c r="BT106" s="88">
        <v>13198.35</v>
      </c>
      <c r="BU106" s="88" t="s">
        <v>308</v>
      </c>
      <c r="BV106" s="88">
        <v>0</v>
      </c>
      <c r="BW106" s="88" t="s">
        <v>308</v>
      </c>
      <c r="BX106" s="88">
        <v>2.14</v>
      </c>
      <c r="BY106" s="88" t="s">
        <v>308</v>
      </c>
      <c r="BZ106" s="88">
        <v>13200.49</v>
      </c>
      <c r="CA106" s="88" t="s">
        <v>308</v>
      </c>
      <c r="CB106" s="88">
        <v>0</v>
      </c>
      <c r="CC106" s="88" t="s">
        <v>308</v>
      </c>
      <c r="CD106" s="88">
        <v>0</v>
      </c>
      <c r="CE106" s="88" t="s">
        <v>308</v>
      </c>
      <c r="CF106" s="88">
        <v>1417.55</v>
      </c>
      <c r="CG106" s="88" t="s">
        <v>308</v>
      </c>
      <c r="CH106" s="88">
        <v>1417.55</v>
      </c>
      <c r="CI106" s="88" t="s">
        <v>308</v>
      </c>
      <c r="CJ106" s="88">
        <v>1417.55</v>
      </c>
      <c r="CK106" s="88" t="s">
        <v>308</v>
      </c>
      <c r="CL106" s="88">
        <v>0</v>
      </c>
      <c r="CM106" s="88" t="s">
        <v>308</v>
      </c>
      <c r="CN106" s="88">
        <v>0</v>
      </c>
      <c r="CO106" s="88" t="s">
        <v>308</v>
      </c>
      <c r="CP106" s="88">
        <v>0</v>
      </c>
      <c r="CQ106" s="88" t="s">
        <v>308</v>
      </c>
      <c r="CR106" s="88">
        <v>3364.96</v>
      </c>
      <c r="CS106" s="88" t="s">
        <v>308</v>
      </c>
      <c r="CT106" s="88">
        <v>3364.96</v>
      </c>
      <c r="CU106" s="88" t="s">
        <v>308</v>
      </c>
      <c r="CV106" s="88">
        <v>17982.990000000002</v>
      </c>
      <c r="CW106" s="88" t="s">
        <v>308</v>
      </c>
      <c r="CX106" s="88">
        <v>55318.86</v>
      </c>
      <c r="CY106" s="88" t="s">
        <v>308</v>
      </c>
    </row>
    <row r="107" spans="1:103" ht="14.5" x14ac:dyDescent="0.35">
      <c r="A107" s="86" t="s">
        <v>408</v>
      </c>
      <c r="B107" s="86" t="s">
        <v>337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91">
        <v>3158.3</v>
      </c>
      <c r="F107" s="91">
        <v>44.74</v>
      </c>
      <c r="G107" s="91">
        <v>49.49</v>
      </c>
      <c r="H107" s="91">
        <v>159.62</v>
      </c>
      <c r="I107" s="91">
        <v>1665.41</v>
      </c>
      <c r="J107" s="91">
        <v>1474.73</v>
      </c>
      <c r="K107" s="91">
        <v>354.87</v>
      </c>
      <c r="L107" s="91">
        <v>1266.1600000000001</v>
      </c>
      <c r="M107" s="91">
        <v>392.46</v>
      </c>
      <c r="N107" s="91">
        <v>1516.65</v>
      </c>
      <c r="O107" s="91">
        <v>23304.07</v>
      </c>
      <c r="P107" s="91">
        <v>2978.66</v>
      </c>
      <c r="Q107" s="91">
        <v>9669.94</v>
      </c>
      <c r="R107" s="91">
        <v>662.51</v>
      </c>
      <c r="S107" s="91">
        <v>810.71</v>
      </c>
      <c r="T107" s="91">
        <v>903.14</v>
      </c>
      <c r="U107" s="91">
        <v>718.12</v>
      </c>
      <c r="V107" s="91">
        <v>682.49</v>
      </c>
      <c r="W107" s="91">
        <v>757.92</v>
      </c>
      <c r="X107" s="91">
        <v>1387.74</v>
      </c>
      <c r="Y107" s="91">
        <v>258.32</v>
      </c>
      <c r="Z107" s="91">
        <v>637.23</v>
      </c>
      <c r="AA107" s="91">
        <v>295.66000000000003</v>
      </c>
      <c r="AB107" s="91">
        <v>978.77</v>
      </c>
      <c r="AC107" s="91">
        <v>103.99</v>
      </c>
      <c r="AD107" s="91">
        <v>147.36000000000001</v>
      </c>
      <c r="AE107" s="91">
        <v>1584.11</v>
      </c>
      <c r="AF107" s="91">
        <v>204.42</v>
      </c>
      <c r="AG107" s="91">
        <v>538.99</v>
      </c>
      <c r="AH107" s="91">
        <v>163.74</v>
      </c>
      <c r="AI107" s="91">
        <v>127.42</v>
      </c>
      <c r="AJ107" s="91">
        <v>18.14</v>
      </c>
      <c r="AK107" s="91">
        <v>32.61</v>
      </c>
      <c r="AL107" s="91">
        <v>85.02</v>
      </c>
      <c r="AM107" s="91">
        <v>4.97</v>
      </c>
      <c r="AN107" s="91">
        <v>277.08999999999997</v>
      </c>
      <c r="AO107" s="91">
        <v>81.98</v>
      </c>
      <c r="AP107" s="91">
        <v>86.67</v>
      </c>
      <c r="AQ107" s="91">
        <v>23.36</v>
      </c>
      <c r="AR107" s="91">
        <v>44.31</v>
      </c>
      <c r="AS107" s="91">
        <v>14.4</v>
      </c>
      <c r="AT107" s="91">
        <v>5.82</v>
      </c>
      <c r="AU107" s="91">
        <v>7.37</v>
      </c>
      <c r="AV107" s="91">
        <v>284.74</v>
      </c>
      <c r="AW107" s="91">
        <v>43.3</v>
      </c>
      <c r="AX107" s="91">
        <v>99.97</v>
      </c>
      <c r="AY107" s="91">
        <v>179.66</v>
      </c>
      <c r="AZ107" s="91">
        <v>28.06</v>
      </c>
      <c r="BA107" s="91">
        <v>101.83</v>
      </c>
      <c r="BB107" s="91">
        <v>45.89</v>
      </c>
      <c r="BC107" s="91">
        <v>11.57</v>
      </c>
      <c r="BD107" s="91">
        <v>5.61</v>
      </c>
      <c r="BE107" s="91">
        <v>401.22</v>
      </c>
      <c r="BF107" s="91">
        <v>154.25</v>
      </c>
      <c r="BG107" s="91">
        <v>90.71</v>
      </c>
      <c r="BH107" s="91">
        <v>867.61</v>
      </c>
      <c r="BI107" s="91">
        <v>82.74</v>
      </c>
      <c r="BJ107" s="91">
        <v>43.57</v>
      </c>
      <c r="BK107" s="91">
        <v>58.71</v>
      </c>
      <c r="BL107" s="91">
        <v>50.74</v>
      </c>
      <c r="BM107" s="91">
        <v>12.54</v>
      </c>
      <c r="BN107" s="91">
        <v>221.67</v>
      </c>
      <c r="BO107" s="91">
        <v>0.04</v>
      </c>
      <c r="BP107" s="91">
        <v>0</v>
      </c>
      <c r="BQ107" s="91" t="s">
        <v>308</v>
      </c>
      <c r="BR107" s="91">
        <v>60463.85</v>
      </c>
      <c r="BS107" s="91" t="s">
        <v>308</v>
      </c>
      <c r="BT107" s="91">
        <v>5782.5</v>
      </c>
      <c r="BU107" s="91" t="s">
        <v>308</v>
      </c>
      <c r="BV107" s="91">
        <v>0.01</v>
      </c>
      <c r="BW107" s="91" t="s">
        <v>308</v>
      </c>
      <c r="BX107" s="91">
        <v>22.14</v>
      </c>
      <c r="BY107" s="91" t="s">
        <v>308</v>
      </c>
      <c r="BZ107" s="91">
        <v>5804.65</v>
      </c>
      <c r="CA107" s="91" t="s">
        <v>308</v>
      </c>
      <c r="CB107" s="91">
        <v>544.01</v>
      </c>
      <c r="CC107" s="91" t="s">
        <v>308</v>
      </c>
      <c r="CD107" s="91">
        <v>0</v>
      </c>
      <c r="CE107" s="91" t="s">
        <v>308</v>
      </c>
      <c r="CF107" s="91">
        <v>1694.94</v>
      </c>
      <c r="CG107" s="91" t="s">
        <v>308</v>
      </c>
      <c r="CH107" s="91">
        <v>1694.94</v>
      </c>
      <c r="CI107" s="91" t="s">
        <v>308</v>
      </c>
      <c r="CJ107" s="91">
        <v>2238.9499999999998</v>
      </c>
      <c r="CK107" s="91" t="s">
        <v>308</v>
      </c>
      <c r="CL107" s="91">
        <v>0</v>
      </c>
      <c r="CM107" s="91" t="s">
        <v>308</v>
      </c>
      <c r="CN107" s="91">
        <v>0</v>
      </c>
      <c r="CO107" s="91" t="s">
        <v>308</v>
      </c>
      <c r="CP107" s="91">
        <v>0</v>
      </c>
      <c r="CQ107" s="91" t="s">
        <v>308</v>
      </c>
      <c r="CR107" s="91">
        <v>5011.41</v>
      </c>
      <c r="CS107" s="91" t="s">
        <v>308</v>
      </c>
      <c r="CT107" s="91">
        <v>5011.41</v>
      </c>
      <c r="CU107" s="91" t="s">
        <v>308</v>
      </c>
      <c r="CV107" s="91">
        <v>13055.01</v>
      </c>
      <c r="CW107" s="91" t="s">
        <v>308</v>
      </c>
      <c r="CX107" s="91">
        <v>73518.87</v>
      </c>
      <c r="CY107" s="91" t="s">
        <v>308</v>
      </c>
    </row>
    <row r="108" spans="1:103" ht="14.5" x14ac:dyDescent="0.35">
      <c r="A108" s="86" t="s">
        <v>408</v>
      </c>
      <c r="B108" s="86" t="s">
        <v>338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456.49</v>
      </c>
      <c r="F108" s="87">
        <v>0.06</v>
      </c>
      <c r="G108" s="87">
        <v>16.88</v>
      </c>
      <c r="H108" s="87">
        <v>0.16</v>
      </c>
      <c r="I108" s="87">
        <v>367.78</v>
      </c>
      <c r="J108" s="87">
        <v>2.5099999999999998</v>
      </c>
      <c r="K108" s="87">
        <v>0.47</v>
      </c>
      <c r="L108" s="87">
        <v>1.47</v>
      </c>
      <c r="M108" s="87">
        <v>0.1</v>
      </c>
      <c r="N108" s="87">
        <v>1.04</v>
      </c>
      <c r="O108" s="87">
        <v>340.76</v>
      </c>
      <c r="P108" s="87">
        <v>8467.23</v>
      </c>
      <c r="Q108" s="87">
        <v>55.3</v>
      </c>
      <c r="R108" s="87">
        <v>13.99</v>
      </c>
      <c r="S108" s="87">
        <v>0.87</v>
      </c>
      <c r="T108" s="87">
        <v>0.62</v>
      </c>
      <c r="U108" s="87">
        <v>2.25</v>
      </c>
      <c r="V108" s="87">
        <v>1.68</v>
      </c>
      <c r="W108" s="87">
        <v>0.99</v>
      </c>
      <c r="X108" s="87">
        <v>6.49</v>
      </c>
      <c r="Y108" s="87">
        <v>0.5</v>
      </c>
      <c r="Z108" s="87">
        <v>21.77</v>
      </c>
      <c r="AA108" s="87">
        <v>0.68</v>
      </c>
      <c r="AB108" s="87">
        <v>0.78</v>
      </c>
      <c r="AC108" s="87">
        <v>0.98</v>
      </c>
      <c r="AD108" s="87">
        <v>4.8099999999999996</v>
      </c>
      <c r="AE108" s="87">
        <v>2.23</v>
      </c>
      <c r="AF108" s="87">
        <v>0.77</v>
      </c>
      <c r="AG108" s="87">
        <v>94.1</v>
      </c>
      <c r="AH108" s="87">
        <v>10.95</v>
      </c>
      <c r="AI108" s="87">
        <v>1.0900000000000001</v>
      </c>
      <c r="AJ108" s="87">
        <v>0.74</v>
      </c>
      <c r="AK108" s="87">
        <v>0.37</v>
      </c>
      <c r="AL108" s="87">
        <v>3.45</v>
      </c>
      <c r="AM108" s="87">
        <v>0.43</v>
      </c>
      <c r="AN108" s="87">
        <v>2.4500000000000002</v>
      </c>
      <c r="AO108" s="87">
        <v>0.2</v>
      </c>
      <c r="AP108" s="87">
        <v>0.34</v>
      </c>
      <c r="AQ108" s="87">
        <v>0.41</v>
      </c>
      <c r="AR108" s="87">
        <v>2.9</v>
      </c>
      <c r="AS108" s="87">
        <v>2.5099999999999998</v>
      </c>
      <c r="AT108" s="87">
        <v>2.27</v>
      </c>
      <c r="AU108" s="87">
        <v>0.04</v>
      </c>
      <c r="AV108" s="87">
        <v>0.56999999999999995</v>
      </c>
      <c r="AW108" s="87">
        <v>37.11</v>
      </c>
      <c r="AX108" s="87">
        <v>9.26</v>
      </c>
      <c r="AY108" s="87">
        <v>103.73</v>
      </c>
      <c r="AZ108" s="87">
        <v>3.96</v>
      </c>
      <c r="BA108" s="87">
        <v>213.83</v>
      </c>
      <c r="BB108" s="87">
        <v>9.1300000000000008</v>
      </c>
      <c r="BC108" s="87">
        <v>1.1399999999999999</v>
      </c>
      <c r="BD108" s="87">
        <v>0.06</v>
      </c>
      <c r="BE108" s="87">
        <v>16.36</v>
      </c>
      <c r="BF108" s="87">
        <v>211.32</v>
      </c>
      <c r="BG108" s="87">
        <v>70.77</v>
      </c>
      <c r="BH108" s="87">
        <v>8745.5400000000009</v>
      </c>
      <c r="BI108" s="87">
        <v>500.6</v>
      </c>
      <c r="BJ108" s="87">
        <v>2.11</v>
      </c>
      <c r="BK108" s="87">
        <v>2.78</v>
      </c>
      <c r="BL108" s="87">
        <v>9.0399999999999991</v>
      </c>
      <c r="BM108" s="87">
        <v>0.18</v>
      </c>
      <c r="BN108" s="87">
        <v>2.19</v>
      </c>
      <c r="BO108" s="87">
        <v>0</v>
      </c>
      <c r="BP108" s="87">
        <v>0</v>
      </c>
      <c r="BQ108" s="87" t="s">
        <v>308</v>
      </c>
      <c r="BR108" s="87">
        <v>19831.57</v>
      </c>
      <c r="BS108" s="87" t="s">
        <v>308</v>
      </c>
      <c r="BT108" s="87">
        <v>8749.0400000000009</v>
      </c>
      <c r="BU108" s="87" t="s">
        <v>308</v>
      </c>
      <c r="BV108" s="87">
        <v>0.3</v>
      </c>
      <c r="BW108" s="87" t="s">
        <v>308</v>
      </c>
      <c r="BX108" s="87">
        <v>17153.689999999999</v>
      </c>
      <c r="BY108" s="87" t="s">
        <v>308</v>
      </c>
      <c r="BZ108" s="87">
        <v>25903.03</v>
      </c>
      <c r="CA108" s="87" t="s">
        <v>308</v>
      </c>
      <c r="CB108" s="87">
        <v>678.89</v>
      </c>
      <c r="CC108" s="87" t="s">
        <v>308</v>
      </c>
      <c r="CD108" s="87">
        <v>0</v>
      </c>
      <c r="CE108" s="87" t="s">
        <v>308</v>
      </c>
      <c r="CF108" s="87">
        <v>291.66000000000003</v>
      </c>
      <c r="CG108" s="87" t="s">
        <v>308</v>
      </c>
      <c r="CH108" s="87">
        <v>291.66000000000003</v>
      </c>
      <c r="CI108" s="87" t="s">
        <v>308</v>
      </c>
      <c r="CJ108" s="87">
        <v>970.55</v>
      </c>
      <c r="CK108" s="87" t="s">
        <v>308</v>
      </c>
      <c r="CL108" s="87">
        <v>0</v>
      </c>
      <c r="CM108" s="87" t="s">
        <v>308</v>
      </c>
      <c r="CN108" s="87">
        <v>0</v>
      </c>
      <c r="CO108" s="87" t="s">
        <v>308</v>
      </c>
      <c r="CP108" s="87">
        <v>0</v>
      </c>
      <c r="CQ108" s="87" t="s">
        <v>308</v>
      </c>
      <c r="CR108" s="87">
        <v>6853.34</v>
      </c>
      <c r="CS108" s="87" t="s">
        <v>308</v>
      </c>
      <c r="CT108" s="87">
        <v>6853.34</v>
      </c>
      <c r="CU108" s="87" t="s">
        <v>308</v>
      </c>
      <c r="CV108" s="87">
        <v>33726.910000000003</v>
      </c>
      <c r="CW108" s="87" t="s">
        <v>308</v>
      </c>
      <c r="CX108" s="87">
        <v>53558.49</v>
      </c>
      <c r="CY108" s="87" t="s">
        <v>308</v>
      </c>
    </row>
    <row r="109" spans="1:103" ht="14.5" x14ac:dyDescent="0.35">
      <c r="A109" s="86" t="s">
        <v>408</v>
      </c>
      <c r="B109" s="86" t="s">
        <v>339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91">
        <v>157.72</v>
      </c>
      <c r="F109" s="91">
        <v>8</v>
      </c>
      <c r="G109" s="91">
        <v>8.9</v>
      </c>
      <c r="H109" s="91">
        <v>34.270000000000003</v>
      </c>
      <c r="I109" s="91">
        <v>1493.7</v>
      </c>
      <c r="J109" s="91">
        <v>158.96</v>
      </c>
      <c r="K109" s="91">
        <v>98.67</v>
      </c>
      <c r="L109" s="91">
        <v>341.99</v>
      </c>
      <c r="M109" s="91">
        <v>80.89</v>
      </c>
      <c r="N109" s="91">
        <v>106.33</v>
      </c>
      <c r="O109" s="91">
        <v>660.55</v>
      </c>
      <c r="P109" s="91">
        <v>383.7</v>
      </c>
      <c r="Q109" s="91">
        <v>3022.53</v>
      </c>
      <c r="R109" s="91">
        <v>216.35</v>
      </c>
      <c r="S109" s="91">
        <v>124.82</v>
      </c>
      <c r="T109" s="91">
        <v>404.04</v>
      </c>
      <c r="U109" s="91">
        <v>356.43</v>
      </c>
      <c r="V109" s="91">
        <v>491.4</v>
      </c>
      <c r="W109" s="91">
        <v>881.49</v>
      </c>
      <c r="X109" s="91">
        <v>2875.23</v>
      </c>
      <c r="Y109" s="91">
        <v>280.26</v>
      </c>
      <c r="Z109" s="91">
        <v>420.81</v>
      </c>
      <c r="AA109" s="91">
        <v>267.35000000000002</v>
      </c>
      <c r="AB109" s="91">
        <v>71.180000000000007</v>
      </c>
      <c r="AC109" s="91">
        <v>10.93</v>
      </c>
      <c r="AD109" s="91">
        <v>99.1</v>
      </c>
      <c r="AE109" s="91">
        <v>2922.03</v>
      </c>
      <c r="AF109" s="91">
        <v>433.83</v>
      </c>
      <c r="AG109" s="91">
        <v>649.91</v>
      </c>
      <c r="AH109" s="91">
        <v>480.33</v>
      </c>
      <c r="AI109" s="91">
        <v>371.32</v>
      </c>
      <c r="AJ109" s="91">
        <v>16.649999999999999</v>
      </c>
      <c r="AK109" s="91">
        <v>21.24</v>
      </c>
      <c r="AL109" s="91">
        <v>86.34</v>
      </c>
      <c r="AM109" s="91">
        <v>22.69</v>
      </c>
      <c r="AN109" s="91">
        <v>49.94</v>
      </c>
      <c r="AO109" s="91">
        <v>28.93</v>
      </c>
      <c r="AP109" s="91">
        <v>28.3</v>
      </c>
      <c r="AQ109" s="91">
        <v>103.14</v>
      </c>
      <c r="AR109" s="91">
        <v>54.83</v>
      </c>
      <c r="AS109" s="91">
        <v>18.809999999999999</v>
      </c>
      <c r="AT109" s="91">
        <v>15.77</v>
      </c>
      <c r="AU109" s="91">
        <v>11.64</v>
      </c>
      <c r="AV109" s="91">
        <v>97.72</v>
      </c>
      <c r="AW109" s="91">
        <v>53.57</v>
      </c>
      <c r="AX109" s="91">
        <v>76.489999999999995</v>
      </c>
      <c r="AY109" s="91">
        <v>36.159999999999997</v>
      </c>
      <c r="AZ109" s="91">
        <v>25.12</v>
      </c>
      <c r="BA109" s="91">
        <v>41.62</v>
      </c>
      <c r="BB109" s="91">
        <v>42.6</v>
      </c>
      <c r="BC109" s="91">
        <v>5.87</v>
      </c>
      <c r="BD109" s="91">
        <v>4.0199999999999996</v>
      </c>
      <c r="BE109" s="91">
        <v>136.41999999999999</v>
      </c>
      <c r="BF109" s="91">
        <v>112.9</v>
      </c>
      <c r="BG109" s="91">
        <v>27.61</v>
      </c>
      <c r="BH109" s="91">
        <v>258.05</v>
      </c>
      <c r="BI109" s="91">
        <v>40.56</v>
      </c>
      <c r="BJ109" s="91">
        <v>11.79</v>
      </c>
      <c r="BK109" s="91">
        <v>14.33</v>
      </c>
      <c r="BL109" s="91">
        <v>18.170000000000002</v>
      </c>
      <c r="BM109" s="91">
        <v>29.37</v>
      </c>
      <c r="BN109" s="91">
        <v>24.09</v>
      </c>
      <c r="BO109" s="91">
        <v>0.05</v>
      </c>
      <c r="BP109" s="91">
        <v>0</v>
      </c>
      <c r="BQ109" s="91" t="s">
        <v>308</v>
      </c>
      <c r="BR109" s="91">
        <v>19427.810000000001</v>
      </c>
      <c r="BS109" s="91" t="s">
        <v>308</v>
      </c>
      <c r="BT109" s="91">
        <v>3025.89</v>
      </c>
      <c r="BU109" s="91" t="s">
        <v>308</v>
      </c>
      <c r="BV109" s="91">
        <v>0</v>
      </c>
      <c r="BW109" s="91" t="s">
        <v>308</v>
      </c>
      <c r="BX109" s="91">
        <v>6.25</v>
      </c>
      <c r="BY109" s="91" t="s">
        <v>308</v>
      </c>
      <c r="BZ109" s="91">
        <v>3032.13</v>
      </c>
      <c r="CA109" s="91" t="s">
        <v>308</v>
      </c>
      <c r="CB109" s="91">
        <v>154.91</v>
      </c>
      <c r="CC109" s="91" t="s">
        <v>308</v>
      </c>
      <c r="CD109" s="91">
        <v>0</v>
      </c>
      <c r="CE109" s="91" t="s">
        <v>308</v>
      </c>
      <c r="CF109" s="91">
        <v>269.76</v>
      </c>
      <c r="CG109" s="91" t="s">
        <v>308</v>
      </c>
      <c r="CH109" s="91">
        <v>269.76</v>
      </c>
      <c r="CI109" s="91" t="s">
        <v>308</v>
      </c>
      <c r="CJ109" s="91">
        <v>424.67</v>
      </c>
      <c r="CK109" s="91" t="s">
        <v>308</v>
      </c>
      <c r="CL109" s="91">
        <v>0</v>
      </c>
      <c r="CM109" s="91" t="s">
        <v>308</v>
      </c>
      <c r="CN109" s="91">
        <v>0</v>
      </c>
      <c r="CO109" s="91" t="s">
        <v>308</v>
      </c>
      <c r="CP109" s="91">
        <v>0</v>
      </c>
      <c r="CQ109" s="91" t="s">
        <v>308</v>
      </c>
      <c r="CR109" s="91">
        <v>1485.65</v>
      </c>
      <c r="CS109" s="91" t="s">
        <v>308</v>
      </c>
      <c r="CT109" s="91">
        <v>1485.65</v>
      </c>
      <c r="CU109" s="91" t="s">
        <v>308</v>
      </c>
      <c r="CV109" s="91">
        <v>4942.45</v>
      </c>
      <c r="CW109" s="91" t="s">
        <v>308</v>
      </c>
      <c r="CX109" s="91">
        <v>24370.26</v>
      </c>
      <c r="CY109" s="91" t="s">
        <v>308</v>
      </c>
    </row>
    <row r="110" spans="1:103" ht="14.5" x14ac:dyDescent="0.35">
      <c r="A110" s="86" t="s">
        <v>408</v>
      </c>
      <c r="B110" s="86" t="s">
        <v>340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74.64</v>
      </c>
      <c r="F110" s="87">
        <v>1.57</v>
      </c>
      <c r="G110" s="87">
        <v>2.86</v>
      </c>
      <c r="H110" s="87">
        <v>36.049999999999997</v>
      </c>
      <c r="I110" s="87">
        <v>321.22000000000003</v>
      </c>
      <c r="J110" s="87">
        <v>39.71</v>
      </c>
      <c r="K110" s="87">
        <v>127.92</v>
      </c>
      <c r="L110" s="87">
        <v>7.83</v>
      </c>
      <c r="M110" s="87">
        <v>1.67</v>
      </c>
      <c r="N110" s="87">
        <v>3.09</v>
      </c>
      <c r="O110" s="87">
        <v>303.83</v>
      </c>
      <c r="P110" s="87">
        <v>95.44</v>
      </c>
      <c r="Q110" s="87">
        <v>140.19</v>
      </c>
      <c r="R110" s="87">
        <v>1429.96</v>
      </c>
      <c r="S110" s="87">
        <v>172.57</v>
      </c>
      <c r="T110" s="87">
        <v>188.65</v>
      </c>
      <c r="U110" s="87">
        <v>158.96</v>
      </c>
      <c r="V110" s="87">
        <v>205.7</v>
      </c>
      <c r="W110" s="87">
        <v>232.86</v>
      </c>
      <c r="X110" s="87">
        <v>735.1</v>
      </c>
      <c r="Y110" s="87">
        <v>105.08</v>
      </c>
      <c r="Z110" s="87">
        <v>167.77</v>
      </c>
      <c r="AA110" s="87">
        <v>64.22</v>
      </c>
      <c r="AB110" s="87">
        <v>47</v>
      </c>
      <c r="AC110" s="87">
        <v>4.76</v>
      </c>
      <c r="AD110" s="87">
        <v>31.96</v>
      </c>
      <c r="AE110" s="87">
        <v>3039.42</v>
      </c>
      <c r="AF110" s="87">
        <v>77.58</v>
      </c>
      <c r="AG110" s="87">
        <v>78.06</v>
      </c>
      <c r="AH110" s="87">
        <v>33.840000000000003</v>
      </c>
      <c r="AI110" s="87">
        <v>15.82</v>
      </c>
      <c r="AJ110" s="87">
        <v>1.2</v>
      </c>
      <c r="AK110" s="87">
        <v>1.1599999999999999</v>
      </c>
      <c r="AL110" s="87">
        <v>11.05</v>
      </c>
      <c r="AM110" s="87">
        <v>0.16</v>
      </c>
      <c r="AN110" s="87">
        <v>48.05</v>
      </c>
      <c r="AO110" s="87">
        <v>0.97</v>
      </c>
      <c r="AP110" s="87">
        <v>0.57999999999999996</v>
      </c>
      <c r="AQ110" s="87">
        <v>6.71</v>
      </c>
      <c r="AR110" s="87">
        <v>3.75</v>
      </c>
      <c r="AS110" s="87">
        <v>3.32</v>
      </c>
      <c r="AT110" s="87">
        <v>0.19</v>
      </c>
      <c r="AU110" s="87">
        <v>0.35</v>
      </c>
      <c r="AV110" s="87">
        <v>110.72</v>
      </c>
      <c r="AW110" s="87">
        <v>10.61</v>
      </c>
      <c r="AX110" s="87">
        <v>13.52</v>
      </c>
      <c r="AY110" s="87">
        <v>30.35</v>
      </c>
      <c r="AZ110" s="87">
        <v>2.04</v>
      </c>
      <c r="BA110" s="87">
        <v>3.6</v>
      </c>
      <c r="BB110" s="87">
        <v>7.13</v>
      </c>
      <c r="BC110" s="87">
        <v>1.59</v>
      </c>
      <c r="BD110" s="87">
        <v>0.25</v>
      </c>
      <c r="BE110" s="87">
        <v>43.52</v>
      </c>
      <c r="BF110" s="87">
        <v>19.78</v>
      </c>
      <c r="BG110" s="87">
        <v>19.36</v>
      </c>
      <c r="BH110" s="87">
        <v>42.56</v>
      </c>
      <c r="BI110" s="87">
        <v>5.27</v>
      </c>
      <c r="BJ110" s="87">
        <v>3.39</v>
      </c>
      <c r="BK110" s="87">
        <v>3.05</v>
      </c>
      <c r="BL110" s="87">
        <v>3.8</v>
      </c>
      <c r="BM110" s="87">
        <v>6.73</v>
      </c>
      <c r="BN110" s="87">
        <v>29.65</v>
      </c>
      <c r="BO110" s="87">
        <v>0</v>
      </c>
      <c r="BP110" s="87">
        <v>0</v>
      </c>
      <c r="BQ110" s="87" t="s">
        <v>308</v>
      </c>
      <c r="BR110" s="87">
        <v>8379.76</v>
      </c>
      <c r="BS110" s="87" t="s">
        <v>308</v>
      </c>
      <c r="BT110" s="87">
        <v>990.99</v>
      </c>
      <c r="BU110" s="87" t="s">
        <v>308</v>
      </c>
      <c r="BV110" s="87">
        <v>0</v>
      </c>
      <c r="BW110" s="87" t="s">
        <v>308</v>
      </c>
      <c r="BX110" s="87">
        <v>0</v>
      </c>
      <c r="BY110" s="87" t="s">
        <v>308</v>
      </c>
      <c r="BZ110" s="87">
        <v>990.99</v>
      </c>
      <c r="CA110" s="87" t="s">
        <v>308</v>
      </c>
      <c r="CB110" s="87">
        <v>134.1</v>
      </c>
      <c r="CC110" s="87" t="s">
        <v>308</v>
      </c>
      <c r="CD110" s="87">
        <v>0</v>
      </c>
      <c r="CE110" s="87" t="s">
        <v>308</v>
      </c>
      <c r="CF110" s="87">
        <v>-175.2</v>
      </c>
      <c r="CG110" s="87" t="s">
        <v>308</v>
      </c>
      <c r="CH110" s="87">
        <v>-175.2</v>
      </c>
      <c r="CI110" s="87" t="s">
        <v>308</v>
      </c>
      <c r="CJ110" s="87">
        <v>-41.1</v>
      </c>
      <c r="CK110" s="87" t="s">
        <v>308</v>
      </c>
      <c r="CL110" s="87">
        <v>0</v>
      </c>
      <c r="CM110" s="87" t="s">
        <v>308</v>
      </c>
      <c r="CN110" s="87">
        <v>0</v>
      </c>
      <c r="CO110" s="87" t="s">
        <v>308</v>
      </c>
      <c r="CP110" s="87">
        <v>0</v>
      </c>
      <c r="CQ110" s="87" t="s">
        <v>308</v>
      </c>
      <c r="CR110" s="87">
        <v>483.5</v>
      </c>
      <c r="CS110" s="87" t="s">
        <v>308</v>
      </c>
      <c r="CT110" s="87">
        <v>483.5</v>
      </c>
      <c r="CU110" s="87" t="s">
        <v>308</v>
      </c>
      <c r="CV110" s="87">
        <v>1433.39</v>
      </c>
      <c r="CW110" s="87" t="s">
        <v>308</v>
      </c>
      <c r="CX110" s="87">
        <v>9813.15</v>
      </c>
      <c r="CY110" s="87" t="s">
        <v>308</v>
      </c>
    </row>
    <row r="111" spans="1:103" ht="14.5" x14ac:dyDescent="0.35">
      <c r="A111" s="86" t="s">
        <v>408</v>
      </c>
      <c r="B111" s="86" t="s">
        <v>341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91">
        <v>25.71</v>
      </c>
      <c r="F111" s="91">
        <v>3.75</v>
      </c>
      <c r="G111" s="91">
        <v>0.66</v>
      </c>
      <c r="H111" s="91">
        <v>99.45</v>
      </c>
      <c r="I111" s="91">
        <v>254.03</v>
      </c>
      <c r="J111" s="91">
        <v>19.43</v>
      </c>
      <c r="K111" s="91">
        <v>63.54</v>
      </c>
      <c r="L111" s="91">
        <v>79.849999999999994</v>
      </c>
      <c r="M111" s="91">
        <v>18.059999999999999</v>
      </c>
      <c r="N111" s="91">
        <v>59.22</v>
      </c>
      <c r="O111" s="91">
        <v>1071.1400000000001</v>
      </c>
      <c r="P111" s="91">
        <v>190.64</v>
      </c>
      <c r="Q111" s="91">
        <v>433.73</v>
      </c>
      <c r="R111" s="91">
        <v>371.31</v>
      </c>
      <c r="S111" s="91">
        <v>18366.419999999998</v>
      </c>
      <c r="T111" s="91">
        <v>9553.49</v>
      </c>
      <c r="U111" s="91">
        <v>630.98</v>
      </c>
      <c r="V111" s="91">
        <v>3342.37</v>
      </c>
      <c r="W111" s="91">
        <v>5156.95</v>
      </c>
      <c r="X111" s="91">
        <v>4178.47</v>
      </c>
      <c r="Y111" s="91">
        <v>771.75</v>
      </c>
      <c r="Z111" s="91">
        <v>1331.15</v>
      </c>
      <c r="AA111" s="91">
        <v>783.51</v>
      </c>
      <c r="AB111" s="91">
        <v>119.59</v>
      </c>
      <c r="AC111" s="91">
        <v>29.41</v>
      </c>
      <c r="AD111" s="91">
        <v>357.03</v>
      </c>
      <c r="AE111" s="91">
        <v>2764.66</v>
      </c>
      <c r="AF111" s="91">
        <v>28.59</v>
      </c>
      <c r="AG111" s="91">
        <v>224.3</v>
      </c>
      <c r="AH111" s="91">
        <v>56.34</v>
      </c>
      <c r="AI111" s="91">
        <v>70.67</v>
      </c>
      <c r="AJ111" s="91">
        <v>2.17</v>
      </c>
      <c r="AK111" s="91">
        <v>0.4</v>
      </c>
      <c r="AL111" s="91">
        <v>55.52</v>
      </c>
      <c r="AM111" s="91">
        <v>1.18</v>
      </c>
      <c r="AN111" s="91">
        <v>2.77</v>
      </c>
      <c r="AO111" s="91">
        <v>14.53</v>
      </c>
      <c r="AP111" s="91">
        <v>5</v>
      </c>
      <c r="AQ111" s="91">
        <v>37.86</v>
      </c>
      <c r="AR111" s="91">
        <v>7.77</v>
      </c>
      <c r="AS111" s="91">
        <v>2.64</v>
      </c>
      <c r="AT111" s="91">
        <v>0.03</v>
      </c>
      <c r="AU111" s="91">
        <v>0.15</v>
      </c>
      <c r="AV111" s="91">
        <v>52.72</v>
      </c>
      <c r="AW111" s="91">
        <v>25.38</v>
      </c>
      <c r="AX111" s="91">
        <v>75.680000000000007</v>
      </c>
      <c r="AY111" s="91">
        <v>32.270000000000003</v>
      </c>
      <c r="AZ111" s="91">
        <v>10.26</v>
      </c>
      <c r="BA111" s="91">
        <v>7.14</v>
      </c>
      <c r="BB111" s="91">
        <v>21.61</v>
      </c>
      <c r="BC111" s="91">
        <v>1.76</v>
      </c>
      <c r="BD111" s="91">
        <v>0.06</v>
      </c>
      <c r="BE111" s="91">
        <v>76.13</v>
      </c>
      <c r="BF111" s="91">
        <v>25.22</v>
      </c>
      <c r="BG111" s="91">
        <v>13.16</v>
      </c>
      <c r="BH111" s="91">
        <v>0.99</v>
      </c>
      <c r="BI111" s="91">
        <v>0.39</v>
      </c>
      <c r="BJ111" s="91">
        <v>4.63</v>
      </c>
      <c r="BK111" s="91">
        <v>0.77</v>
      </c>
      <c r="BL111" s="91">
        <v>1.65</v>
      </c>
      <c r="BM111" s="91">
        <v>28.3</v>
      </c>
      <c r="BN111" s="91">
        <v>6.02</v>
      </c>
      <c r="BO111" s="91">
        <v>0</v>
      </c>
      <c r="BP111" s="91">
        <v>0</v>
      </c>
      <c r="BQ111" s="91" t="s">
        <v>308</v>
      </c>
      <c r="BR111" s="91">
        <v>50970.32</v>
      </c>
      <c r="BS111" s="91" t="s">
        <v>308</v>
      </c>
      <c r="BT111" s="91">
        <v>27.56</v>
      </c>
      <c r="BU111" s="91" t="s">
        <v>308</v>
      </c>
      <c r="BV111" s="91">
        <v>0</v>
      </c>
      <c r="BW111" s="91" t="s">
        <v>308</v>
      </c>
      <c r="BX111" s="91">
        <v>0</v>
      </c>
      <c r="BY111" s="91" t="s">
        <v>308</v>
      </c>
      <c r="BZ111" s="91">
        <v>27.56</v>
      </c>
      <c r="CA111" s="91" t="s">
        <v>308</v>
      </c>
      <c r="CB111" s="91">
        <v>332.71</v>
      </c>
      <c r="CC111" s="91" t="s">
        <v>308</v>
      </c>
      <c r="CD111" s="91">
        <v>238.15</v>
      </c>
      <c r="CE111" s="91" t="s">
        <v>308</v>
      </c>
      <c r="CF111" s="91">
        <v>643.66</v>
      </c>
      <c r="CG111" s="91" t="s">
        <v>308</v>
      </c>
      <c r="CH111" s="91">
        <v>881.81</v>
      </c>
      <c r="CI111" s="91" t="s">
        <v>308</v>
      </c>
      <c r="CJ111" s="91">
        <v>1214.52</v>
      </c>
      <c r="CK111" s="91" t="s">
        <v>308</v>
      </c>
      <c r="CL111" s="91">
        <v>0</v>
      </c>
      <c r="CM111" s="91" t="s">
        <v>308</v>
      </c>
      <c r="CN111" s="91">
        <v>0</v>
      </c>
      <c r="CO111" s="91" t="s">
        <v>308</v>
      </c>
      <c r="CP111" s="91">
        <v>0</v>
      </c>
      <c r="CQ111" s="91" t="s">
        <v>308</v>
      </c>
      <c r="CR111" s="91">
        <v>2452.17</v>
      </c>
      <c r="CS111" s="91" t="s">
        <v>308</v>
      </c>
      <c r="CT111" s="91">
        <v>2452.17</v>
      </c>
      <c r="CU111" s="91" t="s">
        <v>308</v>
      </c>
      <c r="CV111" s="91">
        <v>3694.25</v>
      </c>
      <c r="CW111" s="91" t="s">
        <v>308</v>
      </c>
      <c r="CX111" s="91">
        <v>54664.58</v>
      </c>
      <c r="CY111" s="91" t="s">
        <v>308</v>
      </c>
    </row>
    <row r="112" spans="1:103" ht="14.5" x14ac:dyDescent="0.35">
      <c r="A112" s="86" t="s">
        <v>408</v>
      </c>
      <c r="B112" s="86" t="s">
        <v>342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195.48</v>
      </c>
      <c r="F112" s="87">
        <v>17.55</v>
      </c>
      <c r="G112" s="87">
        <v>8.94</v>
      </c>
      <c r="H112" s="87">
        <v>87.72</v>
      </c>
      <c r="I112" s="87">
        <v>718.7</v>
      </c>
      <c r="J112" s="87">
        <v>151.71</v>
      </c>
      <c r="K112" s="87">
        <v>199.28</v>
      </c>
      <c r="L112" s="87">
        <v>95.04</v>
      </c>
      <c r="M112" s="87">
        <v>14.83</v>
      </c>
      <c r="N112" s="87">
        <v>99.22</v>
      </c>
      <c r="O112" s="87">
        <v>307.07</v>
      </c>
      <c r="P112" s="87">
        <v>69.260000000000005</v>
      </c>
      <c r="Q112" s="87">
        <v>402.75</v>
      </c>
      <c r="R112" s="87">
        <v>179.12</v>
      </c>
      <c r="S112" s="87">
        <v>445.57</v>
      </c>
      <c r="T112" s="87">
        <v>3612.44</v>
      </c>
      <c r="U112" s="87">
        <v>325.56</v>
      </c>
      <c r="V112" s="87">
        <v>752.97</v>
      </c>
      <c r="W112" s="87">
        <v>2189.63</v>
      </c>
      <c r="X112" s="87">
        <v>2466.7399999999998</v>
      </c>
      <c r="Y112" s="87">
        <v>716.54</v>
      </c>
      <c r="Z112" s="87">
        <v>612.83000000000004</v>
      </c>
      <c r="AA112" s="87">
        <v>615.51</v>
      </c>
      <c r="AB112" s="87">
        <v>177.88</v>
      </c>
      <c r="AC112" s="87">
        <v>27.16</v>
      </c>
      <c r="AD112" s="87">
        <v>137.91999999999999</v>
      </c>
      <c r="AE112" s="87">
        <v>3316.72</v>
      </c>
      <c r="AF112" s="87">
        <v>155.99</v>
      </c>
      <c r="AG112" s="87">
        <v>236.95</v>
      </c>
      <c r="AH112" s="87">
        <v>102.89</v>
      </c>
      <c r="AI112" s="87">
        <v>116.42</v>
      </c>
      <c r="AJ112" s="87">
        <v>9.07</v>
      </c>
      <c r="AK112" s="87">
        <v>6.31</v>
      </c>
      <c r="AL112" s="87">
        <v>108.86</v>
      </c>
      <c r="AM112" s="87">
        <v>7.96</v>
      </c>
      <c r="AN112" s="87">
        <v>101.18</v>
      </c>
      <c r="AO112" s="87">
        <v>8.83</v>
      </c>
      <c r="AP112" s="87">
        <v>8.91</v>
      </c>
      <c r="AQ112" s="87">
        <v>37.18</v>
      </c>
      <c r="AR112" s="87">
        <v>29.54</v>
      </c>
      <c r="AS112" s="87">
        <v>12.13</v>
      </c>
      <c r="AT112" s="87">
        <v>5.35</v>
      </c>
      <c r="AU112" s="87">
        <v>3.44</v>
      </c>
      <c r="AV112" s="87">
        <v>159.16</v>
      </c>
      <c r="AW112" s="87">
        <v>34.340000000000003</v>
      </c>
      <c r="AX112" s="87">
        <v>80.61</v>
      </c>
      <c r="AY112" s="87">
        <v>18.8</v>
      </c>
      <c r="AZ112" s="87">
        <v>30.15</v>
      </c>
      <c r="BA112" s="87">
        <v>9.1199999999999992</v>
      </c>
      <c r="BB112" s="87">
        <v>38.94</v>
      </c>
      <c r="BC112" s="87">
        <v>5.46</v>
      </c>
      <c r="BD112" s="87">
        <v>5.19</v>
      </c>
      <c r="BE112" s="87">
        <v>96.12</v>
      </c>
      <c r="BF112" s="87">
        <v>291.7</v>
      </c>
      <c r="BG112" s="87">
        <v>63.5</v>
      </c>
      <c r="BH112" s="87">
        <v>43.27</v>
      </c>
      <c r="BI112" s="87">
        <v>22.87</v>
      </c>
      <c r="BJ112" s="87">
        <v>14.37</v>
      </c>
      <c r="BK112" s="87">
        <v>11.92</v>
      </c>
      <c r="BL112" s="87">
        <v>9.67</v>
      </c>
      <c r="BM112" s="87">
        <v>26.11</v>
      </c>
      <c r="BN112" s="87">
        <v>21.88</v>
      </c>
      <c r="BO112" s="87">
        <v>0</v>
      </c>
      <c r="BP112" s="87">
        <v>0</v>
      </c>
      <c r="BQ112" s="87" t="s">
        <v>308</v>
      </c>
      <c r="BR112" s="87">
        <v>19878.32</v>
      </c>
      <c r="BS112" s="87" t="s">
        <v>308</v>
      </c>
      <c r="BT112" s="87">
        <v>2071.2600000000002</v>
      </c>
      <c r="BU112" s="87" t="s">
        <v>308</v>
      </c>
      <c r="BV112" s="87">
        <v>0</v>
      </c>
      <c r="BW112" s="87" t="s">
        <v>308</v>
      </c>
      <c r="BX112" s="87">
        <v>1.95</v>
      </c>
      <c r="BY112" s="87" t="s">
        <v>308</v>
      </c>
      <c r="BZ112" s="87">
        <v>2073.21</v>
      </c>
      <c r="CA112" s="87" t="s">
        <v>308</v>
      </c>
      <c r="CB112" s="87">
        <v>3167.54</v>
      </c>
      <c r="CC112" s="87" t="s">
        <v>308</v>
      </c>
      <c r="CD112" s="87">
        <v>0</v>
      </c>
      <c r="CE112" s="87" t="s">
        <v>308</v>
      </c>
      <c r="CF112" s="87">
        <v>827.45</v>
      </c>
      <c r="CG112" s="87" t="s">
        <v>308</v>
      </c>
      <c r="CH112" s="87">
        <v>827.45</v>
      </c>
      <c r="CI112" s="87" t="s">
        <v>308</v>
      </c>
      <c r="CJ112" s="87">
        <v>3994.99</v>
      </c>
      <c r="CK112" s="87" t="s">
        <v>308</v>
      </c>
      <c r="CL112" s="87">
        <v>0</v>
      </c>
      <c r="CM112" s="87" t="s">
        <v>308</v>
      </c>
      <c r="CN112" s="87">
        <v>0</v>
      </c>
      <c r="CO112" s="87" t="s">
        <v>308</v>
      </c>
      <c r="CP112" s="87">
        <v>0</v>
      </c>
      <c r="CQ112" s="87" t="s">
        <v>308</v>
      </c>
      <c r="CR112" s="87">
        <v>1549.9</v>
      </c>
      <c r="CS112" s="87" t="s">
        <v>308</v>
      </c>
      <c r="CT112" s="87">
        <v>1549.9</v>
      </c>
      <c r="CU112" s="87" t="s">
        <v>308</v>
      </c>
      <c r="CV112" s="87">
        <v>7618.1</v>
      </c>
      <c r="CW112" s="87" t="s">
        <v>308</v>
      </c>
      <c r="CX112" s="87">
        <v>27496.41</v>
      </c>
      <c r="CY112" s="87" t="s">
        <v>308</v>
      </c>
    </row>
    <row r="113" spans="1:103" ht="14.5" x14ac:dyDescent="0.35">
      <c r="A113" s="86" t="s">
        <v>408</v>
      </c>
      <c r="B113" s="86" t="s">
        <v>343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91">
        <v>17.600000000000001</v>
      </c>
      <c r="F113" s="91">
        <v>9.16</v>
      </c>
      <c r="G113" s="91">
        <v>5.71</v>
      </c>
      <c r="H113" s="91">
        <v>26.31</v>
      </c>
      <c r="I113" s="91">
        <v>185.02</v>
      </c>
      <c r="J113" s="91">
        <v>25.15</v>
      </c>
      <c r="K113" s="91">
        <v>38.53</v>
      </c>
      <c r="L113" s="91">
        <v>71.930000000000007</v>
      </c>
      <c r="M113" s="91">
        <v>140.84</v>
      </c>
      <c r="N113" s="91">
        <v>88.86</v>
      </c>
      <c r="O113" s="91">
        <v>214.71</v>
      </c>
      <c r="P113" s="91">
        <v>125.77</v>
      </c>
      <c r="Q113" s="91">
        <v>179.52</v>
      </c>
      <c r="R113" s="91">
        <v>117.2</v>
      </c>
      <c r="S113" s="91">
        <v>167.7</v>
      </c>
      <c r="T113" s="91">
        <v>539.03</v>
      </c>
      <c r="U113" s="91">
        <v>30699.119999999999</v>
      </c>
      <c r="V113" s="91">
        <v>3972.69</v>
      </c>
      <c r="W113" s="91">
        <v>3962.84</v>
      </c>
      <c r="X113" s="91">
        <v>3093.98</v>
      </c>
      <c r="Y113" s="91">
        <v>3624.16</v>
      </c>
      <c r="Z113" s="91">
        <v>1007.82</v>
      </c>
      <c r="AA113" s="91">
        <v>2064.9499999999998</v>
      </c>
      <c r="AB113" s="91">
        <v>526.54</v>
      </c>
      <c r="AC113" s="91">
        <v>77.83</v>
      </c>
      <c r="AD113" s="91">
        <v>86.14</v>
      </c>
      <c r="AE113" s="91">
        <v>2371.33</v>
      </c>
      <c r="AF113" s="91">
        <v>220.62</v>
      </c>
      <c r="AG113" s="91">
        <v>1538.27</v>
      </c>
      <c r="AH113" s="91">
        <v>483.78</v>
      </c>
      <c r="AI113" s="91">
        <v>105.49</v>
      </c>
      <c r="AJ113" s="91">
        <v>48.44</v>
      </c>
      <c r="AK113" s="91">
        <v>45.12</v>
      </c>
      <c r="AL113" s="91">
        <v>208.19</v>
      </c>
      <c r="AM113" s="91">
        <v>140.05000000000001</v>
      </c>
      <c r="AN113" s="91">
        <v>199.25</v>
      </c>
      <c r="AO113" s="91">
        <v>188.27</v>
      </c>
      <c r="AP113" s="91">
        <v>164.63</v>
      </c>
      <c r="AQ113" s="91">
        <v>3778.88</v>
      </c>
      <c r="AR113" s="91">
        <v>2938.53</v>
      </c>
      <c r="AS113" s="91">
        <v>347.47</v>
      </c>
      <c r="AT113" s="91">
        <v>108.29</v>
      </c>
      <c r="AU113" s="91">
        <v>72.77</v>
      </c>
      <c r="AV113" s="91">
        <v>94.09</v>
      </c>
      <c r="AW113" s="91">
        <v>488.17</v>
      </c>
      <c r="AX113" s="91">
        <v>760.37</v>
      </c>
      <c r="AY113" s="91">
        <v>1396.63</v>
      </c>
      <c r="AZ113" s="91">
        <v>85.86</v>
      </c>
      <c r="BA113" s="91">
        <v>212.48</v>
      </c>
      <c r="BB113" s="91">
        <v>243.63</v>
      </c>
      <c r="BC113" s="91">
        <v>80.209999999999994</v>
      </c>
      <c r="BD113" s="91">
        <v>25.46</v>
      </c>
      <c r="BE113" s="91">
        <v>606.51</v>
      </c>
      <c r="BF113" s="91">
        <v>1161.05</v>
      </c>
      <c r="BG113" s="91">
        <v>403.08</v>
      </c>
      <c r="BH113" s="91">
        <v>965.55</v>
      </c>
      <c r="BI113" s="91">
        <v>209.48</v>
      </c>
      <c r="BJ113" s="91">
        <v>280.42</v>
      </c>
      <c r="BK113" s="91">
        <v>136.15</v>
      </c>
      <c r="BL113" s="91">
        <v>109.58</v>
      </c>
      <c r="BM113" s="91">
        <v>587.1</v>
      </c>
      <c r="BN113" s="91">
        <v>46.72</v>
      </c>
      <c r="BO113" s="91">
        <v>0</v>
      </c>
      <c r="BP113" s="91">
        <v>0</v>
      </c>
      <c r="BQ113" s="91" t="s">
        <v>308</v>
      </c>
      <c r="BR113" s="91">
        <v>71921.06</v>
      </c>
      <c r="BS113" s="91" t="s">
        <v>308</v>
      </c>
      <c r="BT113" s="91">
        <v>23296.47</v>
      </c>
      <c r="BU113" s="91" t="s">
        <v>308</v>
      </c>
      <c r="BV113" s="91">
        <v>3.08</v>
      </c>
      <c r="BW113" s="91" t="s">
        <v>308</v>
      </c>
      <c r="BX113" s="91">
        <v>516.17999999999995</v>
      </c>
      <c r="BY113" s="91" t="s">
        <v>308</v>
      </c>
      <c r="BZ113" s="91">
        <v>23815.74</v>
      </c>
      <c r="CA113" s="91" t="s">
        <v>308</v>
      </c>
      <c r="CB113" s="91">
        <v>37114.54</v>
      </c>
      <c r="CC113" s="91" t="s">
        <v>308</v>
      </c>
      <c r="CD113" s="91">
        <v>2.44</v>
      </c>
      <c r="CE113" s="91" t="s">
        <v>308</v>
      </c>
      <c r="CF113" s="91">
        <v>11646.77</v>
      </c>
      <c r="CG113" s="91" t="s">
        <v>308</v>
      </c>
      <c r="CH113" s="91">
        <v>11649.2</v>
      </c>
      <c r="CI113" s="91" t="s">
        <v>308</v>
      </c>
      <c r="CJ113" s="91">
        <v>48763.74</v>
      </c>
      <c r="CK113" s="91" t="s">
        <v>308</v>
      </c>
      <c r="CL113" s="91">
        <v>0</v>
      </c>
      <c r="CM113" s="91" t="s">
        <v>308</v>
      </c>
      <c r="CN113" s="91">
        <v>0</v>
      </c>
      <c r="CO113" s="91" t="s">
        <v>308</v>
      </c>
      <c r="CP113" s="91">
        <v>0</v>
      </c>
      <c r="CQ113" s="91" t="s">
        <v>308</v>
      </c>
      <c r="CR113" s="91">
        <v>16884.37</v>
      </c>
      <c r="CS113" s="91" t="s">
        <v>308</v>
      </c>
      <c r="CT113" s="91">
        <v>16884.37</v>
      </c>
      <c r="CU113" s="91" t="s">
        <v>308</v>
      </c>
      <c r="CV113" s="91">
        <v>89463.85</v>
      </c>
      <c r="CW113" s="91" t="s">
        <v>308</v>
      </c>
      <c r="CX113" s="91">
        <v>161384.91</v>
      </c>
      <c r="CY113" s="91" t="s">
        <v>308</v>
      </c>
    </row>
    <row r="114" spans="1:103" ht="14.5" x14ac:dyDescent="0.35">
      <c r="A114" s="86" t="s">
        <v>408</v>
      </c>
      <c r="B114" s="86" t="s">
        <v>344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58.44</v>
      </c>
      <c r="F114" s="87">
        <v>7.58</v>
      </c>
      <c r="G114" s="87">
        <v>2.23</v>
      </c>
      <c r="H114" s="87">
        <v>52.45</v>
      </c>
      <c r="I114" s="87">
        <v>224.8</v>
      </c>
      <c r="J114" s="87">
        <v>20.32</v>
      </c>
      <c r="K114" s="87">
        <v>34.630000000000003</v>
      </c>
      <c r="L114" s="87">
        <v>70.900000000000006</v>
      </c>
      <c r="M114" s="87">
        <v>19.48</v>
      </c>
      <c r="N114" s="87">
        <v>77.3</v>
      </c>
      <c r="O114" s="87">
        <v>186.81</v>
      </c>
      <c r="P114" s="87">
        <v>25.64</v>
      </c>
      <c r="Q114" s="87">
        <v>147.65</v>
      </c>
      <c r="R114" s="87">
        <v>90.85</v>
      </c>
      <c r="S114" s="87">
        <v>294.94</v>
      </c>
      <c r="T114" s="87">
        <v>681.52</v>
      </c>
      <c r="U114" s="87">
        <v>1748.63</v>
      </c>
      <c r="V114" s="87">
        <v>8684.2999999999993</v>
      </c>
      <c r="W114" s="87">
        <v>3413.94</v>
      </c>
      <c r="X114" s="87">
        <v>3892.31</v>
      </c>
      <c r="Y114" s="87">
        <v>911.41</v>
      </c>
      <c r="Z114" s="87">
        <v>299.94</v>
      </c>
      <c r="AA114" s="87">
        <v>1096.3399999999999</v>
      </c>
      <c r="AB114" s="87">
        <v>1061.8</v>
      </c>
      <c r="AC114" s="87">
        <v>64.709999999999994</v>
      </c>
      <c r="AD114" s="87">
        <v>63.04</v>
      </c>
      <c r="AE114" s="87">
        <v>6899.48</v>
      </c>
      <c r="AF114" s="87">
        <v>365.82</v>
      </c>
      <c r="AG114" s="87">
        <v>653.95000000000005</v>
      </c>
      <c r="AH114" s="87">
        <v>326.58999999999997</v>
      </c>
      <c r="AI114" s="87">
        <v>207.23</v>
      </c>
      <c r="AJ114" s="87">
        <v>17.79</v>
      </c>
      <c r="AK114" s="87">
        <v>22.93</v>
      </c>
      <c r="AL114" s="87">
        <v>166.39</v>
      </c>
      <c r="AM114" s="87">
        <v>52.99</v>
      </c>
      <c r="AN114" s="87">
        <v>209.01</v>
      </c>
      <c r="AO114" s="87">
        <v>27.37</v>
      </c>
      <c r="AP114" s="87">
        <v>21.41</v>
      </c>
      <c r="AQ114" s="87">
        <v>793.48</v>
      </c>
      <c r="AR114" s="87">
        <v>341.36</v>
      </c>
      <c r="AS114" s="87">
        <v>12.86</v>
      </c>
      <c r="AT114" s="87">
        <v>8.4</v>
      </c>
      <c r="AU114" s="87">
        <v>12.41</v>
      </c>
      <c r="AV114" s="87">
        <v>229.78</v>
      </c>
      <c r="AW114" s="87">
        <v>260.02999999999997</v>
      </c>
      <c r="AX114" s="87">
        <v>221.25</v>
      </c>
      <c r="AY114" s="87">
        <v>131.33000000000001</v>
      </c>
      <c r="AZ114" s="87">
        <v>21.49</v>
      </c>
      <c r="BA114" s="87">
        <v>28.66</v>
      </c>
      <c r="BB114" s="87">
        <v>183.4</v>
      </c>
      <c r="BC114" s="87">
        <v>15.99</v>
      </c>
      <c r="BD114" s="87">
        <v>10.28</v>
      </c>
      <c r="BE114" s="87">
        <v>168.46</v>
      </c>
      <c r="BF114" s="87">
        <v>168.06</v>
      </c>
      <c r="BG114" s="87">
        <v>58.3</v>
      </c>
      <c r="BH114" s="87">
        <v>65.03</v>
      </c>
      <c r="BI114" s="87">
        <v>28.83</v>
      </c>
      <c r="BJ114" s="87">
        <v>27.53</v>
      </c>
      <c r="BK114" s="87">
        <v>30.1</v>
      </c>
      <c r="BL114" s="87">
        <v>16.11</v>
      </c>
      <c r="BM114" s="87">
        <v>137.28</v>
      </c>
      <c r="BN114" s="87">
        <v>117.72</v>
      </c>
      <c r="BO114" s="87">
        <v>0.76</v>
      </c>
      <c r="BP114" s="87">
        <v>0</v>
      </c>
      <c r="BQ114" s="87" t="s">
        <v>308</v>
      </c>
      <c r="BR114" s="87">
        <v>35291.78</v>
      </c>
      <c r="BS114" s="87" t="s">
        <v>308</v>
      </c>
      <c r="BT114" s="87">
        <v>7047.12</v>
      </c>
      <c r="BU114" s="87" t="s">
        <v>308</v>
      </c>
      <c r="BV114" s="87">
        <v>0.26</v>
      </c>
      <c r="BW114" s="87" t="s">
        <v>308</v>
      </c>
      <c r="BX114" s="87">
        <v>17.23</v>
      </c>
      <c r="BY114" s="87" t="s">
        <v>308</v>
      </c>
      <c r="BZ114" s="87">
        <v>7064.6</v>
      </c>
      <c r="CA114" s="87" t="s">
        <v>308</v>
      </c>
      <c r="CB114" s="87">
        <v>7134.22</v>
      </c>
      <c r="CC114" s="87" t="s">
        <v>308</v>
      </c>
      <c r="CD114" s="87">
        <v>0</v>
      </c>
      <c r="CE114" s="87" t="s">
        <v>308</v>
      </c>
      <c r="CF114" s="87">
        <v>1442.48</v>
      </c>
      <c r="CG114" s="87" t="s">
        <v>308</v>
      </c>
      <c r="CH114" s="87">
        <v>1442.48</v>
      </c>
      <c r="CI114" s="87" t="s">
        <v>308</v>
      </c>
      <c r="CJ114" s="87">
        <v>8576.69</v>
      </c>
      <c r="CK114" s="87" t="s">
        <v>308</v>
      </c>
      <c r="CL114" s="87">
        <v>0</v>
      </c>
      <c r="CM114" s="87" t="s">
        <v>308</v>
      </c>
      <c r="CN114" s="87">
        <v>0</v>
      </c>
      <c r="CO114" s="87" t="s">
        <v>308</v>
      </c>
      <c r="CP114" s="87">
        <v>0</v>
      </c>
      <c r="CQ114" s="87" t="s">
        <v>308</v>
      </c>
      <c r="CR114" s="87">
        <v>5843.63</v>
      </c>
      <c r="CS114" s="87" t="s">
        <v>308</v>
      </c>
      <c r="CT114" s="87">
        <v>5843.63</v>
      </c>
      <c r="CU114" s="87" t="s">
        <v>308</v>
      </c>
      <c r="CV114" s="87">
        <v>21484.92</v>
      </c>
      <c r="CW114" s="87" t="s">
        <v>308</v>
      </c>
      <c r="CX114" s="87">
        <v>56776.7</v>
      </c>
      <c r="CY114" s="87" t="s">
        <v>308</v>
      </c>
    </row>
    <row r="115" spans="1:103" ht="14.5" x14ac:dyDescent="0.35">
      <c r="A115" s="86" t="s">
        <v>408</v>
      </c>
      <c r="B115" s="86" t="s">
        <v>345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91">
        <v>281.01</v>
      </c>
      <c r="F115" s="91">
        <v>66.64</v>
      </c>
      <c r="G115" s="91">
        <v>18.850000000000001</v>
      </c>
      <c r="H115" s="91">
        <v>264.45</v>
      </c>
      <c r="I115" s="91">
        <v>438.52</v>
      </c>
      <c r="J115" s="91">
        <v>117.63</v>
      </c>
      <c r="K115" s="91">
        <v>88.05</v>
      </c>
      <c r="L115" s="91">
        <v>166.01</v>
      </c>
      <c r="M115" s="91">
        <v>89.67</v>
      </c>
      <c r="N115" s="91">
        <v>126.9</v>
      </c>
      <c r="O115" s="91">
        <v>345.48</v>
      </c>
      <c r="P115" s="91">
        <v>108.85</v>
      </c>
      <c r="Q115" s="91">
        <v>372.84</v>
      </c>
      <c r="R115" s="91">
        <v>231.05</v>
      </c>
      <c r="S115" s="91">
        <v>415.36</v>
      </c>
      <c r="T115" s="91">
        <v>879.51</v>
      </c>
      <c r="U115" s="91">
        <v>676.78</v>
      </c>
      <c r="V115" s="91">
        <v>763.62</v>
      </c>
      <c r="W115" s="91">
        <v>12855.21</v>
      </c>
      <c r="X115" s="91">
        <v>6694.13</v>
      </c>
      <c r="Y115" s="91">
        <v>1472.21</v>
      </c>
      <c r="Z115" s="91">
        <v>177.95</v>
      </c>
      <c r="AA115" s="91">
        <v>1773</v>
      </c>
      <c r="AB115" s="91">
        <v>485.84</v>
      </c>
      <c r="AC115" s="91">
        <v>196.68</v>
      </c>
      <c r="AD115" s="91">
        <v>165.21</v>
      </c>
      <c r="AE115" s="91">
        <v>2843.82</v>
      </c>
      <c r="AF115" s="91">
        <v>498.51</v>
      </c>
      <c r="AG115" s="91">
        <v>409.13</v>
      </c>
      <c r="AH115" s="91">
        <v>202.65</v>
      </c>
      <c r="AI115" s="91">
        <v>114.5</v>
      </c>
      <c r="AJ115" s="91">
        <v>20.51</v>
      </c>
      <c r="AK115" s="91">
        <v>26.93</v>
      </c>
      <c r="AL115" s="91">
        <v>158.68</v>
      </c>
      <c r="AM115" s="91">
        <v>11.2</v>
      </c>
      <c r="AN115" s="91">
        <v>88.09</v>
      </c>
      <c r="AO115" s="91">
        <v>25.64</v>
      </c>
      <c r="AP115" s="91">
        <v>31.44</v>
      </c>
      <c r="AQ115" s="91">
        <v>110.46</v>
      </c>
      <c r="AR115" s="91">
        <v>76.37</v>
      </c>
      <c r="AS115" s="91">
        <v>19.399999999999999</v>
      </c>
      <c r="AT115" s="91">
        <v>9.0299999999999994</v>
      </c>
      <c r="AU115" s="91">
        <v>2.87</v>
      </c>
      <c r="AV115" s="91">
        <v>45.89</v>
      </c>
      <c r="AW115" s="91">
        <v>95.8</v>
      </c>
      <c r="AX115" s="91">
        <v>241.79</v>
      </c>
      <c r="AY115" s="91">
        <v>60.19</v>
      </c>
      <c r="AZ115" s="91">
        <v>10.6</v>
      </c>
      <c r="BA115" s="91">
        <v>30.11</v>
      </c>
      <c r="BB115" s="91">
        <v>226.36</v>
      </c>
      <c r="BC115" s="91">
        <v>9.82</v>
      </c>
      <c r="BD115" s="91">
        <v>25.52</v>
      </c>
      <c r="BE115" s="91">
        <v>113.55</v>
      </c>
      <c r="BF115" s="91">
        <v>127.13</v>
      </c>
      <c r="BG115" s="91">
        <v>38.76</v>
      </c>
      <c r="BH115" s="91">
        <v>87.76</v>
      </c>
      <c r="BI115" s="91">
        <v>52.54</v>
      </c>
      <c r="BJ115" s="91">
        <v>38.44</v>
      </c>
      <c r="BK115" s="91">
        <v>29.66</v>
      </c>
      <c r="BL115" s="91">
        <v>23.3</v>
      </c>
      <c r="BM115" s="91">
        <v>47.93</v>
      </c>
      <c r="BN115" s="91">
        <v>31.45</v>
      </c>
      <c r="BO115" s="91">
        <v>0</v>
      </c>
      <c r="BP115" s="91">
        <v>0</v>
      </c>
      <c r="BQ115" s="91" t="s">
        <v>308</v>
      </c>
      <c r="BR115" s="91">
        <v>35257.29</v>
      </c>
      <c r="BS115" s="91" t="s">
        <v>308</v>
      </c>
      <c r="BT115" s="91">
        <v>677.74</v>
      </c>
      <c r="BU115" s="91" t="s">
        <v>308</v>
      </c>
      <c r="BV115" s="91">
        <v>0.06</v>
      </c>
      <c r="BW115" s="91" t="s">
        <v>308</v>
      </c>
      <c r="BX115" s="91">
        <v>0.56000000000000005</v>
      </c>
      <c r="BY115" s="91" t="s">
        <v>308</v>
      </c>
      <c r="BZ115" s="91">
        <v>678.37</v>
      </c>
      <c r="CA115" s="91" t="s">
        <v>308</v>
      </c>
      <c r="CB115" s="91">
        <v>24628.41</v>
      </c>
      <c r="CC115" s="91" t="s">
        <v>308</v>
      </c>
      <c r="CD115" s="91">
        <v>0</v>
      </c>
      <c r="CE115" s="91" t="s">
        <v>308</v>
      </c>
      <c r="CF115" s="91">
        <v>1051.22</v>
      </c>
      <c r="CG115" s="91" t="s">
        <v>308</v>
      </c>
      <c r="CH115" s="91">
        <v>1051.22</v>
      </c>
      <c r="CI115" s="91" t="s">
        <v>308</v>
      </c>
      <c r="CJ115" s="91">
        <v>25679.63</v>
      </c>
      <c r="CK115" s="91" t="s">
        <v>308</v>
      </c>
      <c r="CL115" s="91">
        <v>0</v>
      </c>
      <c r="CM115" s="91" t="s">
        <v>308</v>
      </c>
      <c r="CN115" s="91">
        <v>0</v>
      </c>
      <c r="CO115" s="91" t="s">
        <v>308</v>
      </c>
      <c r="CP115" s="91">
        <v>0</v>
      </c>
      <c r="CQ115" s="91" t="s">
        <v>308</v>
      </c>
      <c r="CR115" s="91">
        <v>9958.5</v>
      </c>
      <c r="CS115" s="91" t="s">
        <v>308</v>
      </c>
      <c r="CT115" s="91">
        <v>9958.5</v>
      </c>
      <c r="CU115" s="91" t="s">
        <v>308</v>
      </c>
      <c r="CV115" s="91">
        <v>36316.5</v>
      </c>
      <c r="CW115" s="91" t="s">
        <v>308</v>
      </c>
      <c r="CX115" s="91">
        <v>71573.789999999994</v>
      </c>
      <c r="CY115" s="91" t="s">
        <v>308</v>
      </c>
    </row>
    <row r="116" spans="1:103" ht="14.5" x14ac:dyDescent="0.35">
      <c r="A116" s="86" t="s">
        <v>408</v>
      </c>
      <c r="B116" s="86" t="s">
        <v>346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38.22</v>
      </c>
      <c r="F116" s="87">
        <v>4.97</v>
      </c>
      <c r="G116" s="87">
        <v>0.13</v>
      </c>
      <c r="H116" s="87">
        <v>2.73</v>
      </c>
      <c r="I116" s="87">
        <v>19.46</v>
      </c>
      <c r="J116" s="87">
        <v>1.64</v>
      </c>
      <c r="K116" s="87">
        <v>7.22</v>
      </c>
      <c r="L116" s="87">
        <v>1.43</v>
      </c>
      <c r="M116" s="87">
        <v>0.48</v>
      </c>
      <c r="N116" s="87">
        <v>6.8</v>
      </c>
      <c r="O116" s="87">
        <v>75.010000000000005</v>
      </c>
      <c r="P116" s="87">
        <v>0.55000000000000004</v>
      </c>
      <c r="Q116" s="87">
        <v>27.1</v>
      </c>
      <c r="R116" s="87">
        <v>54.64</v>
      </c>
      <c r="S116" s="87">
        <v>11.7</v>
      </c>
      <c r="T116" s="87">
        <v>52.17</v>
      </c>
      <c r="U116" s="87">
        <v>26.14</v>
      </c>
      <c r="V116" s="87">
        <v>131.41</v>
      </c>
      <c r="W116" s="87">
        <v>584.28</v>
      </c>
      <c r="X116" s="87">
        <v>14348.66</v>
      </c>
      <c r="Y116" s="87">
        <v>102.91</v>
      </c>
      <c r="Z116" s="87">
        <v>27.24</v>
      </c>
      <c r="AA116" s="87">
        <v>200.07</v>
      </c>
      <c r="AB116" s="87">
        <v>11.48</v>
      </c>
      <c r="AC116" s="87">
        <v>2.88</v>
      </c>
      <c r="AD116" s="87">
        <v>25.79</v>
      </c>
      <c r="AE116" s="87">
        <v>36.61</v>
      </c>
      <c r="AF116" s="87">
        <v>977.9</v>
      </c>
      <c r="AG116" s="87">
        <v>107.77</v>
      </c>
      <c r="AH116" s="87">
        <v>69.25</v>
      </c>
      <c r="AI116" s="87">
        <v>281.49</v>
      </c>
      <c r="AJ116" s="87">
        <v>4.8</v>
      </c>
      <c r="AK116" s="87">
        <v>7.49</v>
      </c>
      <c r="AL116" s="87">
        <v>62.09</v>
      </c>
      <c r="AM116" s="87">
        <v>4.62</v>
      </c>
      <c r="AN116" s="87">
        <v>3.16</v>
      </c>
      <c r="AO116" s="87">
        <v>1.36</v>
      </c>
      <c r="AP116" s="87">
        <v>6.61</v>
      </c>
      <c r="AQ116" s="87">
        <v>7.44</v>
      </c>
      <c r="AR116" s="87">
        <v>7.82</v>
      </c>
      <c r="AS116" s="87">
        <v>4.6399999999999997</v>
      </c>
      <c r="AT116" s="87">
        <v>1.46</v>
      </c>
      <c r="AU116" s="87">
        <v>2.3199999999999998</v>
      </c>
      <c r="AV116" s="87">
        <v>4.17</v>
      </c>
      <c r="AW116" s="87">
        <v>12.85</v>
      </c>
      <c r="AX116" s="87">
        <v>6.01</v>
      </c>
      <c r="AY116" s="87">
        <v>5.2</v>
      </c>
      <c r="AZ116" s="87">
        <v>2.31</v>
      </c>
      <c r="BA116" s="87">
        <v>8.3699999999999992</v>
      </c>
      <c r="BB116" s="87">
        <v>72.25</v>
      </c>
      <c r="BC116" s="87">
        <v>1.97</v>
      </c>
      <c r="BD116" s="87">
        <v>2.99</v>
      </c>
      <c r="BE116" s="87">
        <v>17.239999999999998</v>
      </c>
      <c r="BF116" s="87">
        <v>33.17</v>
      </c>
      <c r="BG116" s="87">
        <v>3.13</v>
      </c>
      <c r="BH116" s="87">
        <v>10.85</v>
      </c>
      <c r="BI116" s="87">
        <v>8.8800000000000008</v>
      </c>
      <c r="BJ116" s="87">
        <v>4.18</v>
      </c>
      <c r="BK116" s="87">
        <v>13.09</v>
      </c>
      <c r="BL116" s="87">
        <v>11.85</v>
      </c>
      <c r="BM116" s="87">
        <v>0.95</v>
      </c>
      <c r="BN116" s="87">
        <v>2.34</v>
      </c>
      <c r="BO116" s="87">
        <v>0</v>
      </c>
      <c r="BP116" s="87">
        <v>0</v>
      </c>
      <c r="BQ116" s="87" t="s">
        <v>308</v>
      </c>
      <c r="BR116" s="87">
        <v>17573.77</v>
      </c>
      <c r="BS116" s="87" t="s">
        <v>308</v>
      </c>
      <c r="BT116" s="87">
        <v>10912.95</v>
      </c>
      <c r="BU116" s="87" t="s">
        <v>308</v>
      </c>
      <c r="BV116" s="87">
        <v>0.03</v>
      </c>
      <c r="BW116" s="87" t="s">
        <v>308</v>
      </c>
      <c r="BX116" s="87">
        <v>1.93</v>
      </c>
      <c r="BY116" s="87" t="s">
        <v>308</v>
      </c>
      <c r="BZ116" s="87">
        <v>10914.92</v>
      </c>
      <c r="CA116" s="87" t="s">
        <v>308</v>
      </c>
      <c r="CB116" s="87">
        <v>8499.85</v>
      </c>
      <c r="CC116" s="87" t="s">
        <v>308</v>
      </c>
      <c r="CD116" s="87">
        <v>0</v>
      </c>
      <c r="CE116" s="87" t="s">
        <v>308</v>
      </c>
      <c r="CF116" s="87">
        <v>499.41</v>
      </c>
      <c r="CG116" s="87" t="s">
        <v>308</v>
      </c>
      <c r="CH116" s="87">
        <v>499.41</v>
      </c>
      <c r="CI116" s="87" t="s">
        <v>308</v>
      </c>
      <c r="CJ116" s="87">
        <v>8999.26</v>
      </c>
      <c r="CK116" s="87" t="s">
        <v>308</v>
      </c>
      <c r="CL116" s="87">
        <v>0</v>
      </c>
      <c r="CM116" s="87" t="s">
        <v>308</v>
      </c>
      <c r="CN116" s="87">
        <v>0</v>
      </c>
      <c r="CO116" s="87" t="s">
        <v>308</v>
      </c>
      <c r="CP116" s="87">
        <v>0</v>
      </c>
      <c r="CQ116" s="87" t="s">
        <v>308</v>
      </c>
      <c r="CR116" s="87">
        <v>4555.05</v>
      </c>
      <c r="CS116" s="87" t="s">
        <v>308</v>
      </c>
      <c r="CT116" s="87">
        <v>4555.05</v>
      </c>
      <c r="CU116" s="87" t="s">
        <v>308</v>
      </c>
      <c r="CV116" s="87">
        <v>24469.23</v>
      </c>
      <c r="CW116" s="87" t="s">
        <v>308</v>
      </c>
      <c r="CX116" s="87">
        <v>42043</v>
      </c>
      <c r="CY116" s="87" t="s">
        <v>308</v>
      </c>
    </row>
    <row r="117" spans="1:103" ht="14.5" x14ac:dyDescent="0.35">
      <c r="A117" s="86" t="s">
        <v>408</v>
      </c>
      <c r="B117" s="86" t="s">
        <v>347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91">
        <v>8.5299999999999994</v>
      </c>
      <c r="F117" s="91">
        <v>2.04</v>
      </c>
      <c r="G117" s="91">
        <v>19.46</v>
      </c>
      <c r="H117" s="91">
        <v>17.190000000000001</v>
      </c>
      <c r="I117" s="91">
        <v>10.63</v>
      </c>
      <c r="J117" s="91">
        <v>2.94</v>
      </c>
      <c r="K117" s="91">
        <v>1.26</v>
      </c>
      <c r="L117" s="91">
        <v>0.79</v>
      </c>
      <c r="M117" s="91">
        <v>0.42</v>
      </c>
      <c r="N117" s="91">
        <v>0.82</v>
      </c>
      <c r="O117" s="91">
        <v>2.0299999999999998</v>
      </c>
      <c r="P117" s="91">
        <v>1.24</v>
      </c>
      <c r="Q117" s="91">
        <v>50.58</v>
      </c>
      <c r="R117" s="91">
        <v>1.95</v>
      </c>
      <c r="S117" s="91">
        <v>6.63</v>
      </c>
      <c r="T117" s="91">
        <v>39.39</v>
      </c>
      <c r="U117" s="91">
        <v>19.5</v>
      </c>
      <c r="V117" s="91">
        <v>89.75</v>
      </c>
      <c r="W117" s="91">
        <v>56.56</v>
      </c>
      <c r="X117" s="91">
        <v>136.83000000000001</v>
      </c>
      <c r="Y117" s="91">
        <v>16183.01</v>
      </c>
      <c r="Z117" s="91">
        <v>96.93</v>
      </c>
      <c r="AA117" s="91">
        <v>1300.6300000000001</v>
      </c>
      <c r="AB117" s="91">
        <v>4.6900000000000004</v>
      </c>
      <c r="AC117" s="91">
        <v>0.11</v>
      </c>
      <c r="AD117" s="91">
        <v>5.35</v>
      </c>
      <c r="AE117" s="91">
        <v>31.5</v>
      </c>
      <c r="AF117" s="91">
        <v>35.31</v>
      </c>
      <c r="AG117" s="91">
        <v>44.6</v>
      </c>
      <c r="AH117" s="91">
        <v>35.380000000000003</v>
      </c>
      <c r="AI117" s="91">
        <v>379.02</v>
      </c>
      <c r="AJ117" s="91">
        <v>116.23</v>
      </c>
      <c r="AK117" s="91">
        <v>656.14</v>
      </c>
      <c r="AL117" s="91">
        <v>77.27</v>
      </c>
      <c r="AM117" s="91">
        <v>1.42</v>
      </c>
      <c r="AN117" s="91">
        <v>9.44</v>
      </c>
      <c r="AO117" s="91">
        <v>0.02</v>
      </c>
      <c r="AP117" s="91">
        <v>0.39</v>
      </c>
      <c r="AQ117" s="91">
        <v>3.34</v>
      </c>
      <c r="AR117" s="91">
        <v>65.260000000000005</v>
      </c>
      <c r="AS117" s="91">
        <v>6.67</v>
      </c>
      <c r="AT117" s="91">
        <v>0.21</v>
      </c>
      <c r="AU117" s="91">
        <v>0.06</v>
      </c>
      <c r="AV117" s="91">
        <v>0.23</v>
      </c>
      <c r="AW117" s="91">
        <v>1.33</v>
      </c>
      <c r="AX117" s="91">
        <v>31.18</v>
      </c>
      <c r="AY117" s="91">
        <v>23.82</v>
      </c>
      <c r="AZ117" s="91">
        <v>0.56999999999999995</v>
      </c>
      <c r="BA117" s="91">
        <v>45.08</v>
      </c>
      <c r="BB117" s="91">
        <v>602.13</v>
      </c>
      <c r="BC117" s="91">
        <v>0.14000000000000001</v>
      </c>
      <c r="BD117" s="91">
        <v>1.33</v>
      </c>
      <c r="BE117" s="91">
        <v>28.55</v>
      </c>
      <c r="BF117" s="91">
        <v>1756.89</v>
      </c>
      <c r="BG117" s="91">
        <v>1.72</v>
      </c>
      <c r="BH117" s="91">
        <v>26.19</v>
      </c>
      <c r="BI117" s="91">
        <v>12.68</v>
      </c>
      <c r="BJ117" s="91">
        <v>2.13</v>
      </c>
      <c r="BK117" s="91">
        <v>3.34</v>
      </c>
      <c r="BL117" s="91">
        <v>6.19</v>
      </c>
      <c r="BM117" s="91">
        <v>10.74</v>
      </c>
      <c r="BN117" s="91">
        <v>6.34</v>
      </c>
      <c r="BO117" s="91">
        <v>0</v>
      </c>
      <c r="BP117" s="91">
        <v>0</v>
      </c>
      <c r="BQ117" s="91" t="s">
        <v>308</v>
      </c>
      <c r="BR117" s="91">
        <v>22082.080000000002</v>
      </c>
      <c r="BS117" s="91" t="s">
        <v>308</v>
      </c>
      <c r="BT117" s="91">
        <v>3574.09</v>
      </c>
      <c r="BU117" s="91" t="s">
        <v>308</v>
      </c>
      <c r="BV117" s="91">
        <v>0.69</v>
      </c>
      <c r="BW117" s="91" t="s">
        <v>308</v>
      </c>
      <c r="BX117" s="91">
        <v>106.63</v>
      </c>
      <c r="BY117" s="91" t="s">
        <v>308</v>
      </c>
      <c r="BZ117" s="91">
        <v>3681.41</v>
      </c>
      <c r="CA117" s="91" t="s">
        <v>308</v>
      </c>
      <c r="CB117" s="91">
        <v>16039.85</v>
      </c>
      <c r="CC117" s="91" t="s">
        <v>308</v>
      </c>
      <c r="CD117" s="91">
        <v>0</v>
      </c>
      <c r="CE117" s="91" t="s">
        <v>308</v>
      </c>
      <c r="CF117" s="91">
        <v>-27.09</v>
      </c>
      <c r="CG117" s="91" t="s">
        <v>308</v>
      </c>
      <c r="CH117" s="91">
        <v>-27.09</v>
      </c>
      <c r="CI117" s="91" t="s">
        <v>308</v>
      </c>
      <c r="CJ117" s="91">
        <v>16012.76</v>
      </c>
      <c r="CK117" s="91" t="s">
        <v>308</v>
      </c>
      <c r="CL117" s="91">
        <v>0</v>
      </c>
      <c r="CM117" s="91" t="s">
        <v>308</v>
      </c>
      <c r="CN117" s="91">
        <v>0</v>
      </c>
      <c r="CO117" s="91" t="s">
        <v>308</v>
      </c>
      <c r="CP117" s="91">
        <v>0</v>
      </c>
      <c r="CQ117" s="91" t="s">
        <v>308</v>
      </c>
      <c r="CR117" s="91">
        <v>6691.16</v>
      </c>
      <c r="CS117" s="91" t="s">
        <v>308</v>
      </c>
      <c r="CT117" s="91">
        <v>6691.16</v>
      </c>
      <c r="CU117" s="91" t="s">
        <v>308</v>
      </c>
      <c r="CV117" s="91">
        <v>26385.33</v>
      </c>
      <c r="CW117" s="91" t="s">
        <v>308</v>
      </c>
      <c r="CX117" s="91">
        <v>48467.41</v>
      </c>
      <c r="CY117" s="91" t="s">
        <v>308</v>
      </c>
    </row>
    <row r="118" spans="1:103" ht="14.5" x14ac:dyDescent="0.35">
      <c r="A118" s="86" t="s">
        <v>408</v>
      </c>
      <c r="B118" s="86" t="s">
        <v>348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20.399999999999999</v>
      </c>
      <c r="F118" s="87">
        <v>5.36</v>
      </c>
      <c r="G118" s="87">
        <v>4.12</v>
      </c>
      <c r="H118" s="87">
        <v>9.75</v>
      </c>
      <c r="I118" s="87">
        <v>190.9</v>
      </c>
      <c r="J118" s="87">
        <v>94.98</v>
      </c>
      <c r="K118" s="87">
        <v>144.55000000000001</v>
      </c>
      <c r="L118" s="87">
        <v>23.2</v>
      </c>
      <c r="M118" s="87">
        <v>9.5299999999999994</v>
      </c>
      <c r="N118" s="87">
        <v>6.59</v>
      </c>
      <c r="O118" s="87">
        <v>155.29</v>
      </c>
      <c r="P118" s="87">
        <v>247.66</v>
      </c>
      <c r="Q118" s="87">
        <v>69.88</v>
      </c>
      <c r="R118" s="87">
        <v>45.18</v>
      </c>
      <c r="S118" s="87">
        <v>22.34</v>
      </c>
      <c r="T118" s="87">
        <v>97.65</v>
      </c>
      <c r="U118" s="87">
        <v>914.55</v>
      </c>
      <c r="V118" s="87">
        <v>90.98</v>
      </c>
      <c r="W118" s="87">
        <v>152.19</v>
      </c>
      <c r="X118" s="87">
        <v>383.09</v>
      </c>
      <c r="Y118" s="87">
        <v>94.62</v>
      </c>
      <c r="Z118" s="87">
        <v>4212.1400000000003</v>
      </c>
      <c r="AA118" s="87">
        <v>327.39</v>
      </c>
      <c r="AB118" s="87">
        <v>21.87</v>
      </c>
      <c r="AC118" s="87">
        <v>4.5999999999999996</v>
      </c>
      <c r="AD118" s="87">
        <v>21.51</v>
      </c>
      <c r="AE118" s="87">
        <v>752.68</v>
      </c>
      <c r="AF118" s="87">
        <v>54.88</v>
      </c>
      <c r="AG118" s="87">
        <v>370.8</v>
      </c>
      <c r="AH118" s="87">
        <v>290.27999999999997</v>
      </c>
      <c r="AI118" s="87">
        <v>32.869999999999997</v>
      </c>
      <c r="AJ118" s="87">
        <v>3.71</v>
      </c>
      <c r="AK118" s="87">
        <v>6.04</v>
      </c>
      <c r="AL118" s="87">
        <v>51.94</v>
      </c>
      <c r="AM118" s="87">
        <v>2.84</v>
      </c>
      <c r="AN118" s="87">
        <v>241.14</v>
      </c>
      <c r="AO118" s="87">
        <v>67.540000000000006</v>
      </c>
      <c r="AP118" s="87">
        <v>97.75</v>
      </c>
      <c r="AQ118" s="87">
        <v>72.66</v>
      </c>
      <c r="AR118" s="87">
        <v>89.15</v>
      </c>
      <c r="AS118" s="87">
        <v>47.5</v>
      </c>
      <c r="AT118" s="87">
        <v>15.13</v>
      </c>
      <c r="AU118" s="87">
        <v>23.22</v>
      </c>
      <c r="AV118" s="87">
        <v>109.2</v>
      </c>
      <c r="AW118" s="87">
        <v>92.61</v>
      </c>
      <c r="AX118" s="87">
        <v>82.92</v>
      </c>
      <c r="AY118" s="87">
        <v>67.63</v>
      </c>
      <c r="AZ118" s="87">
        <v>83.35</v>
      </c>
      <c r="BA118" s="87">
        <v>104.38</v>
      </c>
      <c r="BB118" s="87">
        <v>60.01</v>
      </c>
      <c r="BC118" s="87">
        <v>10.24</v>
      </c>
      <c r="BD118" s="87">
        <v>9.6999999999999993</v>
      </c>
      <c r="BE118" s="87">
        <v>124.26</v>
      </c>
      <c r="BF118" s="87">
        <v>241.66</v>
      </c>
      <c r="BG118" s="87">
        <v>184.73</v>
      </c>
      <c r="BH118" s="87">
        <v>4661.6099999999997</v>
      </c>
      <c r="BI118" s="87">
        <v>310.92</v>
      </c>
      <c r="BJ118" s="87">
        <v>232.3</v>
      </c>
      <c r="BK118" s="87">
        <v>345.22</v>
      </c>
      <c r="BL118" s="87">
        <v>75.36</v>
      </c>
      <c r="BM118" s="87">
        <v>70.430000000000007</v>
      </c>
      <c r="BN118" s="87">
        <v>31.56</v>
      </c>
      <c r="BO118" s="87">
        <v>0</v>
      </c>
      <c r="BP118" s="87">
        <v>0</v>
      </c>
      <c r="BQ118" s="87" t="s">
        <v>308</v>
      </c>
      <c r="BR118" s="87">
        <v>16488.57</v>
      </c>
      <c r="BS118" s="87" t="s">
        <v>308</v>
      </c>
      <c r="BT118" s="87">
        <v>18447.150000000001</v>
      </c>
      <c r="BU118" s="87" t="s">
        <v>308</v>
      </c>
      <c r="BV118" s="87">
        <v>1.07</v>
      </c>
      <c r="BW118" s="87" t="s">
        <v>308</v>
      </c>
      <c r="BX118" s="87">
        <v>1511.93</v>
      </c>
      <c r="BY118" s="87" t="s">
        <v>308</v>
      </c>
      <c r="BZ118" s="87">
        <v>19960.150000000001</v>
      </c>
      <c r="CA118" s="87" t="s">
        <v>308</v>
      </c>
      <c r="CB118" s="87">
        <v>8244.01</v>
      </c>
      <c r="CC118" s="87" t="s">
        <v>308</v>
      </c>
      <c r="CD118" s="87">
        <v>541.48</v>
      </c>
      <c r="CE118" s="87" t="s">
        <v>308</v>
      </c>
      <c r="CF118" s="87">
        <v>3840.65</v>
      </c>
      <c r="CG118" s="87" t="s">
        <v>308</v>
      </c>
      <c r="CH118" s="87">
        <v>4382.13</v>
      </c>
      <c r="CI118" s="87" t="s">
        <v>308</v>
      </c>
      <c r="CJ118" s="87">
        <v>12626.13</v>
      </c>
      <c r="CK118" s="87" t="s">
        <v>308</v>
      </c>
      <c r="CL118" s="87">
        <v>0</v>
      </c>
      <c r="CM118" s="87" t="s">
        <v>308</v>
      </c>
      <c r="CN118" s="87">
        <v>0</v>
      </c>
      <c r="CO118" s="87" t="s">
        <v>308</v>
      </c>
      <c r="CP118" s="87">
        <v>0</v>
      </c>
      <c r="CQ118" s="87" t="s">
        <v>308</v>
      </c>
      <c r="CR118" s="87">
        <v>7462.82</v>
      </c>
      <c r="CS118" s="87" t="s">
        <v>308</v>
      </c>
      <c r="CT118" s="87">
        <v>7462.82</v>
      </c>
      <c r="CU118" s="87" t="s">
        <v>308</v>
      </c>
      <c r="CV118" s="87">
        <v>40049.1</v>
      </c>
      <c r="CW118" s="87" t="s">
        <v>308</v>
      </c>
      <c r="CX118" s="87">
        <v>56537.67</v>
      </c>
      <c r="CY118" s="87" t="s">
        <v>308</v>
      </c>
    </row>
    <row r="119" spans="1:103" ht="14.5" x14ac:dyDescent="0.35">
      <c r="A119" s="86" t="s">
        <v>408</v>
      </c>
      <c r="B119" s="86" t="s">
        <v>349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91">
        <v>165.2</v>
      </c>
      <c r="F119" s="91">
        <v>5.46</v>
      </c>
      <c r="G119" s="91">
        <v>4.3899999999999997</v>
      </c>
      <c r="H119" s="91">
        <v>223.21</v>
      </c>
      <c r="I119" s="91">
        <v>90.97</v>
      </c>
      <c r="J119" s="91">
        <v>49.67</v>
      </c>
      <c r="K119" s="91">
        <v>16.55</v>
      </c>
      <c r="L119" s="91">
        <v>35.47</v>
      </c>
      <c r="M119" s="91">
        <v>7.9</v>
      </c>
      <c r="N119" s="91">
        <v>32.71</v>
      </c>
      <c r="O119" s="91">
        <v>81.28</v>
      </c>
      <c r="P119" s="91">
        <v>7.86</v>
      </c>
      <c r="Q119" s="91">
        <v>31.01</v>
      </c>
      <c r="R119" s="91">
        <v>37.4</v>
      </c>
      <c r="S119" s="91">
        <v>55.34</v>
      </c>
      <c r="T119" s="91">
        <v>108.48</v>
      </c>
      <c r="U119" s="91">
        <v>56.15</v>
      </c>
      <c r="V119" s="91">
        <v>228.91</v>
      </c>
      <c r="W119" s="91">
        <v>210.69</v>
      </c>
      <c r="X119" s="91">
        <v>159.85</v>
      </c>
      <c r="Y119" s="91">
        <v>262.76</v>
      </c>
      <c r="Z119" s="91">
        <v>50.49</v>
      </c>
      <c r="AA119" s="91">
        <v>368.2</v>
      </c>
      <c r="AB119" s="91">
        <v>148.65</v>
      </c>
      <c r="AC119" s="91">
        <v>9.1999999999999993</v>
      </c>
      <c r="AD119" s="91">
        <v>30.17</v>
      </c>
      <c r="AE119" s="91">
        <v>187.42</v>
      </c>
      <c r="AF119" s="91">
        <v>32.159999999999997</v>
      </c>
      <c r="AG119" s="91">
        <v>125.11</v>
      </c>
      <c r="AH119" s="91">
        <v>58.84</v>
      </c>
      <c r="AI119" s="91">
        <v>102.98</v>
      </c>
      <c r="AJ119" s="91">
        <v>217.95</v>
      </c>
      <c r="AK119" s="91">
        <v>461.9</v>
      </c>
      <c r="AL119" s="91">
        <v>60.63</v>
      </c>
      <c r="AM119" s="91">
        <v>4.8499999999999996</v>
      </c>
      <c r="AN119" s="91">
        <v>20.5</v>
      </c>
      <c r="AO119" s="91">
        <v>1.56</v>
      </c>
      <c r="AP119" s="91">
        <v>2.8</v>
      </c>
      <c r="AQ119" s="91">
        <v>54.29</v>
      </c>
      <c r="AR119" s="91">
        <v>17.190000000000001</v>
      </c>
      <c r="AS119" s="91">
        <v>3.18</v>
      </c>
      <c r="AT119" s="91">
        <v>0.73</v>
      </c>
      <c r="AU119" s="91">
        <v>4.08</v>
      </c>
      <c r="AV119" s="91">
        <v>25.36</v>
      </c>
      <c r="AW119" s="91">
        <v>16.75</v>
      </c>
      <c r="AX119" s="91">
        <v>22.9</v>
      </c>
      <c r="AY119" s="91">
        <v>12.99</v>
      </c>
      <c r="AZ119" s="91">
        <v>1.58</v>
      </c>
      <c r="BA119" s="91">
        <v>3.62</v>
      </c>
      <c r="BB119" s="91">
        <v>22.9</v>
      </c>
      <c r="BC119" s="91">
        <v>5</v>
      </c>
      <c r="BD119" s="91">
        <v>1.35</v>
      </c>
      <c r="BE119" s="91">
        <v>22.7</v>
      </c>
      <c r="BF119" s="91">
        <v>251.54</v>
      </c>
      <c r="BG119" s="91">
        <v>6.15</v>
      </c>
      <c r="BH119" s="91">
        <v>49.52</v>
      </c>
      <c r="BI119" s="91">
        <v>9.35</v>
      </c>
      <c r="BJ119" s="91">
        <v>3.08</v>
      </c>
      <c r="BK119" s="91">
        <v>5.42</v>
      </c>
      <c r="BL119" s="91">
        <v>0.62</v>
      </c>
      <c r="BM119" s="91">
        <v>1.71</v>
      </c>
      <c r="BN119" s="91">
        <v>3.95</v>
      </c>
      <c r="BO119" s="91">
        <v>0</v>
      </c>
      <c r="BP119" s="91">
        <v>0</v>
      </c>
      <c r="BQ119" s="91" t="s">
        <v>308</v>
      </c>
      <c r="BR119" s="91">
        <v>4300.6099999999997</v>
      </c>
      <c r="BS119" s="91" t="s">
        <v>308</v>
      </c>
      <c r="BT119" s="91">
        <v>28.49</v>
      </c>
      <c r="BU119" s="91" t="s">
        <v>308</v>
      </c>
      <c r="BV119" s="91">
        <v>0</v>
      </c>
      <c r="BW119" s="91" t="s">
        <v>308</v>
      </c>
      <c r="BX119" s="91">
        <v>0.04</v>
      </c>
      <c r="BY119" s="91" t="s">
        <v>308</v>
      </c>
      <c r="BZ119" s="91">
        <v>28.53</v>
      </c>
      <c r="CA119" s="91" t="s">
        <v>308</v>
      </c>
      <c r="CB119" s="91">
        <v>1017.39</v>
      </c>
      <c r="CC119" s="91" t="s">
        <v>308</v>
      </c>
      <c r="CD119" s="91">
        <v>0</v>
      </c>
      <c r="CE119" s="91" t="s">
        <v>308</v>
      </c>
      <c r="CF119" s="91">
        <v>146.69999999999999</v>
      </c>
      <c r="CG119" s="91" t="s">
        <v>308</v>
      </c>
      <c r="CH119" s="91">
        <v>146.69999999999999</v>
      </c>
      <c r="CI119" s="91" t="s">
        <v>308</v>
      </c>
      <c r="CJ119" s="91">
        <v>1164.0899999999999</v>
      </c>
      <c r="CK119" s="91" t="s">
        <v>308</v>
      </c>
      <c r="CL119" s="91">
        <v>0</v>
      </c>
      <c r="CM119" s="91" t="s">
        <v>308</v>
      </c>
      <c r="CN119" s="91">
        <v>0</v>
      </c>
      <c r="CO119" s="91" t="s">
        <v>308</v>
      </c>
      <c r="CP119" s="91">
        <v>0</v>
      </c>
      <c r="CQ119" s="91" t="s">
        <v>308</v>
      </c>
      <c r="CR119" s="91">
        <v>2.6</v>
      </c>
      <c r="CS119" s="91" t="s">
        <v>308</v>
      </c>
      <c r="CT119" s="91">
        <v>2.6</v>
      </c>
      <c r="CU119" s="91" t="s">
        <v>308</v>
      </c>
      <c r="CV119" s="91">
        <v>1195.21</v>
      </c>
      <c r="CW119" s="91" t="s">
        <v>308</v>
      </c>
      <c r="CX119" s="91">
        <v>5495.83</v>
      </c>
      <c r="CY119" s="91" t="s">
        <v>308</v>
      </c>
    </row>
    <row r="120" spans="1:103" ht="14.5" x14ac:dyDescent="0.35">
      <c r="A120" s="86" t="s">
        <v>408</v>
      </c>
      <c r="B120" s="86" t="s">
        <v>350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34.71</v>
      </c>
      <c r="F120" s="87">
        <v>1.08</v>
      </c>
      <c r="G120" s="87">
        <v>0.38</v>
      </c>
      <c r="H120" s="87">
        <v>7.21</v>
      </c>
      <c r="I120" s="87">
        <v>61.16</v>
      </c>
      <c r="J120" s="87">
        <v>4.9400000000000004</v>
      </c>
      <c r="K120" s="87">
        <v>10.62</v>
      </c>
      <c r="L120" s="87">
        <v>24.89</v>
      </c>
      <c r="M120" s="87">
        <v>3.41</v>
      </c>
      <c r="N120" s="87">
        <v>20.420000000000002</v>
      </c>
      <c r="O120" s="87">
        <v>78.319999999999993</v>
      </c>
      <c r="P120" s="87">
        <v>7.22</v>
      </c>
      <c r="Q120" s="87">
        <v>17.420000000000002</v>
      </c>
      <c r="R120" s="87">
        <v>26.39</v>
      </c>
      <c r="S120" s="87">
        <v>55.13</v>
      </c>
      <c r="T120" s="87">
        <v>14.98</v>
      </c>
      <c r="U120" s="87">
        <v>6.75</v>
      </c>
      <c r="V120" s="87">
        <v>6.94</v>
      </c>
      <c r="W120" s="87">
        <v>13.2</v>
      </c>
      <c r="X120" s="87">
        <v>15.93</v>
      </c>
      <c r="Y120" s="87">
        <v>1.97</v>
      </c>
      <c r="Z120" s="87">
        <v>8.36</v>
      </c>
      <c r="AA120" s="87">
        <v>1.24</v>
      </c>
      <c r="AB120" s="87">
        <v>275.8</v>
      </c>
      <c r="AC120" s="87">
        <v>15.18</v>
      </c>
      <c r="AD120" s="87">
        <v>12.2</v>
      </c>
      <c r="AE120" s="87">
        <v>12.59</v>
      </c>
      <c r="AF120" s="87">
        <v>8.02</v>
      </c>
      <c r="AG120" s="87">
        <v>31.9</v>
      </c>
      <c r="AH120" s="87">
        <v>62.15</v>
      </c>
      <c r="AI120" s="87">
        <v>28.46</v>
      </c>
      <c r="AJ120" s="87">
        <v>2.42</v>
      </c>
      <c r="AK120" s="87">
        <v>1.18</v>
      </c>
      <c r="AL120" s="87">
        <v>17.66</v>
      </c>
      <c r="AM120" s="87">
        <v>1.33</v>
      </c>
      <c r="AN120" s="87">
        <v>31.2</v>
      </c>
      <c r="AO120" s="87">
        <v>1.24</v>
      </c>
      <c r="AP120" s="87">
        <v>6.23</v>
      </c>
      <c r="AQ120" s="87">
        <v>13.86</v>
      </c>
      <c r="AR120" s="87">
        <v>5.83</v>
      </c>
      <c r="AS120" s="87">
        <v>4.74</v>
      </c>
      <c r="AT120" s="87">
        <v>1.89</v>
      </c>
      <c r="AU120" s="87">
        <v>2.2400000000000002</v>
      </c>
      <c r="AV120" s="87">
        <v>40.090000000000003</v>
      </c>
      <c r="AW120" s="87">
        <v>10.38</v>
      </c>
      <c r="AX120" s="87">
        <v>4.5</v>
      </c>
      <c r="AY120" s="87">
        <v>2.68</v>
      </c>
      <c r="AZ120" s="87">
        <v>1.92</v>
      </c>
      <c r="BA120" s="87">
        <v>0</v>
      </c>
      <c r="BB120" s="87">
        <v>2.14</v>
      </c>
      <c r="BC120" s="87">
        <v>0.34</v>
      </c>
      <c r="BD120" s="87">
        <v>1.28</v>
      </c>
      <c r="BE120" s="87">
        <v>5.04</v>
      </c>
      <c r="BF120" s="87">
        <v>39.22</v>
      </c>
      <c r="BG120" s="87">
        <v>17.62</v>
      </c>
      <c r="BH120" s="87">
        <v>16.18</v>
      </c>
      <c r="BI120" s="87">
        <v>14.57</v>
      </c>
      <c r="BJ120" s="87">
        <v>6.22</v>
      </c>
      <c r="BK120" s="87">
        <v>10.61</v>
      </c>
      <c r="BL120" s="87">
        <v>7.03</v>
      </c>
      <c r="BM120" s="87">
        <v>0.52</v>
      </c>
      <c r="BN120" s="87">
        <v>3</v>
      </c>
      <c r="BO120" s="87">
        <v>0.02</v>
      </c>
      <c r="BP120" s="87">
        <v>0</v>
      </c>
      <c r="BQ120" s="87" t="s">
        <v>308</v>
      </c>
      <c r="BR120" s="87">
        <v>1142.1199999999999</v>
      </c>
      <c r="BS120" s="87" t="s">
        <v>308</v>
      </c>
      <c r="BT120" s="87">
        <v>451.21</v>
      </c>
      <c r="BU120" s="87" t="s">
        <v>308</v>
      </c>
      <c r="BV120" s="87">
        <v>0</v>
      </c>
      <c r="BW120" s="87" t="s">
        <v>308</v>
      </c>
      <c r="BX120" s="87">
        <v>16.28</v>
      </c>
      <c r="BY120" s="87" t="s">
        <v>308</v>
      </c>
      <c r="BZ120" s="87">
        <v>467.49</v>
      </c>
      <c r="CA120" s="87" t="s">
        <v>308</v>
      </c>
      <c r="CB120" s="87">
        <v>1.27</v>
      </c>
      <c r="CC120" s="87" t="s">
        <v>308</v>
      </c>
      <c r="CD120" s="87">
        <v>0</v>
      </c>
      <c r="CE120" s="87" t="s">
        <v>308</v>
      </c>
      <c r="CF120" s="87">
        <v>-2.98</v>
      </c>
      <c r="CG120" s="87" t="s">
        <v>308</v>
      </c>
      <c r="CH120" s="87">
        <v>-2.98</v>
      </c>
      <c r="CI120" s="87" t="s">
        <v>308</v>
      </c>
      <c r="CJ120" s="87">
        <v>-1.71</v>
      </c>
      <c r="CK120" s="87" t="s">
        <v>308</v>
      </c>
      <c r="CL120" s="87">
        <v>0</v>
      </c>
      <c r="CM120" s="87" t="s">
        <v>308</v>
      </c>
      <c r="CN120" s="87">
        <v>0</v>
      </c>
      <c r="CO120" s="87" t="s">
        <v>308</v>
      </c>
      <c r="CP120" s="87">
        <v>0</v>
      </c>
      <c r="CQ120" s="87" t="s">
        <v>308</v>
      </c>
      <c r="CR120" s="87">
        <v>60.19</v>
      </c>
      <c r="CS120" s="87" t="s">
        <v>308</v>
      </c>
      <c r="CT120" s="87">
        <v>60.19</v>
      </c>
      <c r="CU120" s="87" t="s">
        <v>308</v>
      </c>
      <c r="CV120" s="87">
        <v>525.98</v>
      </c>
      <c r="CW120" s="87" t="s">
        <v>308</v>
      </c>
      <c r="CX120" s="87">
        <v>1668.1</v>
      </c>
      <c r="CY120" s="87" t="s">
        <v>308</v>
      </c>
    </row>
    <row r="121" spans="1:103" ht="14.5" x14ac:dyDescent="0.35">
      <c r="A121" s="86" t="s">
        <v>408</v>
      </c>
      <c r="B121" s="86" t="s">
        <v>351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92">
        <v>0</v>
      </c>
      <c r="F121" s="92">
        <v>0</v>
      </c>
      <c r="G121" s="92">
        <v>0</v>
      </c>
      <c r="H121" s="92">
        <v>0</v>
      </c>
      <c r="I121" s="92">
        <v>0.04</v>
      </c>
      <c r="J121" s="92">
        <v>0</v>
      </c>
      <c r="K121" s="92">
        <v>0</v>
      </c>
      <c r="L121" s="92">
        <v>0</v>
      </c>
      <c r="M121" s="92">
        <v>0</v>
      </c>
      <c r="N121" s="92">
        <v>0.01</v>
      </c>
      <c r="O121" s="92">
        <v>0</v>
      </c>
      <c r="P121" s="92">
        <v>0.01</v>
      </c>
      <c r="Q121" s="92">
        <v>0.01</v>
      </c>
      <c r="R121" s="92">
        <v>0</v>
      </c>
      <c r="S121" s="92">
        <v>0</v>
      </c>
      <c r="T121" s="92">
        <v>0.01</v>
      </c>
      <c r="U121" s="92">
        <v>0</v>
      </c>
      <c r="V121" s="92">
        <v>0</v>
      </c>
      <c r="W121" s="92">
        <v>0.01</v>
      </c>
      <c r="X121" s="92">
        <v>0.01</v>
      </c>
      <c r="Y121" s="92">
        <v>0</v>
      </c>
      <c r="Z121" s="92">
        <v>0</v>
      </c>
      <c r="AA121" s="92">
        <v>0</v>
      </c>
      <c r="AB121" s="92">
        <v>0</v>
      </c>
      <c r="AC121" s="92">
        <v>7.0000000000000007E-2</v>
      </c>
      <c r="AD121" s="92">
        <v>0.02</v>
      </c>
      <c r="AE121" s="92">
        <v>0</v>
      </c>
      <c r="AF121" s="92">
        <v>0.01</v>
      </c>
      <c r="AG121" s="92">
        <v>0.19</v>
      </c>
      <c r="AH121" s="92">
        <v>0.01</v>
      </c>
      <c r="AI121" s="92">
        <v>0</v>
      </c>
      <c r="AJ121" s="92">
        <v>0</v>
      </c>
      <c r="AK121" s="92">
        <v>0</v>
      </c>
      <c r="AL121" s="92">
        <v>0.01</v>
      </c>
      <c r="AM121" s="92">
        <v>0</v>
      </c>
      <c r="AN121" s="92">
        <v>0.03</v>
      </c>
      <c r="AO121" s="92">
        <v>0</v>
      </c>
      <c r="AP121" s="92">
        <v>0</v>
      </c>
      <c r="AQ121" s="92">
        <v>0</v>
      </c>
      <c r="AR121" s="92">
        <v>0.01</v>
      </c>
      <c r="AS121" s="92">
        <v>0</v>
      </c>
      <c r="AT121" s="92">
        <v>0</v>
      </c>
      <c r="AU121" s="92">
        <v>0</v>
      </c>
      <c r="AV121" s="92">
        <v>0</v>
      </c>
      <c r="AW121" s="92">
        <v>0.01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0</v>
      </c>
      <c r="BD121" s="92">
        <v>0</v>
      </c>
      <c r="BE121" s="92">
        <v>0.01</v>
      </c>
      <c r="BF121" s="92">
        <v>5.22</v>
      </c>
      <c r="BG121" s="92">
        <v>0.01</v>
      </c>
      <c r="BH121" s="92">
        <v>0</v>
      </c>
      <c r="BI121" s="92">
        <v>0.01</v>
      </c>
      <c r="BJ121" s="92">
        <v>0</v>
      </c>
      <c r="BK121" s="92">
        <v>0.01</v>
      </c>
      <c r="BL121" s="92">
        <v>0</v>
      </c>
      <c r="BM121" s="92">
        <v>0</v>
      </c>
      <c r="BN121" s="92">
        <v>0</v>
      </c>
      <c r="BO121" s="92">
        <v>0</v>
      </c>
      <c r="BP121" s="92">
        <v>0</v>
      </c>
      <c r="BQ121" s="92" t="s">
        <v>308</v>
      </c>
      <c r="BR121" s="92">
        <v>5.76</v>
      </c>
      <c r="BS121" s="92" t="s">
        <v>308</v>
      </c>
      <c r="BT121" s="92">
        <v>0</v>
      </c>
      <c r="BU121" s="92" t="s">
        <v>308</v>
      </c>
      <c r="BV121" s="92">
        <v>0</v>
      </c>
      <c r="BW121" s="92" t="s">
        <v>308</v>
      </c>
      <c r="BX121" s="92">
        <v>0</v>
      </c>
      <c r="BY121" s="92" t="s">
        <v>308</v>
      </c>
      <c r="BZ121" s="92">
        <v>0</v>
      </c>
      <c r="CA121" s="92" t="s">
        <v>308</v>
      </c>
      <c r="CB121" s="92">
        <v>0</v>
      </c>
      <c r="CC121" s="92" t="s">
        <v>308</v>
      </c>
      <c r="CD121" s="92">
        <v>0</v>
      </c>
      <c r="CE121" s="92" t="s">
        <v>308</v>
      </c>
      <c r="CF121" s="92">
        <v>0</v>
      </c>
      <c r="CG121" s="92" t="s">
        <v>308</v>
      </c>
      <c r="CH121" s="92">
        <v>0</v>
      </c>
      <c r="CI121" s="92" t="s">
        <v>308</v>
      </c>
      <c r="CJ121" s="92">
        <v>0</v>
      </c>
      <c r="CK121" s="92" t="s">
        <v>308</v>
      </c>
      <c r="CL121" s="92">
        <v>0</v>
      </c>
      <c r="CM121" s="92" t="s">
        <v>308</v>
      </c>
      <c r="CN121" s="92">
        <v>0</v>
      </c>
      <c r="CO121" s="92" t="s">
        <v>308</v>
      </c>
      <c r="CP121" s="92">
        <v>0</v>
      </c>
      <c r="CQ121" s="92" t="s">
        <v>308</v>
      </c>
      <c r="CR121" s="92">
        <v>0</v>
      </c>
      <c r="CS121" s="92" t="s">
        <v>308</v>
      </c>
      <c r="CT121" s="92">
        <v>0</v>
      </c>
      <c r="CU121" s="92" t="s">
        <v>308</v>
      </c>
      <c r="CV121" s="92">
        <v>0</v>
      </c>
      <c r="CW121" s="92" t="s">
        <v>308</v>
      </c>
      <c r="CX121" s="92">
        <v>5.76</v>
      </c>
      <c r="CY121" s="92" t="s">
        <v>308</v>
      </c>
    </row>
    <row r="122" spans="1:103" ht="14.5" x14ac:dyDescent="0.35">
      <c r="A122" s="86" t="s">
        <v>408</v>
      </c>
      <c r="B122" s="86" t="s">
        <v>352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5.65</v>
      </c>
      <c r="F122" s="87">
        <v>0.41</v>
      </c>
      <c r="G122" s="87">
        <v>0.02</v>
      </c>
      <c r="H122" s="87">
        <v>2.56</v>
      </c>
      <c r="I122" s="87">
        <v>20.28</v>
      </c>
      <c r="J122" s="87">
        <v>20.85</v>
      </c>
      <c r="K122" s="87">
        <v>28.99</v>
      </c>
      <c r="L122" s="87">
        <v>153.15</v>
      </c>
      <c r="M122" s="87">
        <v>0.88</v>
      </c>
      <c r="N122" s="87">
        <v>8.52</v>
      </c>
      <c r="O122" s="87">
        <v>42.08</v>
      </c>
      <c r="P122" s="87">
        <v>5.33</v>
      </c>
      <c r="Q122" s="87">
        <v>250.89</v>
      </c>
      <c r="R122" s="87">
        <v>21.81</v>
      </c>
      <c r="S122" s="87">
        <v>1532.75</v>
      </c>
      <c r="T122" s="87">
        <v>343.91</v>
      </c>
      <c r="U122" s="87">
        <v>1.92</v>
      </c>
      <c r="V122" s="87">
        <v>2.48</v>
      </c>
      <c r="W122" s="87">
        <v>4.97</v>
      </c>
      <c r="X122" s="87">
        <v>6.36</v>
      </c>
      <c r="Y122" s="87">
        <v>5.46</v>
      </c>
      <c r="Z122" s="87">
        <v>3.77</v>
      </c>
      <c r="AA122" s="87">
        <v>4.8600000000000003</v>
      </c>
      <c r="AB122" s="87">
        <v>41.11</v>
      </c>
      <c r="AC122" s="87">
        <v>7.03</v>
      </c>
      <c r="AD122" s="87">
        <v>1055.8499999999999</v>
      </c>
      <c r="AE122" s="87">
        <v>18.55</v>
      </c>
      <c r="AF122" s="87">
        <v>6.83</v>
      </c>
      <c r="AG122" s="87">
        <v>58.88</v>
      </c>
      <c r="AH122" s="87">
        <v>35.68</v>
      </c>
      <c r="AI122" s="87">
        <v>2.38</v>
      </c>
      <c r="AJ122" s="87">
        <v>1.58</v>
      </c>
      <c r="AK122" s="87">
        <v>0.82</v>
      </c>
      <c r="AL122" s="87">
        <v>3.6</v>
      </c>
      <c r="AM122" s="87">
        <v>0.79</v>
      </c>
      <c r="AN122" s="87">
        <v>23.02</v>
      </c>
      <c r="AO122" s="87">
        <v>2.19</v>
      </c>
      <c r="AP122" s="87">
        <v>1.84</v>
      </c>
      <c r="AQ122" s="87">
        <v>10</v>
      </c>
      <c r="AR122" s="87">
        <v>6.33</v>
      </c>
      <c r="AS122" s="87">
        <v>0.48</v>
      </c>
      <c r="AT122" s="87">
        <v>0.5</v>
      </c>
      <c r="AU122" s="87">
        <v>0.74</v>
      </c>
      <c r="AV122" s="87">
        <v>39.39</v>
      </c>
      <c r="AW122" s="87">
        <v>11.62</v>
      </c>
      <c r="AX122" s="87">
        <v>5.82</v>
      </c>
      <c r="AY122" s="87">
        <v>3.52</v>
      </c>
      <c r="AZ122" s="87">
        <v>4.2</v>
      </c>
      <c r="BA122" s="87">
        <v>4.97</v>
      </c>
      <c r="BB122" s="87">
        <v>2.15</v>
      </c>
      <c r="BC122" s="87">
        <v>0.23</v>
      </c>
      <c r="BD122" s="87">
        <v>0.73</v>
      </c>
      <c r="BE122" s="87">
        <v>16.07</v>
      </c>
      <c r="BF122" s="87">
        <v>44.45</v>
      </c>
      <c r="BG122" s="87">
        <v>5.45</v>
      </c>
      <c r="BH122" s="87">
        <v>6.97</v>
      </c>
      <c r="BI122" s="87">
        <v>3.54</v>
      </c>
      <c r="BJ122" s="87">
        <v>1.41</v>
      </c>
      <c r="BK122" s="87">
        <v>8.07</v>
      </c>
      <c r="BL122" s="87">
        <v>17.559999999999999</v>
      </c>
      <c r="BM122" s="87">
        <v>0.33</v>
      </c>
      <c r="BN122" s="87">
        <v>1.35</v>
      </c>
      <c r="BO122" s="87">
        <v>0</v>
      </c>
      <c r="BP122" s="87">
        <v>0</v>
      </c>
      <c r="BQ122" s="87" t="s">
        <v>308</v>
      </c>
      <c r="BR122" s="87">
        <v>3923.99</v>
      </c>
      <c r="BS122" s="87" t="s">
        <v>308</v>
      </c>
      <c r="BT122" s="87">
        <v>164.28</v>
      </c>
      <c r="BU122" s="87" t="s">
        <v>308</v>
      </c>
      <c r="BV122" s="87">
        <v>0</v>
      </c>
      <c r="BW122" s="87" t="s">
        <v>308</v>
      </c>
      <c r="BX122" s="87">
        <v>9.48</v>
      </c>
      <c r="BY122" s="87" t="s">
        <v>308</v>
      </c>
      <c r="BZ122" s="87">
        <v>173.76</v>
      </c>
      <c r="CA122" s="87" t="s">
        <v>308</v>
      </c>
      <c r="CB122" s="87">
        <v>0</v>
      </c>
      <c r="CC122" s="87" t="s">
        <v>308</v>
      </c>
      <c r="CD122" s="87">
        <v>0</v>
      </c>
      <c r="CE122" s="87" t="s">
        <v>308</v>
      </c>
      <c r="CF122" s="87">
        <v>529.35</v>
      </c>
      <c r="CG122" s="87" t="s">
        <v>308</v>
      </c>
      <c r="CH122" s="87">
        <v>529.35</v>
      </c>
      <c r="CI122" s="87" t="s">
        <v>308</v>
      </c>
      <c r="CJ122" s="87">
        <v>529.35</v>
      </c>
      <c r="CK122" s="87" t="s">
        <v>308</v>
      </c>
      <c r="CL122" s="87">
        <v>0</v>
      </c>
      <c r="CM122" s="87" t="s">
        <v>308</v>
      </c>
      <c r="CN122" s="87">
        <v>0</v>
      </c>
      <c r="CO122" s="87" t="s">
        <v>308</v>
      </c>
      <c r="CP122" s="87">
        <v>0</v>
      </c>
      <c r="CQ122" s="87" t="s">
        <v>308</v>
      </c>
      <c r="CR122" s="87">
        <v>180.17</v>
      </c>
      <c r="CS122" s="87" t="s">
        <v>308</v>
      </c>
      <c r="CT122" s="87">
        <v>180.17</v>
      </c>
      <c r="CU122" s="87" t="s">
        <v>308</v>
      </c>
      <c r="CV122" s="87">
        <v>883.28</v>
      </c>
      <c r="CW122" s="87" t="s">
        <v>308</v>
      </c>
      <c r="CX122" s="87">
        <v>4807.2700000000004</v>
      </c>
      <c r="CY122" s="87" t="s">
        <v>308</v>
      </c>
    </row>
    <row r="123" spans="1:103" ht="14.5" x14ac:dyDescent="0.35">
      <c r="A123" s="86" t="s">
        <v>408</v>
      </c>
      <c r="B123" s="86" t="s">
        <v>353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91">
        <v>5.35</v>
      </c>
      <c r="F123" s="91">
        <v>0.77</v>
      </c>
      <c r="G123" s="91">
        <v>0.1</v>
      </c>
      <c r="H123" s="91">
        <v>0.84</v>
      </c>
      <c r="I123" s="91">
        <v>4.34</v>
      </c>
      <c r="J123" s="91">
        <v>0.35</v>
      </c>
      <c r="K123" s="91">
        <v>0.56000000000000005</v>
      </c>
      <c r="L123" s="91">
        <v>0.67</v>
      </c>
      <c r="M123" s="91">
        <v>0.55000000000000004</v>
      </c>
      <c r="N123" s="91">
        <v>3.21</v>
      </c>
      <c r="O123" s="91">
        <v>7.53</v>
      </c>
      <c r="P123" s="91">
        <v>6.77</v>
      </c>
      <c r="Q123" s="91">
        <v>1.1499999999999999</v>
      </c>
      <c r="R123" s="91">
        <v>1.85</v>
      </c>
      <c r="S123" s="91">
        <v>5.3</v>
      </c>
      <c r="T123" s="91">
        <v>11.82</v>
      </c>
      <c r="U123" s="91">
        <v>0.98</v>
      </c>
      <c r="V123" s="91">
        <v>1.02</v>
      </c>
      <c r="W123" s="91">
        <v>5.53</v>
      </c>
      <c r="X123" s="91">
        <v>2.04</v>
      </c>
      <c r="Y123" s="91">
        <v>1.05</v>
      </c>
      <c r="Z123" s="91">
        <v>0.47</v>
      </c>
      <c r="AA123" s="91">
        <v>9.6</v>
      </c>
      <c r="AB123" s="91">
        <v>22.14</v>
      </c>
      <c r="AC123" s="91">
        <v>1.1000000000000001</v>
      </c>
      <c r="AD123" s="91">
        <v>7.2</v>
      </c>
      <c r="AE123" s="91">
        <v>1142.3900000000001</v>
      </c>
      <c r="AF123" s="91">
        <v>2.4300000000000002</v>
      </c>
      <c r="AG123" s="91">
        <v>11.57</v>
      </c>
      <c r="AH123" s="91">
        <v>10.88</v>
      </c>
      <c r="AI123" s="91">
        <v>12.88</v>
      </c>
      <c r="AJ123" s="91">
        <v>0.93</v>
      </c>
      <c r="AK123" s="91">
        <v>0.63</v>
      </c>
      <c r="AL123" s="91">
        <v>15.04</v>
      </c>
      <c r="AM123" s="91">
        <v>0.86</v>
      </c>
      <c r="AN123" s="91">
        <v>8.4499999999999993</v>
      </c>
      <c r="AO123" s="91">
        <v>0.62</v>
      </c>
      <c r="AP123" s="91">
        <v>0.57999999999999996</v>
      </c>
      <c r="AQ123" s="91">
        <v>2.4300000000000002</v>
      </c>
      <c r="AR123" s="91">
        <v>1.67</v>
      </c>
      <c r="AS123" s="91">
        <v>5.94</v>
      </c>
      <c r="AT123" s="91">
        <v>1.61</v>
      </c>
      <c r="AU123" s="91">
        <v>1.02</v>
      </c>
      <c r="AV123" s="91">
        <v>134.06</v>
      </c>
      <c r="AW123" s="91">
        <v>7.63</v>
      </c>
      <c r="AX123" s="91">
        <v>11.94</v>
      </c>
      <c r="AY123" s="91">
        <v>0.53</v>
      </c>
      <c r="AZ123" s="91">
        <v>0.37</v>
      </c>
      <c r="BA123" s="91">
        <v>1.8</v>
      </c>
      <c r="BB123" s="91">
        <v>1.39</v>
      </c>
      <c r="BC123" s="91">
        <v>0.65</v>
      </c>
      <c r="BD123" s="91">
        <v>2.98</v>
      </c>
      <c r="BE123" s="91">
        <v>4.97</v>
      </c>
      <c r="BF123" s="91">
        <v>141.68</v>
      </c>
      <c r="BG123" s="91">
        <v>9.65</v>
      </c>
      <c r="BH123" s="91">
        <v>10.24</v>
      </c>
      <c r="BI123" s="91">
        <v>2.29</v>
      </c>
      <c r="BJ123" s="91">
        <v>1.95</v>
      </c>
      <c r="BK123" s="91">
        <v>2.04</v>
      </c>
      <c r="BL123" s="91">
        <v>3.2</v>
      </c>
      <c r="BM123" s="91">
        <v>0.02</v>
      </c>
      <c r="BN123" s="91">
        <v>0.52</v>
      </c>
      <c r="BO123" s="91">
        <v>0</v>
      </c>
      <c r="BP123" s="91">
        <v>0</v>
      </c>
      <c r="BQ123" s="91" t="s">
        <v>308</v>
      </c>
      <c r="BR123" s="91">
        <v>1660.15</v>
      </c>
      <c r="BS123" s="91" t="s">
        <v>308</v>
      </c>
      <c r="BT123" s="91">
        <v>16.72</v>
      </c>
      <c r="BU123" s="91" t="s">
        <v>308</v>
      </c>
      <c r="BV123" s="91">
        <v>0</v>
      </c>
      <c r="BW123" s="91" t="s">
        <v>308</v>
      </c>
      <c r="BX123" s="91">
        <v>0.25</v>
      </c>
      <c r="BY123" s="91" t="s">
        <v>308</v>
      </c>
      <c r="BZ123" s="91">
        <v>16.97</v>
      </c>
      <c r="CA123" s="91" t="s">
        <v>308</v>
      </c>
      <c r="CB123" s="91">
        <v>695.69</v>
      </c>
      <c r="CC123" s="91" t="s">
        <v>308</v>
      </c>
      <c r="CD123" s="91">
        <v>0</v>
      </c>
      <c r="CE123" s="91" t="s">
        <v>308</v>
      </c>
      <c r="CF123" s="91">
        <v>12.8</v>
      </c>
      <c r="CG123" s="91" t="s">
        <v>308</v>
      </c>
      <c r="CH123" s="91">
        <v>12.8</v>
      </c>
      <c r="CI123" s="91" t="s">
        <v>308</v>
      </c>
      <c r="CJ123" s="91">
        <v>708.48</v>
      </c>
      <c r="CK123" s="91" t="s">
        <v>308</v>
      </c>
      <c r="CL123" s="91">
        <v>0</v>
      </c>
      <c r="CM123" s="91" t="s">
        <v>308</v>
      </c>
      <c r="CN123" s="91">
        <v>0</v>
      </c>
      <c r="CO123" s="91" t="s">
        <v>308</v>
      </c>
      <c r="CP123" s="91">
        <v>0</v>
      </c>
      <c r="CQ123" s="91" t="s">
        <v>308</v>
      </c>
      <c r="CR123" s="91">
        <v>1.58</v>
      </c>
      <c r="CS123" s="91" t="s">
        <v>308</v>
      </c>
      <c r="CT123" s="91">
        <v>1.58</v>
      </c>
      <c r="CU123" s="91" t="s">
        <v>308</v>
      </c>
      <c r="CV123" s="91">
        <v>727.04</v>
      </c>
      <c r="CW123" s="91" t="s">
        <v>308</v>
      </c>
      <c r="CX123" s="91">
        <v>2387.19</v>
      </c>
      <c r="CY123" s="91" t="s">
        <v>308</v>
      </c>
    </row>
    <row r="124" spans="1:103" ht="14.5" x14ac:dyDescent="0.35">
      <c r="A124" s="86" t="s">
        <v>408</v>
      </c>
      <c r="B124" s="86" t="s">
        <v>354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12.95</v>
      </c>
      <c r="F124" s="87">
        <v>3.11</v>
      </c>
      <c r="G124" s="87">
        <v>0.02</v>
      </c>
      <c r="H124" s="87">
        <v>4.34</v>
      </c>
      <c r="I124" s="87">
        <v>35.659999999999997</v>
      </c>
      <c r="J124" s="87">
        <v>5.76</v>
      </c>
      <c r="K124" s="87">
        <v>11.68</v>
      </c>
      <c r="L124" s="87">
        <v>8.77</v>
      </c>
      <c r="M124" s="87">
        <v>4.1399999999999997</v>
      </c>
      <c r="N124" s="87">
        <v>7.7</v>
      </c>
      <c r="O124" s="87">
        <v>18.66</v>
      </c>
      <c r="P124" s="87">
        <v>6.89</v>
      </c>
      <c r="Q124" s="87">
        <v>9.6300000000000008</v>
      </c>
      <c r="R124" s="87">
        <v>21.94</v>
      </c>
      <c r="S124" s="87">
        <v>13.54</v>
      </c>
      <c r="T124" s="87">
        <v>24.34</v>
      </c>
      <c r="U124" s="87">
        <v>15.29</v>
      </c>
      <c r="V124" s="87">
        <v>14.23</v>
      </c>
      <c r="W124" s="87">
        <v>55.39</v>
      </c>
      <c r="X124" s="87">
        <v>381.44</v>
      </c>
      <c r="Y124" s="87">
        <v>3.86</v>
      </c>
      <c r="Z124" s="87">
        <v>11.77</v>
      </c>
      <c r="AA124" s="87">
        <v>6.28</v>
      </c>
      <c r="AB124" s="87">
        <v>20.78</v>
      </c>
      <c r="AC124" s="87">
        <v>3.08</v>
      </c>
      <c r="AD124" s="87">
        <v>48.27</v>
      </c>
      <c r="AE124" s="87">
        <v>96.28</v>
      </c>
      <c r="AF124" s="87">
        <v>335.4</v>
      </c>
      <c r="AG124" s="87">
        <v>90.85</v>
      </c>
      <c r="AH124" s="87">
        <v>128.29</v>
      </c>
      <c r="AI124" s="87">
        <v>174.73</v>
      </c>
      <c r="AJ124" s="87">
        <v>1.74</v>
      </c>
      <c r="AK124" s="87">
        <v>1.37</v>
      </c>
      <c r="AL124" s="87">
        <v>304.95</v>
      </c>
      <c r="AM124" s="87">
        <v>225.47</v>
      </c>
      <c r="AN124" s="87">
        <v>19.05</v>
      </c>
      <c r="AO124" s="87">
        <v>8.5500000000000007</v>
      </c>
      <c r="AP124" s="87">
        <v>4</v>
      </c>
      <c r="AQ124" s="87">
        <v>23.24</v>
      </c>
      <c r="AR124" s="87">
        <v>11.3</v>
      </c>
      <c r="AS124" s="87">
        <v>8.33</v>
      </c>
      <c r="AT124" s="87">
        <v>4.3099999999999996</v>
      </c>
      <c r="AU124" s="87">
        <v>4.2300000000000004</v>
      </c>
      <c r="AV124" s="87">
        <v>4.34</v>
      </c>
      <c r="AW124" s="87">
        <v>18.510000000000002</v>
      </c>
      <c r="AX124" s="87">
        <v>7.35</v>
      </c>
      <c r="AY124" s="87">
        <v>4.08</v>
      </c>
      <c r="AZ124" s="87">
        <v>2.67</v>
      </c>
      <c r="BA124" s="87">
        <v>7.58</v>
      </c>
      <c r="BB124" s="87">
        <v>61.58</v>
      </c>
      <c r="BC124" s="87">
        <v>1.97</v>
      </c>
      <c r="BD124" s="87">
        <v>2.64</v>
      </c>
      <c r="BE124" s="87">
        <v>16.09</v>
      </c>
      <c r="BF124" s="87">
        <v>74.5</v>
      </c>
      <c r="BG124" s="87">
        <v>12.81</v>
      </c>
      <c r="BH124" s="87">
        <v>20.98</v>
      </c>
      <c r="BI124" s="87">
        <v>9.14</v>
      </c>
      <c r="BJ124" s="87">
        <v>8.69</v>
      </c>
      <c r="BK124" s="87">
        <v>4.82</v>
      </c>
      <c r="BL124" s="87">
        <v>4.04</v>
      </c>
      <c r="BM124" s="87">
        <v>0.66</v>
      </c>
      <c r="BN124" s="87">
        <v>3.01</v>
      </c>
      <c r="BO124" s="87">
        <v>0</v>
      </c>
      <c r="BP124" s="87">
        <v>0</v>
      </c>
      <c r="BQ124" s="87" t="s">
        <v>308</v>
      </c>
      <c r="BR124" s="87">
        <v>2457.04</v>
      </c>
      <c r="BS124" s="87" t="s">
        <v>308</v>
      </c>
      <c r="BT124" s="87">
        <v>1493.4</v>
      </c>
      <c r="BU124" s="87" t="s">
        <v>308</v>
      </c>
      <c r="BV124" s="87">
        <v>0</v>
      </c>
      <c r="BW124" s="87" t="s">
        <v>308</v>
      </c>
      <c r="BX124" s="87">
        <v>0.21</v>
      </c>
      <c r="BY124" s="87" t="s">
        <v>308</v>
      </c>
      <c r="BZ124" s="87">
        <v>1493.62</v>
      </c>
      <c r="CA124" s="87" t="s">
        <v>308</v>
      </c>
      <c r="CB124" s="87">
        <v>4.8499999999999996</v>
      </c>
      <c r="CC124" s="87" t="s">
        <v>308</v>
      </c>
      <c r="CD124" s="87">
        <v>0</v>
      </c>
      <c r="CE124" s="87" t="s">
        <v>308</v>
      </c>
      <c r="CF124" s="87">
        <v>0.18</v>
      </c>
      <c r="CG124" s="87" t="s">
        <v>308</v>
      </c>
      <c r="CH124" s="87">
        <v>0.18</v>
      </c>
      <c r="CI124" s="87" t="s">
        <v>308</v>
      </c>
      <c r="CJ124" s="87">
        <v>5.04</v>
      </c>
      <c r="CK124" s="87" t="s">
        <v>308</v>
      </c>
      <c r="CL124" s="87">
        <v>0</v>
      </c>
      <c r="CM124" s="87" t="s">
        <v>308</v>
      </c>
      <c r="CN124" s="87">
        <v>0</v>
      </c>
      <c r="CO124" s="87" t="s">
        <v>308</v>
      </c>
      <c r="CP124" s="87">
        <v>0</v>
      </c>
      <c r="CQ124" s="87" t="s">
        <v>308</v>
      </c>
      <c r="CR124" s="87">
        <v>9.75</v>
      </c>
      <c r="CS124" s="87" t="s">
        <v>308</v>
      </c>
      <c r="CT124" s="87">
        <v>9.75</v>
      </c>
      <c r="CU124" s="87" t="s">
        <v>308</v>
      </c>
      <c r="CV124" s="87">
        <v>1508.4</v>
      </c>
      <c r="CW124" s="87" t="s">
        <v>308</v>
      </c>
      <c r="CX124" s="87">
        <v>3965.44</v>
      </c>
      <c r="CY124" s="87" t="s">
        <v>308</v>
      </c>
    </row>
    <row r="125" spans="1:103" ht="14.5" x14ac:dyDescent="0.35">
      <c r="A125" s="86" t="s">
        <v>408</v>
      </c>
      <c r="B125" s="86" t="s">
        <v>355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91">
        <v>391.7</v>
      </c>
      <c r="F125" s="91">
        <v>20.37</v>
      </c>
      <c r="G125" s="91">
        <v>7.66</v>
      </c>
      <c r="H125" s="91">
        <v>29.31</v>
      </c>
      <c r="I125" s="91">
        <v>1856.31</v>
      </c>
      <c r="J125" s="91">
        <v>302</v>
      </c>
      <c r="K125" s="91">
        <v>97.74</v>
      </c>
      <c r="L125" s="91">
        <v>75.98</v>
      </c>
      <c r="M125" s="91">
        <v>113.32</v>
      </c>
      <c r="N125" s="91">
        <v>99.66</v>
      </c>
      <c r="O125" s="91">
        <v>414.27</v>
      </c>
      <c r="P125" s="91">
        <v>1269.5</v>
      </c>
      <c r="Q125" s="91">
        <v>178.79</v>
      </c>
      <c r="R125" s="91">
        <v>147.38999999999999</v>
      </c>
      <c r="S125" s="91">
        <v>148.13</v>
      </c>
      <c r="T125" s="91">
        <v>235.56</v>
      </c>
      <c r="U125" s="91">
        <v>2175.81</v>
      </c>
      <c r="V125" s="91">
        <v>233.28</v>
      </c>
      <c r="W125" s="91">
        <v>495.41</v>
      </c>
      <c r="X125" s="91">
        <v>365.1</v>
      </c>
      <c r="Y125" s="91">
        <v>107.25</v>
      </c>
      <c r="Z125" s="91">
        <v>550.47</v>
      </c>
      <c r="AA125" s="91">
        <v>132.86000000000001</v>
      </c>
      <c r="AB125" s="91">
        <v>153.16</v>
      </c>
      <c r="AC125" s="91">
        <v>15.58</v>
      </c>
      <c r="AD125" s="91">
        <v>54.21</v>
      </c>
      <c r="AE125" s="91">
        <v>798.76</v>
      </c>
      <c r="AF125" s="91">
        <v>100.92</v>
      </c>
      <c r="AG125" s="91">
        <v>4092.8</v>
      </c>
      <c r="AH125" s="91">
        <v>773.62</v>
      </c>
      <c r="AI125" s="91">
        <v>72.73</v>
      </c>
      <c r="AJ125" s="91">
        <v>52.29</v>
      </c>
      <c r="AK125" s="91">
        <v>92.46</v>
      </c>
      <c r="AL125" s="91">
        <v>126.48</v>
      </c>
      <c r="AM125" s="91">
        <v>6.86</v>
      </c>
      <c r="AN125" s="91">
        <v>330.12</v>
      </c>
      <c r="AO125" s="91">
        <v>479.63</v>
      </c>
      <c r="AP125" s="91">
        <v>48.09</v>
      </c>
      <c r="AQ125" s="91">
        <v>97.83</v>
      </c>
      <c r="AR125" s="91">
        <v>2506.9899999999998</v>
      </c>
      <c r="AS125" s="91">
        <v>21.72</v>
      </c>
      <c r="AT125" s="91">
        <v>89.79</v>
      </c>
      <c r="AU125" s="91">
        <v>142.74</v>
      </c>
      <c r="AV125" s="91">
        <v>50.68</v>
      </c>
      <c r="AW125" s="91">
        <v>108.84</v>
      </c>
      <c r="AX125" s="91">
        <v>33.26</v>
      </c>
      <c r="AY125" s="91">
        <v>28.87</v>
      </c>
      <c r="AZ125" s="91">
        <v>163.77000000000001</v>
      </c>
      <c r="BA125" s="91">
        <v>18.88</v>
      </c>
      <c r="BB125" s="91">
        <v>81.88</v>
      </c>
      <c r="BC125" s="91">
        <v>6.51</v>
      </c>
      <c r="BD125" s="91">
        <v>57.05</v>
      </c>
      <c r="BE125" s="91">
        <v>112.52</v>
      </c>
      <c r="BF125" s="91">
        <v>67.790000000000006</v>
      </c>
      <c r="BG125" s="91">
        <v>101.9</v>
      </c>
      <c r="BH125" s="91">
        <v>212.24</v>
      </c>
      <c r="BI125" s="91">
        <v>24.22</v>
      </c>
      <c r="BJ125" s="91">
        <v>64.48</v>
      </c>
      <c r="BK125" s="91">
        <v>32.729999999999997</v>
      </c>
      <c r="BL125" s="91">
        <v>16.77</v>
      </c>
      <c r="BM125" s="91">
        <v>15.3</v>
      </c>
      <c r="BN125" s="91">
        <v>12.75</v>
      </c>
      <c r="BO125" s="91">
        <v>0</v>
      </c>
      <c r="BP125" s="91">
        <v>0</v>
      </c>
      <c r="BQ125" s="91" t="s">
        <v>308</v>
      </c>
      <c r="BR125" s="91">
        <v>20715.080000000002</v>
      </c>
      <c r="BS125" s="91" t="s">
        <v>308</v>
      </c>
      <c r="BT125" s="91">
        <v>335.81</v>
      </c>
      <c r="BU125" s="91" t="s">
        <v>308</v>
      </c>
      <c r="BV125" s="91">
        <v>0</v>
      </c>
      <c r="BW125" s="91" t="s">
        <v>308</v>
      </c>
      <c r="BX125" s="91">
        <v>157.33000000000001</v>
      </c>
      <c r="BY125" s="91" t="s">
        <v>308</v>
      </c>
      <c r="BZ125" s="91">
        <v>493.14</v>
      </c>
      <c r="CA125" s="91" t="s">
        <v>308</v>
      </c>
      <c r="CB125" s="91">
        <v>1072.8800000000001</v>
      </c>
      <c r="CC125" s="91" t="s">
        <v>308</v>
      </c>
      <c r="CD125" s="91">
        <v>0</v>
      </c>
      <c r="CE125" s="91" t="s">
        <v>308</v>
      </c>
      <c r="CF125" s="91">
        <v>2721.24</v>
      </c>
      <c r="CG125" s="91" t="s">
        <v>308</v>
      </c>
      <c r="CH125" s="91">
        <v>2721.24</v>
      </c>
      <c r="CI125" s="91" t="s">
        <v>308</v>
      </c>
      <c r="CJ125" s="91">
        <v>3794.12</v>
      </c>
      <c r="CK125" s="91" t="s">
        <v>308</v>
      </c>
      <c r="CL125" s="91">
        <v>0</v>
      </c>
      <c r="CM125" s="91" t="s">
        <v>308</v>
      </c>
      <c r="CN125" s="91">
        <v>0</v>
      </c>
      <c r="CO125" s="91" t="s">
        <v>308</v>
      </c>
      <c r="CP125" s="91">
        <v>0</v>
      </c>
      <c r="CQ125" s="91" t="s">
        <v>308</v>
      </c>
      <c r="CR125" s="91">
        <v>57.63</v>
      </c>
      <c r="CS125" s="91" t="s">
        <v>308</v>
      </c>
      <c r="CT125" s="91">
        <v>57.63</v>
      </c>
      <c r="CU125" s="91" t="s">
        <v>308</v>
      </c>
      <c r="CV125" s="91">
        <v>4344.8900000000003</v>
      </c>
      <c r="CW125" s="91" t="s">
        <v>308</v>
      </c>
      <c r="CX125" s="91">
        <v>25059.97</v>
      </c>
      <c r="CY125" s="91" t="s">
        <v>308</v>
      </c>
    </row>
    <row r="126" spans="1:103" ht="14.5" x14ac:dyDescent="0.35">
      <c r="A126" s="86" t="s">
        <v>408</v>
      </c>
      <c r="B126" s="86" t="s">
        <v>356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8">
        <v>0</v>
      </c>
      <c r="AD126" s="88">
        <v>0</v>
      </c>
      <c r="AE126" s="88">
        <v>0</v>
      </c>
      <c r="AF126" s="88">
        <v>0</v>
      </c>
      <c r="AG126" s="88">
        <v>0</v>
      </c>
      <c r="AH126" s="88">
        <v>63.4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0</v>
      </c>
      <c r="AV126" s="88">
        <v>0</v>
      </c>
      <c r="AW126" s="88">
        <v>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8">
        <v>0</v>
      </c>
      <c r="BQ126" s="88" t="s">
        <v>308</v>
      </c>
      <c r="BR126" s="88">
        <v>63.4</v>
      </c>
      <c r="BS126" s="88" t="s">
        <v>308</v>
      </c>
      <c r="BT126" s="88">
        <v>0.14000000000000001</v>
      </c>
      <c r="BU126" s="88" t="s">
        <v>308</v>
      </c>
      <c r="BV126" s="88">
        <v>0</v>
      </c>
      <c r="BW126" s="88" t="s">
        <v>308</v>
      </c>
      <c r="BX126" s="88">
        <v>0</v>
      </c>
      <c r="BY126" s="88" t="s">
        <v>308</v>
      </c>
      <c r="BZ126" s="88">
        <v>0.14000000000000001</v>
      </c>
      <c r="CA126" s="88" t="s">
        <v>308</v>
      </c>
      <c r="CB126" s="88">
        <v>0</v>
      </c>
      <c r="CC126" s="88" t="s">
        <v>308</v>
      </c>
      <c r="CD126" s="88">
        <v>0</v>
      </c>
      <c r="CE126" s="88" t="s">
        <v>308</v>
      </c>
      <c r="CF126" s="88">
        <v>0</v>
      </c>
      <c r="CG126" s="88" t="s">
        <v>308</v>
      </c>
      <c r="CH126" s="88">
        <v>0</v>
      </c>
      <c r="CI126" s="88" t="s">
        <v>308</v>
      </c>
      <c r="CJ126" s="88">
        <v>0</v>
      </c>
      <c r="CK126" s="88" t="s">
        <v>308</v>
      </c>
      <c r="CL126" s="88">
        <v>0</v>
      </c>
      <c r="CM126" s="88" t="s">
        <v>308</v>
      </c>
      <c r="CN126" s="88">
        <v>0</v>
      </c>
      <c r="CO126" s="88" t="s">
        <v>308</v>
      </c>
      <c r="CP126" s="88">
        <v>0</v>
      </c>
      <c r="CQ126" s="88" t="s">
        <v>308</v>
      </c>
      <c r="CR126" s="88">
        <v>0</v>
      </c>
      <c r="CS126" s="88" t="s">
        <v>308</v>
      </c>
      <c r="CT126" s="88">
        <v>0</v>
      </c>
      <c r="CU126" s="88" t="s">
        <v>308</v>
      </c>
      <c r="CV126" s="88">
        <v>0.14000000000000001</v>
      </c>
      <c r="CW126" s="88" t="s">
        <v>308</v>
      </c>
      <c r="CX126" s="88">
        <v>63.54</v>
      </c>
      <c r="CY126" s="88" t="s">
        <v>308</v>
      </c>
    </row>
    <row r="127" spans="1:103" ht="14.5" x14ac:dyDescent="0.35">
      <c r="A127" s="86" t="s">
        <v>408</v>
      </c>
      <c r="B127" s="86" t="s">
        <v>357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91">
        <v>63</v>
      </c>
      <c r="F127" s="91">
        <v>26.07</v>
      </c>
      <c r="G127" s="91">
        <v>2.9</v>
      </c>
      <c r="H127" s="91">
        <v>67.23</v>
      </c>
      <c r="I127" s="91">
        <v>291.88</v>
      </c>
      <c r="J127" s="91">
        <v>31.76</v>
      </c>
      <c r="K127" s="91">
        <v>56.04</v>
      </c>
      <c r="L127" s="91">
        <v>91.08</v>
      </c>
      <c r="M127" s="91">
        <v>13.64</v>
      </c>
      <c r="N127" s="91">
        <v>83.36</v>
      </c>
      <c r="O127" s="91">
        <v>122.79</v>
      </c>
      <c r="P127" s="91">
        <v>25.85</v>
      </c>
      <c r="Q127" s="91">
        <v>51.72</v>
      </c>
      <c r="R127" s="91">
        <v>88.03</v>
      </c>
      <c r="S127" s="91">
        <v>82.55</v>
      </c>
      <c r="T127" s="91">
        <v>63.02</v>
      </c>
      <c r="U127" s="91">
        <v>31.12</v>
      </c>
      <c r="V127" s="91">
        <v>42.32</v>
      </c>
      <c r="W127" s="91">
        <v>75.81</v>
      </c>
      <c r="X127" s="91">
        <v>89.25</v>
      </c>
      <c r="Y127" s="91">
        <v>21.48</v>
      </c>
      <c r="Z127" s="91">
        <v>36.51</v>
      </c>
      <c r="AA127" s="91">
        <v>19.41</v>
      </c>
      <c r="AB127" s="91">
        <v>121.55</v>
      </c>
      <c r="AC127" s="91">
        <v>3.52</v>
      </c>
      <c r="AD127" s="91">
        <v>38</v>
      </c>
      <c r="AE127" s="91">
        <v>284.61</v>
      </c>
      <c r="AF127" s="91">
        <v>71.66</v>
      </c>
      <c r="AG127" s="91">
        <v>1034.47</v>
      </c>
      <c r="AH127" s="91">
        <v>279.02999999999997</v>
      </c>
      <c r="AI127" s="91">
        <v>1248.3699999999999</v>
      </c>
      <c r="AJ127" s="91">
        <v>19.399999999999999</v>
      </c>
      <c r="AK127" s="91">
        <v>7.78</v>
      </c>
      <c r="AL127" s="91">
        <v>1222.1199999999999</v>
      </c>
      <c r="AM127" s="91">
        <v>27.95</v>
      </c>
      <c r="AN127" s="91">
        <v>66.88</v>
      </c>
      <c r="AO127" s="91">
        <v>25.83</v>
      </c>
      <c r="AP127" s="91">
        <v>17.73</v>
      </c>
      <c r="AQ127" s="91">
        <v>19.84</v>
      </c>
      <c r="AR127" s="91">
        <v>60.78</v>
      </c>
      <c r="AS127" s="91">
        <v>16.5</v>
      </c>
      <c r="AT127" s="91">
        <v>10.47</v>
      </c>
      <c r="AU127" s="91">
        <v>7.08</v>
      </c>
      <c r="AV127" s="91">
        <v>14.41</v>
      </c>
      <c r="AW127" s="91">
        <v>36.69</v>
      </c>
      <c r="AX127" s="91">
        <v>13.38</v>
      </c>
      <c r="AY127" s="91">
        <v>15.39</v>
      </c>
      <c r="AZ127" s="91">
        <v>8</v>
      </c>
      <c r="BA127" s="91">
        <v>8.34</v>
      </c>
      <c r="BB127" s="91">
        <v>28.93</v>
      </c>
      <c r="BC127" s="91">
        <v>4.7</v>
      </c>
      <c r="BD127" s="91">
        <v>31.61</v>
      </c>
      <c r="BE127" s="91">
        <v>18.670000000000002</v>
      </c>
      <c r="BF127" s="91">
        <v>126.68</v>
      </c>
      <c r="BG127" s="91">
        <v>36.299999999999997</v>
      </c>
      <c r="BH127" s="91">
        <v>43.77</v>
      </c>
      <c r="BI127" s="91">
        <v>13.35</v>
      </c>
      <c r="BJ127" s="91">
        <v>8.91</v>
      </c>
      <c r="BK127" s="91">
        <v>10.32</v>
      </c>
      <c r="BL127" s="91">
        <v>16.29</v>
      </c>
      <c r="BM127" s="91">
        <v>4.67</v>
      </c>
      <c r="BN127" s="91">
        <v>11.88</v>
      </c>
      <c r="BO127" s="91">
        <v>0</v>
      </c>
      <c r="BP127" s="91">
        <v>0</v>
      </c>
      <c r="BQ127" s="91" t="s">
        <v>308</v>
      </c>
      <c r="BR127" s="91">
        <v>6512.64</v>
      </c>
      <c r="BS127" s="91" t="s">
        <v>308</v>
      </c>
      <c r="BT127" s="91">
        <v>757.71</v>
      </c>
      <c r="BU127" s="91" t="s">
        <v>308</v>
      </c>
      <c r="BV127" s="91">
        <v>0</v>
      </c>
      <c r="BW127" s="91" t="s">
        <v>308</v>
      </c>
      <c r="BX127" s="91">
        <v>137.57</v>
      </c>
      <c r="BY127" s="91" t="s">
        <v>308</v>
      </c>
      <c r="BZ127" s="91">
        <v>895.28</v>
      </c>
      <c r="CA127" s="91" t="s">
        <v>308</v>
      </c>
      <c r="CB127" s="91">
        <v>63.77</v>
      </c>
      <c r="CC127" s="91" t="s">
        <v>308</v>
      </c>
      <c r="CD127" s="91">
        <v>0.12</v>
      </c>
      <c r="CE127" s="91" t="s">
        <v>308</v>
      </c>
      <c r="CF127" s="91">
        <v>0.56999999999999995</v>
      </c>
      <c r="CG127" s="91" t="s">
        <v>308</v>
      </c>
      <c r="CH127" s="91">
        <v>0.69</v>
      </c>
      <c r="CI127" s="91" t="s">
        <v>308</v>
      </c>
      <c r="CJ127" s="91">
        <v>64.459999999999994</v>
      </c>
      <c r="CK127" s="91" t="s">
        <v>308</v>
      </c>
      <c r="CL127" s="91">
        <v>0</v>
      </c>
      <c r="CM127" s="91" t="s">
        <v>308</v>
      </c>
      <c r="CN127" s="91">
        <v>0</v>
      </c>
      <c r="CO127" s="91" t="s">
        <v>308</v>
      </c>
      <c r="CP127" s="91">
        <v>0</v>
      </c>
      <c r="CQ127" s="91" t="s">
        <v>308</v>
      </c>
      <c r="CR127" s="91">
        <v>191.35</v>
      </c>
      <c r="CS127" s="91" t="s">
        <v>308</v>
      </c>
      <c r="CT127" s="91">
        <v>191.35</v>
      </c>
      <c r="CU127" s="91" t="s">
        <v>308</v>
      </c>
      <c r="CV127" s="91">
        <v>1151.0899999999999</v>
      </c>
      <c r="CW127" s="91" t="s">
        <v>308</v>
      </c>
      <c r="CX127" s="91">
        <v>7663.73</v>
      </c>
      <c r="CY127" s="91" t="s">
        <v>308</v>
      </c>
    </row>
    <row r="128" spans="1:103" ht="14.5" x14ac:dyDescent="0.35">
      <c r="A128" s="86" t="s">
        <v>408</v>
      </c>
      <c r="B128" s="86" t="s">
        <v>358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2.58</v>
      </c>
      <c r="F128" s="87">
        <v>25.58</v>
      </c>
      <c r="G128" s="87">
        <v>6.33</v>
      </c>
      <c r="H128" s="87">
        <v>12.57</v>
      </c>
      <c r="I128" s="87">
        <v>102.83</v>
      </c>
      <c r="J128" s="87">
        <v>9.2200000000000006</v>
      </c>
      <c r="K128" s="87">
        <v>26.78</v>
      </c>
      <c r="L128" s="87">
        <v>38.15</v>
      </c>
      <c r="M128" s="87">
        <v>2.42</v>
      </c>
      <c r="N128" s="87">
        <v>88.21</v>
      </c>
      <c r="O128" s="87">
        <v>114.74</v>
      </c>
      <c r="P128" s="87">
        <v>3</v>
      </c>
      <c r="Q128" s="87">
        <v>25.59</v>
      </c>
      <c r="R128" s="87">
        <v>44.59</v>
      </c>
      <c r="S128" s="87">
        <v>127.72</v>
      </c>
      <c r="T128" s="87">
        <v>50.45</v>
      </c>
      <c r="U128" s="87">
        <v>18.57</v>
      </c>
      <c r="V128" s="87">
        <v>19.600000000000001</v>
      </c>
      <c r="W128" s="87">
        <v>43.59</v>
      </c>
      <c r="X128" s="87">
        <v>24.82</v>
      </c>
      <c r="Y128" s="87">
        <v>2.87</v>
      </c>
      <c r="Z128" s="87">
        <v>12.14</v>
      </c>
      <c r="AA128" s="87">
        <v>5.19</v>
      </c>
      <c r="AB128" s="87">
        <v>41.27</v>
      </c>
      <c r="AC128" s="87">
        <v>0.09</v>
      </c>
      <c r="AD128" s="87">
        <v>15.03</v>
      </c>
      <c r="AE128" s="87">
        <v>43.91</v>
      </c>
      <c r="AF128" s="87">
        <v>160.85</v>
      </c>
      <c r="AG128" s="87">
        <v>1122.82</v>
      </c>
      <c r="AH128" s="87">
        <v>23.27</v>
      </c>
      <c r="AI128" s="87">
        <v>127.78</v>
      </c>
      <c r="AJ128" s="87">
        <v>2851.9</v>
      </c>
      <c r="AK128" s="87">
        <v>4.97</v>
      </c>
      <c r="AL128" s="87">
        <v>348.01</v>
      </c>
      <c r="AM128" s="87">
        <v>6.77</v>
      </c>
      <c r="AN128" s="87">
        <v>3.06</v>
      </c>
      <c r="AO128" s="87">
        <v>10.97</v>
      </c>
      <c r="AP128" s="87">
        <v>0.28999999999999998</v>
      </c>
      <c r="AQ128" s="87">
        <v>3.41</v>
      </c>
      <c r="AR128" s="87">
        <v>4.18</v>
      </c>
      <c r="AS128" s="87">
        <v>0.64</v>
      </c>
      <c r="AT128" s="87">
        <v>0.08</v>
      </c>
      <c r="AU128" s="87">
        <v>1.28</v>
      </c>
      <c r="AV128" s="87">
        <v>0.93</v>
      </c>
      <c r="AW128" s="87">
        <v>2.81</v>
      </c>
      <c r="AX128" s="87">
        <v>1.76</v>
      </c>
      <c r="AY128" s="87">
        <v>0.68</v>
      </c>
      <c r="AZ128" s="87">
        <v>2.0299999999999998</v>
      </c>
      <c r="BA128" s="87">
        <v>0.84</v>
      </c>
      <c r="BB128" s="87">
        <v>9.1</v>
      </c>
      <c r="BC128" s="87">
        <v>0.47</v>
      </c>
      <c r="BD128" s="87">
        <v>22.8</v>
      </c>
      <c r="BE128" s="87">
        <v>3.39</v>
      </c>
      <c r="BF128" s="87">
        <v>3.99</v>
      </c>
      <c r="BG128" s="87">
        <v>3.31</v>
      </c>
      <c r="BH128" s="87">
        <v>1.5</v>
      </c>
      <c r="BI128" s="87">
        <v>1.86</v>
      </c>
      <c r="BJ128" s="87">
        <v>0.48</v>
      </c>
      <c r="BK128" s="87">
        <v>0.36</v>
      </c>
      <c r="BL128" s="87">
        <v>2.39</v>
      </c>
      <c r="BM128" s="87">
        <v>0.14000000000000001</v>
      </c>
      <c r="BN128" s="87">
        <v>0.3</v>
      </c>
      <c r="BO128" s="87">
        <v>0</v>
      </c>
      <c r="BP128" s="87">
        <v>0</v>
      </c>
      <c r="BQ128" s="87" t="s">
        <v>308</v>
      </c>
      <c r="BR128" s="87">
        <v>5637.29</v>
      </c>
      <c r="BS128" s="87" t="s">
        <v>308</v>
      </c>
      <c r="BT128" s="87">
        <v>114.84</v>
      </c>
      <c r="BU128" s="87" t="s">
        <v>308</v>
      </c>
      <c r="BV128" s="87">
        <v>0</v>
      </c>
      <c r="BW128" s="87" t="s">
        <v>308</v>
      </c>
      <c r="BX128" s="87">
        <v>1.25</v>
      </c>
      <c r="BY128" s="87" t="s">
        <v>308</v>
      </c>
      <c r="BZ128" s="87">
        <v>116.1</v>
      </c>
      <c r="CA128" s="87" t="s">
        <v>308</v>
      </c>
      <c r="CB128" s="87">
        <v>2.98</v>
      </c>
      <c r="CC128" s="87" t="s">
        <v>308</v>
      </c>
      <c r="CD128" s="87">
        <v>0</v>
      </c>
      <c r="CE128" s="87" t="s">
        <v>308</v>
      </c>
      <c r="CF128" s="87">
        <v>0.23</v>
      </c>
      <c r="CG128" s="87" t="s">
        <v>308</v>
      </c>
      <c r="CH128" s="87">
        <v>0.23</v>
      </c>
      <c r="CI128" s="87" t="s">
        <v>308</v>
      </c>
      <c r="CJ128" s="87">
        <v>3.21</v>
      </c>
      <c r="CK128" s="87" t="s">
        <v>308</v>
      </c>
      <c r="CL128" s="87">
        <v>0</v>
      </c>
      <c r="CM128" s="87" t="s">
        <v>308</v>
      </c>
      <c r="CN128" s="87">
        <v>0</v>
      </c>
      <c r="CO128" s="87" t="s">
        <v>308</v>
      </c>
      <c r="CP128" s="87">
        <v>0</v>
      </c>
      <c r="CQ128" s="87" t="s">
        <v>308</v>
      </c>
      <c r="CR128" s="87">
        <v>867.7</v>
      </c>
      <c r="CS128" s="87" t="s">
        <v>308</v>
      </c>
      <c r="CT128" s="87">
        <v>867.7</v>
      </c>
      <c r="CU128" s="87" t="s">
        <v>308</v>
      </c>
      <c r="CV128" s="87">
        <v>987.01</v>
      </c>
      <c r="CW128" s="87" t="s">
        <v>308</v>
      </c>
      <c r="CX128" s="87">
        <v>6624.3</v>
      </c>
      <c r="CY128" s="87" t="s">
        <v>308</v>
      </c>
    </row>
    <row r="129" spans="1:103" ht="14.5" x14ac:dyDescent="0.35">
      <c r="A129" s="86" t="s">
        <v>408</v>
      </c>
      <c r="B129" s="86" t="s">
        <v>359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91">
        <v>11.35</v>
      </c>
      <c r="F129" s="91">
        <v>5.49</v>
      </c>
      <c r="G129" s="91">
        <v>2.04</v>
      </c>
      <c r="H129" s="91">
        <v>6.91</v>
      </c>
      <c r="I129" s="91">
        <v>123.52</v>
      </c>
      <c r="J129" s="91">
        <v>15.85</v>
      </c>
      <c r="K129" s="91">
        <v>7.45</v>
      </c>
      <c r="L129" s="91">
        <v>14.67</v>
      </c>
      <c r="M129" s="91">
        <v>6.41</v>
      </c>
      <c r="N129" s="91">
        <v>14.87</v>
      </c>
      <c r="O129" s="91">
        <v>57.67</v>
      </c>
      <c r="P129" s="91">
        <v>46.21</v>
      </c>
      <c r="Q129" s="91">
        <v>23.74</v>
      </c>
      <c r="R129" s="91">
        <v>30.2</v>
      </c>
      <c r="S129" s="91">
        <v>19.239999999999998</v>
      </c>
      <c r="T129" s="91">
        <v>35.340000000000003</v>
      </c>
      <c r="U129" s="91">
        <v>60.81</v>
      </c>
      <c r="V129" s="91">
        <v>36.43</v>
      </c>
      <c r="W129" s="91">
        <v>98.14</v>
      </c>
      <c r="X129" s="91">
        <v>46.64</v>
      </c>
      <c r="Y129" s="91">
        <v>20.28</v>
      </c>
      <c r="Z129" s="91">
        <v>34.76</v>
      </c>
      <c r="AA129" s="91">
        <v>21.59</v>
      </c>
      <c r="AB129" s="91">
        <v>77.37</v>
      </c>
      <c r="AC129" s="91">
        <v>2.21</v>
      </c>
      <c r="AD129" s="91">
        <v>18.8</v>
      </c>
      <c r="AE129" s="91">
        <v>89.16</v>
      </c>
      <c r="AF129" s="91">
        <v>45.69</v>
      </c>
      <c r="AG129" s="91">
        <v>365.71</v>
      </c>
      <c r="AH129" s="91">
        <v>163.49</v>
      </c>
      <c r="AI129" s="91">
        <v>120.89</v>
      </c>
      <c r="AJ129" s="91">
        <v>27.81</v>
      </c>
      <c r="AK129" s="91">
        <v>768.04</v>
      </c>
      <c r="AL129" s="91">
        <v>432.89</v>
      </c>
      <c r="AM129" s="91">
        <v>109.1</v>
      </c>
      <c r="AN129" s="91">
        <v>54.44</v>
      </c>
      <c r="AO129" s="91">
        <v>27.02</v>
      </c>
      <c r="AP129" s="91">
        <v>24.19</v>
      </c>
      <c r="AQ129" s="91">
        <v>38.54</v>
      </c>
      <c r="AR129" s="91">
        <v>91.87</v>
      </c>
      <c r="AS129" s="91">
        <v>161.77000000000001</v>
      </c>
      <c r="AT129" s="91">
        <v>83.4</v>
      </c>
      <c r="AU129" s="91">
        <v>133.06</v>
      </c>
      <c r="AV129" s="91">
        <v>27.14</v>
      </c>
      <c r="AW129" s="91">
        <v>224.86</v>
      </c>
      <c r="AX129" s="91">
        <v>113.63</v>
      </c>
      <c r="AY129" s="91">
        <v>71.38</v>
      </c>
      <c r="AZ129" s="91">
        <v>33.29</v>
      </c>
      <c r="BA129" s="91">
        <v>33.770000000000003</v>
      </c>
      <c r="BB129" s="91">
        <v>89.18</v>
      </c>
      <c r="BC129" s="91">
        <v>25.55</v>
      </c>
      <c r="BD129" s="91">
        <v>1057.3699999999999</v>
      </c>
      <c r="BE129" s="91">
        <v>78.98</v>
      </c>
      <c r="BF129" s="91">
        <v>279.06</v>
      </c>
      <c r="BG129" s="91">
        <v>95.19</v>
      </c>
      <c r="BH129" s="91">
        <v>78.06</v>
      </c>
      <c r="BI129" s="91">
        <v>38.159999999999997</v>
      </c>
      <c r="BJ129" s="91">
        <v>44.01</v>
      </c>
      <c r="BK129" s="91">
        <v>32.159999999999997</v>
      </c>
      <c r="BL129" s="91">
        <v>87.51</v>
      </c>
      <c r="BM129" s="91">
        <v>3.55</v>
      </c>
      <c r="BN129" s="91">
        <v>11.1</v>
      </c>
      <c r="BO129" s="91">
        <v>0</v>
      </c>
      <c r="BP129" s="91">
        <v>0</v>
      </c>
      <c r="BQ129" s="91" t="s">
        <v>308</v>
      </c>
      <c r="BR129" s="91">
        <v>5999.01</v>
      </c>
      <c r="BS129" s="91" t="s">
        <v>308</v>
      </c>
      <c r="BT129" s="91">
        <v>6390.71</v>
      </c>
      <c r="BU129" s="91" t="s">
        <v>308</v>
      </c>
      <c r="BV129" s="91">
        <v>0</v>
      </c>
      <c r="BW129" s="91" t="s">
        <v>308</v>
      </c>
      <c r="BX129" s="91">
        <v>3.73</v>
      </c>
      <c r="BY129" s="91" t="s">
        <v>308</v>
      </c>
      <c r="BZ129" s="91">
        <v>6394.44</v>
      </c>
      <c r="CA129" s="91" t="s">
        <v>308</v>
      </c>
      <c r="CB129" s="91">
        <v>2.78</v>
      </c>
      <c r="CC129" s="91" t="s">
        <v>308</v>
      </c>
      <c r="CD129" s="91">
        <v>0.06</v>
      </c>
      <c r="CE129" s="91" t="s">
        <v>308</v>
      </c>
      <c r="CF129" s="91">
        <v>0.02</v>
      </c>
      <c r="CG129" s="91" t="s">
        <v>308</v>
      </c>
      <c r="CH129" s="91">
        <v>0.08</v>
      </c>
      <c r="CI129" s="91" t="s">
        <v>308</v>
      </c>
      <c r="CJ129" s="91">
        <v>2.86</v>
      </c>
      <c r="CK129" s="91" t="s">
        <v>308</v>
      </c>
      <c r="CL129" s="91">
        <v>0</v>
      </c>
      <c r="CM129" s="91" t="s">
        <v>308</v>
      </c>
      <c r="CN129" s="91">
        <v>0</v>
      </c>
      <c r="CO129" s="91" t="s">
        <v>308</v>
      </c>
      <c r="CP129" s="91">
        <v>0</v>
      </c>
      <c r="CQ129" s="91" t="s">
        <v>308</v>
      </c>
      <c r="CR129" s="91">
        <v>129.69999999999999</v>
      </c>
      <c r="CS129" s="91" t="s">
        <v>308</v>
      </c>
      <c r="CT129" s="91">
        <v>129.69999999999999</v>
      </c>
      <c r="CU129" s="91" t="s">
        <v>308</v>
      </c>
      <c r="CV129" s="91">
        <v>6526.99</v>
      </c>
      <c r="CW129" s="91" t="s">
        <v>308</v>
      </c>
      <c r="CX129" s="91">
        <v>12526.01</v>
      </c>
      <c r="CY129" s="91" t="s">
        <v>308</v>
      </c>
    </row>
    <row r="130" spans="1:103" ht="14.5" x14ac:dyDescent="0.35">
      <c r="A130" s="86" t="s">
        <v>408</v>
      </c>
      <c r="B130" s="86" t="s">
        <v>360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24.69</v>
      </c>
      <c r="F130" s="87">
        <v>2.4700000000000002</v>
      </c>
      <c r="G130" s="87">
        <v>11.59</v>
      </c>
      <c r="H130" s="87">
        <v>25.15</v>
      </c>
      <c r="I130" s="87">
        <v>255.48</v>
      </c>
      <c r="J130" s="87">
        <v>50.01</v>
      </c>
      <c r="K130" s="87">
        <v>23.97</v>
      </c>
      <c r="L130" s="87">
        <v>37.92</v>
      </c>
      <c r="M130" s="87">
        <v>14.03</v>
      </c>
      <c r="N130" s="87">
        <v>99.73</v>
      </c>
      <c r="O130" s="87">
        <v>162.52000000000001</v>
      </c>
      <c r="P130" s="87">
        <v>35.14</v>
      </c>
      <c r="Q130" s="87">
        <v>43.9</v>
      </c>
      <c r="R130" s="87">
        <v>58.2</v>
      </c>
      <c r="S130" s="87">
        <v>88.74</v>
      </c>
      <c r="T130" s="87">
        <v>72.67</v>
      </c>
      <c r="U130" s="87">
        <v>35.39</v>
      </c>
      <c r="V130" s="87">
        <v>30.68</v>
      </c>
      <c r="W130" s="87">
        <v>76.25</v>
      </c>
      <c r="X130" s="87">
        <v>88.26</v>
      </c>
      <c r="Y130" s="87">
        <v>31.81</v>
      </c>
      <c r="Z130" s="87">
        <v>16.46</v>
      </c>
      <c r="AA130" s="87">
        <v>26.28</v>
      </c>
      <c r="AB130" s="87">
        <v>77.5</v>
      </c>
      <c r="AC130" s="87">
        <v>7.14</v>
      </c>
      <c r="AD130" s="87">
        <v>30.47</v>
      </c>
      <c r="AE130" s="87">
        <v>214.95</v>
      </c>
      <c r="AF130" s="87">
        <v>226.74</v>
      </c>
      <c r="AG130" s="87">
        <v>2083.5300000000002</v>
      </c>
      <c r="AH130" s="87">
        <v>638.29</v>
      </c>
      <c r="AI130" s="87">
        <v>1629.99</v>
      </c>
      <c r="AJ130" s="87">
        <v>16603.38</v>
      </c>
      <c r="AK130" s="87">
        <v>2705.24</v>
      </c>
      <c r="AL130" s="87">
        <v>5331.04</v>
      </c>
      <c r="AM130" s="87">
        <v>1423.25</v>
      </c>
      <c r="AN130" s="87">
        <v>74.44</v>
      </c>
      <c r="AO130" s="87">
        <v>60</v>
      </c>
      <c r="AP130" s="87">
        <v>14</v>
      </c>
      <c r="AQ130" s="87">
        <v>117.64</v>
      </c>
      <c r="AR130" s="87">
        <v>76.5</v>
      </c>
      <c r="AS130" s="87">
        <v>4.7300000000000004</v>
      </c>
      <c r="AT130" s="87">
        <v>4.8</v>
      </c>
      <c r="AU130" s="87">
        <v>2.48</v>
      </c>
      <c r="AV130" s="87">
        <v>34.840000000000003</v>
      </c>
      <c r="AW130" s="87">
        <v>86.09</v>
      </c>
      <c r="AX130" s="87">
        <v>42.41</v>
      </c>
      <c r="AY130" s="87">
        <v>15.24</v>
      </c>
      <c r="AZ130" s="87">
        <v>13.35</v>
      </c>
      <c r="BA130" s="87">
        <v>16.3</v>
      </c>
      <c r="BB130" s="87">
        <v>93.63</v>
      </c>
      <c r="BC130" s="87">
        <v>7.74</v>
      </c>
      <c r="BD130" s="87">
        <v>69.150000000000006</v>
      </c>
      <c r="BE130" s="87">
        <v>77.959999999999994</v>
      </c>
      <c r="BF130" s="87">
        <v>78.27</v>
      </c>
      <c r="BG130" s="87">
        <v>13.96</v>
      </c>
      <c r="BH130" s="87">
        <v>16.13</v>
      </c>
      <c r="BI130" s="87">
        <v>3.53</v>
      </c>
      <c r="BJ130" s="87">
        <v>16.239999999999998</v>
      </c>
      <c r="BK130" s="87">
        <v>11.33</v>
      </c>
      <c r="BL130" s="87">
        <v>1.96</v>
      </c>
      <c r="BM130" s="87">
        <v>5.41</v>
      </c>
      <c r="BN130" s="87">
        <v>4.12</v>
      </c>
      <c r="BO130" s="87">
        <v>0</v>
      </c>
      <c r="BP130" s="87">
        <v>0</v>
      </c>
      <c r="BQ130" s="87" t="s">
        <v>308</v>
      </c>
      <c r="BR130" s="87">
        <v>33245.089999999997</v>
      </c>
      <c r="BS130" s="87" t="s">
        <v>308</v>
      </c>
      <c r="BT130" s="87">
        <v>298.39999999999998</v>
      </c>
      <c r="BU130" s="87" t="s">
        <v>308</v>
      </c>
      <c r="BV130" s="87">
        <v>0</v>
      </c>
      <c r="BW130" s="87" t="s">
        <v>308</v>
      </c>
      <c r="BX130" s="87">
        <v>5.51</v>
      </c>
      <c r="BY130" s="87" t="s">
        <v>308</v>
      </c>
      <c r="BZ130" s="87">
        <v>303.92</v>
      </c>
      <c r="CA130" s="87" t="s">
        <v>308</v>
      </c>
      <c r="CB130" s="87">
        <v>21.77</v>
      </c>
      <c r="CC130" s="87" t="s">
        <v>308</v>
      </c>
      <c r="CD130" s="87">
        <v>0.08</v>
      </c>
      <c r="CE130" s="87" t="s">
        <v>308</v>
      </c>
      <c r="CF130" s="87">
        <v>0.51</v>
      </c>
      <c r="CG130" s="87" t="s">
        <v>308</v>
      </c>
      <c r="CH130" s="87">
        <v>0.59</v>
      </c>
      <c r="CI130" s="87" t="s">
        <v>308</v>
      </c>
      <c r="CJ130" s="87">
        <v>22.36</v>
      </c>
      <c r="CK130" s="87" t="s">
        <v>308</v>
      </c>
      <c r="CL130" s="87">
        <v>0</v>
      </c>
      <c r="CM130" s="87" t="s">
        <v>308</v>
      </c>
      <c r="CN130" s="87">
        <v>0</v>
      </c>
      <c r="CO130" s="87" t="s">
        <v>308</v>
      </c>
      <c r="CP130" s="87">
        <v>0</v>
      </c>
      <c r="CQ130" s="87" t="s">
        <v>308</v>
      </c>
      <c r="CR130" s="87">
        <v>151.04</v>
      </c>
      <c r="CS130" s="87" t="s">
        <v>308</v>
      </c>
      <c r="CT130" s="87">
        <v>151.04</v>
      </c>
      <c r="CU130" s="87" t="s">
        <v>308</v>
      </c>
      <c r="CV130" s="87">
        <v>477.32</v>
      </c>
      <c r="CW130" s="87" t="s">
        <v>308</v>
      </c>
      <c r="CX130" s="87">
        <v>33722.410000000003</v>
      </c>
      <c r="CY130" s="87" t="s">
        <v>308</v>
      </c>
    </row>
    <row r="131" spans="1:103" ht="14.5" x14ac:dyDescent="0.35">
      <c r="A131" s="86" t="s">
        <v>408</v>
      </c>
      <c r="B131" s="86" t="s">
        <v>361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91">
        <v>2.65</v>
      </c>
      <c r="F131" s="91">
        <v>0.9</v>
      </c>
      <c r="G131" s="91">
        <v>0.19</v>
      </c>
      <c r="H131" s="91">
        <v>0.4</v>
      </c>
      <c r="I131" s="91">
        <v>12.32</v>
      </c>
      <c r="J131" s="91">
        <v>2.19</v>
      </c>
      <c r="K131" s="91">
        <v>1.02</v>
      </c>
      <c r="L131" s="91">
        <v>1.27</v>
      </c>
      <c r="M131" s="91">
        <v>4</v>
      </c>
      <c r="N131" s="91">
        <v>2.09</v>
      </c>
      <c r="O131" s="91">
        <v>7.68</v>
      </c>
      <c r="P131" s="91">
        <v>5.18</v>
      </c>
      <c r="Q131" s="91">
        <v>3.21</v>
      </c>
      <c r="R131" s="91">
        <v>1.74</v>
      </c>
      <c r="S131" s="91">
        <v>1.07</v>
      </c>
      <c r="T131" s="91">
        <v>2.96</v>
      </c>
      <c r="U131" s="91">
        <v>3.2</v>
      </c>
      <c r="V131" s="91">
        <v>2.0099999999999998</v>
      </c>
      <c r="W131" s="91">
        <v>9.59</v>
      </c>
      <c r="X131" s="91">
        <v>4.26</v>
      </c>
      <c r="Y131" s="91">
        <v>1.0900000000000001</v>
      </c>
      <c r="Z131" s="91">
        <v>1.85</v>
      </c>
      <c r="AA131" s="91">
        <v>1.57</v>
      </c>
      <c r="AB131" s="91">
        <v>24.05</v>
      </c>
      <c r="AC131" s="91">
        <v>3.46</v>
      </c>
      <c r="AD131" s="91">
        <v>10.5</v>
      </c>
      <c r="AE131" s="91">
        <v>18.329999999999998</v>
      </c>
      <c r="AF131" s="91">
        <v>9.26</v>
      </c>
      <c r="AG131" s="91">
        <v>106.44</v>
      </c>
      <c r="AH131" s="91">
        <v>91.86</v>
      </c>
      <c r="AI131" s="91">
        <v>10.91</v>
      </c>
      <c r="AJ131" s="91">
        <v>2.16</v>
      </c>
      <c r="AK131" s="91">
        <v>7.16</v>
      </c>
      <c r="AL131" s="91">
        <v>110.77</v>
      </c>
      <c r="AM131" s="91">
        <v>490.44</v>
      </c>
      <c r="AN131" s="91">
        <v>14.88</v>
      </c>
      <c r="AO131" s="91">
        <v>31.14</v>
      </c>
      <c r="AP131" s="91">
        <v>8.4700000000000006</v>
      </c>
      <c r="AQ131" s="91">
        <v>48.74</v>
      </c>
      <c r="AR131" s="91">
        <v>50.07</v>
      </c>
      <c r="AS131" s="91">
        <v>75.13</v>
      </c>
      <c r="AT131" s="91">
        <v>41.23</v>
      </c>
      <c r="AU131" s="91">
        <v>69.16</v>
      </c>
      <c r="AV131" s="91">
        <v>7.94</v>
      </c>
      <c r="AW131" s="91">
        <v>115.62</v>
      </c>
      <c r="AX131" s="91">
        <v>16.32</v>
      </c>
      <c r="AY131" s="91">
        <v>9.36</v>
      </c>
      <c r="AZ131" s="91">
        <v>8.06</v>
      </c>
      <c r="BA131" s="91">
        <v>8.94</v>
      </c>
      <c r="BB131" s="91">
        <v>14.07</v>
      </c>
      <c r="BC131" s="91">
        <v>7</v>
      </c>
      <c r="BD131" s="91">
        <v>4.53</v>
      </c>
      <c r="BE131" s="91">
        <v>31.05</v>
      </c>
      <c r="BF131" s="91">
        <v>145.80000000000001</v>
      </c>
      <c r="BG131" s="91">
        <v>17.98</v>
      </c>
      <c r="BH131" s="91">
        <v>13.41</v>
      </c>
      <c r="BI131" s="91">
        <v>13.1</v>
      </c>
      <c r="BJ131" s="91">
        <v>9.68</v>
      </c>
      <c r="BK131" s="91">
        <v>11.05</v>
      </c>
      <c r="BL131" s="91">
        <v>14.05</v>
      </c>
      <c r="BM131" s="91">
        <v>0.56999999999999995</v>
      </c>
      <c r="BN131" s="91">
        <v>4.54</v>
      </c>
      <c r="BO131" s="91">
        <v>0</v>
      </c>
      <c r="BP131" s="91">
        <v>0</v>
      </c>
      <c r="BQ131" s="91" t="s">
        <v>308</v>
      </c>
      <c r="BR131" s="91">
        <v>1749.66</v>
      </c>
      <c r="BS131" s="91" t="s">
        <v>308</v>
      </c>
      <c r="BT131" s="91">
        <v>175.21</v>
      </c>
      <c r="BU131" s="91" t="s">
        <v>308</v>
      </c>
      <c r="BV131" s="91">
        <v>0</v>
      </c>
      <c r="BW131" s="91" t="s">
        <v>308</v>
      </c>
      <c r="BX131" s="91">
        <v>7.0000000000000007E-2</v>
      </c>
      <c r="BY131" s="91" t="s">
        <v>308</v>
      </c>
      <c r="BZ131" s="91">
        <v>175.28</v>
      </c>
      <c r="CA131" s="91" t="s">
        <v>308</v>
      </c>
      <c r="CB131" s="91">
        <v>0.05</v>
      </c>
      <c r="CC131" s="91" t="s">
        <v>308</v>
      </c>
      <c r="CD131" s="91">
        <v>0</v>
      </c>
      <c r="CE131" s="91" t="s">
        <v>308</v>
      </c>
      <c r="CF131" s="91">
        <v>0</v>
      </c>
      <c r="CG131" s="91" t="s">
        <v>308</v>
      </c>
      <c r="CH131" s="91">
        <v>0</v>
      </c>
      <c r="CI131" s="91" t="s">
        <v>308</v>
      </c>
      <c r="CJ131" s="91">
        <v>0.05</v>
      </c>
      <c r="CK131" s="91" t="s">
        <v>308</v>
      </c>
      <c r="CL131" s="91">
        <v>0</v>
      </c>
      <c r="CM131" s="91" t="s">
        <v>308</v>
      </c>
      <c r="CN131" s="91">
        <v>0</v>
      </c>
      <c r="CO131" s="91" t="s">
        <v>308</v>
      </c>
      <c r="CP131" s="91">
        <v>0</v>
      </c>
      <c r="CQ131" s="91" t="s">
        <v>308</v>
      </c>
      <c r="CR131" s="91">
        <v>7.4</v>
      </c>
      <c r="CS131" s="91" t="s">
        <v>308</v>
      </c>
      <c r="CT131" s="91">
        <v>7.4</v>
      </c>
      <c r="CU131" s="91" t="s">
        <v>308</v>
      </c>
      <c r="CV131" s="91">
        <v>182.72</v>
      </c>
      <c r="CW131" s="91" t="s">
        <v>308</v>
      </c>
      <c r="CX131" s="91">
        <v>1932.38</v>
      </c>
      <c r="CY131" s="91" t="s">
        <v>308</v>
      </c>
    </row>
    <row r="132" spans="1:103" ht="14.5" x14ac:dyDescent="0.35">
      <c r="A132" s="86" t="s">
        <v>408</v>
      </c>
      <c r="B132" s="86" t="s">
        <v>362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3.13</v>
      </c>
      <c r="F132" s="87">
        <v>0.96</v>
      </c>
      <c r="G132" s="87">
        <v>0.56999999999999995</v>
      </c>
      <c r="H132" s="87">
        <v>5.05</v>
      </c>
      <c r="I132" s="87">
        <v>61.91</v>
      </c>
      <c r="J132" s="87">
        <v>55.24</v>
      </c>
      <c r="K132" s="87">
        <v>4.8499999999999996</v>
      </c>
      <c r="L132" s="87">
        <v>4.3</v>
      </c>
      <c r="M132" s="87">
        <v>3.19</v>
      </c>
      <c r="N132" s="87">
        <v>9.9700000000000006</v>
      </c>
      <c r="O132" s="87">
        <v>158.69999999999999</v>
      </c>
      <c r="P132" s="87">
        <v>7.53</v>
      </c>
      <c r="Q132" s="87">
        <v>46.67</v>
      </c>
      <c r="R132" s="87">
        <v>32.68</v>
      </c>
      <c r="S132" s="87">
        <v>36.979999999999997</v>
      </c>
      <c r="T132" s="87">
        <v>137.65</v>
      </c>
      <c r="U132" s="87">
        <v>79.52</v>
      </c>
      <c r="V132" s="87">
        <v>96.8</v>
      </c>
      <c r="W132" s="87">
        <v>303.88</v>
      </c>
      <c r="X132" s="87">
        <v>145.08000000000001</v>
      </c>
      <c r="Y132" s="87">
        <v>31.88</v>
      </c>
      <c r="Z132" s="87">
        <v>43.02</v>
      </c>
      <c r="AA132" s="87">
        <v>44.62</v>
      </c>
      <c r="AB132" s="87">
        <v>153.07</v>
      </c>
      <c r="AC132" s="87">
        <v>2.0099999999999998</v>
      </c>
      <c r="AD132" s="87">
        <v>10.45</v>
      </c>
      <c r="AE132" s="87">
        <v>432.34</v>
      </c>
      <c r="AF132" s="87">
        <v>42.22</v>
      </c>
      <c r="AG132" s="87">
        <v>559.16</v>
      </c>
      <c r="AH132" s="87">
        <v>141.41</v>
      </c>
      <c r="AI132" s="87">
        <v>306.39</v>
      </c>
      <c r="AJ132" s="87">
        <v>5.4</v>
      </c>
      <c r="AK132" s="87">
        <v>86.93</v>
      </c>
      <c r="AL132" s="87">
        <v>245.38</v>
      </c>
      <c r="AM132" s="87">
        <v>2.76</v>
      </c>
      <c r="AN132" s="87">
        <v>73.56</v>
      </c>
      <c r="AO132" s="87">
        <v>7.78</v>
      </c>
      <c r="AP132" s="87">
        <v>48.33</v>
      </c>
      <c r="AQ132" s="87">
        <v>101.06</v>
      </c>
      <c r="AR132" s="87">
        <v>113</v>
      </c>
      <c r="AS132" s="87">
        <v>139.22</v>
      </c>
      <c r="AT132" s="87">
        <v>44.97</v>
      </c>
      <c r="AU132" s="87">
        <v>128.77000000000001</v>
      </c>
      <c r="AV132" s="87">
        <v>64.03</v>
      </c>
      <c r="AW132" s="87">
        <v>136.88999999999999</v>
      </c>
      <c r="AX132" s="87">
        <v>54.54</v>
      </c>
      <c r="AY132" s="87">
        <v>10.32</v>
      </c>
      <c r="AZ132" s="87">
        <v>7.88</v>
      </c>
      <c r="BA132" s="87">
        <v>34.24</v>
      </c>
      <c r="BB132" s="87">
        <v>6.63</v>
      </c>
      <c r="BC132" s="87">
        <v>6.74</v>
      </c>
      <c r="BD132" s="87">
        <v>785.05</v>
      </c>
      <c r="BE132" s="87">
        <v>150.58000000000001</v>
      </c>
      <c r="BF132" s="87">
        <v>161.63999999999999</v>
      </c>
      <c r="BG132" s="87">
        <v>23.48</v>
      </c>
      <c r="BH132" s="87">
        <v>117.72</v>
      </c>
      <c r="BI132" s="87">
        <v>49.39</v>
      </c>
      <c r="BJ132" s="87">
        <v>57.75</v>
      </c>
      <c r="BK132" s="87">
        <v>42.02</v>
      </c>
      <c r="BL132" s="87">
        <v>133.30000000000001</v>
      </c>
      <c r="BM132" s="87">
        <v>0.95</v>
      </c>
      <c r="BN132" s="87">
        <v>62.43</v>
      </c>
      <c r="BO132" s="87">
        <v>0</v>
      </c>
      <c r="BP132" s="87">
        <v>0</v>
      </c>
      <c r="BQ132" s="87" t="s">
        <v>308</v>
      </c>
      <c r="BR132" s="87">
        <v>5863.97</v>
      </c>
      <c r="BS132" s="87" t="s">
        <v>308</v>
      </c>
      <c r="BT132" s="87">
        <v>1055.18</v>
      </c>
      <c r="BU132" s="87" t="s">
        <v>308</v>
      </c>
      <c r="BV132" s="87">
        <v>0</v>
      </c>
      <c r="BW132" s="87" t="s">
        <v>308</v>
      </c>
      <c r="BX132" s="87">
        <v>6.97</v>
      </c>
      <c r="BY132" s="87" t="s">
        <v>308</v>
      </c>
      <c r="BZ132" s="87">
        <v>1062.1500000000001</v>
      </c>
      <c r="CA132" s="87" t="s">
        <v>308</v>
      </c>
      <c r="CB132" s="87">
        <v>0.13</v>
      </c>
      <c r="CC132" s="87" t="s">
        <v>308</v>
      </c>
      <c r="CD132" s="87">
        <v>0</v>
      </c>
      <c r="CE132" s="87" t="s">
        <v>308</v>
      </c>
      <c r="CF132" s="87">
        <v>-0.01</v>
      </c>
      <c r="CG132" s="87" t="s">
        <v>308</v>
      </c>
      <c r="CH132" s="87">
        <v>-0.01</v>
      </c>
      <c r="CI132" s="87" t="s">
        <v>308</v>
      </c>
      <c r="CJ132" s="87">
        <v>0.12</v>
      </c>
      <c r="CK132" s="87" t="s">
        <v>308</v>
      </c>
      <c r="CL132" s="87">
        <v>0</v>
      </c>
      <c r="CM132" s="87" t="s">
        <v>308</v>
      </c>
      <c r="CN132" s="87">
        <v>0</v>
      </c>
      <c r="CO132" s="87" t="s">
        <v>308</v>
      </c>
      <c r="CP132" s="87">
        <v>0</v>
      </c>
      <c r="CQ132" s="87" t="s">
        <v>308</v>
      </c>
      <c r="CR132" s="87">
        <v>0.53</v>
      </c>
      <c r="CS132" s="87" t="s">
        <v>308</v>
      </c>
      <c r="CT132" s="87">
        <v>0.53</v>
      </c>
      <c r="CU132" s="87" t="s">
        <v>308</v>
      </c>
      <c r="CV132" s="87">
        <v>1062.81</v>
      </c>
      <c r="CW132" s="87" t="s">
        <v>308</v>
      </c>
      <c r="CX132" s="87">
        <v>6926.78</v>
      </c>
      <c r="CY132" s="87" t="s">
        <v>308</v>
      </c>
    </row>
    <row r="133" spans="1:103" ht="14.5" x14ac:dyDescent="0.35">
      <c r="A133" s="86" t="s">
        <v>408</v>
      </c>
      <c r="B133" s="86" t="s">
        <v>363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91">
        <v>9.0500000000000007</v>
      </c>
      <c r="F133" s="91">
        <v>1.7</v>
      </c>
      <c r="G133" s="91">
        <v>0.13</v>
      </c>
      <c r="H133" s="91">
        <v>5.35</v>
      </c>
      <c r="I133" s="91">
        <v>63.7</v>
      </c>
      <c r="J133" s="91">
        <v>6.89</v>
      </c>
      <c r="K133" s="91">
        <v>7.02</v>
      </c>
      <c r="L133" s="91">
        <v>16.46</v>
      </c>
      <c r="M133" s="91">
        <v>45.27</v>
      </c>
      <c r="N133" s="91">
        <v>15.93</v>
      </c>
      <c r="O133" s="91">
        <v>53.02</v>
      </c>
      <c r="P133" s="91">
        <v>98.76</v>
      </c>
      <c r="Q133" s="91">
        <v>14.61</v>
      </c>
      <c r="R133" s="91">
        <v>14.14</v>
      </c>
      <c r="S133" s="91">
        <v>14.17</v>
      </c>
      <c r="T133" s="91">
        <v>31.06</v>
      </c>
      <c r="U133" s="91">
        <v>51.37</v>
      </c>
      <c r="V133" s="91">
        <v>26.02</v>
      </c>
      <c r="W133" s="91">
        <v>41.38</v>
      </c>
      <c r="X133" s="91">
        <v>67.959999999999994</v>
      </c>
      <c r="Y133" s="91">
        <v>7.38</v>
      </c>
      <c r="Z133" s="91">
        <v>19.5</v>
      </c>
      <c r="AA133" s="91">
        <v>11.11</v>
      </c>
      <c r="AB133" s="91">
        <v>52.56</v>
      </c>
      <c r="AC133" s="91">
        <v>3.23</v>
      </c>
      <c r="AD133" s="91">
        <v>51.86</v>
      </c>
      <c r="AE133" s="91">
        <v>26.69</v>
      </c>
      <c r="AF133" s="91">
        <v>32.200000000000003</v>
      </c>
      <c r="AG133" s="91">
        <v>203.38</v>
      </c>
      <c r="AH133" s="91">
        <v>110.97</v>
      </c>
      <c r="AI133" s="91">
        <v>25</v>
      </c>
      <c r="AJ133" s="91">
        <v>5.39</v>
      </c>
      <c r="AK133" s="91">
        <v>9.65</v>
      </c>
      <c r="AL133" s="91">
        <v>39.369999999999997</v>
      </c>
      <c r="AM133" s="91">
        <v>14.08</v>
      </c>
      <c r="AN133" s="91">
        <v>27.1</v>
      </c>
      <c r="AO133" s="91">
        <v>281.64</v>
      </c>
      <c r="AP133" s="91">
        <v>57.66</v>
      </c>
      <c r="AQ133" s="91">
        <v>68.52</v>
      </c>
      <c r="AR133" s="91">
        <v>177.58</v>
      </c>
      <c r="AS133" s="91">
        <v>127</v>
      </c>
      <c r="AT133" s="91">
        <v>78.34</v>
      </c>
      <c r="AU133" s="91">
        <v>47.49</v>
      </c>
      <c r="AV133" s="91">
        <v>21.52</v>
      </c>
      <c r="AW133" s="91">
        <v>106.51</v>
      </c>
      <c r="AX133" s="91">
        <v>73.3</v>
      </c>
      <c r="AY133" s="91">
        <v>86.74</v>
      </c>
      <c r="AZ133" s="91">
        <v>79.349999999999994</v>
      </c>
      <c r="BA133" s="91">
        <v>41.38</v>
      </c>
      <c r="BB133" s="91">
        <v>16.559999999999999</v>
      </c>
      <c r="BC133" s="91">
        <v>9.2100000000000009</v>
      </c>
      <c r="BD133" s="91">
        <v>9.42</v>
      </c>
      <c r="BE133" s="91">
        <v>77.680000000000007</v>
      </c>
      <c r="BF133" s="91">
        <v>214.19</v>
      </c>
      <c r="BG133" s="91">
        <v>334.01</v>
      </c>
      <c r="BH133" s="91">
        <v>99.03</v>
      </c>
      <c r="BI133" s="91">
        <v>48.03</v>
      </c>
      <c r="BJ133" s="91">
        <v>148.88999999999999</v>
      </c>
      <c r="BK133" s="91">
        <v>29.78</v>
      </c>
      <c r="BL133" s="91">
        <v>52.21</v>
      </c>
      <c r="BM133" s="91">
        <v>1.1399999999999999</v>
      </c>
      <c r="BN133" s="91">
        <v>9.02</v>
      </c>
      <c r="BO133" s="91">
        <v>0</v>
      </c>
      <c r="BP133" s="91">
        <v>0</v>
      </c>
      <c r="BQ133" s="91" t="s">
        <v>308</v>
      </c>
      <c r="BR133" s="91">
        <v>3519.68</v>
      </c>
      <c r="BS133" s="91" t="s">
        <v>308</v>
      </c>
      <c r="BT133" s="91">
        <v>1456.95</v>
      </c>
      <c r="BU133" s="91" t="s">
        <v>308</v>
      </c>
      <c r="BV133" s="91">
        <v>0.01</v>
      </c>
      <c r="BW133" s="91" t="s">
        <v>308</v>
      </c>
      <c r="BX133" s="91">
        <v>9.58</v>
      </c>
      <c r="BY133" s="91" t="s">
        <v>308</v>
      </c>
      <c r="BZ133" s="91">
        <v>1466.54</v>
      </c>
      <c r="CA133" s="91" t="s">
        <v>308</v>
      </c>
      <c r="CB133" s="91">
        <v>1195.26</v>
      </c>
      <c r="CC133" s="91" t="s">
        <v>308</v>
      </c>
      <c r="CD133" s="91">
        <v>0</v>
      </c>
      <c r="CE133" s="91" t="s">
        <v>308</v>
      </c>
      <c r="CF133" s="91">
        <v>0.26</v>
      </c>
      <c r="CG133" s="91" t="s">
        <v>308</v>
      </c>
      <c r="CH133" s="91">
        <v>0.26</v>
      </c>
      <c r="CI133" s="91" t="s">
        <v>308</v>
      </c>
      <c r="CJ133" s="91">
        <v>1195.52</v>
      </c>
      <c r="CK133" s="91" t="s">
        <v>308</v>
      </c>
      <c r="CL133" s="91">
        <v>0</v>
      </c>
      <c r="CM133" s="91" t="s">
        <v>308</v>
      </c>
      <c r="CN133" s="91">
        <v>0</v>
      </c>
      <c r="CO133" s="91" t="s">
        <v>308</v>
      </c>
      <c r="CP133" s="91">
        <v>0</v>
      </c>
      <c r="CQ133" s="91" t="s">
        <v>308</v>
      </c>
      <c r="CR133" s="91">
        <v>86.1</v>
      </c>
      <c r="CS133" s="91" t="s">
        <v>308</v>
      </c>
      <c r="CT133" s="91">
        <v>86.1</v>
      </c>
      <c r="CU133" s="91" t="s">
        <v>308</v>
      </c>
      <c r="CV133" s="91">
        <v>2748.16</v>
      </c>
      <c r="CW133" s="91" t="s">
        <v>308</v>
      </c>
      <c r="CX133" s="91">
        <v>6267.84</v>
      </c>
      <c r="CY133" s="91" t="s">
        <v>308</v>
      </c>
    </row>
    <row r="134" spans="1:103" ht="14.5" x14ac:dyDescent="0.35">
      <c r="A134" s="86" t="s">
        <v>408</v>
      </c>
      <c r="B134" s="86" t="s">
        <v>364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0.06</v>
      </c>
      <c r="F134" s="87">
        <v>0.06</v>
      </c>
      <c r="G134" s="87">
        <v>0.25</v>
      </c>
      <c r="H134" s="87">
        <v>0.45</v>
      </c>
      <c r="I134" s="87">
        <v>10.59</v>
      </c>
      <c r="J134" s="87">
        <v>1.45</v>
      </c>
      <c r="K134" s="87">
        <v>0.84</v>
      </c>
      <c r="L134" s="87">
        <v>0.78</v>
      </c>
      <c r="M134" s="87">
        <v>2.3199999999999998</v>
      </c>
      <c r="N134" s="87">
        <v>0.35</v>
      </c>
      <c r="O134" s="87">
        <v>2.25</v>
      </c>
      <c r="P134" s="87">
        <v>1.1299999999999999</v>
      </c>
      <c r="Q134" s="87">
        <v>0.78</v>
      </c>
      <c r="R134" s="87">
        <v>0.93</v>
      </c>
      <c r="S134" s="87">
        <v>0.56999999999999995</v>
      </c>
      <c r="T134" s="87">
        <v>1.05</v>
      </c>
      <c r="U134" s="87">
        <v>1.4</v>
      </c>
      <c r="V134" s="87">
        <v>0.65</v>
      </c>
      <c r="W134" s="87">
        <v>1.22</v>
      </c>
      <c r="X134" s="87">
        <v>1.02</v>
      </c>
      <c r="Y134" s="87">
        <v>1.03</v>
      </c>
      <c r="Z134" s="87">
        <v>1.57</v>
      </c>
      <c r="AA134" s="87">
        <v>0.31</v>
      </c>
      <c r="AB134" s="87">
        <v>1.22</v>
      </c>
      <c r="AC134" s="87">
        <v>0.61</v>
      </c>
      <c r="AD134" s="87">
        <v>0.34</v>
      </c>
      <c r="AE134" s="87">
        <v>3.67</v>
      </c>
      <c r="AF134" s="87">
        <v>11.65</v>
      </c>
      <c r="AG134" s="87">
        <v>39.71</v>
      </c>
      <c r="AH134" s="87">
        <v>33.33</v>
      </c>
      <c r="AI134" s="87">
        <v>1.51</v>
      </c>
      <c r="AJ134" s="87">
        <v>1.01</v>
      </c>
      <c r="AK134" s="87">
        <v>1.58</v>
      </c>
      <c r="AL134" s="87">
        <v>6.43</v>
      </c>
      <c r="AM134" s="87">
        <v>0.91</v>
      </c>
      <c r="AN134" s="87">
        <v>18.260000000000002</v>
      </c>
      <c r="AO134" s="87">
        <v>76.739999999999995</v>
      </c>
      <c r="AP134" s="87">
        <v>795.8</v>
      </c>
      <c r="AQ134" s="87">
        <v>312.45</v>
      </c>
      <c r="AR134" s="87">
        <v>247.63</v>
      </c>
      <c r="AS134" s="87">
        <v>8.5500000000000007</v>
      </c>
      <c r="AT134" s="87">
        <v>11.41</v>
      </c>
      <c r="AU134" s="87">
        <v>2.89</v>
      </c>
      <c r="AV134" s="87">
        <v>10.199999999999999</v>
      </c>
      <c r="AW134" s="87">
        <v>95.72</v>
      </c>
      <c r="AX134" s="87">
        <v>34.85</v>
      </c>
      <c r="AY134" s="87">
        <v>25.07</v>
      </c>
      <c r="AZ134" s="87">
        <v>295.51</v>
      </c>
      <c r="BA134" s="87">
        <v>5.74</v>
      </c>
      <c r="BB134" s="87">
        <v>43.24</v>
      </c>
      <c r="BC134" s="87">
        <v>2.67</v>
      </c>
      <c r="BD134" s="87">
        <v>1.95</v>
      </c>
      <c r="BE134" s="87">
        <v>46.11</v>
      </c>
      <c r="BF134" s="87">
        <v>7.94</v>
      </c>
      <c r="BG134" s="87">
        <v>11.36</v>
      </c>
      <c r="BH134" s="87">
        <v>6.92</v>
      </c>
      <c r="BI134" s="87">
        <v>5.94</v>
      </c>
      <c r="BJ134" s="87">
        <v>30.53</v>
      </c>
      <c r="BK134" s="87">
        <v>13.22</v>
      </c>
      <c r="BL134" s="87">
        <v>4.5199999999999996</v>
      </c>
      <c r="BM134" s="87">
        <v>0.36</v>
      </c>
      <c r="BN134" s="87">
        <v>7.93</v>
      </c>
      <c r="BO134" s="87">
        <v>0</v>
      </c>
      <c r="BP134" s="87">
        <v>0</v>
      </c>
      <c r="BQ134" s="87" t="s">
        <v>308</v>
      </c>
      <c r="BR134" s="87">
        <v>2256.56</v>
      </c>
      <c r="BS134" s="87" t="s">
        <v>308</v>
      </c>
      <c r="BT134" s="87">
        <v>657.14</v>
      </c>
      <c r="BU134" s="87" t="s">
        <v>308</v>
      </c>
      <c r="BV134" s="87">
        <v>0.01</v>
      </c>
      <c r="BW134" s="87" t="s">
        <v>308</v>
      </c>
      <c r="BX134" s="87">
        <v>0.98</v>
      </c>
      <c r="BY134" s="87" t="s">
        <v>308</v>
      </c>
      <c r="BZ134" s="87">
        <v>658.12</v>
      </c>
      <c r="CA134" s="87" t="s">
        <v>308</v>
      </c>
      <c r="CB134" s="87">
        <v>133.15</v>
      </c>
      <c r="CC134" s="87" t="s">
        <v>308</v>
      </c>
      <c r="CD134" s="87">
        <v>0</v>
      </c>
      <c r="CE134" s="87" t="s">
        <v>308</v>
      </c>
      <c r="CF134" s="87">
        <v>56.35</v>
      </c>
      <c r="CG134" s="87" t="s">
        <v>308</v>
      </c>
      <c r="CH134" s="87">
        <v>56.35</v>
      </c>
      <c r="CI134" s="87" t="s">
        <v>308</v>
      </c>
      <c r="CJ134" s="87">
        <v>189.5</v>
      </c>
      <c r="CK134" s="87" t="s">
        <v>308</v>
      </c>
      <c r="CL134" s="87">
        <v>0</v>
      </c>
      <c r="CM134" s="87" t="s">
        <v>308</v>
      </c>
      <c r="CN134" s="87">
        <v>0</v>
      </c>
      <c r="CO134" s="87" t="s">
        <v>308</v>
      </c>
      <c r="CP134" s="87">
        <v>0</v>
      </c>
      <c r="CQ134" s="87" t="s">
        <v>308</v>
      </c>
      <c r="CR134" s="87">
        <v>47.58</v>
      </c>
      <c r="CS134" s="87" t="s">
        <v>308</v>
      </c>
      <c r="CT134" s="87">
        <v>47.58</v>
      </c>
      <c r="CU134" s="87" t="s">
        <v>308</v>
      </c>
      <c r="CV134" s="87">
        <v>895.2</v>
      </c>
      <c r="CW134" s="87" t="s">
        <v>308</v>
      </c>
      <c r="CX134" s="87">
        <v>3151.76</v>
      </c>
      <c r="CY134" s="87" t="s">
        <v>308</v>
      </c>
    </row>
    <row r="135" spans="1:103" ht="14.5" x14ac:dyDescent="0.35">
      <c r="A135" s="86" t="s">
        <v>408</v>
      </c>
      <c r="B135" s="86" t="s">
        <v>365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91">
        <v>19.43</v>
      </c>
      <c r="F135" s="91">
        <v>1.68</v>
      </c>
      <c r="G135" s="91">
        <v>2.16</v>
      </c>
      <c r="H135" s="91">
        <v>12.52</v>
      </c>
      <c r="I135" s="91">
        <v>56.25</v>
      </c>
      <c r="J135" s="91">
        <v>9.19</v>
      </c>
      <c r="K135" s="91">
        <v>5.27</v>
      </c>
      <c r="L135" s="91">
        <v>9.64</v>
      </c>
      <c r="M135" s="91">
        <v>8.08</v>
      </c>
      <c r="N135" s="91">
        <v>23.32</v>
      </c>
      <c r="O135" s="91">
        <v>49.69</v>
      </c>
      <c r="P135" s="91">
        <v>26.55</v>
      </c>
      <c r="Q135" s="91">
        <v>77.260000000000005</v>
      </c>
      <c r="R135" s="91">
        <v>11.8</v>
      </c>
      <c r="S135" s="91">
        <v>73.3</v>
      </c>
      <c r="T135" s="91">
        <v>86.85</v>
      </c>
      <c r="U135" s="91">
        <v>26.41</v>
      </c>
      <c r="V135" s="91">
        <v>33.22</v>
      </c>
      <c r="W135" s="91">
        <v>106.1</v>
      </c>
      <c r="X135" s="91">
        <v>28.46</v>
      </c>
      <c r="Y135" s="91">
        <v>25.16</v>
      </c>
      <c r="Z135" s="91">
        <v>15.65</v>
      </c>
      <c r="AA135" s="91">
        <v>15.22</v>
      </c>
      <c r="AB135" s="91">
        <v>264.56</v>
      </c>
      <c r="AC135" s="91">
        <v>22.42</v>
      </c>
      <c r="AD135" s="91">
        <v>45.42</v>
      </c>
      <c r="AE135" s="91">
        <v>137.07</v>
      </c>
      <c r="AF135" s="91">
        <v>56.12</v>
      </c>
      <c r="AG135" s="91">
        <v>306.72000000000003</v>
      </c>
      <c r="AH135" s="91">
        <v>199.84</v>
      </c>
      <c r="AI135" s="91">
        <v>57.62</v>
      </c>
      <c r="AJ135" s="91">
        <v>11.07</v>
      </c>
      <c r="AK135" s="91">
        <v>19.61</v>
      </c>
      <c r="AL135" s="91">
        <v>65.39</v>
      </c>
      <c r="AM135" s="91">
        <v>47.87</v>
      </c>
      <c r="AN135" s="91">
        <v>141</v>
      </c>
      <c r="AO135" s="91">
        <v>48.66</v>
      </c>
      <c r="AP135" s="91">
        <v>60.94</v>
      </c>
      <c r="AQ135" s="91">
        <v>4065.02</v>
      </c>
      <c r="AR135" s="91">
        <v>308.43</v>
      </c>
      <c r="AS135" s="91">
        <v>232.9</v>
      </c>
      <c r="AT135" s="91">
        <v>67.33</v>
      </c>
      <c r="AU135" s="91">
        <v>120.02</v>
      </c>
      <c r="AV135" s="91">
        <v>101.3</v>
      </c>
      <c r="AW135" s="91">
        <v>321.64</v>
      </c>
      <c r="AX135" s="91">
        <v>63.52</v>
      </c>
      <c r="AY135" s="91">
        <v>41.3</v>
      </c>
      <c r="AZ135" s="91">
        <v>45.36</v>
      </c>
      <c r="BA135" s="91">
        <v>47.21</v>
      </c>
      <c r="BB135" s="91">
        <v>55.95</v>
      </c>
      <c r="BC135" s="91">
        <v>214.15</v>
      </c>
      <c r="BD135" s="91">
        <v>47.28</v>
      </c>
      <c r="BE135" s="91">
        <v>152.29</v>
      </c>
      <c r="BF135" s="91">
        <v>249.82</v>
      </c>
      <c r="BG135" s="91">
        <v>74.86</v>
      </c>
      <c r="BH135" s="91">
        <v>101.1</v>
      </c>
      <c r="BI135" s="91">
        <v>73.39</v>
      </c>
      <c r="BJ135" s="91">
        <v>49.65</v>
      </c>
      <c r="BK135" s="91">
        <v>38.11</v>
      </c>
      <c r="BL135" s="91">
        <v>46.39</v>
      </c>
      <c r="BM135" s="91">
        <v>4.95</v>
      </c>
      <c r="BN135" s="91">
        <v>21.62</v>
      </c>
      <c r="BO135" s="91">
        <v>0</v>
      </c>
      <c r="BP135" s="91">
        <v>0</v>
      </c>
      <c r="BQ135" s="91" t="s">
        <v>308</v>
      </c>
      <c r="BR135" s="91">
        <v>8751.1</v>
      </c>
      <c r="BS135" s="91" t="s">
        <v>308</v>
      </c>
      <c r="BT135" s="91">
        <v>2183.04</v>
      </c>
      <c r="BU135" s="91" t="s">
        <v>308</v>
      </c>
      <c r="BV135" s="91">
        <v>0.37</v>
      </c>
      <c r="BW135" s="91" t="s">
        <v>308</v>
      </c>
      <c r="BX135" s="91">
        <v>5.35</v>
      </c>
      <c r="BY135" s="91" t="s">
        <v>308</v>
      </c>
      <c r="BZ135" s="91">
        <v>2188.7600000000002</v>
      </c>
      <c r="CA135" s="91" t="s">
        <v>308</v>
      </c>
      <c r="CB135" s="91">
        <v>1.32</v>
      </c>
      <c r="CC135" s="91" t="s">
        <v>308</v>
      </c>
      <c r="CD135" s="91">
        <v>0</v>
      </c>
      <c r="CE135" s="91" t="s">
        <v>308</v>
      </c>
      <c r="CF135" s="91">
        <v>0.03</v>
      </c>
      <c r="CG135" s="91" t="s">
        <v>308</v>
      </c>
      <c r="CH135" s="91">
        <v>0.03</v>
      </c>
      <c r="CI135" s="91" t="s">
        <v>308</v>
      </c>
      <c r="CJ135" s="91">
        <v>1.35</v>
      </c>
      <c r="CK135" s="91" t="s">
        <v>308</v>
      </c>
      <c r="CL135" s="91">
        <v>0</v>
      </c>
      <c r="CM135" s="91" t="s">
        <v>308</v>
      </c>
      <c r="CN135" s="91">
        <v>0</v>
      </c>
      <c r="CO135" s="91" t="s">
        <v>308</v>
      </c>
      <c r="CP135" s="91">
        <v>0</v>
      </c>
      <c r="CQ135" s="91" t="s">
        <v>308</v>
      </c>
      <c r="CR135" s="91">
        <v>94.45</v>
      </c>
      <c r="CS135" s="91" t="s">
        <v>308</v>
      </c>
      <c r="CT135" s="91">
        <v>94.45</v>
      </c>
      <c r="CU135" s="91" t="s">
        <v>308</v>
      </c>
      <c r="CV135" s="91">
        <v>2284.56</v>
      </c>
      <c r="CW135" s="91" t="s">
        <v>308</v>
      </c>
      <c r="CX135" s="91">
        <v>11035.66</v>
      </c>
      <c r="CY135" s="91" t="s">
        <v>308</v>
      </c>
    </row>
    <row r="136" spans="1:103" ht="14.5" x14ac:dyDescent="0.35">
      <c r="A136" s="86" t="s">
        <v>408</v>
      </c>
      <c r="B136" s="86" t="s">
        <v>366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4.6500000000000004</v>
      </c>
      <c r="F136" s="87">
        <v>3.2</v>
      </c>
      <c r="G136" s="87">
        <v>0.48</v>
      </c>
      <c r="H136" s="87">
        <v>17.2</v>
      </c>
      <c r="I136" s="87">
        <v>98.23</v>
      </c>
      <c r="J136" s="87">
        <v>29.73</v>
      </c>
      <c r="K136" s="87">
        <v>16.88</v>
      </c>
      <c r="L136" s="87">
        <v>32.979999999999997</v>
      </c>
      <c r="M136" s="87">
        <v>33.49</v>
      </c>
      <c r="N136" s="87">
        <v>37.89</v>
      </c>
      <c r="O136" s="87">
        <v>156.66</v>
      </c>
      <c r="P136" s="87">
        <v>81.64</v>
      </c>
      <c r="Q136" s="87">
        <v>50.28</v>
      </c>
      <c r="R136" s="87">
        <v>34.799999999999997</v>
      </c>
      <c r="S136" s="87">
        <v>78.48</v>
      </c>
      <c r="T136" s="87">
        <v>108.63</v>
      </c>
      <c r="U136" s="87">
        <v>448.74</v>
      </c>
      <c r="V136" s="87">
        <v>117.94</v>
      </c>
      <c r="W136" s="87">
        <v>186.75</v>
      </c>
      <c r="X136" s="87">
        <v>170.03</v>
      </c>
      <c r="Y136" s="87">
        <v>52.15</v>
      </c>
      <c r="Z136" s="87">
        <v>40.479999999999997</v>
      </c>
      <c r="AA136" s="87">
        <v>54.3</v>
      </c>
      <c r="AB136" s="87">
        <v>154.80000000000001</v>
      </c>
      <c r="AC136" s="87">
        <v>13.07</v>
      </c>
      <c r="AD136" s="87">
        <v>132.33000000000001</v>
      </c>
      <c r="AE136" s="87">
        <v>162.59</v>
      </c>
      <c r="AF136" s="87">
        <v>85.85</v>
      </c>
      <c r="AG136" s="87">
        <v>635.66</v>
      </c>
      <c r="AH136" s="87">
        <v>302.12</v>
      </c>
      <c r="AI136" s="87">
        <v>193.29</v>
      </c>
      <c r="AJ136" s="87">
        <v>17.7</v>
      </c>
      <c r="AK136" s="87">
        <v>56.5</v>
      </c>
      <c r="AL136" s="87">
        <v>180.59</v>
      </c>
      <c r="AM136" s="87">
        <v>123.03</v>
      </c>
      <c r="AN136" s="87">
        <v>50.1</v>
      </c>
      <c r="AO136" s="87">
        <v>448.47</v>
      </c>
      <c r="AP136" s="87">
        <v>134</v>
      </c>
      <c r="AQ136" s="87">
        <v>408.86</v>
      </c>
      <c r="AR136" s="87">
        <v>6078.47</v>
      </c>
      <c r="AS136" s="87">
        <v>815.35</v>
      </c>
      <c r="AT136" s="87">
        <v>235.37</v>
      </c>
      <c r="AU136" s="87">
        <v>245.08</v>
      </c>
      <c r="AV136" s="87">
        <v>93.54</v>
      </c>
      <c r="AW136" s="87">
        <v>1061.24</v>
      </c>
      <c r="AX136" s="87">
        <v>151.15</v>
      </c>
      <c r="AY136" s="87">
        <v>136.49</v>
      </c>
      <c r="AZ136" s="87">
        <v>126.07</v>
      </c>
      <c r="BA136" s="87">
        <v>117.14</v>
      </c>
      <c r="BB136" s="87">
        <v>130.02000000000001</v>
      </c>
      <c r="BC136" s="87">
        <v>62.77</v>
      </c>
      <c r="BD136" s="87">
        <v>48.18</v>
      </c>
      <c r="BE136" s="87">
        <v>164.02</v>
      </c>
      <c r="BF136" s="87">
        <v>547.5</v>
      </c>
      <c r="BG136" s="87">
        <v>184.1</v>
      </c>
      <c r="BH136" s="87">
        <v>220.56</v>
      </c>
      <c r="BI136" s="87">
        <v>110.57</v>
      </c>
      <c r="BJ136" s="87">
        <v>417.75</v>
      </c>
      <c r="BK136" s="87">
        <v>28.76</v>
      </c>
      <c r="BL136" s="87">
        <v>40.97</v>
      </c>
      <c r="BM136" s="87">
        <v>22.91</v>
      </c>
      <c r="BN136" s="87">
        <v>19.14</v>
      </c>
      <c r="BO136" s="87">
        <v>0</v>
      </c>
      <c r="BP136" s="87">
        <v>0</v>
      </c>
      <c r="BQ136" s="87" t="s">
        <v>308</v>
      </c>
      <c r="BR136" s="87">
        <v>16011.7</v>
      </c>
      <c r="BS136" s="87" t="s">
        <v>308</v>
      </c>
      <c r="BT136" s="87">
        <v>107.2</v>
      </c>
      <c r="BU136" s="87" t="s">
        <v>308</v>
      </c>
      <c r="BV136" s="87">
        <v>0</v>
      </c>
      <c r="BW136" s="87" t="s">
        <v>308</v>
      </c>
      <c r="BX136" s="87">
        <v>1.89</v>
      </c>
      <c r="BY136" s="87" t="s">
        <v>308</v>
      </c>
      <c r="BZ136" s="87">
        <v>109.09</v>
      </c>
      <c r="CA136" s="87" t="s">
        <v>308</v>
      </c>
      <c r="CB136" s="87">
        <v>7210.69</v>
      </c>
      <c r="CC136" s="87" t="s">
        <v>308</v>
      </c>
      <c r="CD136" s="87">
        <v>0</v>
      </c>
      <c r="CE136" s="87" t="s">
        <v>308</v>
      </c>
      <c r="CF136" s="87">
        <v>11.34</v>
      </c>
      <c r="CG136" s="87" t="s">
        <v>308</v>
      </c>
      <c r="CH136" s="87">
        <v>11.34</v>
      </c>
      <c r="CI136" s="87" t="s">
        <v>308</v>
      </c>
      <c r="CJ136" s="87">
        <v>7222.03</v>
      </c>
      <c r="CK136" s="87" t="s">
        <v>308</v>
      </c>
      <c r="CL136" s="87">
        <v>0</v>
      </c>
      <c r="CM136" s="87" t="s">
        <v>308</v>
      </c>
      <c r="CN136" s="87">
        <v>0</v>
      </c>
      <c r="CO136" s="87" t="s">
        <v>308</v>
      </c>
      <c r="CP136" s="87">
        <v>0</v>
      </c>
      <c r="CQ136" s="87" t="s">
        <v>308</v>
      </c>
      <c r="CR136" s="87">
        <v>321.89</v>
      </c>
      <c r="CS136" s="87" t="s">
        <v>308</v>
      </c>
      <c r="CT136" s="87">
        <v>321.89</v>
      </c>
      <c r="CU136" s="87" t="s">
        <v>308</v>
      </c>
      <c r="CV136" s="87">
        <v>7653.02</v>
      </c>
      <c r="CW136" s="87" t="s">
        <v>308</v>
      </c>
      <c r="CX136" s="87">
        <v>23664.720000000001</v>
      </c>
      <c r="CY136" s="87" t="s">
        <v>308</v>
      </c>
    </row>
    <row r="137" spans="1:103" ht="14.5" x14ac:dyDescent="0.35">
      <c r="A137" s="86" t="s">
        <v>408</v>
      </c>
      <c r="B137" s="86" t="s">
        <v>367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91">
        <v>128.79</v>
      </c>
      <c r="F137" s="91">
        <v>10.83</v>
      </c>
      <c r="G137" s="91">
        <v>8.0500000000000007</v>
      </c>
      <c r="H137" s="91">
        <v>23.09</v>
      </c>
      <c r="I137" s="91">
        <v>276.74</v>
      </c>
      <c r="J137" s="91">
        <v>31.78</v>
      </c>
      <c r="K137" s="91">
        <v>23.11</v>
      </c>
      <c r="L137" s="91">
        <v>32.01</v>
      </c>
      <c r="M137" s="91">
        <v>15.95</v>
      </c>
      <c r="N137" s="91">
        <v>57.15</v>
      </c>
      <c r="O137" s="91">
        <v>126.2</v>
      </c>
      <c r="P137" s="91">
        <v>161.32</v>
      </c>
      <c r="Q137" s="91">
        <v>67.27</v>
      </c>
      <c r="R137" s="91">
        <v>51.06</v>
      </c>
      <c r="S137" s="91">
        <v>60.06</v>
      </c>
      <c r="T137" s="91">
        <v>84.88</v>
      </c>
      <c r="U137" s="91">
        <v>421.54</v>
      </c>
      <c r="V137" s="91">
        <v>47.93</v>
      </c>
      <c r="W137" s="91">
        <v>135.22999999999999</v>
      </c>
      <c r="X137" s="91">
        <v>144.52000000000001</v>
      </c>
      <c r="Y137" s="91">
        <v>24.29</v>
      </c>
      <c r="Z137" s="91">
        <v>70.03</v>
      </c>
      <c r="AA137" s="91">
        <v>37.75</v>
      </c>
      <c r="AB137" s="91">
        <v>252.01</v>
      </c>
      <c r="AC137" s="91">
        <v>19.84</v>
      </c>
      <c r="AD137" s="91">
        <v>55.18</v>
      </c>
      <c r="AE137" s="91">
        <v>602.75</v>
      </c>
      <c r="AF137" s="91">
        <v>66.97</v>
      </c>
      <c r="AG137" s="91">
        <v>717.27</v>
      </c>
      <c r="AH137" s="91">
        <v>463.17</v>
      </c>
      <c r="AI137" s="91">
        <v>126.09</v>
      </c>
      <c r="AJ137" s="91">
        <v>108.11</v>
      </c>
      <c r="AK137" s="91">
        <v>81.55</v>
      </c>
      <c r="AL137" s="91">
        <v>205.87</v>
      </c>
      <c r="AM137" s="91">
        <v>49.32</v>
      </c>
      <c r="AN137" s="91">
        <v>141.82</v>
      </c>
      <c r="AO137" s="91">
        <v>43.94</v>
      </c>
      <c r="AP137" s="91">
        <v>27.17</v>
      </c>
      <c r="AQ137" s="91">
        <v>100.33</v>
      </c>
      <c r="AR137" s="91">
        <v>431.98</v>
      </c>
      <c r="AS137" s="91">
        <v>9041.7800000000007</v>
      </c>
      <c r="AT137" s="91">
        <v>1091.19</v>
      </c>
      <c r="AU137" s="91">
        <v>372.95</v>
      </c>
      <c r="AV137" s="91">
        <v>1864.6</v>
      </c>
      <c r="AW137" s="91">
        <v>480.75</v>
      </c>
      <c r="AX137" s="91">
        <v>76.48</v>
      </c>
      <c r="AY137" s="91">
        <v>27.89</v>
      </c>
      <c r="AZ137" s="91">
        <v>48.13</v>
      </c>
      <c r="BA137" s="91">
        <v>53.67</v>
      </c>
      <c r="BB137" s="91">
        <v>160.52000000000001</v>
      </c>
      <c r="BC137" s="91">
        <v>43.35</v>
      </c>
      <c r="BD137" s="91">
        <v>25.62</v>
      </c>
      <c r="BE137" s="91">
        <v>107.82</v>
      </c>
      <c r="BF137" s="91">
        <v>402.74</v>
      </c>
      <c r="BG137" s="91">
        <v>65.989999999999995</v>
      </c>
      <c r="BH137" s="91">
        <v>123.17</v>
      </c>
      <c r="BI137" s="91">
        <v>68.56</v>
      </c>
      <c r="BJ137" s="91">
        <v>133.11000000000001</v>
      </c>
      <c r="BK137" s="91">
        <v>21.95</v>
      </c>
      <c r="BL137" s="91">
        <v>62.07</v>
      </c>
      <c r="BM137" s="91">
        <v>4.76</v>
      </c>
      <c r="BN137" s="91">
        <v>43.09</v>
      </c>
      <c r="BO137" s="91">
        <v>0</v>
      </c>
      <c r="BP137" s="91">
        <v>0</v>
      </c>
      <c r="BQ137" s="91" t="s">
        <v>308</v>
      </c>
      <c r="BR137" s="91">
        <v>19853.16</v>
      </c>
      <c r="BS137" s="91" t="s">
        <v>308</v>
      </c>
      <c r="BT137" s="91">
        <v>1878.11</v>
      </c>
      <c r="BU137" s="91" t="s">
        <v>308</v>
      </c>
      <c r="BV137" s="91">
        <v>0.03</v>
      </c>
      <c r="BW137" s="91" t="s">
        <v>308</v>
      </c>
      <c r="BX137" s="91">
        <v>1.67</v>
      </c>
      <c r="BY137" s="91" t="s">
        <v>308</v>
      </c>
      <c r="BZ137" s="91">
        <v>1879.81</v>
      </c>
      <c r="CA137" s="91" t="s">
        <v>308</v>
      </c>
      <c r="CB137" s="91">
        <v>8.9700000000000006</v>
      </c>
      <c r="CC137" s="91" t="s">
        <v>308</v>
      </c>
      <c r="CD137" s="91">
        <v>0</v>
      </c>
      <c r="CE137" s="91" t="s">
        <v>308</v>
      </c>
      <c r="CF137" s="91">
        <v>0.01</v>
      </c>
      <c r="CG137" s="91" t="s">
        <v>308</v>
      </c>
      <c r="CH137" s="91">
        <v>0.01</v>
      </c>
      <c r="CI137" s="91" t="s">
        <v>308</v>
      </c>
      <c r="CJ137" s="91">
        <v>8.98</v>
      </c>
      <c r="CK137" s="91" t="s">
        <v>308</v>
      </c>
      <c r="CL137" s="91">
        <v>0</v>
      </c>
      <c r="CM137" s="91" t="s">
        <v>308</v>
      </c>
      <c r="CN137" s="91">
        <v>0</v>
      </c>
      <c r="CO137" s="91" t="s">
        <v>308</v>
      </c>
      <c r="CP137" s="91">
        <v>0</v>
      </c>
      <c r="CQ137" s="91" t="s">
        <v>308</v>
      </c>
      <c r="CR137" s="91">
        <v>432.85</v>
      </c>
      <c r="CS137" s="91" t="s">
        <v>308</v>
      </c>
      <c r="CT137" s="91">
        <v>432.85</v>
      </c>
      <c r="CU137" s="91" t="s">
        <v>308</v>
      </c>
      <c r="CV137" s="91">
        <v>2321.65</v>
      </c>
      <c r="CW137" s="91" t="s">
        <v>308</v>
      </c>
      <c r="CX137" s="91">
        <v>22174.799999999999</v>
      </c>
      <c r="CY137" s="91" t="s">
        <v>308</v>
      </c>
    </row>
    <row r="138" spans="1:103" ht="14.5" x14ac:dyDescent="0.35">
      <c r="A138" s="86" t="s">
        <v>408</v>
      </c>
      <c r="B138" s="86" t="s">
        <v>368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54.76</v>
      </c>
      <c r="F138" s="87">
        <v>5.23</v>
      </c>
      <c r="G138" s="87">
        <v>4.9400000000000004</v>
      </c>
      <c r="H138" s="87">
        <v>5.07</v>
      </c>
      <c r="I138" s="87">
        <v>55.61</v>
      </c>
      <c r="J138" s="87">
        <v>6.28</v>
      </c>
      <c r="K138" s="87">
        <v>7.01</v>
      </c>
      <c r="L138" s="87">
        <v>7.78</v>
      </c>
      <c r="M138" s="87">
        <v>4.6100000000000003</v>
      </c>
      <c r="N138" s="87">
        <v>6.57</v>
      </c>
      <c r="O138" s="87">
        <v>35.200000000000003</v>
      </c>
      <c r="P138" s="87">
        <v>21</v>
      </c>
      <c r="Q138" s="87">
        <v>12.51</v>
      </c>
      <c r="R138" s="87">
        <v>11.83</v>
      </c>
      <c r="S138" s="87">
        <v>9.94</v>
      </c>
      <c r="T138" s="87">
        <v>15.19</v>
      </c>
      <c r="U138" s="87">
        <v>21.35</v>
      </c>
      <c r="V138" s="87">
        <v>8.3000000000000007</v>
      </c>
      <c r="W138" s="87">
        <v>23.76</v>
      </c>
      <c r="X138" s="87">
        <v>16.47</v>
      </c>
      <c r="Y138" s="87">
        <v>5.6</v>
      </c>
      <c r="Z138" s="87">
        <v>25.21</v>
      </c>
      <c r="AA138" s="87">
        <v>7.08</v>
      </c>
      <c r="AB138" s="87">
        <v>64.22</v>
      </c>
      <c r="AC138" s="87">
        <v>4.08</v>
      </c>
      <c r="AD138" s="87">
        <v>21.35</v>
      </c>
      <c r="AE138" s="87">
        <v>73.33</v>
      </c>
      <c r="AF138" s="87">
        <v>26.68</v>
      </c>
      <c r="AG138" s="87">
        <v>99.51</v>
      </c>
      <c r="AH138" s="87">
        <v>96.66</v>
      </c>
      <c r="AI138" s="87">
        <v>114.47</v>
      </c>
      <c r="AJ138" s="87">
        <v>41.82</v>
      </c>
      <c r="AK138" s="87">
        <v>19.5</v>
      </c>
      <c r="AL138" s="87">
        <v>59.12</v>
      </c>
      <c r="AM138" s="87">
        <v>9.56</v>
      </c>
      <c r="AN138" s="87">
        <v>36.229999999999997</v>
      </c>
      <c r="AO138" s="87">
        <v>7.15</v>
      </c>
      <c r="AP138" s="87">
        <v>3.28</v>
      </c>
      <c r="AQ138" s="87">
        <v>11.88</v>
      </c>
      <c r="AR138" s="87">
        <v>16.23</v>
      </c>
      <c r="AS138" s="87">
        <v>49.72</v>
      </c>
      <c r="AT138" s="87">
        <v>3250.87</v>
      </c>
      <c r="AU138" s="87">
        <v>71.349999999999994</v>
      </c>
      <c r="AV138" s="87">
        <v>190.98</v>
      </c>
      <c r="AW138" s="87">
        <v>50.82</v>
      </c>
      <c r="AX138" s="87">
        <v>19.350000000000001</v>
      </c>
      <c r="AY138" s="87">
        <v>2.65</v>
      </c>
      <c r="AZ138" s="87">
        <v>3.87</v>
      </c>
      <c r="BA138" s="87">
        <v>7.43</v>
      </c>
      <c r="BB138" s="87">
        <v>58.07</v>
      </c>
      <c r="BC138" s="87">
        <v>4.43</v>
      </c>
      <c r="BD138" s="87">
        <v>4.68</v>
      </c>
      <c r="BE138" s="87">
        <v>21.68</v>
      </c>
      <c r="BF138" s="87">
        <v>150.01</v>
      </c>
      <c r="BG138" s="87">
        <v>41.15</v>
      </c>
      <c r="BH138" s="87">
        <v>53.56</v>
      </c>
      <c r="BI138" s="87">
        <v>4.93</v>
      </c>
      <c r="BJ138" s="87">
        <v>4.37</v>
      </c>
      <c r="BK138" s="87">
        <v>8.85</v>
      </c>
      <c r="BL138" s="87">
        <v>5.58</v>
      </c>
      <c r="BM138" s="87">
        <v>1.07</v>
      </c>
      <c r="BN138" s="87">
        <v>9.06</v>
      </c>
      <c r="BO138" s="87">
        <v>0</v>
      </c>
      <c r="BP138" s="87">
        <v>0</v>
      </c>
      <c r="BQ138" s="87" t="s">
        <v>308</v>
      </c>
      <c r="BR138" s="87">
        <v>5090.8500000000004</v>
      </c>
      <c r="BS138" s="87" t="s">
        <v>308</v>
      </c>
      <c r="BT138" s="87">
        <v>691.34</v>
      </c>
      <c r="BU138" s="87" t="s">
        <v>308</v>
      </c>
      <c r="BV138" s="87">
        <v>0</v>
      </c>
      <c r="BW138" s="87" t="s">
        <v>308</v>
      </c>
      <c r="BX138" s="87">
        <v>132.55000000000001</v>
      </c>
      <c r="BY138" s="87" t="s">
        <v>308</v>
      </c>
      <c r="BZ138" s="87">
        <v>823.89</v>
      </c>
      <c r="CA138" s="87" t="s">
        <v>308</v>
      </c>
      <c r="CB138" s="87">
        <v>2.06</v>
      </c>
      <c r="CC138" s="87" t="s">
        <v>308</v>
      </c>
      <c r="CD138" s="87">
        <v>0</v>
      </c>
      <c r="CE138" s="87" t="s">
        <v>308</v>
      </c>
      <c r="CF138" s="87">
        <v>0</v>
      </c>
      <c r="CG138" s="87" t="s">
        <v>308</v>
      </c>
      <c r="CH138" s="87">
        <v>0</v>
      </c>
      <c r="CI138" s="87" t="s">
        <v>308</v>
      </c>
      <c r="CJ138" s="87">
        <v>2.06</v>
      </c>
      <c r="CK138" s="87" t="s">
        <v>308</v>
      </c>
      <c r="CL138" s="87">
        <v>0</v>
      </c>
      <c r="CM138" s="87" t="s">
        <v>308</v>
      </c>
      <c r="CN138" s="87">
        <v>0</v>
      </c>
      <c r="CO138" s="87" t="s">
        <v>308</v>
      </c>
      <c r="CP138" s="87">
        <v>0</v>
      </c>
      <c r="CQ138" s="87" t="s">
        <v>308</v>
      </c>
      <c r="CR138" s="87">
        <v>59.86</v>
      </c>
      <c r="CS138" s="87" t="s">
        <v>308</v>
      </c>
      <c r="CT138" s="87">
        <v>59.86</v>
      </c>
      <c r="CU138" s="87" t="s">
        <v>308</v>
      </c>
      <c r="CV138" s="87">
        <v>885.81</v>
      </c>
      <c r="CW138" s="87" t="s">
        <v>308</v>
      </c>
      <c r="CX138" s="87">
        <v>5976.65</v>
      </c>
      <c r="CY138" s="87" t="s">
        <v>308</v>
      </c>
    </row>
    <row r="139" spans="1:103" ht="14.5" x14ac:dyDescent="0.35">
      <c r="A139" s="86" t="s">
        <v>408</v>
      </c>
      <c r="B139" s="86" t="s">
        <v>369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91">
        <v>5.33</v>
      </c>
      <c r="F139" s="91">
        <v>0.09</v>
      </c>
      <c r="G139" s="91">
        <v>0.05</v>
      </c>
      <c r="H139" s="91">
        <v>0.86</v>
      </c>
      <c r="I139" s="91">
        <v>15.37</v>
      </c>
      <c r="J139" s="91">
        <v>10.119999999999999</v>
      </c>
      <c r="K139" s="91">
        <v>3.01</v>
      </c>
      <c r="L139" s="91">
        <v>27.31</v>
      </c>
      <c r="M139" s="91">
        <v>2.04</v>
      </c>
      <c r="N139" s="91">
        <v>3.69</v>
      </c>
      <c r="O139" s="91">
        <v>13.55</v>
      </c>
      <c r="P139" s="91">
        <v>10.199999999999999</v>
      </c>
      <c r="Q139" s="91">
        <v>1.81</v>
      </c>
      <c r="R139" s="91">
        <v>61.46</v>
      </c>
      <c r="S139" s="91">
        <v>3.69</v>
      </c>
      <c r="T139" s="91">
        <v>7.82</v>
      </c>
      <c r="U139" s="91">
        <v>7.48</v>
      </c>
      <c r="V139" s="91">
        <v>3.51</v>
      </c>
      <c r="W139" s="91">
        <v>4.97</v>
      </c>
      <c r="X139" s="91">
        <v>12.38</v>
      </c>
      <c r="Y139" s="91">
        <v>68.260000000000005</v>
      </c>
      <c r="Z139" s="91">
        <v>3.59</v>
      </c>
      <c r="AA139" s="91">
        <v>2.23</v>
      </c>
      <c r="AB139" s="91">
        <v>34.29</v>
      </c>
      <c r="AC139" s="91">
        <v>0.94</v>
      </c>
      <c r="AD139" s="91">
        <v>1.65</v>
      </c>
      <c r="AE139" s="91">
        <v>60.54</v>
      </c>
      <c r="AF139" s="91">
        <v>14.11</v>
      </c>
      <c r="AG139" s="91">
        <v>94.03</v>
      </c>
      <c r="AH139" s="91">
        <v>32.17</v>
      </c>
      <c r="AI139" s="91">
        <v>9.56</v>
      </c>
      <c r="AJ139" s="91">
        <v>12.45</v>
      </c>
      <c r="AK139" s="91">
        <v>6.6</v>
      </c>
      <c r="AL139" s="91">
        <v>42.42</v>
      </c>
      <c r="AM139" s="91">
        <v>1.36</v>
      </c>
      <c r="AN139" s="91">
        <v>6.77</v>
      </c>
      <c r="AO139" s="91">
        <v>1.06</v>
      </c>
      <c r="AP139" s="91">
        <v>0.42</v>
      </c>
      <c r="AQ139" s="91">
        <v>8.98</v>
      </c>
      <c r="AR139" s="91">
        <v>44.69</v>
      </c>
      <c r="AS139" s="91">
        <v>7836.46</v>
      </c>
      <c r="AT139" s="91">
        <v>1757.63</v>
      </c>
      <c r="AU139" s="91">
        <v>4758.24</v>
      </c>
      <c r="AV139" s="91">
        <v>10.89</v>
      </c>
      <c r="AW139" s="91">
        <v>77.47</v>
      </c>
      <c r="AX139" s="91">
        <v>4.42</v>
      </c>
      <c r="AY139" s="91">
        <v>1.71</v>
      </c>
      <c r="AZ139" s="91">
        <v>1.96</v>
      </c>
      <c r="BA139" s="91">
        <v>2.27</v>
      </c>
      <c r="BB139" s="91">
        <v>17.05</v>
      </c>
      <c r="BC139" s="91">
        <v>1.29</v>
      </c>
      <c r="BD139" s="91">
        <v>1.56</v>
      </c>
      <c r="BE139" s="91">
        <v>6.15</v>
      </c>
      <c r="BF139" s="91">
        <v>10.39</v>
      </c>
      <c r="BG139" s="91">
        <v>3.94</v>
      </c>
      <c r="BH139" s="91">
        <v>4.0199999999999996</v>
      </c>
      <c r="BI139" s="91">
        <v>0.57999999999999996</v>
      </c>
      <c r="BJ139" s="91">
        <v>4.1500000000000004</v>
      </c>
      <c r="BK139" s="91">
        <v>1.76</v>
      </c>
      <c r="BL139" s="91">
        <v>3.89</v>
      </c>
      <c r="BM139" s="91">
        <v>0.16</v>
      </c>
      <c r="BN139" s="91">
        <v>0.82</v>
      </c>
      <c r="BO139" s="91">
        <v>0</v>
      </c>
      <c r="BP139" s="91">
        <v>0</v>
      </c>
      <c r="BQ139" s="91" t="s">
        <v>308</v>
      </c>
      <c r="BR139" s="91">
        <v>15147.69</v>
      </c>
      <c r="BS139" s="91" t="s">
        <v>308</v>
      </c>
      <c r="BT139" s="91">
        <v>77.760000000000005</v>
      </c>
      <c r="BU139" s="91" t="s">
        <v>308</v>
      </c>
      <c r="BV139" s="91">
        <v>0</v>
      </c>
      <c r="BW139" s="91" t="s">
        <v>308</v>
      </c>
      <c r="BX139" s="91">
        <v>0</v>
      </c>
      <c r="BY139" s="91" t="s">
        <v>308</v>
      </c>
      <c r="BZ139" s="91">
        <v>77.760000000000005</v>
      </c>
      <c r="CA139" s="91" t="s">
        <v>308</v>
      </c>
      <c r="CB139" s="91">
        <v>1.07</v>
      </c>
      <c r="CC139" s="91" t="s">
        <v>308</v>
      </c>
      <c r="CD139" s="91">
        <v>0</v>
      </c>
      <c r="CE139" s="91" t="s">
        <v>308</v>
      </c>
      <c r="CF139" s="91">
        <v>0</v>
      </c>
      <c r="CG139" s="91" t="s">
        <v>308</v>
      </c>
      <c r="CH139" s="91">
        <v>0</v>
      </c>
      <c r="CI139" s="91" t="s">
        <v>308</v>
      </c>
      <c r="CJ139" s="91">
        <v>1.07</v>
      </c>
      <c r="CK139" s="91" t="s">
        <v>308</v>
      </c>
      <c r="CL139" s="91">
        <v>0</v>
      </c>
      <c r="CM139" s="91" t="s">
        <v>308</v>
      </c>
      <c r="CN139" s="91">
        <v>0</v>
      </c>
      <c r="CO139" s="91" t="s">
        <v>308</v>
      </c>
      <c r="CP139" s="91">
        <v>0</v>
      </c>
      <c r="CQ139" s="91" t="s">
        <v>308</v>
      </c>
      <c r="CR139" s="91">
        <v>75.709999999999994</v>
      </c>
      <c r="CS139" s="91" t="s">
        <v>308</v>
      </c>
      <c r="CT139" s="91">
        <v>75.709999999999994</v>
      </c>
      <c r="CU139" s="91" t="s">
        <v>308</v>
      </c>
      <c r="CV139" s="91">
        <v>154.54</v>
      </c>
      <c r="CW139" s="91" t="s">
        <v>308</v>
      </c>
      <c r="CX139" s="91">
        <v>15302.22</v>
      </c>
      <c r="CY139" s="91" t="s">
        <v>308</v>
      </c>
    </row>
    <row r="140" spans="1:103" ht="14.5" x14ac:dyDescent="0.35">
      <c r="A140" s="86" t="s">
        <v>408</v>
      </c>
      <c r="B140" s="86" t="s">
        <v>370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2.91</v>
      </c>
      <c r="F140" s="87">
        <v>0.04</v>
      </c>
      <c r="G140" s="87">
        <v>0</v>
      </c>
      <c r="H140" s="87">
        <v>0.13</v>
      </c>
      <c r="I140" s="87">
        <v>8.6300000000000008</v>
      </c>
      <c r="J140" s="87">
        <v>0.75</v>
      </c>
      <c r="K140" s="87">
        <v>0.96</v>
      </c>
      <c r="L140" s="87">
        <v>1.0900000000000001</v>
      </c>
      <c r="M140" s="87">
        <v>0.67</v>
      </c>
      <c r="N140" s="87">
        <v>0.77</v>
      </c>
      <c r="O140" s="87">
        <v>7</v>
      </c>
      <c r="P140" s="87">
        <v>1.82</v>
      </c>
      <c r="Q140" s="87">
        <v>6.27</v>
      </c>
      <c r="R140" s="87">
        <v>1.6</v>
      </c>
      <c r="S140" s="87">
        <v>3.38</v>
      </c>
      <c r="T140" s="87">
        <v>6.02</v>
      </c>
      <c r="U140" s="87">
        <v>1.68</v>
      </c>
      <c r="V140" s="87">
        <v>3.64</v>
      </c>
      <c r="W140" s="87">
        <v>7.2</v>
      </c>
      <c r="X140" s="87">
        <v>9.27</v>
      </c>
      <c r="Y140" s="87">
        <v>1.79</v>
      </c>
      <c r="Z140" s="87">
        <v>3.74</v>
      </c>
      <c r="AA140" s="87">
        <v>1.65</v>
      </c>
      <c r="AB140" s="87">
        <v>37.18</v>
      </c>
      <c r="AC140" s="87">
        <v>0.06</v>
      </c>
      <c r="AD140" s="87">
        <v>1.21</v>
      </c>
      <c r="AE140" s="87">
        <v>40.99</v>
      </c>
      <c r="AF140" s="87">
        <v>23.85</v>
      </c>
      <c r="AG140" s="87">
        <v>27.12</v>
      </c>
      <c r="AH140" s="87">
        <v>47.61</v>
      </c>
      <c r="AI140" s="87">
        <v>5.24</v>
      </c>
      <c r="AJ140" s="87">
        <v>0.25</v>
      </c>
      <c r="AK140" s="87">
        <v>3.37</v>
      </c>
      <c r="AL140" s="87">
        <v>8.7899999999999991</v>
      </c>
      <c r="AM140" s="87">
        <v>2.2400000000000002</v>
      </c>
      <c r="AN140" s="87">
        <v>22.71</v>
      </c>
      <c r="AO140" s="87">
        <v>1.01</v>
      </c>
      <c r="AP140" s="87">
        <v>1.54</v>
      </c>
      <c r="AQ140" s="87">
        <v>13.06</v>
      </c>
      <c r="AR140" s="87">
        <v>10.62</v>
      </c>
      <c r="AS140" s="87">
        <v>11.02</v>
      </c>
      <c r="AT140" s="87">
        <v>3.1</v>
      </c>
      <c r="AU140" s="87">
        <v>11.51</v>
      </c>
      <c r="AV140" s="87">
        <v>25.85</v>
      </c>
      <c r="AW140" s="87">
        <v>45.2</v>
      </c>
      <c r="AX140" s="87">
        <v>7.01</v>
      </c>
      <c r="AY140" s="87">
        <v>3.26</v>
      </c>
      <c r="AZ140" s="87">
        <v>3.75</v>
      </c>
      <c r="BA140" s="87">
        <v>2.5</v>
      </c>
      <c r="BB140" s="87">
        <v>5.72</v>
      </c>
      <c r="BC140" s="87">
        <v>3</v>
      </c>
      <c r="BD140" s="87">
        <v>5.18</v>
      </c>
      <c r="BE140" s="87">
        <v>13.96</v>
      </c>
      <c r="BF140" s="87">
        <v>33.46</v>
      </c>
      <c r="BG140" s="87">
        <v>1.66</v>
      </c>
      <c r="BH140" s="87">
        <v>6.87</v>
      </c>
      <c r="BI140" s="87">
        <v>3.04</v>
      </c>
      <c r="BJ140" s="87">
        <v>0.56999999999999995</v>
      </c>
      <c r="BK140" s="87">
        <v>1.98</v>
      </c>
      <c r="BL140" s="87">
        <v>1.33</v>
      </c>
      <c r="BM140" s="87">
        <v>7.0000000000000007E-2</v>
      </c>
      <c r="BN140" s="87">
        <v>5.26</v>
      </c>
      <c r="BO140" s="87">
        <v>0</v>
      </c>
      <c r="BP140" s="87">
        <v>0</v>
      </c>
      <c r="BQ140" s="87" t="s">
        <v>308</v>
      </c>
      <c r="BR140" s="87">
        <v>513.19000000000005</v>
      </c>
      <c r="BS140" s="87" t="s">
        <v>308</v>
      </c>
      <c r="BT140" s="87">
        <v>13.69</v>
      </c>
      <c r="BU140" s="87" t="s">
        <v>308</v>
      </c>
      <c r="BV140" s="87">
        <v>0</v>
      </c>
      <c r="BW140" s="87" t="s">
        <v>308</v>
      </c>
      <c r="BX140" s="87">
        <v>3.12</v>
      </c>
      <c r="BY140" s="87" t="s">
        <v>308</v>
      </c>
      <c r="BZ140" s="87">
        <v>16.809999999999999</v>
      </c>
      <c r="CA140" s="87" t="s">
        <v>308</v>
      </c>
      <c r="CB140" s="87">
        <v>0.02</v>
      </c>
      <c r="CC140" s="87" t="s">
        <v>308</v>
      </c>
      <c r="CD140" s="87">
        <v>0</v>
      </c>
      <c r="CE140" s="87" t="s">
        <v>308</v>
      </c>
      <c r="CF140" s="87">
        <v>0</v>
      </c>
      <c r="CG140" s="87" t="s">
        <v>308</v>
      </c>
      <c r="CH140" s="87">
        <v>0</v>
      </c>
      <c r="CI140" s="87" t="s">
        <v>308</v>
      </c>
      <c r="CJ140" s="87">
        <v>0.02</v>
      </c>
      <c r="CK140" s="87" t="s">
        <v>308</v>
      </c>
      <c r="CL140" s="87">
        <v>0</v>
      </c>
      <c r="CM140" s="87" t="s">
        <v>308</v>
      </c>
      <c r="CN140" s="87">
        <v>0</v>
      </c>
      <c r="CO140" s="87" t="s">
        <v>308</v>
      </c>
      <c r="CP140" s="87">
        <v>0</v>
      </c>
      <c r="CQ140" s="87" t="s">
        <v>308</v>
      </c>
      <c r="CR140" s="87">
        <v>0.01</v>
      </c>
      <c r="CS140" s="87" t="s">
        <v>308</v>
      </c>
      <c r="CT140" s="87">
        <v>0.01</v>
      </c>
      <c r="CU140" s="87" t="s">
        <v>308</v>
      </c>
      <c r="CV140" s="87">
        <v>16.829999999999998</v>
      </c>
      <c r="CW140" s="87" t="s">
        <v>308</v>
      </c>
      <c r="CX140" s="87">
        <v>530.03</v>
      </c>
      <c r="CY140" s="87" t="s">
        <v>308</v>
      </c>
    </row>
    <row r="141" spans="1:103" ht="14.5" x14ac:dyDescent="0.35">
      <c r="A141" s="86" t="s">
        <v>408</v>
      </c>
      <c r="B141" s="86" t="s">
        <v>409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92">
        <v>0</v>
      </c>
      <c r="F141" s="92">
        <v>0</v>
      </c>
      <c r="G141" s="92">
        <v>0</v>
      </c>
      <c r="H141" s="92">
        <v>0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2">
        <v>0</v>
      </c>
      <c r="AC141" s="92">
        <v>0</v>
      </c>
      <c r="AD141" s="92">
        <v>0</v>
      </c>
      <c r="AE141" s="92">
        <v>0</v>
      </c>
      <c r="AF141" s="92">
        <v>0</v>
      </c>
      <c r="AG141" s="92">
        <v>0</v>
      </c>
      <c r="AH141" s="92">
        <v>0</v>
      </c>
      <c r="AI141" s="92">
        <v>0</v>
      </c>
      <c r="AJ141" s="92">
        <v>0</v>
      </c>
      <c r="AK141" s="92">
        <v>0</v>
      </c>
      <c r="AL141" s="92">
        <v>0</v>
      </c>
      <c r="AM141" s="92">
        <v>0</v>
      </c>
      <c r="AN141" s="92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0</v>
      </c>
      <c r="BD141" s="92">
        <v>0</v>
      </c>
      <c r="BE141" s="92">
        <v>0</v>
      </c>
      <c r="BF141" s="92">
        <v>0</v>
      </c>
      <c r="BG141" s="92">
        <v>0</v>
      </c>
      <c r="BH141" s="92">
        <v>0</v>
      </c>
      <c r="BI141" s="92">
        <v>0</v>
      </c>
      <c r="BJ141" s="92">
        <v>0</v>
      </c>
      <c r="BK141" s="92">
        <v>0</v>
      </c>
      <c r="BL141" s="92">
        <v>0</v>
      </c>
      <c r="BM141" s="92">
        <v>0</v>
      </c>
      <c r="BN141" s="92">
        <v>0</v>
      </c>
      <c r="BO141" s="92">
        <v>0</v>
      </c>
      <c r="BP141" s="92">
        <v>0</v>
      </c>
      <c r="BQ141" s="92" t="s">
        <v>308</v>
      </c>
      <c r="BR141" s="92">
        <v>0</v>
      </c>
      <c r="BS141" s="92" t="s">
        <v>308</v>
      </c>
      <c r="BT141" s="92">
        <v>0</v>
      </c>
      <c r="BU141" s="92" t="s">
        <v>308</v>
      </c>
      <c r="BV141" s="92">
        <v>0</v>
      </c>
      <c r="BW141" s="92" t="s">
        <v>308</v>
      </c>
      <c r="BX141" s="92">
        <v>0</v>
      </c>
      <c r="BY141" s="92" t="s">
        <v>308</v>
      </c>
      <c r="BZ141" s="92">
        <v>0</v>
      </c>
      <c r="CA141" s="92" t="s">
        <v>308</v>
      </c>
      <c r="CB141" s="92">
        <v>0</v>
      </c>
      <c r="CC141" s="92" t="s">
        <v>308</v>
      </c>
      <c r="CD141" s="92">
        <v>0</v>
      </c>
      <c r="CE141" s="92" t="s">
        <v>308</v>
      </c>
      <c r="CF141" s="92">
        <v>0</v>
      </c>
      <c r="CG141" s="92" t="s">
        <v>308</v>
      </c>
      <c r="CH141" s="92">
        <v>0</v>
      </c>
      <c r="CI141" s="92" t="s">
        <v>308</v>
      </c>
      <c r="CJ141" s="92">
        <v>0</v>
      </c>
      <c r="CK141" s="92" t="s">
        <v>308</v>
      </c>
      <c r="CL141" s="92">
        <v>0</v>
      </c>
      <c r="CM141" s="92" t="s">
        <v>308</v>
      </c>
      <c r="CN141" s="92">
        <v>0</v>
      </c>
      <c r="CO141" s="92" t="s">
        <v>308</v>
      </c>
      <c r="CP141" s="92">
        <v>0</v>
      </c>
      <c r="CQ141" s="92" t="s">
        <v>308</v>
      </c>
      <c r="CR141" s="92">
        <v>0</v>
      </c>
      <c r="CS141" s="92" t="s">
        <v>308</v>
      </c>
      <c r="CT141" s="92">
        <v>0</v>
      </c>
      <c r="CU141" s="92" t="s">
        <v>308</v>
      </c>
      <c r="CV141" s="92">
        <v>0</v>
      </c>
      <c r="CW141" s="92" t="s">
        <v>308</v>
      </c>
      <c r="CX141" s="92">
        <v>0</v>
      </c>
      <c r="CY141" s="92" t="s">
        <v>308</v>
      </c>
    </row>
    <row r="142" spans="1:103" ht="14.5" x14ac:dyDescent="0.35">
      <c r="A142" s="86" t="s">
        <v>408</v>
      </c>
      <c r="B142" s="86" t="s">
        <v>371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50.26</v>
      </c>
      <c r="F142" s="87">
        <v>14.91</v>
      </c>
      <c r="G142" s="87">
        <v>2.72</v>
      </c>
      <c r="H142" s="87">
        <v>64.98</v>
      </c>
      <c r="I142" s="87">
        <v>717.23</v>
      </c>
      <c r="J142" s="87">
        <v>67.14</v>
      </c>
      <c r="K142" s="87">
        <v>60.28</v>
      </c>
      <c r="L142" s="87">
        <v>137.16999999999999</v>
      </c>
      <c r="M142" s="87">
        <v>50.11</v>
      </c>
      <c r="N142" s="87">
        <v>319.64999999999998</v>
      </c>
      <c r="O142" s="87">
        <v>530.64</v>
      </c>
      <c r="P142" s="87">
        <v>599.47</v>
      </c>
      <c r="Q142" s="87">
        <v>164.24</v>
      </c>
      <c r="R142" s="87">
        <v>127.05</v>
      </c>
      <c r="S142" s="87">
        <v>177.06</v>
      </c>
      <c r="T142" s="87">
        <v>188.36</v>
      </c>
      <c r="U142" s="87">
        <v>804.65</v>
      </c>
      <c r="V142" s="87">
        <v>257.58</v>
      </c>
      <c r="W142" s="87">
        <v>691.02</v>
      </c>
      <c r="X142" s="87">
        <v>610.07000000000005</v>
      </c>
      <c r="Y142" s="87">
        <v>117.93</v>
      </c>
      <c r="Z142" s="87">
        <v>110.98</v>
      </c>
      <c r="AA142" s="87">
        <v>117.68</v>
      </c>
      <c r="AB142" s="87">
        <v>230.85</v>
      </c>
      <c r="AC142" s="87">
        <v>21.51</v>
      </c>
      <c r="AD142" s="87">
        <v>110.93</v>
      </c>
      <c r="AE142" s="87">
        <v>559.49</v>
      </c>
      <c r="AF142" s="87">
        <v>227.44</v>
      </c>
      <c r="AG142" s="87">
        <v>2829.84</v>
      </c>
      <c r="AH142" s="87">
        <v>683.52</v>
      </c>
      <c r="AI142" s="87">
        <v>168.28</v>
      </c>
      <c r="AJ142" s="87">
        <v>86.49</v>
      </c>
      <c r="AK142" s="87">
        <v>73.739999999999995</v>
      </c>
      <c r="AL142" s="87">
        <v>279.2</v>
      </c>
      <c r="AM142" s="87">
        <v>92.28</v>
      </c>
      <c r="AN142" s="87">
        <v>247.78</v>
      </c>
      <c r="AO142" s="87">
        <v>221.31</v>
      </c>
      <c r="AP142" s="87">
        <v>105.02</v>
      </c>
      <c r="AQ142" s="87">
        <v>291.19</v>
      </c>
      <c r="AR142" s="87">
        <v>799.29</v>
      </c>
      <c r="AS142" s="87">
        <v>1344.86</v>
      </c>
      <c r="AT142" s="87">
        <v>543.37</v>
      </c>
      <c r="AU142" s="87">
        <v>439.05</v>
      </c>
      <c r="AV142" s="87">
        <v>1124.19</v>
      </c>
      <c r="AW142" s="87">
        <v>5490</v>
      </c>
      <c r="AX142" s="87">
        <v>985.43</v>
      </c>
      <c r="AY142" s="87">
        <v>169.06</v>
      </c>
      <c r="AZ142" s="87">
        <v>167.01</v>
      </c>
      <c r="BA142" s="87">
        <v>284.13</v>
      </c>
      <c r="BB142" s="87">
        <v>311.2</v>
      </c>
      <c r="BC142" s="87">
        <v>164.14</v>
      </c>
      <c r="BD142" s="87">
        <v>366</v>
      </c>
      <c r="BE142" s="87">
        <v>885.53</v>
      </c>
      <c r="BF142" s="87">
        <v>352.07</v>
      </c>
      <c r="BG142" s="87">
        <v>128.52000000000001</v>
      </c>
      <c r="BH142" s="87">
        <v>211.09</v>
      </c>
      <c r="BI142" s="87">
        <v>101.96</v>
      </c>
      <c r="BJ142" s="87">
        <v>90.95</v>
      </c>
      <c r="BK142" s="87">
        <v>55.64</v>
      </c>
      <c r="BL142" s="87">
        <v>125.65</v>
      </c>
      <c r="BM142" s="87">
        <v>14.71</v>
      </c>
      <c r="BN142" s="87">
        <v>54.31</v>
      </c>
      <c r="BO142" s="87">
        <v>0</v>
      </c>
      <c r="BP142" s="87">
        <v>0</v>
      </c>
      <c r="BQ142" s="87" t="s">
        <v>308</v>
      </c>
      <c r="BR142" s="87">
        <v>26418.22</v>
      </c>
      <c r="BS142" s="87" t="s">
        <v>308</v>
      </c>
      <c r="BT142" s="87">
        <v>290.55</v>
      </c>
      <c r="BU142" s="87" t="s">
        <v>308</v>
      </c>
      <c r="BV142" s="87">
        <v>0.01</v>
      </c>
      <c r="BW142" s="87" t="s">
        <v>308</v>
      </c>
      <c r="BX142" s="87">
        <v>0</v>
      </c>
      <c r="BY142" s="87" t="s">
        <v>308</v>
      </c>
      <c r="BZ142" s="87">
        <v>290.56</v>
      </c>
      <c r="CA142" s="87" t="s">
        <v>308</v>
      </c>
      <c r="CB142" s="87">
        <v>492.59</v>
      </c>
      <c r="CC142" s="87" t="s">
        <v>308</v>
      </c>
      <c r="CD142" s="87">
        <v>0</v>
      </c>
      <c r="CE142" s="87" t="s">
        <v>308</v>
      </c>
      <c r="CF142" s="87">
        <v>1.1299999999999999</v>
      </c>
      <c r="CG142" s="87" t="s">
        <v>308</v>
      </c>
      <c r="CH142" s="87">
        <v>1.1299999999999999</v>
      </c>
      <c r="CI142" s="87" t="s">
        <v>308</v>
      </c>
      <c r="CJ142" s="87">
        <v>493.72</v>
      </c>
      <c r="CK142" s="87" t="s">
        <v>308</v>
      </c>
      <c r="CL142" s="87">
        <v>0</v>
      </c>
      <c r="CM142" s="87" t="s">
        <v>308</v>
      </c>
      <c r="CN142" s="87">
        <v>0</v>
      </c>
      <c r="CO142" s="87" t="s">
        <v>308</v>
      </c>
      <c r="CP142" s="87">
        <v>0</v>
      </c>
      <c r="CQ142" s="87" t="s">
        <v>308</v>
      </c>
      <c r="CR142" s="87">
        <v>33.68</v>
      </c>
      <c r="CS142" s="87" t="s">
        <v>308</v>
      </c>
      <c r="CT142" s="87">
        <v>33.68</v>
      </c>
      <c r="CU142" s="87" t="s">
        <v>308</v>
      </c>
      <c r="CV142" s="87">
        <v>817.95</v>
      </c>
      <c r="CW142" s="87" t="s">
        <v>308</v>
      </c>
      <c r="CX142" s="87">
        <v>27236.17</v>
      </c>
      <c r="CY142" s="87" t="s">
        <v>308</v>
      </c>
    </row>
    <row r="143" spans="1:103" ht="14.5" x14ac:dyDescent="0.35">
      <c r="A143" s="86" t="s">
        <v>408</v>
      </c>
      <c r="B143" s="86" t="s">
        <v>372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91">
        <v>41.99</v>
      </c>
      <c r="F143" s="91">
        <v>5.3</v>
      </c>
      <c r="G143" s="91">
        <v>0.75</v>
      </c>
      <c r="H143" s="91">
        <v>60.89</v>
      </c>
      <c r="I143" s="91">
        <v>104.53</v>
      </c>
      <c r="J143" s="91">
        <v>14.19</v>
      </c>
      <c r="K143" s="91">
        <v>30.6</v>
      </c>
      <c r="L143" s="91">
        <v>36.159999999999997</v>
      </c>
      <c r="M143" s="91">
        <v>9.2100000000000009</v>
      </c>
      <c r="N143" s="91">
        <v>136.99</v>
      </c>
      <c r="O143" s="91">
        <v>182.27</v>
      </c>
      <c r="P143" s="91">
        <v>69.05</v>
      </c>
      <c r="Q143" s="91">
        <v>104.65</v>
      </c>
      <c r="R143" s="91">
        <v>104.12</v>
      </c>
      <c r="S143" s="91">
        <v>68.959999999999994</v>
      </c>
      <c r="T143" s="91">
        <v>163.98</v>
      </c>
      <c r="U143" s="91">
        <v>161.52000000000001</v>
      </c>
      <c r="V143" s="91">
        <v>179.18</v>
      </c>
      <c r="W143" s="91">
        <v>283.23</v>
      </c>
      <c r="X143" s="91">
        <v>249.69</v>
      </c>
      <c r="Y143" s="91">
        <v>176.54</v>
      </c>
      <c r="Z143" s="91">
        <v>27.18</v>
      </c>
      <c r="AA143" s="91">
        <v>102.42</v>
      </c>
      <c r="AB143" s="91">
        <v>239.31</v>
      </c>
      <c r="AC143" s="91">
        <v>36.92</v>
      </c>
      <c r="AD143" s="91">
        <v>235.08</v>
      </c>
      <c r="AE143" s="91">
        <v>1704.71</v>
      </c>
      <c r="AF143" s="91">
        <v>26.92</v>
      </c>
      <c r="AG143" s="91">
        <v>175.06</v>
      </c>
      <c r="AH143" s="91">
        <v>77.510000000000005</v>
      </c>
      <c r="AI143" s="91">
        <v>88.04</v>
      </c>
      <c r="AJ143" s="91">
        <v>23.36</v>
      </c>
      <c r="AK143" s="91">
        <v>33.86</v>
      </c>
      <c r="AL143" s="91">
        <v>128.80000000000001</v>
      </c>
      <c r="AM143" s="91">
        <v>10.46</v>
      </c>
      <c r="AN143" s="91">
        <v>49.72</v>
      </c>
      <c r="AO143" s="91">
        <v>26.88</v>
      </c>
      <c r="AP143" s="91">
        <v>24.5</v>
      </c>
      <c r="AQ143" s="91">
        <v>71.56</v>
      </c>
      <c r="AR143" s="91">
        <v>121.29</v>
      </c>
      <c r="AS143" s="91">
        <v>110.52</v>
      </c>
      <c r="AT143" s="91">
        <v>53.66</v>
      </c>
      <c r="AU143" s="91">
        <v>33.020000000000003</v>
      </c>
      <c r="AV143" s="91">
        <v>207.85</v>
      </c>
      <c r="AW143" s="91">
        <v>224.34</v>
      </c>
      <c r="AX143" s="91">
        <v>1763.96</v>
      </c>
      <c r="AY143" s="91">
        <v>131.81</v>
      </c>
      <c r="AZ143" s="91">
        <v>53.32</v>
      </c>
      <c r="BA143" s="91">
        <v>47.52</v>
      </c>
      <c r="BB143" s="91">
        <v>88.51</v>
      </c>
      <c r="BC143" s="91">
        <v>23.29</v>
      </c>
      <c r="BD143" s="91">
        <v>8.8000000000000007</v>
      </c>
      <c r="BE143" s="91">
        <v>222.31</v>
      </c>
      <c r="BF143" s="91">
        <v>422.98</v>
      </c>
      <c r="BG143" s="91">
        <v>43.18</v>
      </c>
      <c r="BH143" s="91">
        <v>35.54</v>
      </c>
      <c r="BI143" s="91">
        <v>10.16</v>
      </c>
      <c r="BJ143" s="91">
        <v>30.89</v>
      </c>
      <c r="BK143" s="91">
        <v>17.86</v>
      </c>
      <c r="BL143" s="91">
        <v>28.8</v>
      </c>
      <c r="BM143" s="91">
        <v>6.11</v>
      </c>
      <c r="BN143" s="91">
        <v>34.69</v>
      </c>
      <c r="BO143" s="91">
        <v>0</v>
      </c>
      <c r="BP143" s="91">
        <v>0</v>
      </c>
      <c r="BQ143" s="91" t="s">
        <v>308</v>
      </c>
      <c r="BR143" s="91">
        <v>8986.51</v>
      </c>
      <c r="BS143" s="91" t="s">
        <v>308</v>
      </c>
      <c r="BT143" s="91">
        <v>179.48</v>
      </c>
      <c r="BU143" s="91" t="s">
        <v>308</v>
      </c>
      <c r="BV143" s="91">
        <v>0</v>
      </c>
      <c r="BW143" s="91" t="s">
        <v>308</v>
      </c>
      <c r="BX143" s="91">
        <v>0.47</v>
      </c>
      <c r="BY143" s="91" t="s">
        <v>308</v>
      </c>
      <c r="BZ143" s="91">
        <v>179.96</v>
      </c>
      <c r="CA143" s="91" t="s">
        <v>308</v>
      </c>
      <c r="CB143" s="91">
        <v>2506.29</v>
      </c>
      <c r="CC143" s="91" t="s">
        <v>308</v>
      </c>
      <c r="CD143" s="91">
        <v>0</v>
      </c>
      <c r="CE143" s="91" t="s">
        <v>308</v>
      </c>
      <c r="CF143" s="91">
        <v>11.91</v>
      </c>
      <c r="CG143" s="91" t="s">
        <v>308</v>
      </c>
      <c r="CH143" s="91">
        <v>11.91</v>
      </c>
      <c r="CI143" s="91" t="s">
        <v>308</v>
      </c>
      <c r="CJ143" s="91">
        <v>2518.19</v>
      </c>
      <c r="CK143" s="91" t="s">
        <v>308</v>
      </c>
      <c r="CL143" s="91">
        <v>0</v>
      </c>
      <c r="CM143" s="91" t="s">
        <v>308</v>
      </c>
      <c r="CN143" s="91">
        <v>0</v>
      </c>
      <c r="CO143" s="91" t="s">
        <v>308</v>
      </c>
      <c r="CP143" s="91">
        <v>0</v>
      </c>
      <c r="CQ143" s="91" t="s">
        <v>308</v>
      </c>
      <c r="CR143" s="91">
        <v>41.64</v>
      </c>
      <c r="CS143" s="91" t="s">
        <v>308</v>
      </c>
      <c r="CT143" s="91">
        <v>41.64</v>
      </c>
      <c r="CU143" s="91" t="s">
        <v>308</v>
      </c>
      <c r="CV143" s="91">
        <v>2739.79</v>
      </c>
      <c r="CW143" s="91" t="s">
        <v>308</v>
      </c>
      <c r="CX143" s="91">
        <v>11726.29</v>
      </c>
      <c r="CY143" s="91" t="s">
        <v>308</v>
      </c>
    </row>
    <row r="144" spans="1:103" ht="14.5" x14ac:dyDescent="0.35">
      <c r="A144" s="86" t="s">
        <v>408</v>
      </c>
      <c r="B144" s="86" t="s">
        <v>373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15.47</v>
      </c>
      <c r="F144" s="87">
        <v>0.01</v>
      </c>
      <c r="G144" s="87">
        <v>0.01</v>
      </c>
      <c r="H144" s="87">
        <v>9.17</v>
      </c>
      <c r="I144" s="87">
        <v>140.13999999999999</v>
      </c>
      <c r="J144" s="87">
        <v>3.15</v>
      </c>
      <c r="K144" s="87">
        <v>8.84</v>
      </c>
      <c r="L144" s="87">
        <v>12.84</v>
      </c>
      <c r="M144" s="87">
        <v>77.2</v>
      </c>
      <c r="N144" s="87">
        <v>2.34</v>
      </c>
      <c r="O144" s="87">
        <v>356.31</v>
      </c>
      <c r="P144" s="87">
        <v>7185.96</v>
      </c>
      <c r="Q144" s="87">
        <v>15.58</v>
      </c>
      <c r="R144" s="87">
        <v>13.02</v>
      </c>
      <c r="S144" s="87">
        <v>4.38</v>
      </c>
      <c r="T144" s="87">
        <v>21.92</v>
      </c>
      <c r="U144" s="87">
        <v>2820.26</v>
      </c>
      <c r="V144" s="87">
        <v>29.7</v>
      </c>
      <c r="W144" s="87">
        <v>8.85</v>
      </c>
      <c r="X144" s="87">
        <v>52.27</v>
      </c>
      <c r="Y144" s="87">
        <v>0</v>
      </c>
      <c r="Z144" s="87">
        <v>273.45</v>
      </c>
      <c r="AA144" s="87">
        <v>7.17</v>
      </c>
      <c r="AB144" s="87">
        <v>3.85</v>
      </c>
      <c r="AC144" s="87">
        <v>10.63</v>
      </c>
      <c r="AD144" s="87">
        <v>27.86</v>
      </c>
      <c r="AE144" s="87">
        <v>1.92</v>
      </c>
      <c r="AF144" s="87">
        <v>0.75</v>
      </c>
      <c r="AG144" s="87">
        <v>348.29</v>
      </c>
      <c r="AH144" s="87">
        <v>1.91</v>
      </c>
      <c r="AI144" s="87">
        <v>1.65</v>
      </c>
      <c r="AJ144" s="87">
        <v>0.04</v>
      </c>
      <c r="AK144" s="87">
        <v>0.32</v>
      </c>
      <c r="AL144" s="87">
        <v>0.22</v>
      </c>
      <c r="AM144" s="87">
        <v>0</v>
      </c>
      <c r="AN144" s="87">
        <v>2.82</v>
      </c>
      <c r="AO144" s="87">
        <v>2660.65</v>
      </c>
      <c r="AP144" s="87">
        <v>0.27</v>
      </c>
      <c r="AQ144" s="87">
        <v>0</v>
      </c>
      <c r="AR144" s="87">
        <v>2789.23</v>
      </c>
      <c r="AS144" s="87">
        <v>14.95</v>
      </c>
      <c r="AT144" s="87">
        <v>6.96</v>
      </c>
      <c r="AU144" s="87">
        <v>0.01</v>
      </c>
      <c r="AV144" s="87">
        <v>31.17</v>
      </c>
      <c r="AW144" s="87">
        <v>1113.47</v>
      </c>
      <c r="AX144" s="87">
        <v>0</v>
      </c>
      <c r="AY144" s="87">
        <v>1000.62</v>
      </c>
      <c r="AZ144" s="87">
        <v>1.1100000000000001</v>
      </c>
      <c r="BA144" s="87">
        <v>3.09</v>
      </c>
      <c r="BB144" s="87">
        <v>8.1999999999999993</v>
      </c>
      <c r="BC144" s="87">
        <v>0.87</v>
      </c>
      <c r="BD144" s="87">
        <v>0.24</v>
      </c>
      <c r="BE144" s="87">
        <v>0</v>
      </c>
      <c r="BF144" s="87">
        <v>206.1</v>
      </c>
      <c r="BG144" s="87">
        <v>39.229999999999997</v>
      </c>
      <c r="BH144" s="87">
        <v>156.15</v>
      </c>
      <c r="BI144" s="87">
        <v>2.5</v>
      </c>
      <c r="BJ144" s="87">
        <v>0.1</v>
      </c>
      <c r="BK144" s="87">
        <v>0.49</v>
      </c>
      <c r="BL144" s="87">
        <v>38</v>
      </c>
      <c r="BM144" s="87">
        <v>0.25</v>
      </c>
      <c r="BN144" s="87">
        <v>0.76</v>
      </c>
      <c r="BO144" s="87">
        <v>0</v>
      </c>
      <c r="BP144" s="87">
        <v>0</v>
      </c>
      <c r="BQ144" s="87" t="s">
        <v>308</v>
      </c>
      <c r="BR144" s="87">
        <v>19532.72</v>
      </c>
      <c r="BS144" s="87" t="s">
        <v>308</v>
      </c>
      <c r="BT144" s="87">
        <v>0.23</v>
      </c>
      <c r="BU144" s="87" t="s">
        <v>308</v>
      </c>
      <c r="BV144" s="87">
        <v>0.06</v>
      </c>
      <c r="BW144" s="87" t="s">
        <v>308</v>
      </c>
      <c r="BX144" s="87">
        <v>179.28</v>
      </c>
      <c r="BY144" s="87" t="s">
        <v>308</v>
      </c>
      <c r="BZ144" s="87">
        <v>179.57</v>
      </c>
      <c r="CA144" s="87" t="s">
        <v>308</v>
      </c>
      <c r="CB144" s="87">
        <v>24905.119999999999</v>
      </c>
      <c r="CC144" s="87" t="s">
        <v>308</v>
      </c>
      <c r="CD144" s="87">
        <v>0</v>
      </c>
      <c r="CE144" s="87" t="s">
        <v>308</v>
      </c>
      <c r="CF144" s="87">
        <v>44.94</v>
      </c>
      <c r="CG144" s="87" t="s">
        <v>308</v>
      </c>
      <c r="CH144" s="87">
        <v>44.94</v>
      </c>
      <c r="CI144" s="87" t="s">
        <v>308</v>
      </c>
      <c r="CJ144" s="87">
        <v>24950.06</v>
      </c>
      <c r="CK144" s="87" t="s">
        <v>308</v>
      </c>
      <c r="CL144" s="87">
        <v>0</v>
      </c>
      <c r="CM144" s="87" t="s">
        <v>308</v>
      </c>
      <c r="CN144" s="87">
        <v>0</v>
      </c>
      <c r="CO144" s="87" t="s">
        <v>308</v>
      </c>
      <c r="CP144" s="87">
        <v>0</v>
      </c>
      <c r="CQ144" s="87" t="s">
        <v>308</v>
      </c>
      <c r="CR144" s="87">
        <v>87.87</v>
      </c>
      <c r="CS144" s="87" t="s">
        <v>308</v>
      </c>
      <c r="CT144" s="87">
        <v>87.87</v>
      </c>
      <c r="CU144" s="87" t="s">
        <v>308</v>
      </c>
      <c r="CV144" s="87">
        <v>25217.5</v>
      </c>
      <c r="CW144" s="87" t="s">
        <v>308</v>
      </c>
      <c r="CX144" s="87">
        <v>44750.23</v>
      </c>
      <c r="CY144" s="87" t="s">
        <v>308</v>
      </c>
    </row>
    <row r="145" spans="1:103" ht="14.5" x14ac:dyDescent="0.35">
      <c r="A145" s="86" t="s">
        <v>408</v>
      </c>
      <c r="B145" s="86" t="s">
        <v>374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91">
        <v>12.36</v>
      </c>
      <c r="F145" s="91">
        <v>2.77</v>
      </c>
      <c r="G145" s="91">
        <v>0.86</v>
      </c>
      <c r="H145" s="91">
        <v>28.85</v>
      </c>
      <c r="I145" s="91">
        <v>2053.79</v>
      </c>
      <c r="J145" s="91">
        <v>72.959999999999994</v>
      </c>
      <c r="K145" s="91">
        <v>21.87</v>
      </c>
      <c r="L145" s="91">
        <v>61.8</v>
      </c>
      <c r="M145" s="91">
        <v>51.23</v>
      </c>
      <c r="N145" s="91">
        <v>92.69</v>
      </c>
      <c r="O145" s="91">
        <v>424.45</v>
      </c>
      <c r="P145" s="91">
        <v>927.52</v>
      </c>
      <c r="Q145" s="91">
        <v>97.84</v>
      </c>
      <c r="R145" s="91">
        <v>80</v>
      </c>
      <c r="S145" s="91">
        <v>34.43</v>
      </c>
      <c r="T145" s="91">
        <v>112.39</v>
      </c>
      <c r="U145" s="91">
        <v>201.61</v>
      </c>
      <c r="V145" s="91">
        <v>115.26</v>
      </c>
      <c r="W145" s="91">
        <v>131.71</v>
      </c>
      <c r="X145" s="91">
        <v>381.6</v>
      </c>
      <c r="Y145" s="91">
        <v>26.59</v>
      </c>
      <c r="Z145" s="91">
        <v>221.28</v>
      </c>
      <c r="AA145" s="91">
        <v>52.03</v>
      </c>
      <c r="AB145" s="91">
        <v>101.11</v>
      </c>
      <c r="AC145" s="91">
        <v>10.18</v>
      </c>
      <c r="AD145" s="91">
        <v>38.950000000000003</v>
      </c>
      <c r="AE145" s="91">
        <v>129.83000000000001</v>
      </c>
      <c r="AF145" s="91">
        <v>332.7</v>
      </c>
      <c r="AG145" s="91">
        <v>1580.56</v>
      </c>
      <c r="AH145" s="91">
        <v>1159.5</v>
      </c>
      <c r="AI145" s="91">
        <v>72.02</v>
      </c>
      <c r="AJ145" s="91">
        <v>12.7</v>
      </c>
      <c r="AK145" s="91">
        <v>43.69</v>
      </c>
      <c r="AL145" s="91">
        <v>59.03</v>
      </c>
      <c r="AM145" s="91">
        <v>35.93</v>
      </c>
      <c r="AN145" s="91">
        <v>130.49</v>
      </c>
      <c r="AO145" s="91">
        <v>298.75</v>
      </c>
      <c r="AP145" s="91">
        <v>102.16</v>
      </c>
      <c r="AQ145" s="91">
        <v>177.23</v>
      </c>
      <c r="AR145" s="91">
        <v>775.59</v>
      </c>
      <c r="AS145" s="91">
        <v>377.13</v>
      </c>
      <c r="AT145" s="91">
        <v>281.27</v>
      </c>
      <c r="AU145" s="91">
        <v>86.58</v>
      </c>
      <c r="AV145" s="91">
        <v>121.02</v>
      </c>
      <c r="AW145" s="91">
        <v>662.97</v>
      </c>
      <c r="AX145" s="91">
        <v>62.81</v>
      </c>
      <c r="AY145" s="91">
        <v>21.6</v>
      </c>
      <c r="AZ145" s="91">
        <v>839.02</v>
      </c>
      <c r="BA145" s="91">
        <v>47.76</v>
      </c>
      <c r="BB145" s="91">
        <v>110.16</v>
      </c>
      <c r="BC145" s="91">
        <v>65.239999999999995</v>
      </c>
      <c r="BD145" s="91">
        <v>712.56</v>
      </c>
      <c r="BE145" s="91">
        <v>111.5</v>
      </c>
      <c r="BF145" s="91">
        <v>200.38</v>
      </c>
      <c r="BG145" s="91">
        <v>44.53</v>
      </c>
      <c r="BH145" s="91">
        <v>165.94</v>
      </c>
      <c r="BI145" s="91">
        <v>16.25</v>
      </c>
      <c r="BJ145" s="91">
        <v>94.41</v>
      </c>
      <c r="BK145" s="91">
        <v>107.95</v>
      </c>
      <c r="BL145" s="91">
        <v>81.02</v>
      </c>
      <c r="BM145" s="91">
        <v>9.6199999999999992</v>
      </c>
      <c r="BN145" s="91">
        <v>22.89</v>
      </c>
      <c r="BO145" s="91">
        <v>0</v>
      </c>
      <c r="BP145" s="91">
        <v>0</v>
      </c>
      <c r="BQ145" s="91" t="s">
        <v>308</v>
      </c>
      <c r="BR145" s="91">
        <v>14508.91</v>
      </c>
      <c r="BS145" s="91" t="s">
        <v>308</v>
      </c>
      <c r="BT145" s="91">
        <v>38.14</v>
      </c>
      <c r="BU145" s="91" t="s">
        <v>308</v>
      </c>
      <c r="BV145" s="91">
        <v>0</v>
      </c>
      <c r="BW145" s="91" t="s">
        <v>308</v>
      </c>
      <c r="BX145" s="91">
        <v>0</v>
      </c>
      <c r="BY145" s="91" t="s">
        <v>308</v>
      </c>
      <c r="BZ145" s="91">
        <v>38.14</v>
      </c>
      <c r="CA145" s="91" t="s">
        <v>308</v>
      </c>
      <c r="CB145" s="91">
        <v>4.9400000000000004</v>
      </c>
      <c r="CC145" s="91" t="s">
        <v>308</v>
      </c>
      <c r="CD145" s="91">
        <v>0</v>
      </c>
      <c r="CE145" s="91" t="s">
        <v>308</v>
      </c>
      <c r="CF145" s="91">
        <v>0.35</v>
      </c>
      <c r="CG145" s="91" t="s">
        <v>308</v>
      </c>
      <c r="CH145" s="91">
        <v>0.35</v>
      </c>
      <c r="CI145" s="91" t="s">
        <v>308</v>
      </c>
      <c r="CJ145" s="91">
        <v>5.29</v>
      </c>
      <c r="CK145" s="91" t="s">
        <v>308</v>
      </c>
      <c r="CL145" s="91">
        <v>0</v>
      </c>
      <c r="CM145" s="91" t="s">
        <v>308</v>
      </c>
      <c r="CN145" s="91">
        <v>0</v>
      </c>
      <c r="CO145" s="91" t="s">
        <v>308</v>
      </c>
      <c r="CP145" s="91">
        <v>0</v>
      </c>
      <c r="CQ145" s="91" t="s">
        <v>308</v>
      </c>
      <c r="CR145" s="91">
        <v>55.85</v>
      </c>
      <c r="CS145" s="91" t="s">
        <v>308</v>
      </c>
      <c r="CT145" s="91">
        <v>55.85</v>
      </c>
      <c r="CU145" s="91" t="s">
        <v>308</v>
      </c>
      <c r="CV145" s="91">
        <v>99.27</v>
      </c>
      <c r="CW145" s="91" t="s">
        <v>308</v>
      </c>
      <c r="CX145" s="91">
        <v>14608.18</v>
      </c>
      <c r="CY145" s="91" t="s">
        <v>308</v>
      </c>
    </row>
    <row r="146" spans="1:103" ht="14.5" x14ac:dyDescent="0.35">
      <c r="A146" s="86" t="s">
        <v>408</v>
      </c>
      <c r="B146" s="86" t="s">
        <v>375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19.670000000000002</v>
      </c>
      <c r="F146" s="87">
        <v>1.01</v>
      </c>
      <c r="G146" s="87">
        <v>0.34</v>
      </c>
      <c r="H146" s="87">
        <v>7.69</v>
      </c>
      <c r="I146" s="87">
        <v>60.87</v>
      </c>
      <c r="J146" s="87">
        <v>33.18</v>
      </c>
      <c r="K146" s="87">
        <v>4.04</v>
      </c>
      <c r="L146" s="87">
        <v>14.59</v>
      </c>
      <c r="M146" s="87">
        <v>7.87</v>
      </c>
      <c r="N146" s="87">
        <v>9.19</v>
      </c>
      <c r="O146" s="87">
        <v>43.59</v>
      </c>
      <c r="P146" s="87">
        <v>45.04</v>
      </c>
      <c r="Q146" s="87">
        <v>79.59</v>
      </c>
      <c r="R146" s="87">
        <v>15.12</v>
      </c>
      <c r="S146" s="87">
        <v>51.99</v>
      </c>
      <c r="T146" s="87">
        <v>36.36</v>
      </c>
      <c r="U146" s="87">
        <v>51.08</v>
      </c>
      <c r="V146" s="87">
        <v>43.27</v>
      </c>
      <c r="W146" s="87">
        <v>82.36</v>
      </c>
      <c r="X146" s="87">
        <v>101.2</v>
      </c>
      <c r="Y146" s="87">
        <v>11.81</v>
      </c>
      <c r="Z146" s="87">
        <v>27.62</v>
      </c>
      <c r="AA146" s="87">
        <v>14.85</v>
      </c>
      <c r="AB146" s="87">
        <v>52.68</v>
      </c>
      <c r="AC146" s="87">
        <v>4.42</v>
      </c>
      <c r="AD146" s="87">
        <v>56.16</v>
      </c>
      <c r="AE146" s="87">
        <v>219.18</v>
      </c>
      <c r="AF146" s="87">
        <v>173.66</v>
      </c>
      <c r="AG146" s="87">
        <v>1692.39</v>
      </c>
      <c r="AH146" s="87">
        <v>637.09</v>
      </c>
      <c r="AI146" s="87">
        <v>73.8</v>
      </c>
      <c r="AJ146" s="87">
        <v>15.4</v>
      </c>
      <c r="AK146" s="87">
        <v>87.52</v>
      </c>
      <c r="AL146" s="87">
        <v>56.6</v>
      </c>
      <c r="AM146" s="87">
        <v>23.3</v>
      </c>
      <c r="AN146" s="87">
        <v>137.03</v>
      </c>
      <c r="AO146" s="87">
        <v>1316.15</v>
      </c>
      <c r="AP146" s="87">
        <v>37.35</v>
      </c>
      <c r="AQ146" s="87">
        <v>179.92</v>
      </c>
      <c r="AR146" s="87">
        <v>1355.93</v>
      </c>
      <c r="AS146" s="87">
        <v>439.97</v>
      </c>
      <c r="AT146" s="87">
        <v>97.44</v>
      </c>
      <c r="AU146" s="87">
        <v>397.28</v>
      </c>
      <c r="AV146" s="87">
        <v>111.32</v>
      </c>
      <c r="AW146" s="87">
        <v>595.26</v>
      </c>
      <c r="AX146" s="87">
        <v>109.51</v>
      </c>
      <c r="AY146" s="87">
        <v>52.21</v>
      </c>
      <c r="AZ146" s="87">
        <v>166.16</v>
      </c>
      <c r="BA146" s="87">
        <v>176.75</v>
      </c>
      <c r="BB146" s="87">
        <v>94.62</v>
      </c>
      <c r="BC146" s="87">
        <v>103.2</v>
      </c>
      <c r="BD146" s="87">
        <v>18.350000000000001</v>
      </c>
      <c r="BE146" s="87">
        <v>178.95</v>
      </c>
      <c r="BF146" s="87">
        <v>263.91000000000003</v>
      </c>
      <c r="BG146" s="87">
        <v>75.209999999999994</v>
      </c>
      <c r="BH146" s="87">
        <v>100.85</v>
      </c>
      <c r="BI146" s="87">
        <v>36.43</v>
      </c>
      <c r="BJ146" s="87">
        <v>23.34</v>
      </c>
      <c r="BK146" s="87">
        <v>20.64</v>
      </c>
      <c r="BL146" s="87">
        <v>33.1</v>
      </c>
      <c r="BM146" s="87">
        <v>5.63</v>
      </c>
      <c r="BN146" s="87">
        <v>34.07</v>
      </c>
      <c r="BO146" s="87">
        <v>0</v>
      </c>
      <c r="BP146" s="87">
        <v>0</v>
      </c>
      <c r="BQ146" s="87" t="s">
        <v>308</v>
      </c>
      <c r="BR146" s="87">
        <v>10015.129999999999</v>
      </c>
      <c r="BS146" s="87" t="s">
        <v>308</v>
      </c>
      <c r="BT146" s="87">
        <v>220.04</v>
      </c>
      <c r="BU146" s="87" t="s">
        <v>308</v>
      </c>
      <c r="BV146" s="87">
        <v>0.89</v>
      </c>
      <c r="BW146" s="87" t="s">
        <v>308</v>
      </c>
      <c r="BX146" s="87">
        <v>1.03</v>
      </c>
      <c r="BY146" s="87" t="s">
        <v>308</v>
      </c>
      <c r="BZ146" s="87">
        <v>221.95</v>
      </c>
      <c r="CA146" s="87" t="s">
        <v>308</v>
      </c>
      <c r="CB146" s="87">
        <v>179.13</v>
      </c>
      <c r="CC146" s="87" t="s">
        <v>308</v>
      </c>
      <c r="CD146" s="87">
        <v>0</v>
      </c>
      <c r="CE146" s="87" t="s">
        <v>308</v>
      </c>
      <c r="CF146" s="87">
        <v>-0.17</v>
      </c>
      <c r="CG146" s="87" t="s">
        <v>308</v>
      </c>
      <c r="CH146" s="87">
        <v>-0.17</v>
      </c>
      <c r="CI146" s="87" t="s">
        <v>308</v>
      </c>
      <c r="CJ146" s="87">
        <v>178.96</v>
      </c>
      <c r="CK146" s="87" t="s">
        <v>308</v>
      </c>
      <c r="CL146" s="87">
        <v>0</v>
      </c>
      <c r="CM146" s="87" t="s">
        <v>308</v>
      </c>
      <c r="CN146" s="87">
        <v>0</v>
      </c>
      <c r="CO146" s="87" t="s">
        <v>308</v>
      </c>
      <c r="CP146" s="87">
        <v>0</v>
      </c>
      <c r="CQ146" s="87" t="s">
        <v>308</v>
      </c>
      <c r="CR146" s="87">
        <v>50.86</v>
      </c>
      <c r="CS146" s="87" t="s">
        <v>308</v>
      </c>
      <c r="CT146" s="87">
        <v>50.86</v>
      </c>
      <c r="CU146" s="87" t="s">
        <v>308</v>
      </c>
      <c r="CV146" s="87">
        <v>451.77</v>
      </c>
      <c r="CW146" s="87" t="s">
        <v>308</v>
      </c>
      <c r="CX146" s="87">
        <v>10466.91</v>
      </c>
      <c r="CY146" s="87" t="s">
        <v>308</v>
      </c>
    </row>
    <row r="147" spans="1:103" ht="14.5" x14ac:dyDescent="0.35">
      <c r="A147" s="86" t="s">
        <v>408</v>
      </c>
      <c r="B147" s="86" t="s">
        <v>376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91">
        <v>160.79</v>
      </c>
      <c r="F147" s="91">
        <v>10.68</v>
      </c>
      <c r="G147" s="91">
        <v>16.11</v>
      </c>
      <c r="H147" s="91">
        <v>134.38999999999999</v>
      </c>
      <c r="I147" s="91">
        <v>1206.5999999999999</v>
      </c>
      <c r="J147" s="91">
        <v>91.63</v>
      </c>
      <c r="K147" s="91">
        <v>40.35</v>
      </c>
      <c r="L147" s="91">
        <v>72.48</v>
      </c>
      <c r="M147" s="91">
        <v>95.9</v>
      </c>
      <c r="N147" s="91">
        <v>74.47</v>
      </c>
      <c r="O147" s="91">
        <v>1709.79</v>
      </c>
      <c r="P147" s="91">
        <v>13859.75</v>
      </c>
      <c r="Q147" s="91">
        <v>190.8</v>
      </c>
      <c r="R147" s="91">
        <v>199.56</v>
      </c>
      <c r="S147" s="91">
        <v>208.41</v>
      </c>
      <c r="T147" s="91">
        <v>202.94</v>
      </c>
      <c r="U147" s="91">
        <v>11382.3</v>
      </c>
      <c r="V147" s="91">
        <v>295.89999999999998</v>
      </c>
      <c r="W147" s="91">
        <v>600.58000000000004</v>
      </c>
      <c r="X147" s="91">
        <v>583.6</v>
      </c>
      <c r="Y147" s="91">
        <v>397.4</v>
      </c>
      <c r="Z147" s="91">
        <v>844.72</v>
      </c>
      <c r="AA147" s="91">
        <v>91.24</v>
      </c>
      <c r="AB147" s="91">
        <v>224.96</v>
      </c>
      <c r="AC147" s="91">
        <v>65.78</v>
      </c>
      <c r="AD147" s="91">
        <v>198.16</v>
      </c>
      <c r="AE147" s="91">
        <v>1440.06</v>
      </c>
      <c r="AF147" s="91">
        <v>330.45</v>
      </c>
      <c r="AG147" s="91">
        <v>6583.5</v>
      </c>
      <c r="AH147" s="91">
        <v>973.19</v>
      </c>
      <c r="AI147" s="91">
        <v>726.3</v>
      </c>
      <c r="AJ147" s="91">
        <v>522.41999999999996</v>
      </c>
      <c r="AK147" s="91">
        <v>638.16999999999996</v>
      </c>
      <c r="AL147" s="91">
        <v>442.71</v>
      </c>
      <c r="AM147" s="91">
        <v>55.67</v>
      </c>
      <c r="AN147" s="91">
        <v>304.04000000000002</v>
      </c>
      <c r="AO147" s="91">
        <v>467.13</v>
      </c>
      <c r="AP147" s="91">
        <v>2224.1</v>
      </c>
      <c r="AQ147" s="91">
        <v>381.98</v>
      </c>
      <c r="AR147" s="91">
        <v>19319.03</v>
      </c>
      <c r="AS147" s="91">
        <v>2577.0700000000002</v>
      </c>
      <c r="AT147" s="91">
        <v>482.56</v>
      </c>
      <c r="AU147" s="91">
        <v>278.64</v>
      </c>
      <c r="AV147" s="91">
        <v>231.85</v>
      </c>
      <c r="AW147" s="91">
        <v>3065.34</v>
      </c>
      <c r="AX147" s="91">
        <v>356.65</v>
      </c>
      <c r="AY147" s="91">
        <v>502.47</v>
      </c>
      <c r="AZ147" s="91">
        <v>235.91</v>
      </c>
      <c r="BA147" s="91">
        <v>551.59</v>
      </c>
      <c r="BB147" s="91">
        <v>3448.35</v>
      </c>
      <c r="BC147" s="91">
        <v>67.400000000000006</v>
      </c>
      <c r="BD147" s="91">
        <v>81.52</v>
      </c>
      <c r="BE147" s="91">
        <v>780.99</v>
      </c>
      <c r="BF147" s="91">
        <v>531.67999999999995</v>
      </c>
      <c r="BG147" s="91">
        <v>280.81</v>
      </c>
      <c r="BH147" s="91">
        <v>250.39</v>
      </c>
      <c r="BI147" s="91">
        <v>142.82</v>
      </c>
      <c r="BJ147" s="91">
        <v>400.8</v>
      </c>
      <c r="BK147" s="91">
        <v>126.11</v>
      </c>
      <c r="BL147" s="91">
        <v>61.54</v>
      </c>
      <c r="BM147" s="91">
        <v>23.68</v>
      </c>
      <c r="BN147" s="91">
        <v>235.28</v>
      </c>
      <c r="BO147" s="91">
        <v>0</v>
      </c>
      <c r="BP147" s="91">
        <v>0</v>
      </c>
      <c r="BQ147" s="91" t="s">
        <v>308</v>
      </c>
      <c r="BR147" s="91">
        <v>82081.52</v>
      </c>
      <c r="BS147" s="91" t="s">
        <v>308</v>
      </c>
      <c r="BT147" s="91">
        <v>615.35</v>
      </c>
      <c r="BU147" s="91" t="s">
        <v>308</v>
      </c>
      <c r="BV147" s="91">
        <v>0</v>
      </c>
      <c r="BW147" s="91" t="s">
        <v>308</v>
      </c>
      <c r="BX147" s="91">
        <v>1.67</v>
      </c>
      <c r="BY147" s="91" t="s">
        <v>308</v>
      </c>
      <c r="BZ147" s="91">
        <v>617.03</v>
      </c>
      <c r="CA147" s="91" t="s">
        <v>308</v>
      </c>
      <c r="CB147" s="91">
        <v>25314.67</v>
      </c>
      <c r="CC147" s="91" t="s">
        <v>308</v>
      </c>
      <c r="CD147" s="91">
        <v>0</v>
      </c>
      <c r="CE147" s="91" t="s">
        <v>308</v>
      </c>
      <c r="CF147" s="91">
        <v>0</v>
      </c>
      <c r="CG147" s="91" t="s">
        <v>308</v>
      </c>
      <c r="CH147" s="91">
        <v>0</v>
      </c>
      <c r="CI147" s="91" t="s">
        <v>308</v>
      </c>
      <c r="CJ147" s="91">
        <v>25314.67</v>
      </c>
      <c r="CK147" s="91" t="s">
        <v>308</v>
      </c>
      <c r="CL147" s="91">
        <v>0</v>
      </c>
      <c r="CM147" s="91" t="s">
        <v>308</v>
      </c>
      <c r="CN147" s="91">
        <v>0</v>
      </c>
      <c r="CO147" s="91" t="s">
        <v>308</v>
      </c>
      <c r="CP147" s="91">
        <v>0</v>
      </c>
      <c r="CQ147" s="91" t="s">
        <v>308</v>
      </c>
      <c r="CR147" s="91">
        <v>3685.18</v>
      </c>
      <c r="CS147" s="91" t="s">
        <v>308</v>
      </c>
      <c r="CT147" s="91">
        <v>3685.18</v>
      </c>
      <c r="CU147" s="91" t="s">
        <v>308</v>
      </c>
      <c r="CV147" s="91">
        <v>29616.880000000001</v>
      </c>
      <c r="CW147" s="91" t="s">
        <v>308</v>
      </c>
      <c r="CX147" s="91">
        <v>111698.41</v>
      </c>
      <c r="CY147" s="91" t="s">
        <v>308</v>
      </c>
    </row>
    <row r="148" spans="1:103" ht="14.5" x14ac:dyDescent="0.35">
      <c r="A148" s="86" t="s">
        <v>408</v>
      </c>
      <c r="B148" s="86" t="s">
        <v>377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115.36</v>
      </c>
      <c r="F148" s="87">
        <v>2.61</v>
      </c>
      <c r="G148" s="87">
        <v>0.01</v>
      </c>
      <c r="H148" s="87">
        <v>5.58</v>
      </c>
      <c r="I148" s="87">
        <v>68.53</v>
      </c>
      <c r="J148" s="87">
        <v>13.89</v>
      </c>
      <c r="K148" s="87">
        <v>10.91</v>
      </c>
      <c r="L148" s="87">
        <v>8.69</v>
      </c>
      <c r="M148" s="87">
        <v>8.39</v>
      </c>
      <c r="N148" s="87">
        <v>2.46</v>
      </c>
      <c r="O148" s="87">
        <v>27.22</v>
      </c>
      <c r="P148" s="87">
        <v>18.63</v>
      </c>
      <c r="Q148" s="87">
        <v>37.69</v>
      </c>
      <c r="R148" s="87">
        <v>17.77</v>
      </c>
      <c r="S148" s="87">
        <v>19.39</v>
      </c>
      <c r="T148" s="87">
        <v>76.12</v>
      </c>
      <c r="U148" s="87">
        <v>22.85</v>
      </c>
      <c r="V148" s="87">
        <v>32.19</v>
      </c>
      <c r="W148" s="87">
        <v>96.79</v>
      </c>
      <c r="X148" s="87">
        <v>120.02</v>
      </c>
      <c r="Y148" s="87">
        <v>34.74</v>
      </c>
      <c r="Z148" s="87">
        <v>18.32</v>
      </c>
      <c r="AA148" s="87">
        <v>33.64</v>
      </c>
      <c r="AB148" s="87">
        <v>11.2</v>
      </c>
      <c r="AC148" s="87">
        <v>0.5</v>
      </c>
      <c r="AD148" s="87">
        <v>13.58</v>
      </c>
      <c r="AE148" s="87">
        <v>52.46</v>
      </c>
      <c r="AF148" s="87">
        <v>9.91</v>
      </c>
      <c r="AG148" s="87">
        <v>75.790000000000006</v>
      </c>
      <c r="AH148" s="87">
        <v>29.1</v>
      </c>
      <c r="AI148" s="87">
        <v>19.71</v>
      </c>
      <c r="AJ148" s="87">
        <v>12.6</v>
      </c>
      <c r="AK148" s="87">
        <v>4.4800000000000004</v>
      </c>
      <c r="AL148" s="87">
        <v>142.59</v>
      </c>
      <c r="AM148" s="87">
        <v>4.45</v>
      </c>
      <c r="AN148" s="87">
        <v>19.350000000000001</v>
      </c>
      <c r="AO148" s="87">
        <v>3.19</v>
      </c>
      <c r="AP148" s="87">
        <v>4.1100000000000003</v>
      </c>
      <c r="AQ148" s="87">
        <v>3.69</v>
      </c>
      <c r="AR148" s="87">
        <v>33.24</v>
      </c>
      <c r="AS148" s="87">
        <v>12.19</v>
      </c>
      <c r="AT148" s="87">
        <v>3.73</v>
      </c>
      <c r="AU148" s="87">
        <v>8.17</v>
      </c>
      <c r="AV148" s="87">
        <v>13.76</v>
      </c>
      <c r="AW148" s="87">
        <v>32.33</v>
      </c>
      <c r="AX148" s="87">
        <v>21.31</v>
      </c>
      <c r="AY148" s="87">
        <v>3.56</v>
      </c>
      <c r="AZ148" s="87">
        <v>6.57</v>
      </c>
      <c r="BA148" s="87">
        <v>7.51</v>
      </c>
      <c r="BB148" s="87">
        <v>7.71</v>
      </c>
      <c r="BC148" s="87">
        <v>34.03</v>
      </c>
      <c r="BD148" s="87">
        <v>1.23</v>
      </c>
      <c r="BE148" s="87">
        <v>45.15</v>
      </c>
      <c r="BF148" s="87">
        <v>9.2100000000000009</v>
      </c>
      <c r="BG148" s="87">
        <v>9.07</v>
      </c>
      <c r="BH148" s="87">
        <v>27.82</v>
      </c>
      <c r="BI148" s="87">
        <v>10.18</v>
      </c>
      <c r="BJ148" s="87">
        <v>0.44</v>
      </c>
      <c r="BK148" s="87">
        <v>4.4000000000000004</v>
      </c>
      <c r="BL148" s="87">
        <v>6.61</v>
      </c>
      <c r="BM148" s="87">
        <v>1.81</v>
      </c>
      <c r="BN148" s="87">
        <v>4.9400000000000004</v>
      </c>
      <c r="BO148" s="87">
        <v>0</v>
      </c>
      <c r="BP148" s="87">
        <v>0</v>
      </c>
      <c r="BQ148" s="87" t="s">
        <v>308</v>
      </c>
      <c r="BR148" s="87">
        <v>1503.47</v>
      </c>
      <c r="BS148" s="87" t="s">
        <v>308</v>
      </c>
      <c r="BT148" s="87">
        <v>6.31</v>
      </c>
      <c r="BU148" s="87" t="s">
        <v>308</v>
      </c>
      <c r="BV148" s="87">
        <v>0</v>
      </c>
      <c r="BW148" s="87" t="s">
        <v>308</v>
      </c>
      <c r="BX148" s="87">
        <v>0</v>
      </c>
      <c r="BY148" s="87" t="s">
        <v>308</v>
      </c>
      <c r="BZ148" s="87">
        <v>6.31</v>
      </c>
      <c r="CA148" s="87" t="s">
        <v>308</v>
      </c>
      <c r="CB148" s="87">
        <v>0</v>
      </c>
      <c r="CC148" s="87" t="s">
        <v>308</v>
      </c>
      <c r="CD148" s="87">
        <v>0</v>
      </c>
      <c r="CE148" s="87" t="s">
        <v>308</v>
      </c>
      <c r="CF148" s="87">
        <v>0</v>
      </c>
      <c r="CG148" s="87" t="s">
        <v>308</v>
      </c>
      <c r="CH148" s="87">
        <v>0</v>
      </c>
      <c r="CI148" s="87" t="s">
        <v>308</v>
      </c>
      <c r="CJ148" s="87">
        <v>0</v>
      </c>
      <c r="CK148" s="87" t="s">
        <v>308</v>
      </c>
      <c r="CL148" s="87">
        <v>0</v>
      </c>
      <c r="CM148" s="87" t="s">
        <v>308</v>
      </c>
      <c r="CN148" s="87">
        <v>0</v>
      </c>
      <c r="CO148" s="87" t="s">
        <v>308</v>
      </c>
      <c r="CP148" s="87">
        <v>0</v>
      </c>
      <c r="CQ148" s="87" t="s">
        <v>308</v>
      </c>
      <c r="CR148" s="87">
        <v>0.02</v>
      </c>
      <c r="CS148" s="87" t="s">
        <v>308</v>
      </c>
      <c r="CT148" s="87">
        <v>0.02</v>
      </c>
      <c r="CU148" s="87" t="s">
        <v>308</v>
      </c>
      <c r="CV148" s="87">
        <v>6.33</v>
      </c>
      <c r="CW148" s="87" t="s">
        <v>308</v>
      </c>
      <c r="CX148" s="87">
        <v>1509.8</v>
      </c>
      <c r="CY148" s="87" t="s">
        <v>308</v>
      </c>
    </row>
    <row r="149" spans="1:103" ht="14.5" x14ac:dyDescent="0.35">
      <c r="A149" s="86" t="s">
        <v>408</v>
      </c>
      <c r="B149" s="86" t="s">
        <v>378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91">
        <v>0.47</v>
      </c>
      <c r="F149" s="91">
        <v>0.66</v>
      </c>
      <c r="G149" s="91">
        <v>0.1</v>
      </c>
      <c r="H149" s="91">
        <v>0.22</v>
      </c>
      <c r="I149" s="91">
        <v>10.27</v>
      </c>
      <c r="J149" s="91">
        <v>2.9</v>
      </c>
      <c r="K149" s="91">
        <v>0.28000000000000003</v>
      </c>
      <c r="L149" s="91">
        <v>0.94</v>
      </c>
      <c r="M149" s="91">
        <v>0.33</v>
      </c>
      <c r="N149" s="91">
        <v>3.14</v>
      </c>
      <c r="O149" s="91">
        <v>8.0299999999999994</v>
      </c>
      <c r="P149" s="91">
        <v>18.64</v>
      </c>
      <c r="Q149" s="91">
        <v>3.01</v>
      </c>
      <c r="R149" s="91">
        <v>3.83</v>
      </c>
      <c r="S149" s="91">
        <v>2.57</v>
      </c>
      <c r="T149" s="91">
        <v>4.79</v>
      </c>
      <c r="U149" s="91">
        <v>4.92</v>
      </c>
      <c r="V149" s="91">
        <v>3.29</v>
      </c>
      <c r="W149" s="91">
        <v>21.19</v>
      </c>
      <c r="X149" s="91">
        <v>2.19</v>
      </c>
      <c r="Y149" s="91">
        <v>2.72</v>
      </c>
      <c r="Z149" s="91">
        <v>4.95</v>
      </c>
      <c r="AA149" s="91">
        <v>2.4700000000000002</v>
      </c>
      <c r="AB149" s="91">
        <v>6.16</v>
      </c>
      <c r="AC149" s="91">
        <v>0.94</v>
      </c>
      <c r="AD149" s="91">
        <v>7.19</v>
      </c>
      <c r="AE149" s="91">
        <v>25.66</v>
      </c>
      <c r="AF149" s="91">
        <v>11.83</v>
      </c>
      <c r="AG149" s="91">
        <v>179.71</v>
      </c>
      <c r="AH149" s="91">
        <v>42.08</v>
      </c>
      <c r="AI149" s="91">
        <v>96.26</v>
      </c>
      <c r="AJ149" s="91">
        <v>21.08</v>
      </c>
      <c r="AK149" s="91">
        <v>78.849999999999994</v>
      </c>
      <c r="AL149" s="91">
        <v>130.30000000000001</v>
      </c>
      <c r="AM149" s="91">
        <v>1.84</v>
      </c>
      <c r="AN149" s="91">
        <v>49.75</v>
      </c>
      <c r="AO149" s="91">
        <v>3.34</v>
      </c>
      <c r="AP149" s="91">
        <v>9.74</v>
      </c>
      <c r="AQ149" s="91">
        <v>7.23</v>
      </c>
      <c r="AR149" s="91">
        <v>26.06</v>
      </c>
      <c r="AS149" s="91">
        <v>28.12</v>
      </c>
      <c r="AT149" s="91">
        <v>2.23</v>
      </c>
      <c r="AU149" s="91">
        <v>2.89</v>
      </c>
      <c r="AV149" s="91">
        <v>7.06</v>
      </c>
      <c r="AW149" s="91">
        <v>20.68</v>
      </c>
      <c r="AX149" s="91">
        <v>34.299999999999997</v>
      </c>
      <c r="AY149" s="91">
        <v>5.54</v>
      </c>
      <c r="AZ149" s="91">
        <v>5.62</v>
      </c>
      <c r="BA149" s="91">
        <v>8.8800000000000008</v>
      </c>
      <c r="BB149" s="91">
        <v>19.62</v>
      </c>
      <c r="BC149" s="91">
        <v>5.93</v>
      </c>
      <c r="BD149" s="91">
        <v>504.9</v>
      </c>
      <c r="BE149" s="91">
        <v>12.9</v>
      </c>
      <c r="BF149" s="91">
        <v>32.6</v>
      </c>
      <c r="BG149" s="91">
        <v>10.64</v>
      </c>
      <c r="BH149" s="91">
        <v>4.59</v>
      </c>
      <c r="BI149" s="91">
        <v>8.31</v>
      </c>
      <c r="BJ149" s="91">
        <v>14.4</v>
      </c>
      <c r="BK149" s="91">
        <v>8.17</v>
      </c>
      <c r="BL149" s="91">
        <v>5.7</v>
      </c>
      <c r="BM149" s="91">
        <v>1.33</v>
      </c>
      <c r="BN149" s="91">
        <v>1.2</v>
      </c>
      <c r="BO149" s="91">
        <v>0</v>
      </c>
      <c r="BP149" s="91">
        <v>0</v>
      </c>
      <c r="BQ149" s="91" t="s">
        <v>308</v>
      </c>
      <c r="BR149" s="91">
        <v>1545.52</v>
      </c>
      <c r="BS149" s="91" t="s">
        <v>308</v>
      </c>
      <c r="BT149" s="91">
        <v>441.66</v>
      </c>
      <c r="BU149" s="91" t="s">
        <v>308</v>
      </c>
      <c r="BV149" s="91">
        <v>0.11</v>
      </c>
      <c r="BW149" s="91" t="s">
        <v>308</v>
      </c>
      <c r="BX149" s="91">
        <v>0.43</v>
      </c>
      <c r="BY149" s="91" t="s">
        <v>308</v>
      </c>
      <c r="BZ149" s="91">
        <v>442.2</v>
      </c>
      <c r="CA149" s="91" t="s">
        <v>308</v>
      </c>
      <c r="CB149" s="91">
        <v>0</v>
      </c>
      <c r="CC149" s="91" t="s">
        <v>308</v>
      </c>
      <c r="CD149" s="91">
        <v>0</v>
      </c>
      <c r="CE149" s="91" t="s">
        <v>308</v>
      </c>
      <c r="CF149" s="91">
        <v>0</v>
      </c>
      <c r="CG149" s="91" t="s">
        <v>308</v>
      </c>
      <c r="CH149" s="91">
        <v>0</v>
      </c>
      <c r="CI149" s="91" t="s">
        <v>308</v>
      </c>
      <c r="CJ149" s="91">
        <v>0</v>
      </c>
      <c r="CK149" s="91" t="s">
        <v>308</v>
      </c>
      <c r="CL149" s="91">
        <v>0</v>
      </c>
      <c r="CM149" s="91" t="s">
        <v>308</v>
      </c>
      <c r="CN149" s="91">
        <v>0</v>
      </c>
      <c r="CO149" s="91" t="s">
        <v>308</v>
      </c>
      <c r="CP149" s="91">
        <v>0</v>
      </c>
      <c r="CQ149" s="91" t="s">
        <v>308</v>
      </c>
      <c r="CR149" s="91">
        <v>2.2200000000000002</v>
      </c>
      <c r="CS149" s="91" t="s">
        <v>308</v>
      </c>
      <c r="CT149" s="91">
        <v>2.2200000000000002</v>
      </c>
      <c r="CU149" s="91" t="s">
        <v>308</v>
      </c>
      <c r="CV149" s="91">
        <v>444.41</v>
      </c>
      <c r="CW149" s="91" t="s">
        <v>308</v>
      </c>
      <c r="CX149" s="91">
        <v>1989.93</v>
      </c>
      <c r="CY149" s="91" t="s">
        <v>308</v>
      </c>
    </row>
    <row r="150" spans="1:103" ht="14.5" x14ac:dyDescent="0.35">
      <c r="A150" s="86" t="s">
        <v>408</v>
      </c>
      <c r="B150" s="86" t="s">
        <v>379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29.6</v>
      </c>
      <c r="F150" s="87">
        <v>3.29</v>
      </c>
      <c r="G150" s="87">
        <v>4.16</v>
      </c>
      <c r="H150" s="87">
        <v>23.64</v>
      </c>
      <c r="I150" s="87">
        <v>368.42</v>
      </c>
      <c r="J150" s="87">
        <v>52.15</v>
      </c>
      <c r="K150" s="87">
        <v>32.11</v>
      </c>
      <c r="L150" s="87">
        <v>52.96</v>
      </c>
      <c r="M150" s="87">
        <v>49.81</v>
      </c>
      <c r="N150" s="87">
        <v>66.41</v>
      </c>
      <c r="O150" s="87">
        <v>202.03</v>
      </c>
      <c r="P150" s="87">
        <v>106.94</v>
      </c>
      <c r="Q150" s="87">
        <v>84.79</v>
      </c>
      <c r="R150" s="87">
        <v>85.01</v>
      </c>
      <c r="S150" s="87">
        <v>117.46</v>
      </c>
      <c r="T150" s="87">
        <v>149.51</v>
      </c>
      <c r="U150" s="87">
        <v>90.67</v>
      </c>
      <c r="V150" s="87">
        <v>101.64</v>
      </c>
      <c r="W150" s="87">
        <v>200.86</v>
      </c>
      <c r="X150" s="87">
        <v>270.16000000000003</v>
      </c>
      <c r="Y150" s="87">
        <v>89.84</v>
      </c>
      <c r="Z150" s="87">
        <v>146.13999999999999</v>
      </c>
      <c r="AA150" s="87">
        <v>76.91</v>
      </c>
      <c r="AB150" s="87">
        <v>199.67</v>
      </c>
      <c r="AC150" s="87">
        <v>34.4</v>
      </c>
      <c r="AD150" s="87">
        <v>99.14</v>
      </c>
      <c r="AE150" s="87">
        <v>435.42</v>
      </c>
      <c r="AF150" s="87">
        <v>155.82</v>
      </c>
      <c r="AG150" s="87">
        <v>1555.24</v>
      </c>
      <c r="AH150" s="87">
        <v>643.97</v>
      </c>
      <c r="AI150" s="87">
        <v>149.83000000000001</v>
      </c>
      <c r="AJ150" s="87">
        <v>103.83</v>
      </c>
      <c r="AK150" s="87">
        <v>57.59</v>
      </c>
      <c r="AL150" s="87">
        <v>276.83</v>
      </c>
      <c r="AM150" s="87">
        <v>31.08</v>
      </c>
      <c r="AN150" s="87">
        <v>196.74</v>
      </c>
      <c r="AO150" s="87">
        <v>98.92</v>
      </c>
      <c r="AP150" s="87">
        <v>139.57</v>
      </c>
      <c r="AQ150" s="87">
        <v>260.77999999999997</v>
      </c>
      <c r="AR150" s="87">
        <v>375</v>
      </c>
      <c r="AS150" s="87">
        <v>497.11</v>
      </c>
      <c r="AT150" s="87">
        <v>257.14</v>
      </c>
      <c r="AU150" s="87">
        <v>214.74</v>
      </c>
      <c r="AV150" s="87">
        <v>202.34</v>
      </c>
      <c r="AW150" s="87">
        <v>1037.26</v>
      </c>
      <c r="AX150" s="87">
        <v>213.02</v>
      </c>
      <c r="AY150" s="87">
        <v>395.46</v>
      </c>
      <c r="AZ150" s="87">
        <v>192.83</v>
      </c>
      <c r="BA150" s="87">
        <v>98.12</v>
      </c>
      <c r="BB150" s="87">
        <v>462.86</v>
      </c>
      <c r="BC150" s="87">
        <v>44.22</v>
      </c>
      <c r="BD150" s="87">
        <v>58.41</v>
      </c>
      <c r="BE150" s="87">
        <v>827.91</v>
      </c>
      <c r="BF150" s="87">
        <v>603.5</v>
      </c>
      <c r="BG150" s="87">
        <v>263.44</v>
      </c>
      <c r="BH150" s="87">
        <v>286.68</v>
      </c>
      <c r="BI150" s="87">
        <v>158.66</v>
      </c>
      <c r="BJ150" s="87">
        <v>75.36</v>
      </c>
      <c r="BK150" s="87">
        <v>67.290000000000006</v>
      </c>
      <c r="BL150" s="87">
        <v>62.99</v>
      </c>
      <c r="BM150" s="87">
        <v>35.61</v>
      </c>
      <c r="BN150" s="87">
        <v>57.9</v>
      </c>
      <c r="BO150" s="87">
        <v>0</v>
      </c>
      <c r="BP150" s="87">
        <v>0</v>
      </c>
      <c r="BQ150" s="87" t="s">
        <v>308</v>
      </c>
      <c r="BR150" s="87">
        <v>13331.17</v>
      </c>
      <c r="BS150" s="87" t="s">
        <v>308</v>
      </c>
      <c r="BT150" s="87">
        <v>262.72000000000003</v>
      </c>
      <c r="BU150" s="87" t="s">
        <v>308</v>
      </c>
      <c r="BV150" s="87">
        <v>0</v>
      </c>
      <c r="BW150" s="87" t="s">
        <v>308</v>
      </c>
      <c r="BX150" s="87">
        <v>0.25</v>
      </c>
      <c r="BY150" s="87" t="s">
        <v>308</v>
      </c>
      <c r="BZ150" s="87">
        <v>262.97000000000003</v>
      </c>
      <c r="CA150" s="87" t="s">
        <v>308</v>
      </c>
      <c r="CB150" s="87">
        <v>0</v>
      </c>
      <c r="CC150" s="87" t="s">
        <v>308</v>
      </c>
      <c r="CD150" s="87">
        <v>0</v>
      </c>
      <c r="CE150" s="87" t="s">
        <v>308</v>
      </c>
      <c r="CF150" s="87">
        <v>0.14000000000000001</v>
      </c>
      <c r="CG150" s="87" t="s">
        <v>308</v>
      </c>
      <c r="CH150" s="87">
        <v>0.14000000000000001</v>
      </c>
      <c r="CI150" s="87" t="s">
        <v>308</v>
      </c>
      <c r="CJ150" s="87">
        <v>0.14000000000000001</v>
      </c>
      <c r="CK150" s="87" t="s">
        <v>308</v>
      </c>
      <c r="CL150" s="87">
        <v>0</v>
      </c>
      <c r="CM150" s="87" t="s">
        <v>308</v>
      </c>
      <c r="CN150" s="87">
        <v>0</v>
      </c>
      <c r="CO150" s="87" t="s">
        <v>308</v>
      </c>
      <c r="CP150" s="87">
        <v>0</v>
      </c>
      <c r="CQ150" s="87" t="s">
        <v>308</v>
      </c>
      <c r="CR150" s="87">
        <v>63.38</v>
      </c>
      <c r="CS150" s="87" t="s">
        <v>308</v>
      </c>
      <c r="CT150" s="87">
        <v>63.38</v>
      </c>
      <c r="CU150" s="87" t="s">
        <v>308</v>
      </c>
      <c r="CV150" s="87">
        <v>326.48</v>
      </c>
      <c r="CW150" s="87" t="s">
        <v>308</v>
      </c>
      <c r="CX150" s="87">
        <v>13657.65</v>
      </c>
      <c r="CY150" s="87" t="s">
        <v>308</v>
      </c>
    </row>
    <row r="151" spans="1:103" ht="14.5" x14ac:dyDescent="0.35">
      <c r="A151" s="86" t="s">
        <v>408</v>
      </c>
      <c r="B151" s="86" t="s">
        <v>380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91">
        <v>1.64</v>
      </c>
      <c r="F151" s="91">
        <v>0.45</v>
      </c>
      <c r="G151" s="91">
        <v>0.05</v>
      </c>
      <c r="H151" s="91">
        <v>0.48</v>
      </c>
      <c r="I151" s="91">
        <v>2.79</v>
      </c>
      <c r="J151" s="91">
        <v>0.28999999999999998</v>
      </c>
      <c r="K151" s="91">
        <v>0.62</v>
      </c>
      <c r="L151" s="91">
        <v>0.94</v>
      </c>
      <c r="M151" s="91">
        <v>0.5</v>
      </c>
      <c r="N151" s="91">
        <v>0.69</v>
      </c>
      <c r="O151" s="91">
        <v>2.16</v>
      </c>
      <c r="P151" s="91">
        <v>0.65</v>
      </c>
      <c r="Q151" s="91">
        <v>0.8</v>
      </c>
      <c r="R151" s="91">
        <v>0.84</v>
      </c>
      <c r="S151" s="91">
        <v>1.22</v>
      </c>
      <c r="T151" s="91">
        <v>2.06</v>
      </c>
      <c r="U151" s="91">
        <v>0.98</v>
      </c>
      <c r="V151" s="91">
        <v>1.1000000000000001</v>
      </c>
      <c r="W151" s="91">
        <v>2.79</v>
      </c>
      <c r="X151" s="91">
        <v>1.27</v>
      </c>
      <c r="Y151" s="91">
        <v>0.42</v>
      </c>
      <c r="Z151" s="91">
        <v>0.56000000000000005</v>
      </c>
      <c r="AA151" s="91">
        <v>0.53</v>
      </c>
      <c r="AB151" s="91">
        <v>9.64</v>
      </c>
      <c r="AC151" s="91">
        <v>1</v>
      </c>
      <c r="AD151" s="91">
        <v>1.94</v>
      </c>
      <c r="AE151" s="91">
        <v>5.54</v>
      </c>
      <c r="AF151" s="91">
        <v>0.46</v>
      </c>
      <c r="AG151" s="91">
        <v>3.6</v>
      </c>
      <c r="AH151" s="91">
        <v>3.2</v>
      </c>
      <c r="AI151" s="91">
        <v>3.75</v>
      </c>
      <c r="AJ151" s="91">
        <v>0.38</v>
      </c>
      <c r="AK151" s="91">
        <v>0.39</v>
      </c>
      <c r="AL151" s="91">
        <v>2.71</v>
      </c>
      <c r="AM151" s="91">
        <v>0.23</v>
      </c>
      <c r="AN151" s="91">
        <v>1.63</v>
      </c>
      <c r="AO151" s="91">
        <v>0.41</v>
      </c>
      <c r="AP151" s="91">
        <v>0.38</v>
      </c>
      <c r="AQ151" s="91">
        <v>1.54</v>
      </c>
      <c r="AR151" s="91">
        <v>1.93</v>
      </c>
      <c r="AS151" s="91">
        <v>2.91</v>
      </c>
      <c r="AT151" s="91">
        <v>1.05</v>
      </c>
      <c r="AU151" s="91">
        <v>0.93</v>
      </c>
      <c r="AV151" s="91">
        <v>6.13</v>
      </c>
      <c r="AW151" s="91">
        <v>5.83</v>
      </c>
      <c r="AX151" s="91">
        <v>5.83</v>
      </c>
      <c r="AY151" s="91">
        <v>0.33</v>
      </c>
      <c r="AZ151" s="91">
        <v>0.86</v>
      </c>
      <c r="BA151" s="91">
        <v>1.02</v>
      </c>
      <c r="BB151" s="91">
        <v>0.62</v>
      </c>
      <c r="BC151" s="91">
        <v>0.5</v>
      </c>
      <c r="BD151" s="91">
        <v>0.27</v>
      </c>
      <c r="BE151" s="91">
        <v>2.61</v>
      </c>
      <c r="BF151" s="91">
        <v>216.71</v>
      </c>
      <c r="BG151" s="91">
        <v>1.52</v>
      </c>
      <c r="BH151" s="91">
        <v>18.38</v>
      </c>
      <c r="BI151" s="91">
        <v>15.05</v>
      </c>
      <c r="BJ151" s="91">
        <v>0.93</v>
      </c>
      <c r="BK151" s="91">
        <v>0.44</v>
      </c>
      <c r="BL151" s="91">
        <v>1.5</v>
      </c>
      <c r="BM151" s="91">
        <v>7.0000000000000007E-2</v>
      </c>
      <c r="BN151" s="91">
        <v>0.2</v>
      </c>
      <c r="BO151" s="91">
        <v>0</v>
      </c>
      <c r="BP151" s="91">
        <v>0</v>
      </c>
      <c r="BQ151" s="91" t="s">
        <v>308</v>
      </c>
      <c r="BR151" s="91">
        <v>346.25</v>
      </c>
      <c r="BS151" s="91" t="s">
        <v>308</v>
      </c>
      <c r="BT151" s="91">
        <v>64.930000000000007</v>
      </c>
      <c r="BU151" s="91" t="s">
        <v>308</v>
      </c>
      <c r="BV151" s="91">
        <v>0</v>
      </c>
      <c r="BW151" s="91" t="s">
        <v>308</v>
      </c>
      <c r="BX151" s="91">
        <v>47.64</v>
      </c>
      <c r="BY151" s="91" t="s">
        <v>308</v>
      </c>
      <c r="BZ151" s="91">
        <v>112.57</v>
      </c>
      <c r="CA151" s="91" t="s">
        <v>308</v>
      </c>
      <c r="CB151" s="91">
        <v>29.25</v>
      </c>
      <c r="CC151" s="91" t="s">
        <v>308</v>
      </c>
      <c r="CD151" s="91">
        <v>0</v>
      </c>
      <c r="CE151" s="91" t="s">
        <v>308</v>
      </c>
      <c r="CF151" s="91">
        <v>0</v>
      </c>
      <c r="CG151" s="91" t="s">
        <v>308</v>
      </c>
      <c r="CH151" s="91">
        <v>0</v>
      </c>
      <c r="CI151" s="91" t="s">
        <v>308</v>
      </c>
      <c r="CJ151" s="91">
        <v>29.25</v>
      </c>
      <c r="CK151" s="91" t="s">
        <v>308</v>
      </c>
      <c r="CL151" s="91">
        <v>0</v>
      </c>
      <c r="CM151" s="91" t="s">
        <v>308</v>
      </c>
      <c r="CN151" s="91">
        <v>0</v>
      </c>
      <c r="CO151" s="91" t="s">
        <v>308</v>
      </c>
      <c r="CP151" s="91">
        <v>0</v>
      </c>
      <c r="CQ151" s="91" t="s">
        <v>308</v>
      </c>
      <c r="CR151" s="91">
        <v>17.579999999999998</v>
      </c>
      <c r="CS151" s="91" t="s">
        <v>308</v>
      </c>
      <c r="CT151" s="91">
        <v>17.579999999999998</v>
      </c>
      <c r="CU151" s="91" t="s">
        <v>308</v>
      </c>
      <c r="CV151" s="91">
        <v>159.4</v>
      </c>
      <c r="CW151" s="91" t="s">
        <v>308</v>
      </c>
      <c r="CX151" s="91">
        <v>505.65</v>
      </c>
      <c r="CY151" s="91" t="s">
        <v>308</v>
      </c>
    </row>
    <row r="152" spans="1:103" ht="14.5" x14ac:dyDescent="0.35">
      <c r="A152" s="86" t="s">
        <v>408</v>
      </c>
      <c r="B152" s="86" t="s">
        <v>381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0.51</v>
      </c>
      <c r="F152" s="87">
        <v>0.05</v>
      </c>
      <c r="G152" s="87">
        <v>0.23</v>
      </c>
      <c r="H152" s="87">
        <v>0.87</v>
      </c>
      <c r="I152" s="87">
        <v>5.45</v>
      </c>
      <c r="J152" s="87">
        <v>0.54</v>
      </c>
      <c r="K152" s="87">
        <v>0.24</v>
      </c>
      <c r="L152" s="87">
        <v>0.4</v>
      </c>
      <c r="M152" s="87">
        <v>1.55</v>
      </c>
      <c r="N152" s="87">
        <v>0.75</v>
      </c>
      <c r="O152" s="87">
        <v>1.41</v>
      </c>
      <c r="P152" s="87">
        <v>3.05</v>
      </c>
      <c r="Q152" s="87">
        <v>1</v>
      </c>
      <c r="R152" s="87">
        <v>0.56000000000000005</v>
      </c>
      <c r="S152" s="87">
        <v>1.88</v>
      </c>
      <c r="T152" s="87">
        <v>1.03</v>
      </c>
      <c r="U152" s="87">
        <v>1.03</v>
      </c>
      <c r="V152" s="87">
        <v>1.93</v>
      </c>
      <c r="W152" s="87">
        <v>4.45</v>
      </c>
      <c r="X152" s="87">
        <v>2.46</v>
      </c>
      <c r="Y152" s="87">
        <v>1.28</v>
      </c>
      <c r="Z152" s="87">
        <v>0.78</v>
      </c>
      <c r="AA152" s="87">
        <v>1</v>
      </c>
      <c r="AB152" s="87">
        <v>3.51</v>
      </c>
      <c r="AC152" s="87">
        <v>0.71</v>
      </c>
      <c r="AD152" s="87">
        <v>0.68</v>
      </c>
      <c r="AE152" s="87">
        <v>2.36</v>
      </c>
      <c r="AF152" s="87">
        <v>3.34</v>
      </c>
      <c r="AG152" s="87">
        <v>11.83</v>
      </c>
      <c r="AH152" s="87">
        <v>4.55</v>
      </c>
      <c r="AI152" s="87">
        <v>1.58</v>
      </c>
      <c r="AJ152" s="87">
        <v>1.1200000000000001</v>
      </c>
      <c r="AK152" s="87">
        <v>1.72</v>
      </c>
      <c r="AL152" s="87">
        <v>1.31</v>
      </c>
      <c r="AM152" s="87">
        <v>0.78</v>
      </c>
      <c r="AN152" s="87">
        <v>1.3</v>
      </c>
      <c r="AO152" s="87">
        <v>0.98</v>
      </c>
      <c r="AP152" s="87">
        <v>0.59</v>
      </c>
      <c r="AQ152" s="87">
        <v>5.65</v>
      </c>
      <c r="AR152" s="87">
        <v>10.02</v>
      </c>
      <c r="AS152" s="87">
        <v>6.83</v>
      </c>
      <c r="AT152" s="87">
        <v>2.4500000000000002</v>
      </c>
      <c r="AU152" s="87">
        <v>1.33</v>
      </c>
      <c r="AV152" s="87">
        <v>1.58</v>
      </c>
      <c r="AW152" s="87">
        <v>5.97</v>
      </c>
      <c r="AX152" s="87">
        <v>3.03</v>
      </c>
      <c r="AY152" s="87">
        <v>3.15</v>
      </c>
      <c r="AZ152" s="87">
        <v>1.04</v>
      </c>
      <c r="BA152" s="87">
        <v>0.88</v>
      </c>
      <c r="BB152" s="87">
        <v>0.89</v>
      </c>
      <c r="BC152" s="87">
        <v>1.54</v>
      </c>
      <c r="BD152" s="87">
        <v>0.15</v>
      </c>
      <c r="BE152" s="87">
        <v>3.17</v>
      </c>
      <c r="BF152" s="87">
        <v>15.78</v>
      </c>
      <c r="BG152" s="87">
        <v>69.650000000000006</v>
      </c>
      <c r="BH152" s="87">
        <v>7.24</v>
      </c>
      <c r="BI152" s="87">
        <v>5.46</v>
      </c>
      <c r="BJ152" s="87">
        <v>0.85</v>
      </c>
      <c r="BK152" s="87">
        <v>0.66</v>
      </c>
      <c r="BL152" s="87">
        <v>3.73</v>
      </c>
      <c r="BM152" s="87">
        <v>0.28000000000000003</v>
      </c>
      <c r="BN152" s="87">
        <v>0.52</v>
      </c>
      <c r="BO152" s="87">
        <v>0</v>
      </c>
      <c r="BP152" s="87">
        <v>0</v>
      </c>
      <c r="BQ152" s="87" t="s">
        <v>308</v>
      </c>
      <c r="BR152" s="87">
        <v>220.64</v>
      </c>
      <c r="BS152" s="87" t="s">
        <v>308</v>
      </c>
      <c r="BT152" s="87">
        <v>93.3</v>
      </c>
      <c r="BU152" s="87" t="s">
        <v>308</v>
      </c>
      <c r="BV152" s="87">
        <v>1.46</v>
      </c>
      <c r="BW152" s="87" t="s">
        <v>308</v>
      </c>
      <c r="BX152" s="87">
        <v>52.38</v>
      </c>
      <c r="BY152" s="87" t="s">
        <v>308</v>
      </c>
      <c r="BZ152" s="87">
        <v>147.13</v>
      </c>
      <c r="CA152" s="87" t="s">
        <v>308</v>
      </c>
      <c r="CB152" s="87">
        <v>0</v>
      </c>
      <c r="CC152" s="87" t="s">
        <v>308</v>
      </c>
      <c r="CD152" s="87">
        <v>0</v>
      </c>
      <c r="CE152" s="87" t="s">
        <v>308</v>
      </c>
      <c r="CF152" s="87">
        <v>0</v>
      </c>
      <c r="CG152" s="87" t="s">
        <v>308</v>
      </c>
      <c r="CH152" s="87">
        <v>0</v>
      </c>
      <c r="CI152" s="87" t="s">
        <v>308</v>
      </c>
      <c r="CJ152" s="87">
        <v>0</v>
      </c>
      <c r="CK152" s="87" t="s">
        <v>308</v>
      </c>
      <c r="CL152" s="87">
        <v>0</v>
      </c>
      <c r="CM152" s="87" t="s">
        <v>308</v>
      </c>
      <c r="CN152" s="87">
        <v>0</v>
      </c>
      <c r="CO152" s="87" t="s">
        <v>308</v>
      </c>
      <c r="CP152" s="87">
        <v>0</v>
      </c>
      <c r="CQ152" s="87" t="s">
        <v>308</v>
      </c>
      <c r="CR152" s="87">
        <v>0.62</v>
      </c>
      <c r="CS152" s="87" t="s">
        <v>308</v>
      </c>
      <c r="CT152" s="87">
        <v>0.62</v>
      </c>
      <c r="CU152" s="87" t="s">
        <v>308</v>
      </c>
      <c r="CV152" s="87">
        <v>147.75</v>
      </c>
      <c r="CW152" s="87" t="s">
        <v>308</v>
      </c>
      <c r="CX152" s="87">
        <v>368.39</v>
      </c>
      <c r="CY152" s="87" t="s">
        <v>308</v>
      </c>
    </row>
    <row r="153" spans="1:103" ht="14.5" x14ac:dyDescent="0.35">
      <c r="A153" s="86" t="s">
        <v>408</v>
      </c>
      <c r="B153" s="86" t="s">
        <v>382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91">
        <v>0.04</v>
      </c>
      <c r="F153" s="91">
        <v>0</v>
      </c>
      <c r="G153" s="91">
        <v>0</v>
      </c>
      <c r="H153" s="91">
        <v>0.19</v>
      </c>
      <c r="I153" s="91">
        <v>0.94</v>
      </c>
      <c r="J153" s="91">
        <v>0.06</v>
      </c>
      <c r="K153" s="91">
        <v>0.01</v>
      </c>
      <c r="L153" s="91">
        <v>0.03</v>
      </c>
      <c r="M153" s="91">
        <v>0.05</v>
      </c>
      <c r="N153" s="91">
        <v>1.43</v>
      </c>
      <c r="O153" s="91">
        <v>0.25</v>
      </c>
      <c r="P153" s="91">
        <v>0.21</v>
      </c>
      <c r="Q153" s="91">
        <v>7.0000000000000007E-2</v>
      </c>
      <c r="R153" s="91">
        <v>0.21</v>
      </c>
      <c r="S153" s="91">
        <v>0.1</v>
      </c>
      <c r="T153" s="91">
        <v>0.08</v>
      </c>
      <c r="U153" s="91">
        <v>0.05</v>
      </c>
      <c r="V153" s="91">
        <v>7.0000000000000007E-2</v>
      </c>
      <c r="W153" s="91">
        <v>0.13</v>
      </c>
      <c r="X153" s="91">
        <v>0.12</v>
      </c>
      <c r="Y153" s="91">
        <v>0.09</v>
      </c>
      <c r="Z153" s="91">
        <v>0.06</v>
      </c>
      <c r="AA153" s="91">
        <v>0.12</v>
      </c>
      <c r="AB153" s="91">
        <v>0.33</v>
      </c>
      <c r="AC153" s="91">
        <v>0.05</v>
      </c>
      <c r="AD153" s="91">
        <v>0.53</v>
      </c>
      <c r="AE153" s="91">
        <v>1.0900000000000001</v>
      </c>
      <c r="AF153" s="91">
        <v>0.31</v>
      </c>
      <c r="AG153" s="91">
        <v>2.27</v>
      </c>
      <c r="AH153" s="91">
        <v>2.38</v>
      </c>
      <c r="AI153" s="91">
        <v>0.28000000000000003</v>
      </c>
      <c r="AJ153" s="91">
        <v>0.04</v>
      </c>
      <c r="AK153" s="91">
        <v>0.09</v>
      </c>
      <c r="AL153" s="91">
        <v>0.23</v>
      </c>
      <c r="AM153" s="91">
        <v>0.03</v>
      </c>
      <c r="AN153" s="91">
        <v>0.94</v>
      </c>
      <c r="AO153" s="91">
        <v>0.09</v>
      </c>
      <c r="AP153" s="91">
        <v>0.03</v>
      </c>
      <c r="AQ153" s="91">
        <v>0.37</v>
      </c>
      <c r="AR153" s="91">
        <v>0.17</v>
      </c>
      <c r="AS153" s="91">
        <v>0.25</v>
      </c>
      <c r="AT153" s="91">
        <v>0.4</v>
      </c>
      <c r="AU153" s="91">
        <v>0.27</v>
      </c>
      <c r="AV153" s="91">
        <v>0.21</v>
      </c>
      <c r="AW153" s="91">
        <v>0.57999999999999996</v>
      </c>
      <c r="AX153" s="91">
        <v>0.15</v>
      </c>
      <c r="AY153" s="91">
        <v>0.37</v>
      </c>
      <c r="AZ153" s="91">
        <v>0.09</v>
      </c>
      <c r="BA153" s="91">
        <v>0.11</v>
      </c>
      <c r="BB153" s="91">
        <v>0.28000000000000003</v>
      </c>
      <c r="BC153" s="91">
        <v>0.04</v>
      </c>
      <c r="BD153" s="91">
        <v>0.02</v>
      </c>
      <c r="BE153" s="91">
        <v>0.66</v>
      </c>
      <c r="BF153" s="91">
        <v>1.75</v>
      </c>
      <c r="BG153" s="91">
        <v>0.47</v>
      </c>
      <c r="BH153" s="91">
        <v>50.32</v>
      </c>
      <c r="BI153" s="91">
        <v>1.88</v>
      </c>
      <c r="BJ153" s="91">
        <v>0.18</v>
      </c>
      <c r="BK153" s="91">
        <v>0.64</v>
      </c>
      <c r="BL153" s="91">
        <v>0.23</v>
      </c>
      <c r="BM153" s="91">
        <v>0.01</v>
      </c>
      <c r="BN153" s="91">
        <v>0.47</v>
      </c>
      <c r="BO153" s="91">
        <v>0</v>
      </c>
      <c r="BP153" s="91">
        <v>0</v>
      </c>
      <c r="BQ153" s="91" t="s">
        <v>308</v>
      </c>
      <c r="BR153" s="91">
        <v>72.98</v>
      </c>
      <c r="BS153" s="91" t="s">
        <v>308</v>
      </c>
      <c r="BT153" s="91">
        <v>100.85</v>
      </c>
      <c r="BU153" s="91" t="s">
        <v>308</v>
      </c>
      <c r="BV153" s="91">
        <v>0.94</v>
      </c>
      <c r="BW153" s="91" t="s">
        <v>308</v>
      </c>
      <c r="BX153" s="91">
        <v>163.58000000000001</v>
      </c>
      <c r="BY153" s="91" t="s">
        <v>308</v>
      </c>
      <c r="BZ153" s="91">
        <v>265.37</v>
      </c>
      <c r="CA153" s="91" t="s">
        <v>308</v>
      </c>
      <c r="CB153" s="91">
        <v>0.02</v>
      </c>
      <c r="CC153" s="91" t="s">
        <v>308</v>
      </c>
      <c r="CD153" s="91">
        <v>0</v>
      </c>
      <c r="CE153" s="91" t="s">
        <v>308</v>
      </c>
      <c r="CF153" s="91">
        <v>0</v>
      </c>
      <c r="CG153" s="91" t="s">
        <v>308</v>
      </c>
      <c r="CH153" s="91">
        <v>0</v>
      </c>
      <c r="CI153" s="91" t="s">
        <v>308</v>
      </c>
      <c r="CJ153" s="91">
        <v>0.02</v>
      </c>
      <c r="CK153" s="91" t="s">
        <v>308</v>
      </c>
      <c r="CL153" s="91">
        <v>0</v>
      </c>
      <c r="CM153" s="91" t="s">
        <v>308</v>
      </c>
      <c r="CN153" s="91">
        <v>0</v>
      </c>
      <c r="CO153" s="91" t="s">
        <v>308</v>
      </c>
      <c r="CP153" s="91">
        <v>0</v>
      </c>
      <c r="CQ153" s="91" t="s">
        <v>308</v>
      </c>
      <c r="CR153" s="91">
        <v>7.0000000000000007E-2</v>
      </c>
      <c r="CS153" s="91" t="s">
        <v>308</v>
      </c>
      <c r="CT153" s="91">
        <v>7.0000000000000007E-2</v>
      </c>
      <c r="CU153" s="91" t="s">
        <v>308</v>
      </c>
      <c r="CV153" s="91">
        <v>265.45999999999998</v>
      </c>
      <c r="CW153" s="91" t="s">
        <v>308</v>
      </c>
      <c r="CX153" s="91">
        <v>338.44</v>
      </c>
      <c r="CY153" s="91" t="s">
        <v>308</v>
      </c>
    </row>
    <row r="154" spans="1:103" ht="14.5" x14ac:dyDescent="0.35">
      <c r="A154" s="86" t="s">
        <v>408</v>
      </c>
      <c r="B154" s="86" t="s">
        <v>383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88">
        <v>0.02</v>
      </c>
      <c r="K154" s="88">
        <v>0</v>
      </c>
      <c r="L154" s="88">
        <v>0</v>
      </c>
      <c r="M154" s="88">
        <v>0</v>
      </c>
      <c r="N154" s="88">
        <v>0</v>
      </c>
      <c r="O154" s="88">
        <v>0.15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8">
        <v>0.02</v>
      </c>
      <c r="W154" s="88">
        <v>0</v>
      </c>
      <c r="X154" s="88">
        <v>0</v>
      </c>
      <c r="Y154" s="88">
        <v>0.02</v>
      </c>
      <c r="Z154" s="88">
        <v>0</v>
      </c>
      <c r="AA154" s="88">
        <v>0</v>
      </c>
      <c r="AB154" s="88">
        <v>0.03</v>
      </c>
      <c r="AC154" s="88">
        <v>0</v>
      </c>
      <c r="AD154" s="88">
        <v>0</v>
      </c>
      <c r="AE154" s="88">
        <v>0</v>
      </c>
      <c r="AF154" s="88">
        <v>0</v>
      </c>
      <c r="AG154" s="88">
        <v>0.17</v>
      </c>
      <c r="AH154" s="88">
        <v>0</v>
      </c>
      <c r="AI154" s="88">
        <v>0.02</v>
      </c>
      <c r="AJ154" s="88">
        <v>0</v>
      </c>
      <c r="AK154" s="88">
        <v>0</v>
      </c>
      <c r="AL154" s="88">
        <v>0</v>
      </c>
      <c r="AM154" s="88">
        <v>0</v>
      </c>
      <c r="AN154" s="88">
        <v>0</v>
      </c>
      <c r="AO154" s="88">
        <v>0</v>
      </c>
      <c r="AP154" s="88">
        <v>0</v>
      </c>
      <c r="AQ154" s="88">
        <v>0</v>
      </c>
      <c r="AR154" s="88">
        <v>0.1</v>
      </c>
      <c r="AS154" s="88">
        <v>0</v>
      </c>
      <c r="AT154" s="88">
        <v>0.03</v>
      </c>
      <c r="AU154" s="88">
        <v>0</v>
      </c>
      <c r="AV154" s="88">
        <v>0</v>
      </c>
      <c r="AW154" s="88">
        <v>0.02</v>
      </c>
      <c r="AX154" s="88">
        <v>0</v>
      </c>
      <c r="AY154" s="88">
        <v>0.02</v>
      </c>
      <c r="AZ154" s="88">
        <v>0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8">
        <v>0.03</v>
      </c>
      <c r="BG154" s="88">
        <v>0</v>
      </c>
      <c r="BH154" s="88">
        <v>0.26</v>
      </c>
      <c r="BI154" s="88">
        <v>0.46</v>
      </c>
      <c r="BJ154" s="88">
        <v>0</v>
      </c>
      <c r="BK154" s="88">
        <v>0</v>
      </c>
      <c r="BL154" s="88">
        <v>0</v>
      </c>
      <c r="BM154" s="88">
        <v>0</v>
      </c>
      <c r="BN154" s="88">
        <v>0</v>
      </c>
      <c r="BO154" s="88">
        <v>0</v>
      </c>
      <c r="BP154" s="88">
        <v>0</v>
      </c>
      <c r="BQ154" s="88" t="s">
        <v>308</v>
      </c>
      <c r="BR154" s="88">
        <v>1.33</v>
      </c>
      <c r="BS154" s="88" t="s">
        <v>308</v>
      </c>
      <c r="BT154" s="88">
        <v>0</v>
      </c>
      <c r="BU154" s="88" t="s">
        <v>308</v>
      </c>
      <c r="BV154" s="88">
        <v>1.31</v>
      </c>
      <c r="BW154" s="88" t="s">
        <v>308</v>
      </c>
      <c r="BX154" s="88">
        <v>3.07</v>
      </c>
      <c r="BY154" s="88" t="s">
        <v>308</v>
      </c>
      <c r="BZ154" s="88">
        <v>4.38</v>
      </c>
      <c r="CA154" s="88" t="s">
        <v>308</v>
      </c>
      <c r="CB154" s="88">
        <v>0</v>
      </c>
      <c r="CC154" s="88" t="s">
        <v>308</v>
      </c>
      <c r="CD154" s="88">
        <v>0</v>
      </c>
      <c r="CE154" s="88" t="s">
        <v>308</v>
      </c>
      <c r="CF154" s="88">
        <v>0</v>
      </c>
      <c r="CG154" s="88" t="s">
        <v>308</v>
      </c>
      <c r="CH154" s="88">
        <v>0</v>
      </c>
      <c r="CI154" s="88" t="s">
        <v>308</v>
      </c>
      <c r="CJ154" s="88">
        <v>0</v>
      </c>
      <c r="CK154" s="88" t="s">
        <v>308</v>
      </c>
      <c r="CL154" s="88">
        <v>0</v>
      </c>
      <c r="CM154" s="88" t="s">
        <v>308</v>
      </c>
      <c r="CN154" s="88">
        <v>0</v>
      </c>
      <c r="CO154" s="88" t="s">
        <v>308</v>
      </c>
      <c r="CP154" s="88">
        <v>0</v>
      </c>
      <c r="CQ154" s="88" t="s">
        <v>308</v>
      </c>
      <c r="CR154" s="88">
        <v>0</v>
      </c>
      <c r="CS154" s="88" t="s">
        <v>308</v>
      </c>
      <c r="CT154" s="88">
        <v>0</v>
      </c>
      <c r="CU154" s="88" t="s">
        <v>308</v>
      </c>
      <c r="CV154" s="88">
        <v>4.3899999999999997</v>
      </c>
      <c r="CW154" s="88" t="s">
        <v>308</v>
      </c>
      <c r="CX154" s="88">
        <v>5.72</v>
      </c>
      <c r="CY154" s="88" t="s">
        <v>308</v>
      </c>
    </row>
    <row r="155" spans="1:103" ht="14.5" x14ac:dyDescent="0.35">
      <c r="A155" s="86" t="s">
        <v>408</v>
      </c>
      <c r="B155" s="86" t="s">
        <v>384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91">
        <v>0.17</v>
      </c>
      <c r="F155" s="91">
        <v>0.04</v>
      </c>
      <c r="G155" s="91">
        <v>0.02</v>
      </c>
      <c r="H155" s="91">
        <v>0.25</v>
      </c>
      <c r="I155" s="91">
        <v>6.43</v>
      </c>
      <c r="J155" s="91">
        <v>0.55000000000000004</v>
      </c>
      <c r="K155" s="91">
        <v>0.32</v>
      </c>
      <c r="L155" s="91">
        <v>0.35</v>
      </c>
      <c r="M155" s="91">
        <v>3.4</v>
      </c>
      <c r="N155" s="91">
        <v>0.62</v>
      </c>
      <c r="O155" s="91">
        <v>2.04</v>
      </c>
      <c r="P155" s="91">
        <v>4.25</v>
      </c>
      <c r="Q155" s="91">
        <v>0.64</v>
      </c>
      <c r="R155" s="91">
        <v>0.95</v>
      </c>
      <c r="S155" s="91">
        <v>0.61</v>
      </c>
      <c r="T155" s="91">
        <v>1.25</v>
      </c>
      <c r="U155" s="91">
        <v>0.84</v>
      </c>
      <c r="V155" s="91">
        <v>0.42</v>
      </c>
      <c r="W155" s="91">
        <v>0.91</v>
      </c>
      <c r="X155" s="91">
        <v>1.04</v>
      </c>
      <c r="Y155" s="91">
        <v>4.33</v>
      </c>
      <c r="Z155" s="91">
        <v>4.91</v>
      </c>
      <c r="AA155" s="91">
        <v>0.59</v>
      </c>
      <c r="AB155" s="91">
        <v>2.62</v>
      </c>
      <c r="AC155" s="91">
        <v>0.23</v>
      </c>
      <c r="AD155" s="91">
        <v>0.86</v>
      </c>
      <c r="AE155" s="91">
        <v>3.13</v>
      </c>
      <c r="AF155" s="91">
        <v>3.07</v>
      </c>
      <c r="AG155" s="91">
        <v>10.66</v>
      </c>
      <c r="AH155" s="91">
        <v>6.06</v>
      </c>
      <c r="AI155" s="91">
        <v>0.2</v>
      </c>
      <c r="AJ155" s="91">
        <v>0.25</v>
      </c>
      <c r="AK155" s="91">
        <v>5.21</v>
      </c>
      <c r="AL155" s="91">
        <v>0.54</v>
      </c>
      <c r="AM155" s="91">
        <v>0.12</v>
      </c>
      <c r="AN155" s="91">
        <v>84.9</v>
      </c>
      <c r="AO155" s="91">
        <v>8.11</v>
      </c>
      <c r="AP155" s="91">
        <v>50.27</v>
      </c>
      <c r="AQ155" s="91">
        <v>5.68</v>
      </c>
      <c r="AR155" s="91">
        <v>22.8</v>
      </c>
      <c r="AS155" s="91">
        <v>4.6900000000000004</v>
      </c>
      <c r="AT155" s="91">
        <v>0.96</v>
      </c>
      <c r="AU155" s="91">
        <v>0.37</v>
      </c>
      <c r="AV155" s="91">
        <v>8.3800000000000008</v>
      </c>
      <c r="AW155" s="91">
        <v>6.53</v>
      </c>
      <c r="AX155" s="91">
        <v>3.02</v>
      </c>
      <c r="AY155" s="91">
        <v>3.44</v>
      </c>
      <c r="AZ155" s="91">
        <v>5.92</v>
      </c>
      <c r="BA155" s="91">
        <v>12.57</v>
      </c>
      <c r="BB155" s="91">
        <v>6.17</v>
      </c>
      <c r="BC155" s="91">
        <v>4.05</v>
      </c>
      <c r="BD155" s="91">
        <v>64.97</v>
      </c>
      <c r="BE155" s="91">
        <v>11.5</v>
      </c>
      <c r="BF155" s="91">
        <v>40.380000000000003</v>
      </c>
      <c r="BG155" s="91">
        <v>34.69</v>
      </c>
      <c r="BH155" s="91">
        <v>2.5099999999999998</v>
      </c>
      <c r="BI155" s="91">
        <v>8.6300000000000008</v>
      </c>
      <c r="BJ155" s="91">
        <v>484.01</v>
      </c>
      <c r="BK155" s="91">
        <v>82.07</v>
      </c>
      <c r="BL155" s="91">
        <v>152.79</v>
      </c>
      <c r="BM155" s="91">
        <v>0</v>
      </c>
      <c r="BN155" s="91">
        <v>1.47</v>
      </c>
      <c r="BO155" s="91">
        <v>0</v>
      </c>
      <c r="BP155" s="91">
        <v>0</v>
      </c>
      <c r="BQ155" s="91" t="s">
        <v>308</v>
      </c>
      <c r="BR155" s="91">
        <v>1178.78</v>
      </c>
      <c r="BS155" s="91" t="s">
        <v>308</v>
      </c>
      <c r="BT155" s="91">
        <v>1020.15</v>
      </c>
      <c r="BU155" s="91" t="s">
        <v>308</v>
      </c>
      <c r="BV155" s="91">
        <v>0.43</v>
      </c>
      <c r="BW155" s="91" t="s">
        <v>308</v>
      </c>
      <c r="BX155" s="91">
        <v>11.26</v>
      </c>
      <c r="BY155" s="91" t="s">
        <v>308</v>
      </c>
      <c r="BZ155" s="91">
        <v>1031.8399999999999</v>
      </c>
      <c r="CA155" s="91" t="s">
        <v>308</v>
      </c>
      <c r="CB155" s="91">
        <v>86.03</v>
      </c>
      <c r="CC155" s="91" t="s">
        <v>308</v>
      </c>
      <c r="CD155" s="91">
        <v>261.94</v>
      </c>
      <c r="CE155" s="91" t="s">
        <v>308</v>
      </c>
      <c r="CF155" s="91">
        <v>0.06</v>
      </c>
      <c r="CG155" s="91" t="s">
        <v>308</v>
      </c>
      <c r="CH155" s="91">
        <v>262</v>
      </c>
      <c r="CI155" s="91" t="s">
        <v>308</v>
      </c>
      <c r="CJ155" s="91">
        <v>348.04</v>
      </c>
      <c r="CK155" s="91" t="s">
        <v>308</v>
      </c>
      <c r="CL155" s="91">
        <v>0</v>
      </c>
      <c r="CM155" s="91" t="s">
        <v>308</v>
      </c>
      <c r="CN155" s="91">
        <v>0</v>
      </c>
      <c r="CO155" s="91" t="s">
        <v>308</v>
      </c>
      <c r="CP155" s="91">
        <v>0</v>
      </c>
      <c r="CQ155" s="91" t="s">
        <v>308</v>
      </c>
      <c r="CR155" s="91">
        <v>206.4</v>
      </c>
      <c r="CS155" s="91" t="s">
        <v>308</v>
      </c>
      <c r="CT155" s="91">
        <v>206.4</v>
      </c>
      <c r="CU155" s="91" t="s">
        <v>308</v>
      </c>
      <c r="CV155" s="91">
        <v>1586.28</v>
      </c>
      <c r="CW155" s="91" t="s">
        <v>308</v>
      </c>
      <c r="CX155" s="91">
        <v>2765.06</v>
      </c>
      <c r="CY155" s="91" t="s">
        <v>308</v>
      </c>
    </row>
    <row r="156" spans="1:103" ht="14.5" x14ac:dyDescent="0.35">
      <c r="A156" s="86" t="s">
        <v>408</v>
      </c>
      <c r="B156" s="86" t="s">
        <v>385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0.03</v>
      </c>
      <c r="F156" s="87">
        <v>0.11</v>
      </c>
      <c r="G156" s="87">
        <v>0.01</v>
      </c>
      <c r="H156" s="87">
        <v>0.08</v>
      </c>
      <c r="I156" s="87">
        <v>1.45</v>
      </c>
      <c r="J156" s="87">
        <v>0.26</v>
      </c>
      <c r="K156" s="87">
        <v>0.04</v>
      </c>
      <c r="L156" s="87">
        <v>0.05</v>
      </c>
      <c r="M156" s="87">
        <v>0.13</v>
      </c>
      <c r="N156" s="87">
        <v>0.2</v>
      </c>
      <c r="O156" s="87">
        <v>0.2</v>
      </c>
      <c r="P156" s="87">
        <v>0.49</v>
      </c>
      <c r="Q156" s="87">
        <v>0.28999999999999998</v>
      </c>
      <c r="R156" s="87">
        <v>0.16</v>
      </c>
      <c r="S156" s="87">
        <v>0.08</v>
      </c>
      <c r="T156" s="87">
        <v>0.25</v>
      </c>
      <c r="U156" s="87">
        <v>0.7</v>
      </c>
      <c r="V156" s="87">
        <v>0.14000000000000001</v>
      </c>
      <c r="W156" s="87">
        <v>0.23</v>
      </c>
      <c r="X156" s="87">
        <v>0.12</v>
      </c>
      <c r="Y156" s="87">
        <v>0.17</v>
      </c>
      <c r="Z156" s="87">
        <v>0.63</v>
      </c>
      <c r="AA156" s="87">
        <v>0.16</v>
      </c>
      <c r="AB156" s="87">
        <v>0.68</v>
      </c>
      <c r="AC156" s="87">
        <v>0.02</v>
      </c>
      <c r="AD156" s="87">
        <v>0.35</v>
      </c>
      <c r="AE156" s="87">
        <v>0.81</v>
      </c>
      <c r="AF156" s="87">
        <v>0.37</v>
      </c>
      <c r="AG156" s="87">
        <v>1.67</v>
      </c>
      <c r="AH156" s="87">
        <v>0.98</v>
      </c>
      <c r="AI156" s="87">
        <v>0.36</v>
      </c>
      <c r="AJ156" s="87">
        <v>0.33</v>
      </c>
      <c r="AK156" s="87">
        <v>0.08</v>
      </c>
      <c r="AL156" s="87">
        <v>0.26</v>
      </c>
      <c r="AM156" s="87">
        <v>0.15</v>
      </c>
      <c r="AN156" s="87">
        <v>2.78</v>
      </c>
      <c r="AO156" s="87">
        <v>0.36</v>
      </c>
      <c r="AP156" s="87">
        <v>2.41</v>
      </c>
      <c r="AQ156" s="87">
        <v>0.61</v>
      </c>
      <c r="AR156" s="87">
        <v>1.66</v>
      </c>
      <c r="AS156" s="87">
        <v>1.4</v>
      </c>
      <c r="AT156" s="87">
        <v>0.59</v>
      </c>
      <c r="AU156" s="87">
        <v>0.23</v>
      </c>
      <c r="AV156" s="87">
        <v>0.94</v>
      </c>
      <c r="AW156" s="87">
        <v>1.18</v>
      </c>
      <c r="AX156" s="87">
        <v>0.36</v>
      </c>
      <c r="AY156" s="87">
        <v>0.09</v>
      </c>
      <c r="AZ156" s="87">
        <v>0.86</v>
      </c>
      <c r="BA156" s="87">
        <v>0.2</v>
      </c>
      <c r="BB156" s="87">
        <v>0.39</v>
      </c>
      <c r="BC156" s="87">
        <v>0.11</v>
      </c>
      <c r="BD156" s="87">
        <v>8.52</v>
      </c>
      <c r="BE156" s="87">
        <v>0.92</v>
      </c>
      <c r="BF156" s="87">
        <v>22.01</v>
      </c>
      <c r="BG156" s="87">
        <v>3.48</v>
      </c>
      <c r="BH156" s="87">
        <v>1.35</v>
      </c>
      <c r="BI156" s="87">
        <v>0.83</v>
      </c>
      <c r="BJ156" s="87">
        <v>8.73</v>
      </c>
      <c r="BK156" s="87">
        <v>27.5</v>
      </c>
      <c r="BL156" s="87">
        <v>10.87</v>
      </c>
      <c r="BM156" s="87">
        <v>0.01</v>
      </c>
      <c r="BN156" s="87">
        <v>1.35</v>
      </c>
      <c r="BO156" s="87">
        <v>0</v>
      </c>
      <c r="BP156" s="87">
        <v>0</v>
      </c>
      <c r="BQ156" s="87" t="s">
        <v>308</v>
      </c>
      <c r="BR156" s="87">
        <v>111.77</v>
      </c>
      <c r="BS156" s="87" t="s">
        <v>308</v>
      </c>
      <c r="BT156" s="87">
        <v>46.3</v>
      </c>
      <c r="BU156" s="87" t="s">
        <v>308</v>
      </c>
      <c r="BV156" s="87">
        <v>3.89</v>
      </c>
      <c r="BW156" s="87" t="s">
        <v>308</v>
      </c>
      <c r="BX156" s="87">
        <v>4.7300000000000004</v>
      </c>
      <c r="BY156" s="87" t="s">
        <v>308</v>
      </c>
      <c r="BZ156" s="87">
        <v>54.92</v>
      </c>
      <c r="CA156" s="87" t="s">
        <v>308</v>
      </c>
      <c r="CB156" s="87">
        <v>0.01</v>
      </c>
      <c r="CC156" s="87" t="s">
        <v>308</v>
      </c>
      <c r="CD156" s="87">
        <v>0</v>
      </c>
      <c r="CE156" s="87" t="s">
        <v>308</v>
      </c>
      <c r="CF156" s="87">
        <v>0</v>
      </c>
      <c r="CG156" s="87" t="s">
        <v>308</v>
      </c>
      <c r="CH156" s="87">
        <v>0</v>
      </c>
      <c r="CI156" s="87" t="s">
        <v>308</v>
      </c>
      <c r="CJ156" s="87">
        <v>0.01</v>
      </c>
      <c r="CK156" s="87" t="s">
        <v>308</v>
      </c>
      <c r="CL156" s="87">
        <v>0</v>
      </c>
      <c r="CM156" s="87" t="s">
        <v>308</v>
      </c>
      <c r="CN156" s="87">
        <v>0</v>
      </c>
      <c r="CO156" s="87" t="s">
        <v>308</v>
      </c>
      <c r="CP156" s="87">
        <v>0</v>
      </c>
      <c r="CQ156" s="87" t="s">
        <v>308</v>
      </c>
      <c r="CR156" s="87">
        <v>2.0499999999999998</v>
      </c>
      <c r="CS156" s="87" t="s">
        <v>308</v>
      </c>
      <c r="CT156" s="87">
        <v>2.0499999999999998</v>
      </c>
      <c r="CU156" s="87" t="s">
        <v>308</v>
      </c>
      <c r="CV156" s="87">
        <v>56.99</v>
      </c>
      <c r="CW156" s="87" t="s">
        <v>308</v>
      </c>
      <c r="CX156" s="87">
        <v>168.76</v>
      </c>
      <c r="CY156" s="87" t="s">
        <v>308</v>
      </c>
    </row>
    <row r="157" spans="1:103" ht="14.5" x14ac:dyDescent="0.35">
      <c r="A157" s="86" t="s">
        <v>408</v>
      </c>
      <c r="B157" s="86" t="s">
        <v>386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92">
        <v>2.2000000000000002</v>
      </c>
      <c r="F157" s="92">
        <v>0</v>
      </c>
      <c r="G157" s="92">
        <v>0</v>
      </c>
      <c r="H157" s="92">
        <v>0.36</v>
      </c>
      <c r="I157" s="92">
        <v>2.61</v>
      </c>
      <c r="J157" s="92">
        <v>0.03</v>
      </c>
      <c r="K157" s="92">
        <v>0.01</v>
      </c>
      <c r="L157" s="92">
        <v>0.31</v>
      </c>
      <c r="M157" s="92">
        <v>0.33</v>
      </c>
      <c r="N157" s="92">
        <v>0.67</v>
      </c>
      <c r="O157" s="92">
        <v>0.98</v>
      </c>
      <c r="P157" s="92">
        <v>0.39</v>
      </c>
      <c r="Q157" s="92">
        <v>0.36</v>
      </c>
      <c r="R157" s="92">
        <v>0.39</v>
      </c>
      <c r="S157" s="92">
        <v>0.82</v>
      </c>
      <c r="T157" s="92">
        <v>0.76</v>
      </c>
      <c r="U157" s="92">
        <v>0.64</v>
      </c>
      <c r="V157" s="92">
        <v>0.65</v>
      </c>
      <c r="W157" s="92">
        <v>0.71</v>
      </c>
      <c r="X157" s="92">
        <v>0.92</v>
      </c>
      <c r="Y157" s="92">
        <v>0.03</v>
      </c>
      <c r="Z157" s="92">
        <v>0.35</v>
      </c>
      <c r="AA157" s="92">
        <v>0.02</v>
      </c>
      <c r="AB157" s="92">
        <v>1.64</v>
      </c>
      <c r="AC157" s="92">
        <v>0.03</v>
      </c>
      <c r="AD157" s="92">
        <v>0.95</v>
      </c>
      <c r="AE157" s="92">
        <v>5.38</v>
      </c>
      <c r="AF157" s="92">
        <v>1.08</v>
      </c>
      <c r="AG157" s="92">
        <v>2.4900000000000002</v>
      </c>
      <c r="AH157" s="92">
        <v>9.36</v>
      </c>
      <c r="AI157" s="92">
        <v>1.1399999999999999</v>
      </c>
      <c r="AJ157" s="92">
        <v>0.05</v>
      </c>
      <c r="AK157" s="92">
        <v>0.04</v>
      </c>
      <c r="AL157" s="92">
        <v>1.9</v>
      </c>
      <c r="AM157" s="92">
        <v>0.02</v>
      </c>
      <c r="AN157" s="92">
        <v>0.74</v>
      </c>
      <c r="AO157" s="92">
        <v>0.34</v>
      </c>
      <c r="AP157" s="92">
        <v>0.04</v>
      </c>
      <c r="AQ157" s="92">
        <v>0.14000000000000001</v>
      </c>
      <c r="AR157" s="92">
        <v>0.56999999999999995</v>
      </c>
      <c r="AS157" s="92">
        <v>2.78</v>
      </c>
      <c r="AT157" s="92">
        <v>0.86</v>
      </c>
      <c r="AU157" s="92">
        <v>7.0000000000000007E-2</v>
      </c>
      <c r="AV157" s="92">
        <v>0.1</v>
      </c>
      <c r="AW157" s="92">
        <v>4.54</v>
      </c>
      <c r="AX157" s="92">
        <v>1.7</v>
      </c>
      <c r="AY157" s="92">
        <v>0.06</v>
      </c>
      <c r="AZ157" s="92">
        <v>0.46</v>
      </c>
      <c r="BA157" s="92">
        <v>0.59</v>
      </c>
      <c r="BB157" s="92">
        <v>0.42</v>
      </c>
      <c r="BC157" s="92">
        <v>0.06</v>
      </c>
      <c r="BD157" s="92">
        <v>0.32</v>
      </c>
      <c r="BE157" s="92">
        <v>1.44</v>
      </c>
      <c r="BF157" s="92">
        <v>1.1100000000000001</v>
      </c>
      <c r="BG157" s="92">
        <v>0.04</v>
      </c>
      <c r="BH157" s="92">
        <v>0.93</v>
      </c>
      <c r="BI157" s="92">
        <v>0.08</v>
      </c>
      <c r="BJ157" s="92">
        <v>0.09</v>
      </c>
      <c r="BK157" s="92">
        <v>0.19</v>
      </c>
      <c r="BL157" s="92">
        <v>1.32</v>
      </c>
      <c r="BM157" s="92">
        <v>0.02</v>
      </c>
      <c r="BN157" s="92">
        <v>0.64</v>
      </c>
      <c r="BO157" s="92">
        <v>0</v>
      </c>
      <c r="BP157" s="92">
        <v>0</v>
      </c>
      <c r="BQ157" s="92" t="s">
        <v>308</v>
      </c>
      <c r="BR157" s="92">
        <v>57.28</v>
      </c>
      <c r="BS157" s="92" t="s">
        <v>308</v>
      </c>
      <c r="BT157" s="92">
        <v>3.18</v>
      </c>
      <c r="BU157" s="92" t="s">
        <v>308</v>
      </c>
      <c r="BV157" s="92">
        <v>14.01</v>
      </c>
      <c r="BW157" s="92" t="s">
        <v>308</v>
      </c>
      <c r="BX157" s="92">
        <v>0</v>
      </c>
      <c r="BY157" s="92" t="s">
        <v>308</v>
      </c>
      <c r="BZ157" s="92">
        <v>17.18</v>
      </c>
      <c r="CA157" s="92" t="s">
        <v>308</v>
      </c>
      <c r="CB157" s="92">
        <v>0</v>
      </c>
      <c r="CC157" s="92" t="s">
        <v>308</v>
      </c>
      <c r="CD157" s="92">
        <v>0</v>
      </c>
      <c r="CE157" s="92" t="s">
        <v>308</v>
      </c>
      <c r="CF157" s="92">
        <v>0</v>
      </c>
      <c r="CG157" s="92" t="s">
        <v>308</v>
      </c>
      <c r="CH157" s="92">
        <v>0</v>
      </c>
      <c r="CI157" s="92" t="s">
        <v>308</v>
      </c>
      <c r="CJ157" s="92">
        <v>0</v>
      </c>
      <c r="CK157" s="92" t="s">
        <v>308</v>
      </c>
      <c r="CL157" s="92">
        <v>0</v>
      </c>
      <c r="CM157" s="92" t="s">
        <v>308</v>
      </c>
      <c r="CN157" s="92">
        <v>0</v>
      </c>
      <c r="CO157" s="92" t="s">
        <v>308</v>
      </c>
      <c r="CP157" s="92">
        <v>0</v>
      </c>
      <c r="CQ157" s="92" t="s">
        <v>308</v>
      </c>
      <c r="CR157" s="92">
        <v>0</v>
      </c>
      <c r="CS157" s="92" t="s">
        <v>308</v>
      </c>
      <c r="CT157" s="92">
        <v>0</v>
      </c>
      <c r="CU157" s="92" t="s">
        <v>308</v>
      </c>
      <c r="CV157" s="92">
        <v>17.18</v>
      </c>
      <c r="CW157" s="92" t="s">
        <v>308</v>
      </c>
      <c r="CX157" s="92">
        <v>74.459999999999994</v>
      </c>
      <c r="CY157" s="92" t="s">
        <v>308</v>
      </c>
    </row>
    <row r="158" spans="1:103" ht="14.5" x14ac:dyDescent="0.35">
      <c r="A158" s="86" t="s">
        <v>408</v>
      </c>
      <c r="B158" s="86" t="s">
        <v>387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1.29</v>
      </c>
      <c r="F158" s="87">
        <v>0.21</v>
      </c>
      <c r="G158" s="87">
        <v>0</v>
      </c>
      <c r="H158" s="87">
        <v>0.09</v>
      </c>
      <c r="I158" s="87">
        <v>4.55</v>
      </c>
      <c r="J158" s="87">
        <v>1.49</v>
      </c>
      <c r="K158" s="87">
        <v>0.21</v>
      </c>
      <c r="L158" s="87">
        <v>1.23</v>
      </c>
      <c r="M158" s="87">
        <v>1.1499999999999999</v>
      </c>
      <c r="N158" s="87">
        <v>2.54</v>
      </c>
      <c r="O158" s="87">
        <v>3.95</v>
      </c>
      <c r="P158" s="87">
        <v>2.52</v>
      </c>
      <c r="Q158" s="87">
        <v>2.23</v>
      </c>
      <c r="R158" s="87">
        <v>2.95</v>
      </c>
      <c r="S158" s="87">
        <v>2.46</v>
      </c>
      <c r="T158" s="87">
        <v>3.07</v>
      </c>
      <c r="U158" s="87">
        <v>6.43</v>
      </c>
      <c r="V158" s="87">
        <v>5.98</v>
      </c>
      <c r="W158" s="87">
        <v>5.14</v>
      </c>
      <c r="X158" s="87">
        <v>4.18</v>
      </c>
      <c r="Y158" s="87">
        <v>1.84</v>
      </c>
      <c r="Z158" s="87">
        <v>7.58</v>
      </c>
      <c r="AA158" s="87">
        <v>2.68</v>
      </c>
      <c r="AB158" s="87">
        <v>12.5</v>
      </c>
      <c r="AC158" s="87">
        <v>0.2</v>
      </c>
      <c r="AD158" s="87">
        <v>2.88</v>
      </c>
      <c r="AE158" s="87">
        <v>13.02</v>
      </c>
      <c r="AF158" s="87">
        <v>3.46</v>
      </c>
      <c r="AG158" s="87">
        <v>73.010000000000005</v>
      </c>
      <c r="AH158" s="87">
        <v>24.05</v>
      </c>
      <c r="AI158" s="87">
        <v>4.46</v>
      </c>
      <c r="AJ158" s="87">
        <v>1.72</v>
      </c>
      <c r="AK158" s="87">
        <v>2.5</v>
      </c>
      <c r="AL158" s="87">
        <v>6.16</v>
      </c>
      <c r="AM158" s="87">
        <v>1.94</v>
      </c>
      <c r="AN158" s="87">
        <v>10.029999999999999</v>
      </c>
      <c r="AO158" s="87">
        <v>1.95</v>
      </c>
      <c r="AP158" s="87">
        <v>0.04</v>
      </c>
      <c r="AQ158" s="87">
        <v>14.19</v>
      </c>
      <c r="AR158" s="87">
        <v>86.04</v>
      </c>
      <c r="AS158" s="87">
        <v>24.43</v>
      </c>
      <c r="AT158" s="87">
        <v>6.11</v>
      </c>
      <c r="AU158" s="87">
        <v>8.06</v>
      </c>
      <c r="AV158" s="87">
        <v>10.199999999999999</v>
      </c>
      <c r="AW158" s="87">
        <v>81.87</v>
      </c>
      <c r="AX158" s="87">
        <v>8.31</v>
      </c>
      <c r="AY158" s="87">
        <v>2.06</v>
      </c>
      <c r="AZ158" s="87">
        <v>2.2799999999999998</v>
      </c>
      <c r="BA158" s="87">
        <v>1.77</v>
      </c>
      <c r="BB158" s="87">
        <v>2.95</v>
      </c>
      <c r="BC158" s="87">
        <v>1.55</v>
      </c>
      <c r="BD158" s="87">
        <v>2.16</v>
      </c>
      <c r="BE158" s="87">
        <v>11.64</v>
      </c>
      <c r="BF158" s="87">
        <v>5.29</v>
      </c>
      <c r="BG158" s="87">
        <v>7.45</v>
      </c>
      <c r="BH158" s="87">
        <v>27.01</v>
      </c>
      <c r="BI158" s="87">
        <v>2.77</v>
      </c>
      <c r="BJ158" s="87">
        <v>1.85</v>
      </c>
      <c r="BK158" s="87">
        <v>3.05</v>
      </c>
      <c r="BL158" s="87">
        <v>2.1800000000000002</v>
      </c>
      <c r="BM158" s="87">
        <v>10.72</v>
      </c>
      <c r="BN158" s="87">
        <v>0.3</v>
      </c>
      <c r="BO158" s="87">
        <v>0</v>
      </c>
      <c r="BP158" s="87">
        <v>0</v>
      </c>
      <c r="BQ158" s="87" t="s">
        <v>308</v>
      </c>
      <c r="BR158" s="87">
        <v>545.91</v>
      </c>
      <c r="BS158" s="87" t="s">
        <v>308</v>
      </c>
      <c r="BT158" s="87">
        <v>60.3</v>
      </c>
      <c r="BU158" s="87" t="s">
        <v>308</v>
      </c>
      <c r="BV158" s="87">
        <v>0</v>
      </c>
      <c r="BW158" s="87" t="s">
        <v>308</v>
      </c>
      <c r="BX158" s="87">
        <v>0</v>
      </c>
      <c r="BY158" s="87" t="s">
        <v>308</v>
      </c>
      <c r="BZ158" s="87">
        <v>60.3</v>
      </c>
      <c r="CA158" s="87" t="s">
        <v>308</v>
      </c>
      <c r="CB158" s="87">
        <v>0</v>
      </c>
      <c r="CC158" s="87" t="s">
        <v>308</v>
      </c>
      <c r="CD158" s="87">
        <v>0</v>
      </c>
      <c r="CE158" s="87" t="s">
        <v>308</v>
      </c>
      <c r="CF158" s="87">
        <v>0</v>
      </c>
      <c r="CG158" s="87" t="s">
        <v>308</v>
      </c>
      <c r="CH158" s="87">
        <v>0</v>
      </c>
      <c r="CI158" s="87" t="s">
        <v>308</v>
      </c>
      <c r="CJ158" s="87">
        <v>0</v>
      </c>
      <c r="CK158" s="87" t="s">
        <v>308</v>
      </c>
      <c r="CL158" s="87">
        <v>0</v>
      </c>
      <c r="CM158" s="87" t="s">
        <v>308</v>
      </c>
      <c r="CN158" s="87">
        <v>0</v>
      </c>
      <c r="CO158" s="87" t="s">
        <v>308</v>
      </c>
      <c r="CP158" s="87">
        <v>0</v>
      </c>
      <c r="CQ158" s="87" t="s">
        <v>308</v>
      </c>
      <c r="CR158" s="87">
        <v>0</v>
      </c>
      <c r="CS158" s="87" t="s">
        <v>308</v>
      </c>
      <c r="CT158" s="87">
        <v>0</v>
      </c>
      <c r="CU158" s="87" t="s">
        <v>308</v>
      </c>
      <c r="CV158" s="87">
        <v>60.3</v>
      </c>
      <c r="CW158" s="87" t="s">
        <v>308</v>
      </c>
      <c r="CX158" s="87">
        <v>606.21</v>
      </c>
      <c r="CY158" s="87" t="s">
        <v>308</v>
      </c>
    </row>
    <row r="159" spans="1:103" ht="14.5" x14ac:dyDescent="0.35">
      <c r="A159" s="86" t="s">
        <v>408</v>
      </c>
      <c r="B159" s="86" t="s">
        <v>388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91">
        <v>0</v>
      </c>
      <c r="F159" s="91">
        <v>0.02</v>
      </c>
      <c r="G159" s="91">
        <v>0.43</v>
      </c>
      <c r="H159" s="91">
        <v>7.0000000000000007E-2</v>
      </c>
      <c r="I159" s="91">
        <v>10.74</v>
      </c>
      <c r="J159" s="91">
        <v>0.99</v>
      </c>
      <c r="K159" s="91">
        <v>0.18</v>
      </c>
      <c r="L159" s="91">
        <v>0.84</v>
      </c>
      <c r="M159" s="91">
        <v>0.45</v>
      </c>
      <c r="N159" s="91">
        <v>2.56</v>
      </c>
      <c r="O159" s="91">
        <v>3.4</v>
      </c>
      <c r="P159" s="91">
        <v>1.08</v>
      </c>
      <c r="Q159" s="91">
        <v>1.79</v>
      </c>
      <c r="R159" s="91">
        <v>1.3</v>
      </c>
      <c r="S159" s="91">
        <v>2.21</v>
      </c>
      <c r="T159" s="91">
        <v>2.06</v>
      </c>
      <c r="U159" s="91">
        <v>0.76</v>
      </c>
      <c r="V159" s="91">
        <v>0.57999999999999996</v>
      </c>
      <c r="W159" s="91">
        <v>1.86</v>
      </c>
      <c r="X159" s="91">
        <v>2.4</v>
      </c>
      <c r="Y159" s="91">
        <v>3.36</v>
      </c>
      <c r="Z159" s="91">
        <v>8.49</v>
      </c>
      <c r="AA159" s="91">
        <v>1.3</v>
      </c>
      <c r="AB159" s="91">
        <v>10.73</v>
      </c>
      <c r="AC159" s="91">
        <v>0.49</v>
      </c>
      <c r="AD159" s="91">
        <v>0.73</v>
      </c>
      <c r="AE159" s="91">
        <v>20.59</v>
      </c>
      <c r="AF159" s="91">
        <v>3.21</v>
      </c>
      <c r="AG159" s="91">
        <v>20.420000000000002</v>
      </c>
      <c r="AH159" s="91">
        <v>11.01</v>
      </c>
      <c r="AI159" s="91">
        <v>8.58</v>
      </c>
      <c r="AJ159" s="91">
        <v>1.66</v>
      </c>
      <c r="AK159" s="91">
        <v>3.02</v>
      </c>
      <c r="AL159" s="91">
        <v>6.75</v>
      </c>
      <c r="AM159" s="91">
        <v>0.75</v>
      </c>
      <c r="AN159" s="91">
        <v>8.4700000000000006</v>
      </c>
      <c r="AO159" s="91">
        <v>1</v>
      </c>
      <c r="AP159" s="91">
        <v>2.73</v>
      </c>
      <c r="AQ159" s="91">
        <v>4.62</v>
      </c>
      <c r="AR159" s="91">
        <v>6.12</v>
      </c>
      <c r="AS159" s="91">
        <v>1.72</v>
      </c>
      <c r="AT159" s="91">
        <v>0.21</v>
      </c>
      <c r="AU159" s="91">
        <v>0.08</v>
      </c>
      <c r="AV159" s="91">
        <v>2.2599999999999998</v>
      </c>
      <c r="AW159" s="91">
        <v>7.77</v>
      </c>
      <c r="AX159" s="91">
        <v>4.24</v>
      </c>
      <c r="AY159" s="91">
        <v>2.87</v>
      </c>
      <c r="AZ159" s="91">
        <v>3.93</v>
      </c>
      <c r="BA159" s="91">
        <v>0.85</v>
      </c>
      <c r="BB159" s="91">
        <v>23.4</v>
      </c>
      <c r="BC159" s="91">
        <v>0.6</v>
      </c>
      <c r="BD159" s="91">
        <v>169.25</v>
      </c>
      <c r="BE159" s="91">
        <v>11.59</v>
      </c>
      <c r="BF159" s="91">
        <v>11.6</v>
      </c>
      <c r="BG159" s="91">
        <v>2.63</v>
      </c>
      <c r="BH159" s="91">
        <v>6.2</v>
      </c>
      <c r="BI159" s="91">
        <v>4.9800000000000004</v>
      </c>
      <c r="BJ159" s="91">
        <v>2.23</v>
      </c>
      <c r="BK159" s="91">
        <v>6.52</v>
      </c>
      <c r="BL159" s="91">
        <v>8.68</v>
      </c>
      <c r="BM159" s="91">
        <v>0.16</v>
      </c>
      <c r="BN159" s="91">
        <v>69.150000000000006</v>
      </c>
      <c r="BO159" s="91">
        <v>0</v>
      </c>
      <c r="BP159" s="91">
        <v>0</v>
      </c>
      <c r="BQ159" s="91" t="s">
        <v>308</v>
      </c>
      <c r="BR159" s="91">
        <v>498.65</v>
      </c>
      <c r="BS159" s="91" t="s">
        <v>308</v>
      </c>
      <c r="BT159" s="91">
        <v>1063.7</v>
      </c>
      <c r="BU159" s="91" t="s">
        <v>308</v>
      </c>
      <c r="BV159" s="91">
        <v>0</v>
      </c>
      <c r="BW159" s="91" t="s">
        <v>308</v>
      </c>
      <c r="BX159" s="91">
        <v>24.41</v>
      </c>
      <c r="BY159" s="91" t="s">
        <v>308</v>
      </c>
      <c r="BZ159" s="91">
        <v>1088.1099999999999</v>
      </c>
      <c r="CA159" s="91" t="s">
        <v>308</v>
      </c>
      <c r="CB159" s="91">
        <v>0</v>
      </c>
      <c r="CC159" s="91" t="s">
        <v>308</v>
      </c>
      <c r="CD159" s="91">
        <v>0</v>
      </c>
      <c r="CE159" s="91" t="s">
        <v>308</v>
      </c>
      <c r="CF159" s="91">
        <v>0</v>
      </c>
      <c r="CG159" s="91" t="s">
        <v>308</v>
      </c>
      <c r="CH159" s="91">
        <v>0</v>
      </c>
      <c r="CI159" s="91" t="s">
        <v>308</v>
      </c>
      <c r="CJ159" s="91">
        <v>0</v>
      </c>
      <c r="CK159" s="91" t="s">
        <v>308</v>
      </c>
      <c r="CL159" s="91">
        <v>0</v>
      </c>
      <c r="CM159" s="91" t="s">
        <v>308</v>
      </c>
      <c r="CN159" s="91">
        <v>0</v>
      </c>
      <c r="CO159" s="91" t="s">
        <v>308</v>
      </c>
      <c r="CP159" s="91">
        <v>0</v>
      </c>
      <c r="CQ159" s="91" t="s">
        <v>308</v>
      </c>
      <c r="CR159" s="91">
        <v>0.25</v>
      </c>
      <c r="CS159" s="91" t="s">
        <v>308</v>
      </c>
      <c r="CT159" s="91">
        <v>0.25</v>
      </c>
      <c r="CU159" s="91" t="s">
        <v>308</v>
      </c>
      <c r="CV159" s="91">
        <v>1088.3599999999999</v>
      </c>
      <c r="CW159" s="91" t="s">
        <v>308</v>
      </c>
      <c r="CX159" s="91">
        <v>1587.01</v>
      </c>
      <c r="CY159" s="91" t="s">
        <v>308</v>
      </c>
    </row>
    <row r="160" spans="1:103" ht="14.5" x14ac:dyDescent="0.35">
      <c r="A160" s="86" t="s">
        <v>408</v>
      </c>
      <c r="B160" s="86" t="s">
        <v>389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V160" s="88">
        <v>0</v>
      </c>
      <c r="W160" s="88">
        <v>0</v>
      </c>
      <c r="X160" s="88">
        <v>0</v>
      </c>
      <c r="Y160" s="88">
        <v>0</v>
      </c>
      <c r="Z160" s="88">
        <v>0</v>
      </c>
      <c r="AA160" s="88">
        <v>0</v>
      </c>
      <c r="AB160" s="88">
        <v>0</v>
      </c>
      <c r="AC160" s="88">
        <v>0</v>
      </c>
      <c r="AD160" s="88">
        <v>0</v>
      </c>
      <c r="AE160" s="88">
        <v>0</v>
      </c>
      <c r="AF160" s="88">
        <v>0</v>
      </c>
      <c r="AG160" s="88">
        <v>0</v>
      </c>
      <c r="AH160" s="88">
        <v>0</v>
      </c>
      <c r="AI160" s="88">
        <v>0</v>
      </c>
      <c r="AJ160" s="88">
        <v>0</v>
      </c>
      <c r="AK160" s="88">
        <v>0</v>
      </c>
      <c r="AL160" s="88">
        <v>0</v>
      </c>
      <c r="AM160" s="88">
        <v>0</v>
      </c>
      <c r="AN160" s="88">
        <v>0</v>
      </c>
      <c r="AO160" s="88">
        <v>0</v>
      </c>
      <c r="AP160" s="88">
        <v>0</v>
      </c>
      <c r="AQ160" s="88">
        <v>0</v>
      </c>
      <c r="AR160" s="88">
        <v>0</v>
      </c>
      <c r="AS160" s="88">
        <v>0</v>
      </c>
      <c r="AT160" s="88">
        <v>0</v>
      </c>
      <c r="AU160" s="88">
        <v>0</v>
      </c>
      <c r="AV160" s="88">
        <v>0</v>
      </c>
      <c r="AW160" s="88">
        <v>0</v>
      </c>
      <c r="AX160" s="88">
        <v>0</v>
      </c>
      <c r="AY160" s="88">
        <v>0</v>
      </c>
      <c r="AZ160" s="88">
        <v>0</v>
      </c>
      <c r="BA160" s="88">
        <v>0</v>
      </c>
      <c r="BB160" s="88">
        <v>0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0</v>
      </c>
      <c r="BJ160" s="88">
        <v>0</v>
      </c>
      <c r="BK160" s="88">
        <v>0</v>
      </c>
      <c r="BL160" s="88">
        <v>0</v>
      </c>
      <c r="BM160" s="88">
        <v>0</v>
      </c>
      <c r="BN160" s="88">
        <v>0</v>
      </c>
      <c r="BO160" s="88">
        <v>0</v>
      </c>
      <c r="BP160" s="88">
        <v>0</v>
      </c>
      <c r="BQ160" s="88" t="s">
        <v>308</v>
      </c>
      <c r="BR160" s="88">
        <v>0</v>
      </c>
      <c r="BS160" s="88" t="s">
        <v>308</v>
      </c>
      <c r="BT160" s="88">
        <v>0.19</v>
      </c>
      <c r="BU160" s="88" t="s">
        <v>308</v>
      </c>
      <c r="BV160" s="88">
        <v>0</v>
      </c>
      <c r="BW160" s="88" t="s">
        <v>308</v>
      </c>
      <c r="BX160" s="88">
        <v>0</v>
      </c>
      <c r="BY160" s="88" t="s">
        <v>308</v>
      </c>
      <c r="BZ160" s="88">
        <v>0.19</v>
      </c>
      <c r="CA160" s="88" t="s">
        <v>308</v>
      </c>
      <c r="CB160" s="88">
        <v>0</v>
      </c>
      <c r="CC160" s="88" t="s">
        <v>308</v>
      </c>
      <c r="CD160" s="88">
        <v>0</v>
      </c>
      <c r="CE160" s="88" t="s">
        <v>308</v>
      </c>
      <c r="CF160" s="88">
        <v>0</v>
      </c>
      <c r="CG160" s="88" t="s">
        <v>308</v>
      </c>
      <c r="CH160" s="88">
        <v>0</v>
      </c>
      <c r="CI160" s="88" t="s">
        <v>308</v>
      </c>
      <c r="CJ160" s="88">
        <v>0</v>
      </c>
      <c r="CK160" s="88" t="s">
        <v>308</v>
      </c>
      <c r="CL160" s="88">
        <v>0</v>
      </c>
      <c r="CM160" s="88" t="s">
        <v>308</v>
      </c>
      <c r="CN160" s="88">
        <v>0</v>
      </c>
      <c r="CO160" s="88" t="s">
        <v>308</v>
      </c>
      <c r="CP160" s="88">
        <v>0</v>
      </c>
      <c r="CQ160" s="88" t="s">
        <v>308</v>
      </c>
      <c r="CR160" s="88">
        <v>0</v>
      </c>
      <c r="CS160" s="88" t="s">
        <v>308</v>
      </c>
      <c r="CT160" s="88">
        <v>0</v>
      </c>
      <c r="CU160" s="88" t="s">
        <v>308</v>
      </c>
      <c r="CV160" s="88">
        <v>0.19</v>
      </c>
      <c r="CW160" s="88" t="s">
        <v>308</v>
      </c>
      <c r="CX160" s="88">
        <v>0.19</v>
      </c>
      <c r="CY160" s="88" t="s">
        <v>308</v>
      </c>
    </row>
    <row r="161" spans="1:103" ht="14.5" x14ac:dyDescent="0.35">
      <c r="A161" s="86" t="s">
        <v>408</v>
      </c>
      <c r="B161" s="86" t="s">
        <v>390</v>
      </c>
      <c r="C161" s="71"/>
      <c r="D161" s="71"/>
      <c r="E161" s="92">
        <v>0</v>
      </c>
      <c r="F161" s="92">
        <v>0</v>
      </c>
      <c r="G161" s="92">
        <v>0</v>
      </c>
      <c r="H161" s="92">
        <v>0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0</v>
      </c>
      <c r="AC161" s="92">
        <v>0</v>
      </c>
      <c r="AD161" s="92">
        <v>0</v>
      </c>
      <c r="AE161" s="92">
        <v>0</v>
      </c>
      <c r="AF161" s="92">
        <v>0</v>
      </c>
      <c r="AG161" s="92">
        <v>0</v>
      </c>
      <c r="AH161" s="92">
        <v>0</v>
      </c>
      <c r="AI161" s="92">
        <v>0</v>
      </c>
      <c r="AJ161" s="92">
        <v>0</v>
      </c>
      <c r="AK161" s="92">
        <v>0</v>
      </c>
      <c r="AL161" s="92">
        <v>0</v>
      </c>
      <c r="AM161" s="92">
        <v>0</v>
      </c>
      <c r="AN161" s="92">
        <v>0</v>
      </c>
      <c r="AO161" s="92">
        <v>0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0</v>
      </c>
      <c r="BD161" s="92">
        <v>0</v>
      </c>
      <c r="BE161" s="92">
        <v>0</v>
      </c>
      <c r="BF161" s="92">
        <v>0</v>
      </c>
      <c r="BG161" s="92">
        <v>0</v>
      </c>
      <c r="BH161" s="92">
        <v>0</v>
      </c>
      <c r="BI161" s="92">
        <v>0</v>
      </c>
      <c r="BJ161" s="92">
        <v>0</v>
      </c>
      <c r="BK161" s="92">
        <v>0</v>
      </c>
      <c r="BL161" s="92">
        <v>0</v>
      </c>
      <c r="BM161" s="92">
        <v>0</v>
      </c>
      <c r="BN161" s="92">
        <v>0</v>
      </c>
      <c r="BO161" s="92">
        <v>0</v>
      </c>
      <c r="BP161" s="92">
        <v>0</v>
      </c>
      <c r="BQ161" s="92" t="s">
        <v>308</v>
      </c>
      <c r="BR161" s="92">
        <v>0</v>
      </c>
      <c r="BS161" s="92" t="s">
        <v>308</v>
      </c>
      <c r="BT161" s="92">
        <v>0</v>
      </c>
      <c r="BU161" s="92" t="s">
        <v>308</v>
      </c>
      <c r="BV161" s="92">
        <v>0</v>
      </c>
      <c r="BW161" s="92" t="s">
        <v>308</v>
      </c>
      <c r="BX161" s="92">
        <v>0</v>
      </c>
      <c r="BY161" s="92" t="s">
        <v>308</v>
      </c>
      <c r="BZ161" s="92">
        <v>0</v>
      </c>
      <c r="CA161" s="92" t="s">
        <v>308</v>
      </c>
      <c r="CB161" s="92">
        <v>0</v>
      </c>
      <c r="CC161" s="92" t="s">
        <v>308</v>
      </c>
      <c r="CD161" s="92">
        <v>0</v>
      </c>
      <c r="CE161" s="92" t="s">
        <v>308</v>
      </c>
      <c r="CF161" s="92">
        <v>0</v>
      </c>
      <c r="CG161" s="92" t="s">
        <v>308</v>
      </c>
      <c r="CH161" s="92">
        <v>0</v>
      </c>
      <c r="CI161" s="92" t="s">
        <v>308</v>
      </c>
      <c r="CJ161" s="92">
        <v>0</v>
      </c>
      <c r="CK161" s="92" t="s">
        <v>308</v>
      </c>
      <c r="CL161" s="92">
        <v>0</v>
      </c>
      <c r="CM161" s="92" t="s">
        <v>308</v>
      </c>
      <c r="CN161" s="92">
        <v>0</v>
      </c>
      <c r="CO161" s="92" t="s">
        <v>308</v>
      </c>
      <c r="CP161" s="92">
        <v>0</v>
      </c>
      <c r="CQ161" s="92" t="s">
        <v>308</v>
      </c>
      <c r="CR161" s="92">
        <v>0</v>
      </c>
      <c r="CS161" s="92" t="s">
        <v>308</v>
      </c>
      <c r="CT161" s="92">
        <v>0</v>
      </c>
      <c r="CU161" s="92" t="s">
        <v>308</v>
      </c>
      <c r="CV161" s="92">
        <v>0</v>
      </c>
      <c r="CW161" s="92" t="s">
        <v>308</v>
      </c>
      <c r="CX161" s="92">
        <v>0</v>
      </c>
      <c r="CY161" s="92" t="s">
        <v>308</v>
      </c>
    </row>
    <row r="162" spans="1:103" s="69" customFormat="1" ht="14.5" x14ac:dyDescent="0.35">
      <c r="A162" s="112" t="s">
        <v>408</v>
      </c>
      <c r="B162" s="112" t="s">
        <v>309</v>
      </c>
      <c r="C162" s="113"/>
      <c r="D162" s="113"/>
      <c r="E162" s="90">
        <v>11643.7</v>
      </c>
      <c r="F162" s="90">
        <v>606.77</v>
      </c>
      <c r="G162" s="90">
        <v>492.96</v>
      </c>
      <c r="H162" s="90">
        <v>4437.59</v>
      </c>
      <c r="I162" s="90">
        <v>50904.17</v>
      </c>
      <c r="J162" s="90">
        <v>22143.65</v>
      </c>
      <c r="K162" s="90">
        <v>4054.77</v>
      </c>
      <c r="L162" s="90">
        <v>8081.25</v>
      </c>
      <c r="M162" s="90">
        <v>2549.96</v>
      </c>
      <c r="N162" s="90">
        <v>139305.4</v>
      </c>
      <c r="O162" s="90">
        <v>43950.35</v>
      </c>
      <c r="P162" s="90">
        <v>37992.86</v>
      </c>
      <c r="Q162" s="90">
        <v>18231.830000000002</v>
      </c>
      <c r="R162" s="90">
        <v>8590.51</v>
      </c>
      <c r="S162" s="90">
        <v>40496.980000000003</v>
      </c>
      <c r="T162" s="90">
        <v>20417.900000000001</v>
      </c>
      <c r="U162" s="90">
        <v>55676.9</v>
      </c>
      <c r="V162" s="90">
        <v>22064.44</v>
      </c>
      <c r="W162" s="90">
        <v>35740.65</v>
      </c>
      <c r="X162" s="90">
        <v>47344.01</v>
      </c>
      <c r="Y162" s="90">
        <v>26574.42</v>
      </c>
      <c r="Z162" s="90">
        <v>14458.02</v>
      </c>
      <c r="AA162" s="90">
        <v>10525.91</v>
      </c>
      <c r="AB162" s="90">
        <v>48113.69</v>
      </c>
      <c r="AC162" s="90">
        <v>976.15</v>
      </c>
      <c r="AD162" s="90">
        <v>4076.52</v>
      </c>
      <c r="AE162" s="90">
        <v>41585.35</v>
      </c>
      <c r="AF162" s="90">
        <v>6170.03</v>
      </c>
      <c r="AG162" s="90">
        <v>37427.300000000003</v>
      </c>
      <c r="AH162" s="90">
        <v>12074.7</v>
      </c>
      <c r="AI162" s="90">
        <v>11716.29</v>
      </c>
      <c r="AJ162" s="90">
        <v>24731.91</v>
      </c>
      <c r="AK162" s="90">
        <v>11988.07</v>
      </c>
      <c r="AL162" s="90">
        <v>12683.39</v>
      </c>
      <c r="AM162" s="90">
        <v>3251.87</v>
      </c>
      <c r="AN162" s="90">
        <v>9783.94</v>
      </c>
      <c r="AO162" s="90">
        <v>7499.15</v>
      </c>
      <c r="AP162" s="90">
        <v>5037.4799999999996</v>
      </c>
      <c r="AQ162" s="90">
        <v>12136.46</v>
      </c>
      <c r="AR162" s="90">
        <v>39896.11</v>
      </c>
      <c r="AS162" s="90">
        <v>24731.63</v>
      </c>
      <c r="AT162" s="90">
        <v>8812.2999999999993</v>
      </c>
      <c r="AU162" s="90">
        <v>7818.04</v>
      </c>
      <c r="AV162" s="90">
        <v>6511.86</v>
      </c>
      <c r="AW162" s="90">
        <v>17062.740000000002</v>
      </c>
      <c r="AX162" s="90">
        <v>6461.17</v>
      </c>
      <c r="AY162" s="90">
        <v>5068.32</v>
      </c>
      <c r="AZ162" s="90">
        <v>2961.21</v>
      </c>
      <c r="BA162" s="90">
        <v>2669.28</v>
      </c>
      <c r="BB162" s="90">
        <v>7343.92</v>
      </c>
      <c r="BC162" s="90">
        <v>1145.1199999999999</v>
      </c>
      <c r="BD162" s="90">
        <v>4336.91</v>
      </c>
      <c r="BE162" s="90">
        <v>6951.01</v>
      </c>
      <c r="BF162" s="90">
        <v>12549.3</v>
      </c>
      <c r="BG162" s="90">
        <v>3831.05</v>
      </c>
      <c r="BH162" s="90">
        <v>20174.400000000001</v>
      </c>
      <c r="BI162" s="90">
        <v>3299.81</v>
      </c>
      <c r="BJ162" s="90">
        <v>3216.07</v>
      </c>
      <c r="BK162" s="90">
        <v>1895.14</v>
      </c>
      <c r="BL162" s="90">
        <v>1767.15</v>
      </c>
      <c r="BM162" s="90">
        <v>1274.17</v>
      </c>
      <c r="BN162" s="90">
        <v>1594.12</v>
      </c>
      <c r="BO162" s="90">
        <v>0.9</v>
      </c>
      <c r="BP162" s="90">
        <v>0</v>
      </c>
      <c r="BQ162" s="90" t="s">
        <v>308</v>
      </c>
      <c r="BR162" s="90">
        <v>1066909.04</v>
      </c>
      <c r="BS162" s="90" t="s">
        <v>308</v>
      </c>
      <c r="BT162" s="90">
        <v>228063.23</v>
      </c>
      <c r="BU162" s="90" t="s">
        <v>308</v>
      </c>
      <c r="BV162" s="90">
        <v>29.82</v>
      </c>
      <c r="BW162" s="90" t="s">
        <v>308</v>
      </c>
      <c r="BX162" s="90">
        <v>20552.189999999999</v>
      </c>
      <c r="BY162" s="90" t="s">
        <v>308</v>
      </c>
      <c r="BZ162" s="90">
        <v>248645.24</v>
      </c>
      <c r="CA162" s="90" t="s">
        <v>308</v>
      </c>
      <c r="CB162" s="90">
        <v>173053.61</v>
      </c>
      <c r="CC162" s="90" t="s">
        <v>308</v>
      </c>
      <c r="CD162" s="90">
        <v>1044.98</v>
      </c>
      <c r="CE162" s="90" t="s">
        <v>308</v>
      </c>
      <c r="CF162" s="90">
        <v>39076.78</v>
      </c>
      <c r="CG162" s="90" t="s">
        <v>308</v>
      </c>
      <c r="CH162" s="90">
        <v>40121.760000000002</v>
      </c>
      <c r="CI162" s="90" t="s">
        <v>308</v>
      </c>
      <c r="CJ162" s="90">
        <v>213175.37</v>
      </c>
      <c r="CK162" s="90" t="s">
        <v>308</v>
      </c>
      <c r="CL162" s="90">
        <v>0</v>
      </c>
      <c r="CM162" s="90" t="s">
        <v>308</v>
      </c>
      <c r="CN162" s="90">
        <v>0</v>
      </c>
      <c r="CO162" s="90" t="s">
        <v>308</v>
      </c>
      <c r="CP162" s="90">
        <v>0</v>
      </c>
      <c r="CQ162" s="90" t="s">
        <v>308</v>
      </c>
      <c r="CR162" s="90">
        <v>97224.93</v>
      </c>
      <c r="CS162" s="90" t="s">
        <v>308</v>
      </c>
      <c r="CT162" s="90">
        <v>97224.93</v>
      </c>
      <c r="CU162" s="90" t="s">
        <v>308</v>
      </c>
      <c r="CV162" s="90">
        <v>559045.53</v>
      </c>
      <c r="CW162" s="90" t="s">
        <v>308</v>
      </c>
      <c r="CX162" s="90">
        <v>1625954.56</v>
      </c>
      <c r="CY162" s="90" t="s">
        <v>308</v>
      </c>
    </row>
    <row r="163" spans="1:103" ht="14.5" x14ac:dyDescent="0.35">
      <c r="A163" s="86" t="s">
        <v>408</v>
      </c>
      <c r="B163" s="86" t="s">
        <v>391</v>
      </c>
      <c r="C163" s="71"/>
      <c r="D163" s="71"/>
      <c r="E163" s="92" t="s">
        <v>392</v>
      </c>
      <c r="F163" s="92" t="s">
        <v>392</v>
      </c>
      <c r="G163" s="92" t="s">
        <v>392</v>
      </c>
      <c r="H163" s="92" t="s">
        <v>392</v>
      </c>
      <c r="I163" s="92" t="s">
        <v>392</v>
      </c>
      <c r="J163" s="92" t="s">
        <v>392</v>
      </c>
      <c r="K163" s="92" t="s">
        <v>392</v>
      </c>
      <c r="L163" s="92" t="s">
        <v>392</v>
      </c>
      <c r="M163" s="92" t="s">
        <v>392</v>
      </c>
      <c r="N163" s="92" t="s">
        <v>392</v>
      </c>
      <c r="O163" s="92" t="s">
        <v>392</v>
      </c>
      <c r="P163" s="92" t="s">
        <v>392</v>
      </c>
      <c r="Q163" s="92" t="s">
        <v>392</v>
      </c>
      <c r="R163" s="92" t="s">
        <v>392</v>
      </c>
      <c r="S163" s="92" t="s">
        <v>392</v>
      </c>
      <c r="T163" s="92" t="s">
        <v>392</v>
      </c>
      <c r="U163" s="92" t="s">
        <v>392</v>
      </c>
      <c r="V163" s="92" t="s">
        <v>392</v>
      </c>
      <c r="W163" s="92" t="s">
        <v>392</v>
      </c>
      <c r="X163" s="92" t="s">
        <v>392</v>
      </c>
      <c r="Y163" s="92" t="s">
        <v>392</v>
      </c>
      <c r="Z163" s="92" t="s">
        <v>392</v>
      </c>
      <c r="AA163" s="92" t="s">
        <v>392</v>
      </c>
      <c r="AB163" s="92" t="s">
        <v>392</v>
      </c>
      <c r="AC163" s="92" t="s">
        <v>392</v>
      </c>
      <c r="AD163" s="92" t="s">
        <v>392</v>
      </c>
      <c r="AE163" s="92" t="s">
        <v>392</v>
      </c>
      <c r="AF163" s="92" t="s">
        <v>392</v>
      </c>
      <c r="AG163" s="92" t="s">
        <v>392</v>
      </c>
      <c r="AH163" s="92" t="s">
        <v>392</v>
      </c>
      <c r="AI163" s="92" t="s">
        <v>392</v>
      </c>
      <c r="AJ163" s="92" t="s">
        <v>392</v>
      </c>
      <c r="AK163" s="92" t="s">
        <v>392</v>
      </c>
      <c r="AL163" s="92" t="s">
        <v>392</v>
      </c>
      <c r="AM163" s="92" t="s">
        <v>392</v>
      </c>
      <c r="AN163" s="92" t="s">
        <v>392</v>
      </c>
      <c r="AO163" s="92" t="s">
        <v>392</v>
      </c>
      <c r="AP163" s="92" t="s">
        <v>392</v>
      </c>
      <c r="AQ163" s="92" t="s">
        <v>392</v>
      </c>
      <c r="AR163" s="92" t="s">
        <v>392</v>
      </c>
      <c r="AS163" s="92" t="s">
        <v>392</v>
      </c>
      <c r="AT163" s="92" t="s">
        <v>392</v>
      </c>
      <c r="AU163" s="92" t="s">
        <v>392</v>
      </c>
      <c r="AV163" s="92" t="s">
        <v>392</v>
      </c>
      <c r="AW163" s="92" t="s">
        <v>392</v>
      </c>
      <c r="AX163" s="92" t="s">
        <v>392</v>
      </c>
      <c r="AY163" s="92" t="s">
        <v>392</v>
      </c>
      <c r="AZ163" s="92" t="s">
        <v>392</v>
      </c>
      <c r="BA163" s="92" t="s">
        <v>392</v>
      </c>
      <c r="BB163" s="92" t="s">
        <v>392</v>
      </c>
      <c r="BC163" s="92" t="s">
        <v>392</v>
      </c>
      <c r="BD163" s="92" t="s">
        <v>392</v>
      </c>
      <c r="BE163" s="92" t="s">
        <v>392</v>
      </c>
      <c r="BF163" s="92" t="s">
        <v>392</v>
      </c>
      <c r="BG163" s="92" t="s">
        <v>392</v>
      </c>
      <c r="BH163" s="92" t="s">
        <v>392</v>
      </c>
      <c r="BI163" s="92" t="s">
        <v>392</v>
      </c>
      <c r="BJ163" s="92" t="s">
        <v>392</v>
      </c>
      <c r="BK163" s="92" t="s">
        <v>392</v>
      </c>
      <c r="BL163" s="92" t="s">
        <v>392</v>
      </c>
      <c r="BM163" s="92" t="s">
        <v>392</v>
      </c>
      <c r="BN163" s="92" t="s">
        <v>392</v>
      </c>
      <c r="BO163" s="92" t="s">
        <v>392</v>
      </c>
      <c r="BP163" s="92" t="s">
        <v>392</v>
      </c>
      <c r="BQ163" s="92" t="s">
        <v>308</v>
      </c>
      <c r="BR163" s="92" t="s">
        <v>392</v>
      </c>
      <c r="BS163" s="92" t="s">
        <v>308</v>
      </c>
      <c r="BT163" s="92" t="s">
        <v>392</v>
      </c>
      <c r="BU163" s="92" t="s">
        <v>308</v>
      </c>
      <c r="BV163" s="92" t="s">
        <v>392</v>
      </c>
      <c r="BW163" s="92" t="s">
        <v>308</v>
      </c>
      <c r="BX163" s="92" t="s">
        <v>392</v>
      </c>
      <c r="BY163" s="92" t="s">
        <v>308</v>
      </c>
      <c r="BZ163" s="92" t="s">
        <v>392</v>
      </c>
      <c r="CA163" s="92" t="s">
        <v>308</v>
      </c>
      <c r="CB163" s="92" t="s">
        <v>392</v>
      </c>
      <c r="CC163" s="92" t="s">
        <v>308</v>
      </c>
      <c r="CD163" s="92" t="s">
        <v>392</v>
      </c>
      <c r="CE163" s="92" t="s">
        <v>308</v>
      </c>
      <c r="CF163" s="92" t="s">
        <v>392</v>
      </c>
      <c r="CG163" s="92" t="s">
        <v>308</v>
      </c>
      <c r="CH163" s="92" t="s">
        <v>392</v>
      </c>
      <c r="CI163" s="92" t="s">
        <v>308</v>
      </c>
      <c r="CJ163" s="92" t="s">
        <v>392</v>
      </c>
      <c r="CK163" s="92" t="s">
        <v>308</v>
      </c>
      <c r="CL163" s="92" t="s">
        <v>392</v>
      </c>
      <c r="CM163" s="92" t="s">
        <v>308</v>
      </c>
      <c r="CN163" s="92" t="s">
        <v>392</v>
      </c>
      <c r="CO163" s="92" t="s">
        <v>308</v>
      </c>
      <c r="CP163" s="92" t="s">
        <v>392</v>
      </c>
      <c r="CQ163" s="92" t="s">
        <v>308</v>
      </c>
      <c r="CR163" s="92" t="s">
        <v>392</v>
      </c>
      <c r="CS163" s="92" t="s">
        <v>308</v>
      </c>
      <c r="CT163" s="92" t="s">
        <v>392</v>
      </c>
      <c r="CU163" s="92" t="s">
        <v>308</v>
      </c>
      <c r="CV163" s="92" t="s">
        <v>392</v>
      </c>
      <c r="CW163" s="92" t="s">
        <v>308</v>
      </c>
      <c r="CX163" s="92" t="s">
        <v>392</v>
      </c>
      <c r="CY163" s="92" t="s">
        <v>308</v>
      </c>
    </row>
    <row r="164" spans="1:103" ht="14.5" x14ac:dyDescent="0.35">
      <c r="A164" s="86" t="s">
        <v>408</v>
      </c>
      <c r="B164" s="86" t="s">
        <v>393</v>
      </c>
      <c r="C164" s="71"/>
      <c r="D164" s="71"/>
      <c r="E164" s="88" t="s">
        <v>392</v>
      </c>
      <c r="F164" s="88" t="s">
        <v>392</v>
      </c>
      <c r="G164" s="88" t="s">
        <v>392</v>
      </c>
      <c r="H164" s="88" t="s">
        <v>392</v>
      </c>
      <c r="I164" s="88" t="s">
        <v>392</v>
      </c>
      <c r="J164" s="88" t="s">
        <v>392</v>
      </c>
      <c r="K164" s="88" t="s">
        <v>392</v>
      </c>
      <c r="L164" s="88" t="s">
        <v>392</v>
      </c>
      <c r="M164" s="88" t="s">
        <v>392</v>
      </c>
      <c r="N164" s="88" t="s">
        <v>392</v>
      </c>
      <c r="O164" s="88" t="s">
        <v>392</v>
      </c>
      <c r="P164" s="88" t="s">
        <v>392</v>
      </c>
      <c r="Q164" s="88" t="s">
        <v>392</v>
      </c>
      <c r="R164" s="88" t="s">
        <v>392</v>
      </c>
      <c r="S164" s="88" t="s">
        <v>392</v>
      </c>
      <c r="T164" s="88" t="s">
        <v>392</v>
      </c>
      <c r="U164" s="88" t="s">
        <v>392</v>
      </c>
      <c r="V164" s="88" t="s">
        <v>392</v>
      </c>
      <c r="W164" s="88" t="s">
        <v>392</v>
      </c>
      <c r="X164" s="88" t="s">
        <v>392</v>
      </c>
      <c r="Y164" s="88" t="s">
        <v>392</v>
      </c>
      <c r="Z164" s="88" t="s">
        <v>392</v>
      </c>
      <c r="AA164" s="88" t="s">
        <v>392</v>
      </c>
      <c r="AB164" s="88" t="s">
        <v>392</v>
      </c>
      <c r="AC164" s="88" t="s">
        <v>392</v>
      </c>
      <c r="AD164" s="88" t="s">
        <v>392</v>
      </c>
      <c r="AE164" s="88" t="s">
        <v>392</v>
      </c>
      <c r="AF164" s="88" t="s">
        <v>392</v>
      </c>
      <c r="AG164" s="88" t="s">
        <v>392</v>
      </c>
      <c r="AH164" s="88" t="s">
        <v>392</v>
      </c>
      <c r="AI164" s="88" t="s">
        <v>392</v>
      </c>
      <c r="AJ164" s="88" t="s">
        <v>392</v>
      </c>
      <c r="AK164" s="88" t="s">
        <v>392</v>
      </c>
      <c r="AL164" s="88" t="s">
        <v>392</v>
      </c>
      <c r="AM164" s="88" t="s">
        <v>392</v>
      </c>
      <c r="AN164" s="88" t="s">
        <v>392</v>
      </c>
      <c r="AO164" s="88" t="s">
        <v>392</v>
      </c>
      <c r="AP164" s="88" t="s">
        <v>392</v>
      </c>
      <c r="AQ164" s="88" t="s">
        <v>392</v>
      </c>
      <c r="AR164" s="88" t="s">
        <v>392</v>
      </c>
      <c r="AS164" s="88" t="s">
        <v>392</v>
      </c>
      <c r="AT164" s="88" t="s">
        <v>392</v>
      </c>
      <c r="AU164" s="88" t="s">
        <v>392</v>
      </c>
      <c r="AV164" s="88" t="s">
        <v>392</v>
      </c>
      <c r="AW164" s="88" t="s">
        <v>392</v>
      </c>
      <c r="AX164" s="88" t="s">
        <v>392</v>
      </c>
      <c r="AY164" s="88" t="s">
        <v>392</v>
      </c>
      <c r="AZ164" s="88" t="s">
        <v>392</v>
      </c>
      <c r="BA164" s="88" t="s">
        <v>392</v>
      </c>
      <c r="BB164" s="88" t="s">
        <v>392</v>
      </c>
      <c r="BC164" s="88" t="s">
        <v>392</v>
      </c>
      <c r="BD164" s="88" t="s">
        <v>392</v>
      </c>
      <c r="BE164" s="88" t="s">
        <v>392</v>
      </c>
      <c r="BF164" s="88" t="s">
        <v>392</v>
      </c>
      <c r="BG164" s="88" t="s">
        <v>392</v>
      </c>
      <c r="BH164" s="88" t="s">
        <v>392</v>
      </c>
      <c r="BI164" s="88" t="s">
        <v>392</v>
      </c>
      <c r="BJ164" s="88" t="s">
        <v>392</v>
      </c>
      <c r="BK164" s="88" t="s">
        <v>392</v>
      </c>
      <c r="BL164" s="88" t="s">
        <v>392</v>
      </c>
      <c r="BM164" s="88" t="s">
        <v>392</v>
      </c>
      <c r="BN164" s="88" t="s">
        <v>392</v>
      </c>
      <c r="BO164" s="88" t="s">
        <v>392</v>
      </c>
      <c r="BP164" s="88" t="s">
        <v>392</v>
      </c>
      <c r="BQ164" s="88" t="s">
        <v>308</v>
      </c>
      <c r="BR164" s="88" t="s">
        <v>392</v>
      </c>
      <c r="BS164" s="88" t="s">
        <v>308</v>
      </c>
      <c r="BT164" s="88" t="s">
        <v>392</v>
      </c>
      <c r="BU164" s="88" t="s">
        <v>308</v>
      </c>
      <c r="BV164" s="88" t="s">
        <v>392</v>
      </c>
      <c r="BW164" s="88" t="s">
        <v>308</v>
      </c>
      <c r="BX164" s="88" t="s">
        <v>392</v>
      </c>
      <c r="BY164" s="88" t="s">
        <v>308</v>
      </c>
      <c r="BZ164" s="88" t="s">
        <v>392</v>
      </c>
      <c r="CA164" s="88" t="s">
        <v>308</v>
      </c>
      <c r="CB164" s="88" t="s">
        <v>392</v>
      </c>
      <c r="CC164" s="88" t="s">
        <v>308</v>
      </c>
      <c r="CD164" s="88" t="s">
        <v>392</v>
      </c>
      <c r="CE164" s="88" t="s">
        <v>308</v>
      </c>
      <c r="CF164" s="88" t="s">
        <v>392</v>
      </c>
      <c r="CG164" s="88" t="s">
        <v>308</v>
      </c>
      <c r="CH164" s="88" t="s">
        <v>392</v>
      </c>
      <c r="CI164" s="88" t="s">
        <v>308</v>
      </c>
      <c r="CJ164" s="88" t="s">
        <v>392</v>
      </c>
      <c r="CK164" s="88" t="s">
        <v>308</v>
      </c>
      <c r="CL164" s="88" t="s">
        <v>392</v>
      </c>
      <c r="CM164" s="88" t="s">
        <v>308</v>
      </c>
      <c r="CN164" s="88" t="s">
        <v>392</v>
      </c>
      <c r="CO164" s="88" t="s">
        <v>308</v>
      </c>
      <c r="CP164" s="88" t="s">
        <v>392</v>
      </c>
      <c r="CQ164" s="88" t="s">
        <v>308</v>
      </c>
      <c r="CR164" s="88" t="s">
        <v>392</v>
      </c>
      <c r="CS164" s="88" t="s">
        <v>308</v>
      </c>
      <c r="CT164" s="88" t="s">
        <v>392</v>
      </c>
      <c r="CU164" s="88" t="s">
        <v>308</v>
      </c>
      <c r="CV164" s="88" t="s">
        <v>392</v>
      </c>
      <c r="CW164" s="88" t="s">
        <v>308</v>
      </c>
      <c r="CX164" s="88" t="s">
        <v>392</v>
      </c>
      <c r="CY164" s="88" t="s">
        <v>308</v>
      </c>
    </row>
    <row r="165" spans="1:103" ht="14.5" x14ac:dyDescent="0.35">
      <c r="A165" s="86" t="s">
        <v>408</v>
      </c>
      <c r="B165" s="86" t="s">
        <v>394</v>
      </c>
      <c r="C165" s="71"/>
      <c r="D165" s="71"/>
      <c r="E165" s="92" t="s">
        <v>392</v>
      </c>
      <c r="F165" s="92" t="s">
        <v>392</v>
      </c>
      <c r="G165" s="92" t="s">
        <v>392</v>
      </c>
      <c r="H165" s="92" t="s">
        <v>392</v>
      </c>
      <c r="I165" s="92" t="s">
        <v>392</v>
      </c>
      <c r="J165" s="92" t="s">
        <v>392</v>
      </c>
      <c r="K165" s="92" t="s">
        <v>392</v>
      </c>
      <c r="L165" s="92" t="s">
        <v>392</v>
      </c>
      <c r="M165" s="92" t="s">
        <v>392</v>
      </c>
      <c r="N165" s="92" t="s">
        <v>392</v>
      </c>
      <c r="O165" s="92" t="s">
        <v>392</v>
      </c>
      <c r="P165" s="92" t="s">
        <v>392</v>
      </c>
      <c r="Q165" s="92" t="s">
        <v>392</v>
      </c>
      <c r="R165" s="92" t="s">
        <v>392</v>
      </c>
      <c r="S165" s="92" t="s">
        <v>392</v>
      </c>
      <c r="T165" s="92" t="s">
        <v>392</v>
      </c>
      <c r="U165" s="92" t="s">
        <v>392</v>
      </c>
      <c r="V165" s="92" t="s">
        <v>392</v>
      </c>
      <c r="W165" s="92" t="s">
        <v>392</v>
      </c>
      <c r="X165" s="92" t="s">
        <v>392</v>
      </c>
      <c r="Y165" s="92" t="s">
        <v>392</v>
      </c>
      <c r="Z165" s="92" t="s">
        <v>392</v>
      </c>
      <c r="AA165" s="92" t="s">
        <v>392</v>
      </c>
      <c r="AB165" s="92" t="s">
        <v>392</v>
      </c>
      <c r="AC165" s="92" t="s">
        <v>392</v>
      </c>
      <c r="AD165" s="92" t="s">
        <v>392</v>
      </c>
      <c r="AE165" s="92" t="s">
        <v>392</v>
      </c>
      <c r="AF165" s="92" t="s">
        <v>392</v>
      </c>
      <c r="AG165" s="92" t="s">
        <v>392</v>
      </c>
      <c r="AH165" s="92" t="s">
        <v>392</v>
      </c>
      <c r="AI165" s="92" t="s">
        <v>392</v>
      </c>
      <c r="AJ165" s="92" t="s">
        <v>392</v>
      </c>
      <c r="AK165" s="92" t="s">
        <v>392</v>
      </c>
      <c r="AL165" s="92" t="s">
        <v>392</v>
      </c>
      <c r="AM165" s="92" t="s">
        <v>392</v>
      </c>
      <c r="AN165" s="92" t="s">
        <v>392</v>
      </c>
      <c r="AO165" s="92" t="s">
        <v>392</v>
      </c>
      <c r="AP165" s="92" t="s">
        <v>392</v>
      </c>
      <c r="AQ165" s="92" t="s">
        <v>392</v>
      </c>
      <c r="AR165" s="92" t="s">
        <v>392</v>
      </c>
      <c r="AS165" s="92" t="s">
        <v>392</v>
      </c>
      <c r="AT165" s="92" t="s">
        <v>392</v>
      </c>
      <c r="AU165" s="92" t="s">
        <v>392</v>
      </c>
      <c r="AV165" s="92" t="s">
        <v>392</v>
      </c>
      <c r="AW165" s="92" t="s">
        <v>392</v>
      </c>
      <c r="AX165" s="92" t="s">
        <v>392</v>
      </c>
      <c r="AY165" s="92" t="s">
        <v>392</v>
      </c>
      <c r="AZ165" s="92" t="s">
        <v>392</v>
      </c>
      <c r="BA165" s="92" t="s">
        <v>392</v>
      </c>
      <c r="BB165" s="92" t="s">
        <v>392</v>
      </c>
      <c r="BC165" s="92" t="s">
        <v>392</v>
      </c>
      <c r="BD165" s="92" t="s">
        <v>392</v>
      </c>
      <c r="BE165" s="92" t="s">
        <v>392</v>
      </c>
      <c r="BF165" s="92" t="s">
        <v>392</v>
      </c>
      <c r="BG165" s="92" t="s">
        <v>392</v>
      </c>
      <c r="BH165" s="92" t="s">
        <v>392</v>
      </c>
      <c r="BI165" s="92" t="s">
        <v>392</v>
      </c>
      <c r="BJ165" s="92" t="s">
        <v>392</v>
      </c>
      <c r="BK165" s="92" t="s">
        <v>392</v>
      </c>
      <c r="BL165" s="92" t="s">
        <v>392</v>
      </c>
      <c r="BM165" s="92" t="s">
        <v>392</v>
      </c>
      <c r="BN165" s="92" t="s">
        <v>392</v>
      </c>
      <c r="BO165" s="92" t="s">
        <v>392</v>
      </c>
      <c r="BP165" s="92" t="s">
        <v>392</v>
      </c>
      <c r="BQ165" s="92" t="s">
        <v>308</v>
      </c>
      <c r="BR165" s="92" t="s">
        <v>392</v>
      </c>
      <c r="BS165" s="92" t="s">
        <v>308</v>
      </c>
      <c r="BT165" s="92" t="s">
        <v>392</v>
      </c>
      <c r="BU165" s="92" t="s">
        <v>308</v>
      </c>
      <c r="BV165" s="92" t="s">
        <v>392</v>
      </c>
      <c r="BW165" s="92" t="s">
        <v>308</v>
      </c>
      <c r="BX165" s="92" t="s">
        <v>392</v>
      </c>
      <c r="BY165" s="92" t="s">
        <v>308</v>
      </c>
      <c r="BZ165" s="92" t="s">
        <v>392</v>
      </c>
      <c r="CA165" s="92" t="s">
        <v>308</v>
      </c>
      <c r="CB165" s="92" t="s">
        <v>392</v>
      </c>
      <c r="CC165" s="92" t="s">
        <v>308</v>
      </c>
      <c r="CD165" s="92" t="s">
        <v>392</v>
      </c>
      <c r="CE165" s="92" t="s">
        <v>308</v>
      </c>
      <c r="CF165" s="92" t="s">
        <v>392</v>
      </c>
      <c r="CG165" s="92" t="s">
        <v>308</v>
      </c>
      <c r="CH165" s="92" t="s">
        <v>392</v>
      </c>
      <c r="CI165" s="92" t="s">
        <v>308</v>
      </c>
      <c r="CJ165" s="92" t="s">
        <v>392</v>
      </c>
      <c r="CK165" s="92" t="s">
        <v>308</v>
      </c>
      <c r="CL165" s="92" t="s">
        <v>392</v>
      </c>
      <c r="CM165" s="92" t="s">
        <v>308</v>
      </c>
      <c r="CN165" s="92" t="s">
        <v>392</v>
      </c>
      <c r="CO165" s="92" t="s">
        <v>308</v>
      </c>
      <c r="CP165" s="92" t="s">
        <v>392</v>
      </c>
      <c r="CQ165" s="92" t="s">
        <v>308</v>
      </c>
      <c r="CR165" s="92" t="s">
        <v>392</v>
      </c>
      <c r="CS165" s="92" t="s">
        <v>308</v>
      </c>
      <c r="CT165" s="92" t="s">
        <v>392</v>
      </c>
      <c r="CU165" s="92" t="s">
        <v>308</v>
      </c>
      <c r="CV165" s="92" t="s">
        <v>392</v>
      </c>
      <c r="CW165" s="92" t="s">
        <v>308</v>
      </c>
      <c r="CX165" s="92" t="s">
        <v>392</v>
      </c>
      <c r="CY165" s="92" t="s">
        <v>308</v>
      </c>
    </row>
    <row r="166" spans="1:103" ht="14.5" x14ac:dyDescent="0.35">
      <c r="A166" s="86" t="s">
        <v>408</v>
      </c>
      <c r="B166" s="86" t="s">
        <v>395</v>
      </c>
      <c r="C166" s="71"/>
      <c r="D166" s="71"/>
      <c r="E166" s="88" t="s">
        <v>392</v>
      </c>
      <c r="F166" s="88" t="s">
        <v>392</v>
      </c>
      <c r="G166" s="88" t="s">
        <v>392</v>
      </c>
      <c r="H166" s="88" t="s">
        <v>392</v>
      </c>
      <c r="I166" s="88" t="s">
        <v>392</v>
      </c>
      <c r="J166" s="88" t="s">
        <v>392</v>
      </c>
      <c r="K166" s="88" t="s">
        <v>392</v>
      </c>
      <c r="L166" s="88" t="s">
        <v>392</v>
      </c>
      <c r="M166" s="88" t="s">
        <v>392</v>
      </c>
      <c r="N166" s="88" t="s">
        <v>392</v>
      </c>
      <c r="O166" s="88" t="s">
        <v>392</v>
      </c>
      <c r="P166" s="88" t="s">
        <v>392</v>
      </c>
      <c r="Q166" s="88" t="s">
        <v>392</v>
      </c>
      <c r="R166" s="88" t="s">
        <v>392</v>
      </c>
      <c r="S166" s="88" t="s">
        <v>392</v>
      </c>
      <c r="T166" s="88" t="s">
        <v>392</v>
      </c>
      <c r="U166" s="88" t="s">
        <v>392</v>
      </c>
      <c r="V166" s="88" t="s">
        <v>392</v>
      </c>
      <c r="W166" s="88" t="s">
        <v>392</v>
      </c>
      <c r="X166" s="88" t="s">
        <v>392</v>
      </c>
      <c r="Y166" s="88" t="s">
        <v>392</v>
      </c>
      <c r="Z166" s="88" t="s">
        <v>392</v>
      </c>
      <c r="AA166" s="88" t="s">
        <v>392</v>
      </c>
      <c r="AB166" s="88" t="s">
        <v>392</v>
      </c>
      <c r="AC166" s="88" t="s">
        <v>392</v>
      </c>
      <c r="AD166" s="88" t="s">
        <v>392</v>
      </c>
      <c r="AE166" s="88" t="s">
        <v>392</v>
      </c>
      <c r="AF166" s="88" t="s">
        <v>392</v>
      </c>
      <c r="AG166" s="88" t="s">
        <v>392</v>
      </c>
      <c r="AH166" s="88" t="s">
        <v>392</v>
      </c>
      <c r="AI166" s="88" t="s">
        <v>392</v>
      </c>
      <c r="AJ166" s="88" t="s">
        <v>392</v>
      </c>
      <c r="AK166" s="88" t="s">
        <v>392</v>
      </c>
      <c r="AL166" s="88" t="s">
        <v>392</v>
      </c>
      <c r="AM166" s="88" t="s">
        <v>392</v>
      </c>
      <c r="AN166" s="88" t="s">
        <v>392</v>
      </c>
      <c r="AO166" s="88" t="s">
        <v>392</v>
      </c>
      <c r="AP166" s="88" t="s">
        <v>392</v>
      </c>
      <c r="AQ166" s="88" t="s">
        <v>392</v>
      </c>
      <c r="AR166" s="88" t="s">
        <v>392</v>
      </c>
      <c r="AS166" s="88" t="s">
        <v>392</v>
      </c>
      <c r="AT166" s="88" t="s">
        <v>392</v>
      </c>
      <c r="AU166" s="88" t="s">
        <v>392</v>
      </c>
      <c r="AV166" s="88" t="s">
        <v>392</v>
      </c>
      <c r="AW166" s="88" t="s">
        <v>392</v>
      </c>
      <c r="AX166" s="88" t="s">
        <v>392</v>
      </c>
      <c r="AY166" s="88" t="s">
        <v>392</v>
      </c>
      <c r="AZ166" s="88" t="s">
        <v>392</v>
      </c>
      <c r="BA166" s="88" t="s">
        <v>392</v>
      </c>
      <c r="BB166" s="88" t="s">
        <v>392</v>
      </c>
      <c r="BC166" s="88" t="s">
        <v>392</v>
      </c>
      <c r="BD166" s="88" t="s">
        <v>392</v>
      </c>
      <c r="BE166" s="88" t="s">
        <v>392</v>
      </c>
      <c r="BF166" s="88" t="s">
        <v>392</v>
      </c>
      <c r="BG166" s="88" t="s">
        <v>392</v>
      </c>
      <c r="BH166" s="88" t="s">
        <v>392</v>
      </c>
      <c r="BI166" s="88" t="s">
        <v>392</v>
      </c>
      <c r="BJ166" s="88" t="s">
        <v>392</v>
      </c>
      <c r="BK166" s="88" t="s">
        <v>392</v>
      </c>
      <c r="BL166" s="88" t="s">
        <v>392</v>
      </c>
      <c r="BM166" s="88" t="s">
        <v>392</v>
      </c>
      <c r="BN166" s="88" t="s">
        <v>392</v>
      </c>
      <c r="BO166" s="88" t="s">
        <v>392</v>
      </c>
      <c r="BP166" s="88" t="s">
        <v>392</v>
      </c>
      <c r="BQ166" s="88" t="s">
        <v>308</v>
      </c>
      <c r="BR166" s="88" t="s">
        <v>392</v>
      </c>
      <c r="BS166" s="88" t="s">
        <v>308</v>
      </c>
      <c r="BT166" s="88" t="s">
        <v>392</v>
      </c>
      <c r="BU166" s="88" t="s">
        <v>308</v>
      </c>
      <c r="BV166" s="88" t="s">
        <v>392</v>
      </c>
      <c r="BW166" s="88" t="s">
        <v>308</v>
      </c>
      <c r="BX166" s="88" t="s">
        <v>392</v>
      </c>
      <c r="BY166" s="88" t="s">
        <v>308</v>
      </c>
      <c r="BZ166" s="88" t="s">
        <v>392</v>
      </c>
      <c r="CA166" s="88" t="s">
        <v>308</v>
      </c>
      <c r="CB166" s="88" t="s">
        <v>392</v>
      </c>
      <c r="CC166" s="88" t="s">
        <v>308</v>
      </c>
      <c r="CD166" s="88" t="s">
        <v>392</v>
      </c>
      <c r="CE166" s="88" t="s">
        <v>308</v>
      </c>
      <c r="CF166" s="88" t="s">
        <v>392</v>
      </c>
      <c r="CG166" s="88" t="s">
        <v>308</v>
      </c>
      <c r="CH166" s="88" t="s">
        <v>392</v>
      </c>
      <c r="CI166" s="88" t="s">
        <v>308</v>
      </c>
      <c r="CJ166" s="88" t="s">
        <v>392</v>
      </c>
      <c r="CK166" s="88" t="s">
        <v>308</v>
      </c>
      <c r="CL166" s="88" t="s">
        <v>392</v>
      </c>
      <c r="CM166" s="88" t="s">
        <v>308</v>
      </c>
      <c r="CN166" s="88" t="s">
        <v>392</v>
      </c>
      <c r="CO166" s="88" t="s">
        <v>308</v>
      </c>
      <c r="CP166" s="88" t="s">
        <v>392</v>
      </c>
      <c r="CQ166" s="88" t="s">
        <v>308</v>
      </c>
      <c r="CR166" s="88" t="s">
        <v>392</v>
      </c>
      <c r="CS166" s="88" t="s">
        <v>308</v>
      </c>
      <c r="CT166" s="88" t="s">
        <v>392</v>
      </c>
      <c r="CU166" s="88" t="s">
        <v>308</v>
      </c>
      <c r="CV166" s="88" t="s">
        <v>392</v>
      </c>
      <c r="CW166" s="88" t="s">
        <v>308</v>
      </c>
      <c r="CX166" s="88" t="s">
        <v>392</v>
      </c>
      <c r="CY166" s="88" t="s">
        <v>308</v>
      </c>
    </row>
    <row r="167" spans="1:103" ht="14.5" x14ac:dyDescent="0.35">
      <c r="A167" s="86" t="s">
        <v>408</v>
      </c>
      <c r="B167" s="86" t="s">
        <v>396</v>
      </c>
      <c r="C167" s="71"/>
      <c r="D167" s="71"/>
      <c r="E167" s="92" t="s">
        <v>392</v>
      </c>
      <c r="F167" s="92" t="s">
        <v>392</v>
      </c>
      <c r="G167" s="92" t="s">
        <v>392</v>
      </c>
      <c r="H167" s="92" t="s">
        <v>392</v>
      </c>
      <c r="I167" s="92" t="s">
        <v>392</v>
      </c>
      <c r="J167" s="92" t="s">
        <v>392</v>
      </c>
      <c r="K167" s="92" t="s">
        <v>392</v>
      </c>
      <c r="L167" s="92" t="s">
        <v>392</v>
      </c>
      <c r="M167" s="92" t="s">
        <v>392</v>
      </c>
      <c r="N167" s="92" t="s">
        <v>392</v>
      </c>
      <c r="O167" s="92" t="s">
        <v>392</v>
      </c>
      <c r="P167" s="92" t="s">
        <v>392</v>
      </c>
      <c r="Q167" s="92" t="s">
        <v>392</v>
      </c>
      <c r="R167" s="92" t="s">
        <v>392</v>
      </c>
      <c r="S167" s="92" t="s">
        <v>392</v>
      </c>
      <c r="T167" s="92" t="s">
        <v>392</v>
      </c>
      <c r="U167" s="92" t="s">
        <v>392</v>
      </c>
      <c r="V167" s="92" t="s">
        <v>392</v>
      </c>
      <c r="W167" s="92" t="s">
        <v>392</v>
      </c>
      <c r="X167" s="92" t="s">
        <v>392</v>
      </c>
      <c r="Y167" s="92" t="s">
        <v>392</v>
      </c>
      <c r="Z167" s="92" t="s">
        <v>392</v>
      </c>
      <c r="AA167" s="92" t="s">
        <v>392</v>
      </c>
      <c r="AB167" s="92" t="s">
        <v>392</v>
      </c>
      <c r="AC167" s="92" t="s">
        <v>392</v>
      </c>
      <c r="AD167" s="92" t="s">
        <v>392</v>
      </c>
      <c r="AE167" s="92" t="s">
        <v>392</v>
      </c>
      <c r="AF167" s="92" t="s">
        <v>392</v>
      </c>
      <c r="AG167" s="92" t="s">
        <v>392</v>
      </c>
      <c r="AH167" s="92" t="s">
        <v>392</v>
      </c>
      <c r="AI167" s="92" t="s">
        <v>392</v>
      </c>
      <c r="AJ167" s="92" t="s">
        <v>392</v>
      </c>
      <c r="AK167" s="92" t="s">
        <v>392</v>
      </c>
      <c r="AL167" s="92" t="s">
        <v>392</v>
      </c>
      <c r="AM167" s="92" t="s">
        <v>392</v>
      </c>
      <c r="AN167" s="92" t="s">
        <v>392</v>
      </c>
      <c r="AO167" s="92" t="s">
        <v>392</v>
      </c>
      <c r="AP167" s="92" t="s">
        <v>392</v>
      </c>
      <c r="AQ167" s="92" t="s">
        <v>392</v>
      </c>
      <c r="AR167" s="92" t="s">
        <v>392</v>
      </c>
      <c r="AS167" s="92" t="s">
        <v>392</v>
      </c>
      <c r="AT167" s="92" t="s">
        <v>392</v>
      </c>
      <c r="AU167" s="92" t="s">
        <v>392</v>
      </c>
      <c r="AV167" s="92" t="s">
        <v>392</v>
      </c>
      <c r="AW167" s="92" t="s">
        <v>392</v>
      </c>
      <c r="AX167" s="92" t="s">
        <v>392</v>
      </c>
      <c r="AY167" s="92" t="s">
        <v>392</v>
      </c>
      <c r="AZ167" s="92" t="s">
        <v>392</v>
      </c>
      <c r="BA167" s="92" t="s">
        <v>392</v>
      </c>
      <c r="BB167" s="92" t="s">
        <v>392</v>
      </c>
      <c r="BC167" s="92" t="s">
        <v>392</v>
      </c>
      <c r="BD167" s="92" t="s">
        <v>392</v>
      </c>
      <c r="BE167" s="92" t="s">
        <v>392</v>
      </c>
      <c r="BF167" s="92" t="s">
        <v>392</v>
      </c>
      <c r="BG167" s="92" t="s">
        <v>392</v>
      </c>
      <c r="BH167" s="92" t="s">
        <v>392</v>
      </c>
      <c r="BI167" s="92" t="s">
        <v>392</v>
      </c>
      <c r="BJ167" s="92" t="s">
        <v>392</v>
      </c>
      <c r="BK167" s="92" t="s">
        <v>392</v>
      </c>
      <c r="BL167" s="92" t="s">
        <v>392</v>
      </c>
      <c r="BM167" s="92" t="s">
        <v>392</v>
      </c>
      <c r="BN167" s="92" t="s">
        <v>392</v>
      </c>
      <c r="BO167" s="92" t="s">
        <v>392</v>
      </c>
      <c r="BP167" s="92" t="s">
        <v>392</v>
      </c>
      <c r="BQ167" s="92" t="s">
        <v>308</v>
      </c>
      <c r="BR167" s="92" t="s">
        <v>392</v>
      </c>
      <c r="BS167" s="92" t="s">
        <v>308</v>
      </c>
      <c r="BT167" s="92" t="s">
        <v>392</v>
      </c>
      <c r="BU167" s="92" t="s">
        <v>308</v>
      </c>
      <c r="BV167" s="92" t="s">
        <v>392</v>
      </c>
      <c r="BW167" s="92" t="s">
        <v>308</v>
      </c>
      <c r="BX167" s="92" t="s">
        <v>392</v>
      </c>
      <c r="BY167" s="92" t="s">
        <v>308</v>
      </c>
      <c r="BZ167" s="92" t="s">
        <v>392</v>
      </c>
      <c r="CA167" s="92" t="s">
        <v>308</v>
      </c>
      <c r="CB167" s="92" t="s">
        <v>392</v>
      </c>
      <c r="CC167" s="92" t="s">
        <v>308</v>
      </c>
      <c r="CD167" s="92" t="s">
        <v>392</v>
      </c>
      <c r="CE167" s="92" t="s">
        <v>308</v>
      </c>
      <c r="CF167" s="92" t="s">
        <v>392</v>
      </c>
      <c r="CG167" s="92" t="s">
        <v>308</v>
      </c>
      <c r="CH167" s="92" t="s">
        <v>392</v>
      </c>
      <c r="CI167" s="92" t="s">
        <v>308</v>
      </c>
      <c r="CJ167" s="92" t="s">
        <v>392</v>
      </c>
      <c r="CK167" s="92" t="s">
        <v>308</v>
      </c>
      <c r="CL167" s="92" t="s">
        <v>392</v>
      </c>
      <c r="CM167" s="92" t="s">
        <v>308</v>
      </c>
      <c r="CN167" s="92" t="s">
        <v>392</v>
      </c>
      <c r="CO167" s="92" t="s">
        <v>308</v>
      </c>
      <c r="CP167" s="92" t="s">
        <v>392</v>
      </c>
      <c r="CQ167" s="92" t="s">
        <v>308</v>
      </c>
      <c r="CR167" s="92" t="s">
        <v>392</v>
      </c>
      <c r="CS167" s="92" t="s">
        <v>308</v>
      </c>
      <c r="CT167" s="92" t="s">
        <v>392</v>
      </c>
      <c r="CU167" s="92" t="s">
        <v>308</v>
      </c>
      <c r="CV167" s="92" t="s">
        <v>392</v>
      </c>
      <c r="CW167" s="92" t="s">
        <v>308</v>
      </c>
      <c r="CX167" s="92" t="s">
        <v>392</v>
      </c>
      <c r="CY167" s="92" t="s">
        <v>308</v>
      </c>
    </row>
    <row r="168" spans="1:103" ht="14.5" x14ac:dyDescent="0.35">
      <c r="A168" s="86" t="s">
        <v>408</v>
      </c>
      <c r="B168" s="86" t="s">
        <v>397</v>
      </c>
      <c r="C168" s="71"/>
      <c r="D168" s="71"/>
      <c r="E168" s="88" t="s">
        <v>392</v>
      </c>
      <c r="F168" s="88" t="s">
        <v>392</v>
      </c>
      <c r="G168" s="88" t="s">
        <v>392</v>
      </c>
      <c r="H168" s="88" t="s">
        <v>392</v>
      </c>
      <c r="I168" s="88" t="s">
        <v>392</v>
      </c>
      <c r="J168" s="88" t="s">
        <v>392</v>
      </c>
      <c r="K168" s="88" t="s">
        <v>392</v>
      </c>
      <c r="L168" s="88" t="s">
        <v>392</v>
      </c>
      <c r="M168" s="88" t="s">
        <v>392</v>
      </c>
      <c r="N168" s="88" t="s">
        <v>392</v>
      </c>
      <c r="O168" s="88" t="s">
        <v>392</v>
      </c>
      <c r="P168" s="88" t="s">
        <v>392</v>
      </c>
      <c r="Q168" s="88" t="s">
        <v>392</v>
      </c>
      <c r="R168" s="88" t="s">
        <v>392</v>
      </c>
      <c r="S168" s="88" t="s">
        <v>392</v>
      </c>
      <c r="T168" s="88" t="s">
        <v>392</v>
      </c>
      <c r="U168" s="88" t="s">
        <v>392</v>
      </c>
      <c r="V168" s="88" t="s">
        <v>392</v>
      </c>
      <c r="W168" s="88" t="s">
        <v>392</v>
      </c>
      <c r="X168" s="88" t="s">
        <v>392</v>
      </c>
      <c r="Y168" s="88" t="s">
        <v>392</v>
      </c>
      <c r="Z168" s="88" t="s">
        <v>392</v>
      </c>
      <c r="AA168" s="88" t="s">
        <v>392</v>
      </c>
      <c r="AB168" s="88" t="s">
        <v>392</v>
      </c>
      <c r="AC168" s="88" t="s">
        <v>392</v>
      </c>
      <c r="AD168" s="88" t="s">
        <v>392</v>
      </c>
      <c r="AE168" s="88" t="s">
        <v>392</v>
      </c>
      <c r="AF168" s="88" t="s">
        <v>392</v>
      </c>
      <c r="AG168" s="88" t="s">
        <v>392</v>
      </c>
      <c r="AH168" s="88" t="s">
        <v>392</v>
      </c>
      <c r="AI168" s="88" t="s">
        <v>392</v>
      </c>
      <c r="AJ168" s="88" t="s">
        <v>392</v>
      </c>
      <c r="AK168" s="88" t="s">
        <v>392</v>
      </c>
      <c r="AL168" s="88" t="s">
        <v>392</v>
      </c>
      <c r="AM168" s="88" t="s">
        <v>392</v>
      </c>
      <c r="AN168" s="88" t="s">
        <v>392</v>
      </c>
      <c r="AO168" s="88" t="s">
        <v>392</v>
      </c>
      <c r="AP168" s="88" t="s">
        <v>392</v>
      </c>
      <c r="AQ168" s="88" t="s">
        <v>392</v>
      </c>
      <c r="AR168" s="88" t="s">
        <v>392</v>
      </c>
      <c r="AS168" s="88" t="s">
        <v>392</v>
      </c>
      <c r="AT168" s="88" t="s">
        <v>392</v>
      </c>
      <c r="AU168" s="88" t="s">
        <v>392</v>
      </c>
      <c r="AV168" s="88" t="s">
        <v>392</v>
      </c>
      <c r="AW168" s="88" t="s">
        <v>392</v>
      </c>
      <c r="AX168" s="88" t="s">
        <v>392</v>
      </c>
      <c r="AY168" s="88" t="s">
        <v>392</v>
      </c>
      <c r="AZ168" s="88" t="s">
        <v>392</v>
      </c>
      <c r="BA168" s="88" t="s">
        <v>392</v>
      </c>
      <c r="BB168" s="88" t="s">
        <v>392</v>
      </c>
      <c r="BC168" s="88" t="s">
        <v>392</v>
      </c>
      <c r="BD168" s="88" t="s">
        <v>392</v>
      </c>
      <c r="BE168" s="88" t="s">
        <v>392</v>
      </c>
      <c r="BF168" s="88" t="s">
        <v>392</v>
      </c>
      <c r="BG168" s="88" t="s">
        <v>392</v>
      </c>
      <c r="BH168" s="88" t="s">
        <v>392</v>
      </c>
      <c r="BI168" s="88" t="s">
        <v>392</v>
      </c>
      <c r="BJ168" s="88" t="s">
        <v>392</v>
      </c>
      <c r="BK168" s="88" t="s">
        <v>392</v>
      </c>
      <c r="BL168" s="88" t="s">
        <v>392</v>
      </c>
      <c r="BM168" s="88" t="s">
        <v>392</v>
      </c>
      <c r="BN168" s="88" t="s">
        <v>392</v>
      </c>
      <c r="BO168" s="88" t="s">
        <v>392</v>
      </c>
      <c r="BP168" s="88" t="s">
        <v>392</v>
      </c>
      <c r="BQ168" s="88" t="s">
        <v>308</v>
      </c>
      <c r="BR168" s="88" t="s">
        <v>392</v>
      </c>
      <c r="BS168" s="88" t="s">
        <v>308</v>
      </c>
      <c r="BT168" s="88" t="s">
        <v>392</v>
      </c>
      <c r="BU168" s="88" t="s">
        <v>308</v>
      </c>
      <c r="BV168" s="88" t="s">
        <v>392</v>
      </c>
      <c r="BW168" s="88" t="s">
        <v>308</v>
      </c>
      <c r="BX168" s="88" t="s">
        <v>392</v>
      </c>
      <c r="BY168" s="88" t="s">
        <v>308</v>
      </c>
      <c r="BZ168" s="88" t="s">
        <v>392</v>
      </c>
      <c r="CA168" s="88" t="s">
        <v>308</v>
      </c>
      <c r="CB168" s="88" t="s">
        <v>392</v>
      </c>
      <c r="CC168" s="88" t="s">
        <v>308</v>
      </c>
      <c r="CD168" s="88" t="s">
        <v>392</v>
      </c>
      <c r="CE168" s="88" t="s">
        <v>308</v>
      </c>
      <c r="CF168" s="88" t="s">
        <v>392</v>
      </c>
      <c r="CG168" s="88" t="s">
        <v>308</v>
      </c>
      <c r="CH168" s="88" t="s">
        <v>392</v>
      </c>
      <c r="CI168" s="88" t="s">
        <v>308</v>
      </c>
      <c r="CJ168" s="88" t="s">
        <v>392</v>
      </c>
      <c r="CK168" s="88" t="s">
        <v>308</v>
      </c>
      <c r="CL168" s="88" t="s">
        <v>392</v>
      </c>
      <c r="CM168" s="88" t="s">
        <v>308</v>
      </c>
      <c r="CN168" s="88" t="s">
        <v>392</v>
      </c>
      <c r="CO168" s="88" t="s">
        <v>308</v>
      </c>
      <c r="CP168" s="88" t="s">
        <v>392</v>
      </c>
      <c r="CQ168" s="88" t="s">
        <v>308</v>
      </c>
      <c r="CR168" s="88" t="s">
        <v>392</v>
      </c>
      <c r="CS168" s="88" t="s">
        <v>308</v>
      </c>
      <c r="CT168" s="88" t="s">
        <v>392</v>
      </c>
      <c r="CU168" s="88" t="s">
        <v>308</v>
      </c>
      <c r="CV168" s="88" t="s">
        <v>392</v>
      </c>
      <c r="CW168" s="88" t="s">
        <v>308</v>
      </c>
      <c r="CX168" s="88" t="s">
        <v>392</v>
      </c>
      <c r="CY168" s="88" t="s">
        <v>308</v>
      </c>
    </row>
    <row r="169" spans="1:103" ht="14.5" x14ac:dyDescent="0.35">
      <c r="A169" s="86" t="s">
        <v>408</v>
      </c>
      <c r="B169" s="86" t="s">
        <v>398</v>
      </c>
      <c r="C169" s="71"/>
      <c r="D169" s="71"/>
      <c r="E169" s="92" t="s">
        <v>392</v>
      </c>
      <c r="F169" s="92" t="s">
        <v>392</v>
      </c>
      <c r="G169" s="92" t="s">
        <v>392</v>
      </c>
      <c r="H169" s="92" t="s">
        <v>392</v>
      </c>
      <c r="I169" s="92" t="s">
        <v>392</v>
      </c>
      <c r="J169" s="92" t="s">
        <v>392</v>
      </c>
      <c r="K169" s="92" t="s">
        <v>392</v>
      </c>
      <c r="L169" s="92" t="s">
        <v>392</v>
      </c>
      <c r="M169" s="92" t="s">
        <v>392</v>
      </c>
      <c r="N169" s="92" t="s">
        <v>392</v>
      </c>
      <c r="O169" s="92" t="s">
        <v>392</v>
      </c>
      <c r="P169" s="92" t="s">
        <v>392</v>
      </c>
      <c r="Q169" s="92" t="s">
        <v>392</v>
      </c>
      <c r="R169" s="92" t="s">
        <v>392</v>
      </c>
      <c r="S169" s="92" t="s">
        <v>392</v>
      </c>
      <c r="T169" s="92" t="s">
        <v>392</v>
      </c>
      <c r="U169" s="92" t="s">
        <v>392</v>
      </c>
      <c r="V169" s="92" t="s">
        <v>392</v>
      </c>
      <c r="W169" s="92" t="s">
        <v>392</v>
      </c>
      <c r="X169" s="92" t="s">
        <v>392</v>
      </c>
      <c r="Y169" s="92" t="s">
        <v>392</v>
      </c>
      <c r="Z169" s="92" t="s">
        <v>392</v>
      </c>
      <c r="AA169" s="92" t="s">
        <v>392</v>
      </c>
      <c r="AB169" s="92" t="s">
        <v>392</v>
      </c>
      <c r="AC169" s="92" t="s">
        <v>392</v>
      </c>
      <c r="AD169" s="92" t="s">
        <v>392</v>
      </c>
      <c r="AE169" s="92" t="s">
        <v>392</v>
      </c>
      <c r="AF169" s="92" t="s">
        <v>392</v>
      </c>
      <c r="AG169" s="92" t="s">
        <v>392</v>
      </c>
      <c r="AH169" s="92" t="s">
        <v>392</v>
      </c>
      <c r="AI169" s="92" t="s">
        <v>392</v>
      </c>
      <c r="AJ169" s="92" t="s">
        <v>392</v>
      </c>
      <c r="AK169" s="92" t="s">
        <v>392</v>
      </c>
      <c r="AL169" s="92" t="s">
        <v>392</v>
      </c>
      <c r="AM169" s="92" t="s">
        <v>392</v>
      </c>
      <c r="AN169" s="92" t="s">
        <v>392</v>
      </c>
      <c r="AO169" s="92" t="s">
        <v>392</v>
      </c>
      <c r="AP169" s="92" t="s">
        <v>392</v>
      </c>
      <c r="AQ169" s="92" t="s">
        <v>392</v>
      </c>
      <c r="AR169" s="92" t="s">
        <v>392</v>
      </c>
      <c r="AS169" s="92" t="s">
        <v>392</v>
      </c>
      <c r="AT169" s="92" t="s">
        <v>392</v>
      </c>
      <c r="AU169" s="92" t="s">
        <v>392</v>
      </c>
      <c r="AV169" s="92" t="s">
        <v>392</v>
      </c>
      <c r="AW169" s="92" t="s">
        <v>392</v>
      </c>
      <c r="AX169" s="92" t="s">
        <v>392</v>
      </c>
      <c r="AY169" s="92" t="s">
        <v>392</v>
      </c>
      <c r="AZ169" s="92" t="s">
        <v>392</v>
      </c>
      <c r="BA169" s="92" t="s">
        <v>392</v>
      </c>
      <c r="BB169" s="92" t="s">
        <v>392</v>
      </c>
      <c r="BC169" s="92" t="s">
        <v>392</v>
      </c>
      <c r="BD169" s="92" t="s">
        <v>392</v>
      </c>
      <c r="BE169" s="92" t="s">
        <v>392</v>
      </c>
      <c r="BF169" s="92" t="s">
        <v>392</v>
      </c>
      <c r="BG169" s="92" t="s">
        <v>392</v>
      </c>
      <c r="BH169" s="92" t="s">
        <v>392</v>
      </c>
      <c r="BI169" s="92" t="s">
        <v>392</v>
      </c>
      <c r="BJ169" s="92" t="s">
        <v>392</v>
      </c>
      <c r="BK169" s="92" t="s">
        <v>392</v>
      </c>
      <c r="BL169" s="92" t="s">
        <v>392</v>
      </c>
      <c r="BM169" s="92" t="s">
        <v>392</v>
      </c>
      <c r="BN169" s="92" t="s">
        <v>392</v>
      </c>
      <c r="BO169" s="92" t="s">
        <v>392</v>
      </c>
      <c r="BP169" s="92" t="s">
        <v>392</v>
      </c>
      <c r="BQ169" s="92" t="s">
        <v>308</v>
      </c>
      <c r="BR169" s="92" t="s">
        <v>392</v>
      </c>
      <c r="BS169" s="92" t="s">
        <v>308</v>
      </c>
      <c r="BT169" s="92" t="s">
        <v>392</v>
      </c>
      <c r="BU169" s="92" t="s">
        <v>308</v>
      </c>
      <c r="BV169" s="92" t="s">
        <v>392</v>
      </c>
      <c r="BW169" s="92" t="s">
        <v>308</v>
      </c>
      <c r="BX169" s="92" t="s">
        <v>392</v>
      </c>
      <c r="BY169" s="92" t="s">
        <v>308</v>
      </c>
      <c r="BZ169" s="92" t="s">
        <v>392</v>
      </c>
      <c r="CA169" s="92" t="s">
        <v>308</v>
      </c>
      <c r="CB169" s="92" t="s">
        <v>392</v>
      </c>
      <c r="CC169" s="92" t="s">
        <v>308</v>
      </c>
      <c r="CD169" s="92" t="s">
        <v>392</v>
      </c>
      <c r="CE169" s="92" t="s">
        <v>308</v>
      </c>
      <c r="CF169" s="92" t="s">
        <v>392</v>
      </c>
      <c r="CG169" s="92" t="s">
        <v>308</v>
      </c>
      <c r="CH169" s="92" t="s">
        <v>392</v>
      </c>
      <c r="CI169" s="92" t="s">
        <v>308</v>
      </c>
      <c r="CJ169" s="92" t="s">
        <v>392</v>
      </c>
      <c r="CK169" s="92" t="s">
        <v>308</v>
      </c>
      <c r="CL169" s="92" t="s">
        <v>392</v>
      </c>
      <c r="CM169" s="92" t="s">
        <v>308</v>
      </c>
      <c r="CN169" s="92" t="s">
        <v>392</v>
      </c>
      <c r="CO169" s="92" t="s">
        <v>308</v>
      </c>
      <c r="CP169" s="92" t="s">
        <v>392</v>
      </c>
      <c r="CQ169" s="92" t="s">
        <v>308</v>
      </c>
      <c r="CR169" s="92" t="s">
        <v>392</v>
      </c>
      <c r="CS169" s="92" t="s">
        <v>308</v>
      </c>
      <c r="CT169" s="92" t="s">
        <v>392</v>
      </c>
      <c r="CU169" s="92" t="s">
        <v>308</v>
      </c>
      <c r="CV169" s="92" t="s">
        <v>392</v>
      </c>
      <c r="CW169" s="92" t="s">
        <v>308</v>
      </c>
      <c r="CX169" s="92" t="s">
        <v>392</v>
      </c>
      <c r="CY169" s="92" t="s">
        <v>308</v>
      </c>
    </row>
    <row r="170" spans="1:103" ht="14.5" x14ac:dyDescent="0.35">
      <c r="A170" s="86" t="s">
        <v>408</v>
      </c>
      <c r="B170" s="86" t="s">
        <v>399</v>
      </c>
      <c r="C170" s="71"/>
      <c r="D170" s="71"/>
      <c r="E170" s="88" t="s">
        <v>392</v>
      </c>
      <c r="F170" s="88" t="s">
        <v>392</v>
      </c>
      <c r="G170" s="88" t="s">
        <v>392</v>
      </c>
      <c r="H170" s="88" t="s">
        <v>392</v>
      </c>
      <c r="I170" s="88" t="s">
        <v>392</v>
      </c>
      <c r="J170" s="88" t="s">
        <v>392</v>
      </c>
      <c r="K170" s="88" t="s">
        <v>392</v>
      </c>
      <c r="L170" s="88" t="s">
        <v>392</v>
      </c>
      <c r="M170" s="88" t="s">
        <v>392</v>
      </c>
      <c r="N170" s="88" t="s">
        <v>392</v>
      </c>
      <c r="O170" s="88" t="s">
        <v>392</v>
      </c>
      <c r="P170" s="88" t="s">
        <v>392</v>
      </c>
      <c r="Q170" s="88" t="s">
        <v>392</v>
      </c>
      <c r="R170" s="88" t="s">
        <v>392</v>
      </c>
      <c r="S170" s="88" t="s">
        <v>392</v>
      </c>
      <c r="T170" s="88" t="s">
        <v>392</v>
      </c>
      <c r="U170" s="88" t="s">
        <v>392</v>
      </c>
      <c r="V170" s="88" t="s">
        <v>392</v>
      </c>
      <c r="W170" s="88" t="s">
        <v>392</v>
      </c>
      <c r="X170" s="88" t="s">
        <v>392</v>
      </c>
      <c r="Y170" s="88" t="s">
        <v>392</v>
      </c>
      <c r="Z170" s="88" t="s">
        <v>392</v>
      </c>
      <c r="AA170" s="88" t="s">
        <v>392</v>
      </c>
      <c r="AB170" s="88" t="s">
        <v>392</v>
      </c>
      <c r="AC170" s="88" t="s">
        <v>392</v>
      </c>
      <c r="AD170" s="88" t="s">
        <v>392</v>
      </c>
      <c r="AE170" s="88" t="s">
        <v>392</v>
      </c>
      <c r="AF170" s="88" t="s">
        <v>392</v>
      </c>
      <c r="AG170" s="88" t="s">
        <v>392</v>
      </c>
      <c r="AH170" s="88" t="s">
        <v>392</v>
      </c>
      <c r="AI170" s="88" t="s">
        <v>392</v>
      </c>
      <c r="AJ170" s="88" t="s">
        <v>392</v>
      </c>
      <c r="AK170" s="88" t="s">
        <v>392</v>
      </c>
      <c r="AL170" s="88" t="s">
        <v>392</v>
      </c>
      <c r="AM170" s="88" t="s">
        <v>392</v>
      </c>
      <c r="AN170" s="88" t="s">
        <v>392</v>
      </c>
      <c r="AO170" s="88" t="s">
        <v>392</v>
      </c>
      <c r="AP170" s="88" t="s">
        <v>392</v>
      </c>
      <c r="AQ170" s="88" t="s">
        <v>392</v>
      </c>
      <c r="AR170" s="88" t="s">
        <v>392</v>
      </c>
      <c r="AS170" s="88" t="s">
        <v>392</v>
      </c>
      <c r="AT170" s="88" t="s">
        <v>392</v>
      </c>
      <c r="AU170" s="88" t="s">
        <v>392</v>
      </c>
      <c r="AV170" s="88" t="s">
        <v>392</v>
      </c>
      <c r="AW170" s="88" t="s">
        <v>392</v>
      </c>
      <c r="AX170" s="88" t="s">
        <v>392</v>
      </c>
      <c r="AY170" s="88" t="s">
        <v>392</v>
      </c>
      <c r="AZ170" s="88" t="s">
        <v>392</v>
      </c>
      <c r="BA170" s="88" t="s">
        <v>392</v>
      </c>
      <c r="BB170" s="88" t="s">
        <v>392</v>
      </c>
      <c r="BC170" s="88" t="s">
        <v>392</v>
      </c>
      <c r="BD170" s="88" t="s">
        <v>392</v>
      </c>
      <c r="BE170" s="88" t="s">
        <v>392</v>
      </c>
      <c r="BF170" s="88" t="s">
        <v>392</v>
      </c>
      <c r="BG170" s="88" t="s">
        <v>392</v>
      </c>
      <c r="BH170" s="88" t="s">
        <v>392</v>
      </c>
      <c r="BI170" s="88" t="s">
        <v>392</v>
      </c>
      <c r="BJ170" s="88" t="s">
        <v>392</v>
      </c>
      <c r="BK170" s="88" t="s">
        <v>392</v>
      </c>
      <c r="BL170" s="88" t="s">
        <v>392</v>
      </c>
      <c r="BM170" s="88" t="s">
        <v>392</v>
      </c>
      <c r="BN170" s="88" t="s">
        <v>392</v>
      </c>
      <c r="BO170" s="88" t="s">
        <v>392</v>
      </c>
      <c r="BP170" s="88" t="s">
        <v>392</v>
      </c>
      <c r="BQ170" s="88" t="s">
        <v>308</v>
      </c>
      <c r="BR170" s="88" t="s">
        <v>392</v>
      </c>
      <c r="BS170" s="88" t="s">
        <v>308</v>
      </c>
      <c r="BT170" s="88" t="s">
        <v>392</v>
      </c>
      <c r="BU170" s="88" t="s">
        <v>308</v>
      </c>
      <c r="BV170" s="88" t="s">
        <v>392</v>
      </c>
      <c r="BW170" s="88" t="s">
        <v>308</v>
      </c>
      <c r="BX170" s="88" t="s">
        <v>392</v>
      </c>
      <c r="BY170" s="88" t="s">
        <v>308</v>
      </c>
      <c r="BZ170" s="88" t="s">
        <v>392</v>
      </c>
      <c r="CA170" s="88" t="s">
        <v>308</v>
      </c>
      <c r="CB170" s="88" t="s">
        <v>392</v>
      </c>
      <c r="CC170" s="88" t="s">
        <v>308</v>
      </c>
      <c r="CD170" s="88" t="s">
        <v>392</v>
      </c>
      <c r="CE170" s="88" t="s">
        <v>308</v>
      </c>
      <c r="CF170" s="88" t="s">
        <v>392</v>
      </c>
      <c r="CG170" s="88" t="s">
        <v>308</v>
      </c>
      <c r="CH170" s="88" t="s">
        <v>392</v>
      </c>
      <c r="CI170" s="88" t="s">
        <v>308</v>
      </c>
      <c r="CJ170" s="88" t="s">
        <v>392</v>
      </c>
      <c r="CK170" s="88" t="s">
        <v>308</v>
      </c>
      <c r="CL170" s="88" t="s">
        <v>392</v>
      </c>
      <c r="CM170" s="88" t="s">
        <v>308</v>
      </c>
      <c r="CN170" s="88" t="s">
        <v>392</v>
      </c>
      <c r="CO170" s="88" t="s">
        <v>308</v>
      </c>
      <c r="CP170" s="88" t="s">
        <v>392</v>
      </c>
      <c r="CQ170" s="88" t="s">
        <v>308</v>
      </c>
      <c r="CR170" s="88" t="s">
        <v>392</v>
      </c>
      <c r="CS170" s="88" t="s">
        <v>308</v>
      </c>
      <c r="CT170" s="88" t="s">
        <v>392</v>
      </c>
      <c r="CU170" s="88" t="s">
        <v>308</v>
      </c>
      <c r="CV170" s="88" t="s">
        <v>392</v>
      </c>
      <c r="CW170" s="88" t="s">
        <v>308</v>
      </c>
      <c r="CX170" s="88" t="s">
        <v>392</v>
      </c>
      <c r="CY170" s="88" t="s">
        <v>308</v>
      </c>
    </row>
    <row r="171" spans="1:103" ht="14.5" x14ac:dyDescent="0.35">
      <c r="A171" s="86" t="s">
        <v>408</v>
      </c>
      <c r="B171" s="86" t="s">
        <v>400</v>
      </c>
      <c r="C171" s="71"/>
      <c r="D171" s="71"/>
      <c r="E171" s="92" t="s">
        <v>392</v>
      </c>
      <c r="F171" s="92" t="s">
        <v>392</v>
      </c>
      <c r="G171" s="92" t="s">
        <v>392</v>
      </c>
      <c r="H171" s="92" t="s">
        <v>392</v>
      </c>
      <c r="I171" s="92" t="s">
        <v>392</v>
      </c>
      <c r="J171" s="92" t="s">
        <v>392</v>
      </c>
      <c r="K171" s="92" t="s">
        <v>392</v>
      </c>
      <c r="L171" s="92" t="s">
        <v>392</v>
      </c>
      <c r="M171" s="92" t="s">
        <v>392</v>
      </c>
      <c r="N171" s="92" t="s">
        <v>392</v>
      </c>
      <c r="O171" s="92" t="s">
        <v>392</v>
      </c>
      <c r="P171" s="92" t="s">
        <v>392</v>
      </c>
      <c r="Q171" s="92" t="s">
        <v>392</v>
      </c>
      <c r="R171" s="92" t="s">
        <v>392</v>
      </c>
      <c r="S171" s="92" t="s">
        <v>392</v>
      </c>
      <c r="T171" s="92" t="s">
        <v>392</v>
      </c>
      <c r="U171" s="92" t="s">
        <v>392</v>
      </c>
      <c r="V171" s="92" t="s">
        <v>392</v>
      </c>
      <c r="W171" s="92" t="s">
        <v>392</v>
      </c>
      <c r="X171" s="92" t="s">
        <v>392</v>
      </c>
      <c r="Y171" s="92" t="s">
        <v>392</v>
      </c>
      <c r="Z171" s="92" t="s">
        <v>392</v>
      </c>
      <c r="AA171" s="92" t="s">
        <v>392</v>
      </c>
      <c r="AB171" s="92" t="s">
        <v>392</v>
      </c>
      <c r="AC171" s="92" t="s">
        <v>392</v>
      </c>
      <c r="AD171" s="92" t="s">
        <v>392</v>
      </c>
      <c r="AE171" s="92" t="s">
        <v>392</v>
      </c>
      <c r="AF171" s="92" t="s">
        <v>392</v>
      </c>
      <c r="AG171" s="92" t="s">
        <v>392</v>
      </c>
      <c r="AH171" s="92" t="s">
        <v>392</v>
      </c>
      <c r="AI171" s="92" t="s">
        <v>392</v>
      </c>
      <c r="AJ171" s="92" t="s">
        <v>392</v>
      </c>
      <c r="AK171" s="92" t="s">
        <v>392</v>
      </c>
      <c r="AL171" s="92" t="s">
        <v>392</v>
      </c>
      <c r="AM171" s="92" t="s">
        <v>392</v>
      </c>
      <c r="AN171" s="92" t="s">
        <v>392</v>
      </c>
      <c r="AO171" s="92" t="s">
        <v>392</v>
      </c>
      <c r="AP171" s="92" t="s">
        <v>392</v>
      </c>
      <c r="AQ171" s="92" t="s">
        <v>392</v>
      </c>
      <c r="AR171" s="92" t="s">
        <v>392</v>
      </c>
      <c r="AS171" s="92" t="s">
        <v>392</v>
      </c>
      <c r="AT171" s="92" t="s">
        <v>392</v>
      </c>
      <c r="AU171" s="92" t="s">
        <v>392</v>
      </c>
      <c r="AV171" s="92" t="s">
        <v>392</v>
      </c>
      <c r="AW171" s="92" t="s">
        <v>392</v>
      </c>
      <c r="AX171" s="92" t="s">
        <v>392</v>
      </c>
      <c r="AY171" s="92" t="s">
        <v>392</v>
      </c>
      <c r="AZ171" s="92" t="s">
        <v>392</v>
      </c>
      <c r="BA171" s="92" t="s">
        <v>392</v>
      </c>
      <c r="BB171" s="92" t="s">
        <v>392</v>
      </c>
      <c r="BC171" s="92" t="s">
        <v>392</v>
      </c>
      <c r="BD171" s="92" t="s">
        <v>392</v>
      </c>
      <c r="BE171" s="92" t="s">
        <v>392</v>
      </c>
      <c r="BF171" s="92" t="s">
        <v>392</v>
      </c>
      <c r="BG171" s="92" t="s">
        <v>392</v>
      </c>
      <c r="BH171" s="92" t="s">
        <v>392</v>
      </c>
      <c r="BI171" s="92" t="s">
        <v>392</v>
      </c>
      <c r="BJ171" s="92" t="s">
        <v>392</v>
      </c>
      <c r="BK171" s="92" t="s">
        <v>392</v>
      </c>
      <c r="BL171" s="92" t="s">
        <v>392</v>
      </c>
      <c r="BM171" s="92" t="s">
        <v>392</v>
      </c>
      <c r="BN171" s="92" t="s">
        <v>392</v>
      </c>
      <c r="BO171" s="92" t="s">
        <v>392</v>
      </c>
      <c r="BP171" s="92" t="s">
        <v>392</v>
      </c>
      <c r="BQ171" s="92" t="s">
        <v>308</v>
      </c>
      <c r="BR171" s="92" t="s">
        <v>392</v>
      </c>
      <c r="BS171" s="92" t="s">
        <v>308</v>
      </c>
      <c r="BT171" s="92" t="s">
        <v>392</v>
      </c>
      <c r="BU171" s="92" t="s">
        <v>308</v>
      </c>
      <c r="BV171" s="92" t="s">
        <v>392</v>
      </c>
      <c r="BW171" s="92" t="s">
        <v>308</v>
      </c>
      <c r="BX171" s="92" t="s">
        <v>392</v>
      </c>
      <c r="BY171" s="92" t="s">
        <v>308</v>
      </c>
      <c r="BZ171" s="92" t="s">
        <v>392</v>
      </c>
      <c r="CA171" s="92" t="s">
        <v>308</v>
      </c>
      <c r="CB171" s="92" t="s">
        <v>392</v>
      </c>
      <c r="CC171" s="92" t="s">
        <v>308</v>
      </c>
      <c r="CD171" s="92" t="s">
        <v>392</v>
      </c>
      <c r="CE171" s="92" t="s">
        <v>308</v>
      </c>
      <c r="CF171" s="92" t="s">
        <v>392</v>
      </c>
      <c r="CG171" s="92" t="s">
        <v>308</v>
      </c>
      <c r="CH171" s="92" t="s">
        <v>392</v>
      </c>
      <c r="CI171" s="92" t="s">
        <v>308</v>
      </c>
      <c r="CJ171" s="92" t="s">
        <v>392</v>
      </c>
      <c r="CK171" s="92" t="s">
        <v>308</v>
      </c>
      <c r="CL171" s="92" t="s">
        <v>392</v>
      </c>
      <c r="CM171" s="92" t="s">
        <v>308</v>
      </c>
      <c r="CN171" s="92" t="s">
        <v>392</v>
      </c>
      <c r="CO171" s="92" t="s">
        <v>308</v>
      </c>
      <c r="CP171" s="92" t="s">
        <v>392</v>
      </c>
      <c r="CQ171" s="92" t="s">
        <v>308</v>
      </c>
      <c r="CR171" s="92" t="s">
        <v>392</v>
      </c>
      <c r="CS171" s="92" t="s">
        <v>308</v>
      </c>
      <c r="CT171" s="92" t="s">
        <v>392</v>
      </c>
      <c r="CU171" s="92" t="s">
        <v>308</v>
      </c>
      <c r="CV171" s="92" t="s">
        <v>392</v>
      </c>
      <c r="CW171" s="92" t="s">
        <v>308</v>
      </c>
      <c r="CX171" s="92" t="s">
        <v>392</v>
      </c>
      <c r="CY171" s="92" t="s">
        <v>308</v>
      </c>
    </row>
    <row r="172" spans="1:103" ht="14.5" x14ac:dyDescent="0.35">
      <c r="A172" s="86" t="s">
        <v>408</v>
      </c>
      <c r="B172" s="86" t="s">
        <v>401</v>
      </c>
      <c r="C172" s="71"/>
      <c r="D172" s="71"/>
      <c r="E172" s="88" t="s">
        <v>392</v>
      </c>
      <c r="F172" s="88" t="s">
        <v>392</v>
      </c>
      <c r="G172" s="88" t="s">
        <v>392</v>
      </c>
      <c r="H172" s="88" t="s">
        <v>392</v>
      </c>
      <c r="I172" s="88" t="s">
        <v>392</v>
      </c>
      <c r="J172" s="88" t="s">
        <v>392</v>
      </c>
      <c r="K172" s="88" t="s">
        <v>392</v>
      </c>
      <c r="L172" s="88" t="s">
        <v>392</v>
      </c>
      <c r="M172" s="88" t="s">
        <v>392</v>
      </c>
      <c r="N172" s="88" t="s">
        <v>392</v>
      </c>
      <c r="O172" s="88" t="s">
        <v>392</v>
      </c>
      <c r="P172" s="88" t="s">
        <v>392</v>
      </c>
      <c r="Q172" s="88" t="s">
        <v>392</v>
      </c>
      <c r="R172" s="88" t="s">
        <v>392</v>
      </c>
      <c r="S172" s="88" t="s">
        <v>392</v>
      </c>
      <c r="T172" s="88" t="s">
        <v>392</v>
      </c>
      <c r="U172" s="88" t="s">
        <v>392</v>
      </c>
      <c r="V172" s="88" t="s">
        <v>392</v>
      </c>
      <c r="W172" s="88" t="s">
        <v>392</v>
      </c>
      <c r="X172" s="88" t="s">
        <v>392</v>
      </c>
      <c r="Y172" s="88" t="s">
        <v>392</v>
      </c>
      <c r="Z172" s="88" t="s">
        <v>392</v>
      </c>
      <c r="AA172" s="88" t="s">
        <v>392</v>
      </c>
      <c r="AB172" s="88" t="s">
        <v>392</v>
      </c>
      <c r="AC172" s="88" t="s">
        <v>392</v>
      </c>
      <c r="AD172" s="88" t="s">
        <v>392</v>
      </c>
      <c r="AE172" s="88" t="s">
        <v>392</v>
      </c>
      <c r="AF172" s="88" t="s">
        <v>392</v>
      </c>
      <c r="AG172" s="88" t="s">
        <v>392</v>
      </c>
      <c r="AH172" s="88" t="s">
        <v>392</v>
      </c>
      <c r="AI172" s="88" t="s">
        <v>392</v>
      </c>
      <c r="AJ172" s="88" t="s">
        <v>392</v>
      </c>
      <c r="AK172" s="88" t="s">
        <v>392</v>
      </c>
      <c r="AL172" s="88" t="s">
        <v>392</v>
      </c>
      <c r="AM172" s="88" t="s">
        <v>392</v>
      </c>
      <c r="AN172" s="88" t="s">
        <v>392</v>
      </c>
      <c r="AO172" s="88" t="s">
        <v>392</v>
      </c>
      <c r="AP172" s="88" t="s">
        <v>392</v>
      </c>
      <c r="AQ172" s="88" t="s">
        <v>392</v>
      </c>
      <c r="AR172" s="88" t="s">
        <v>392</v>
      </c>
      <c r="AS172" s="88" t="s">
        <v>392</v>
      </c>
      <c r="AT172" s="88" t="s">
        <v>392</v>
      </c>
      <c r="AU172" s="88" t="s">
        <v>392</v>
      </c>
      <c r="AV172" s="88" t="s">
        <v>392</v>
      </c>
      <c r="AW172" s="88" t="s">
        <v>392</v>
      </c>
      <c r="AX172" s="88" t="s">
        <v>392</v>
      </c>
      <c r="AY172" s="88" t="s">
        <v>392</v>
      </c>
      <c r="AZ172" s="88" t="s">
        <v>392</v>
      </c>
      <c r="BA172" s="88" t="s">
        <v>392</v>
      </c>
      <c r="BB172" s="88" t="s">
        <v>392</v>
      </c>
      <c r="BC172" s="88" t="s">
        <v>392</v>
      </c>
      <c r="BD172" s="88" t="s">
        <v>392</v>
      </c>
      <c r="BE172" s="88" t="s">
        <v>392</v>
      </c>
      <c r="BF172" s="88" t="s">
        <v>392</v>
      </c>
      <c r="BG172" s="88" t="s">
        <v>392</v>
      </c>
      <c r="BH172" s="88" t="s">
        <v>392</v>
      </c>
      <c r="BI172" s="88" t="s">
        <v>392</v>
      </c>
      <c r="BJ172" s="88" t="s">
        <v>392</v>
      </c>
      <c r="BK172" s="88" t="s">
        <v>392</v>
      </c>
      <c r="BL172" s="88" t="s">
        <v>392</v>
      </c>
      <c r="BM172" s="88" t="s">
        <v>392</v>
      </c>
      <c r="BN172" s="88" t="s">
        <v>392</v>
      </c>
      <c r="BO172" s="88" t="s">
        <v>392</v>
      </c>
      <c r="BP172" s="88" t="s">
        <v>392</v>
      </c>
      <c r="BQ172" s="88" t="s">
        <v>308</v>
      </c>
      <c r="BR172" s="88" t="s">
        <v>392</v>
      </c>
      <c r="BS172" s="88" t="s">
        <v>308</v>
      </c>
      <c r="BT172" s="88" t="s">
        <v>392</v>
      </c>
      <c r="BU172" s="88" t="s">
        <v>308</v>
      </c>
      <c r="BV172" s="88" t="s">
        <v>392</v>
      </c>
      <c r="BW172" s="88" t="s">
        <v>308</v>
      </c>
      <c r="BX172" s="88" t="s">
        <v>392</v>
      </c>
      <c r="BY172" s="88" t="s">
        <v>308</v>
      </c>
      <c r="BZ172" s="88" t="s">
        <v>392</v>
      </c>
      <c r="CA172" s="88" t="s">
        <v>308</v>
      </c>
      <c r="CB172" s="88" t="s">
        <v>392</v>
      </c>
      <c r="CC172" s="88" t="s">
        <v>308</v>
      </c>
      <c r="CD172" s="88" t="s">
        <v>392</v>
      </c>
      <c r="CE172" s="88" t="s">
        <v>308</v>
      </c>
      <c r="CF172" s="88" t="s">
        <v>392</v>
      </c>
      <c r="CG172" s="88" t="s">
        <v>308</v>
      </c>
      <c r="CH172" s="88" t="s">
        <v>392</v>
      </c>
      <c r="CI172" s="88" t="s">
        <v>308</v>
      </c>
      <c r="CJ172" s="88" t="s">
        <v>392</v>
      </c>
      <c r="CK172" s="88" t="s">
        <v>308</v>
      </c>
      <c r="CL172" s="88" t="s">
        <v>392</v>
      </c>
      <c r="CM172" s="88" t="s">
        <v>308</v>
      </c>
      <c r="CN172" s="88" t="s">
        <v>392</v>
      </c>
      <c r="CO172" s="88" t="s">
        <v>308</v>
      </c>
      <c r="CP172" s="88" t="s">
        <v>392</v>
      </c>
      <c r="CQ172" s="88" t="s">
        <v>308</v>
      </c>
      <c r="CR172" s="88" t="s">
        <v>392</v>
      </c>
      <c r="CS172" s="88" t="s">
        <v>308</v>
      </c>
      <c r="CT172" s="88" t="s">
        <v>392</v>
      </c>
      <c r="CU172" s="88" t="s">
        <v>308</v>
      </c>
      <c r="CV172" s="88" t="s">
        <v>392</v>
      </c>
      <c r="CW172" s="88" t="s">
        <v>308</v>
      </c>
      <c r="CX172" s="88" t="s">
        <v>392</v>
      </c>
      <c r="CY172" s="88" t="s">
        <v>308</v>
      </c>
    </row>
    <row r="173" spans="1:103" ht="14.5" x14ac:dyDescent="0.35">
      <c r="A173" s="86" t="s">
        <v>408</v>
      </c>
      <c r="B173" s="86" t="s">
        <v>402</v>
      </c>
      <c r="C173" s="71"/>
      <c r="D173" s="71"/>
      <c r="E173" s="92" t="s">
        <v>392</v>
      </c>
      <c r="F173" s="92" t="s">
        <v>392</v>
      </c>
      <c r="G173" s="92" t="s">
        <v>392</v>
      </c>
      <c r="H173" s="92" t="s">
        <v>392</v>
      </c>
      <c r="I173" s="92" t="s">
        <v>392</v>
      </c>
      <c r="J173" s="92" t="s">
        <v>392</v>
      </c>
      <c r="K173" s="92" t="s">
        <v>392</v>
      </c>
      <c r="L173" s="92" t="s">
        <v>392</v>
      </c>
      <c r="M173" s="92" t="s">
        <v>392</v>
      </c>
      <c r="N173" s="92" t="s">
        <v>392</v>
      </c>
      <c r="O173" s="92" t="s">
        <v>392</v>
      </c>
      <c r="P173" s="92" t="s">
        <v>392</v>
      </c>
      <c r="Q173" s="92" t="s">
        <v>392</v>
      </c>
      <c r="R173" s="92" t="s">
        <v>392</v>
      </c>
      <c r="S173" s="92" t="s">
        <v>392</v>
      </c>
      <c r="T173" s="92" t="s">
        <v>392</v>
      </c>
      <c r="U173" s="92" t="s">
        <v>392</v>
      </c>
      <c r="V173" s="92" t="s">
        <v>392</v>
      </c>
      <c r="W173" s="92" t="s">
        <v>392</v>
      </c>
      <c r="X173" s="92" t="s">
        <v>392</v>
      </c>
      <c r="Y173" s="92" t="s">
        <v>392</v>
      </c>
      <c r="Z173" s="92" t="s">
        <v>392</v>
      </c>
      <c r="AA173" s="92" t="s">
        <v>392</v>
      </c>
      <c r="AB173" s="92" t="s">
        <v>392</v>
      </c>
      <c r="AC173" s="92" t="s">
        <v>392</v>
      </c>
      <c r="AD173" s="92" t="s">
        <v>392</v>
      </c>
      <c r="AE173" s="92" t="s">
        <v>392</v>
      </c>
      <c r="AF173" s="92" t="s">
        <v>392</v>
      </c>
      <c r="AG173" s="92" t="s">
        <v>392</v>
      </c>
      <c r="AH173" s="92" t="s">
        <v>392</v>
      </c>
      <c r="AI173" s="92" t="s">
        <v>392</v>
      </c>
      <c r="AJ173" s="92" t="s">
        <v>392</v>
      </c>
      <c r="AK173" s="92" t="s">
        <v>392</v>
      </c>
      <c r="AL173" s="92" t="s">
        <v>392</v>
      </c>
      <c r="AM173" s="92" t="s">
        <v>392</v>
      </c>
      <c r="AN173" s="92" t="s">
        <v>392</v>
      </c>
      <c r="AO173" s="92" t="s">
        <v>392</v>
      </c>
      <c r="AP173" s="92" t="s">
        <v>392</v>
      </c>
      <c r="AQ173" s="92" t="s">
        <v>392</v>
      </c>
      <c r="AR173" s="92" t="s">
        <v>392</v>
      </c>
      <c r="AS173" s="92" t="s">
        <v>392</v>
      </c>
      <c r="AT173" s="92" t="s">
        <v>392</v>
      </c>
      <c r="AU173" s="92" t="s">
        <v>392</v>
      </c>
      <c r="AV173" s="92" t="s">
        <v>392</v>
      </c>
      <c r="AW173" s="92" t="s">
        <v>392</v>
      </c>
      <c r="AX173" s="92" t="s">
        <v>392</v>
      </c>
      <c r="AY173" s="92" t="s">
        <v>392</v>
      </c>
      <c r="AZ173" s="92" t="s">
        <v>392</v>
      </c>
      <c r="BA173" s="92" t="s">
        <v>392</v>
      </c>
      <c r="BB173" s="92" t="s">
        <v>392</v>
      </c>
      <c r="BC173" s="92" t="s">
        <v>392</v>
      </c>
      <c r="BD173" s="92" t="s">
        <v>392</v>
      </c>
      <c r="BE173" s="92" t="s">
        <v>392</v>
      </c>
      <c r="BF173" s="92" t="s">
        <v>392</v>
      </c>
      <c r="BG173" s="92" t="s">
        <v>392</v>
      </c>
      <c r="BH173" s="92" t="s">
        <v>392</v>
      </c>
      <c r="BI173" s="92" t="s">
        <v>392</v>
      </c>
      <c r="BJ173" s="92" t="s">
        <v>392</v>
      </c>
      <c r="BK173" s="92" t="s">
        <v>392</v>
      </c>
      <c r="BL173" s="92" t="s">
        <v>392</v>
      </c>
      <c r="BM173" s="92" t="s">
        <v>392</v>
      </c>
      <c r="BN173" s="92" t="s">
        <v>392</v>
      </c>
      <c r="BO173" s="92" t="s">
        <v>392</v>
      </c>
      <c r="BP173" s="92" t="s">
        <v>392</v>
      </c>
      <c r="BQ173" s="92" t="s">
        <v>308</v>
      </c>
      <c r="BR173" s="92" t="s">
        <v>392</v>
      </c>
      <c r="BS173" s="92" t="s">
        <v>308</v>
      </c>
      <c r="BT173" s="92" t="s">
        <v>392</v>
      </c>
      <c r="BU173" s="92" t="s">
        <v>308</v>
      </c>
      <c r="BV173" s="92" t="s">
        <v>392</v>
      </c>
      <c r="BW173" s="92" t="s">
        <v>308</v>
      </c>
      <c r="BX173" s="92" t="s">
        <v>392</v>
      </c>
      <c r="BY173" s="92" t="s">
        <v>308</v>
      </c>
      <c r="BZ173" s="92" t="s">
        <v>392</v>
      </c>
      <c r="CA173" s="92" t="s">
        <v>308</v>
      </c>
      <c r="CB173" s="92" t="s">
        <v>392</v>
      </c>
      <c r="CC173" s="92" t="s">
        <v>308</v>
      </c>
      <c r="CD173" s="92" t="s">
        <v>392</v>
      </c>
      <c r="CE173" s="92" t="s">
        <v>308</v>
      </c>
      <c r="CF173" s="92" t="s">
        <v>392</v>
      </c>
      <c r="CG173" s="92" t="s">
        <v>308</v>
      </c>
      <c r="CH173" s="92" t="s">
        <v>392</v>
      </c>
      <c r="CI173" s="92" t="s">
        <v>308</v>
      </c>
      <c r="CJ173" s="92" t="s">
        <v>392</v>
      </c>
      <c r="CK173" s="92" t="s">
        <v>308</v>
      </c>
      <c r="CL173" s="92" t="s">
        <v>392</v>
      </c>
      <c r="CM173" s="92" t="s">
        <v>308</v>
      </c>
      <c r="CN173" s="92" t="s">
        <v>392</v>
      </c>
      <c r="CO173" s="92" t="s">
        <v>308</v>
      </c>
      <c r="CP173" s="92" t="s">
        <v>392</v>
      </c>
      <c r="CQ173" s="92" t="s">
        <v>308</v>
      </c>
      <c r="CR173" s="92" t="s">
        <v>392</v>
      </c>
      <c r="CS173" s="92" t="s">
        <v>308</v>
      </c>
      <c r="CT173" s="92" t="s">
        <v>392</v>
      </c>
      <c r="CU173" s="92" t="s">
        <v>308</v>
      </c>
      <c r="CV173" s="92" t="s">
        <v>392</v>
      </c>
      <c r="CW173" s="92" t="s">
        <v>308</v>
      </c>
      <c r="CX173" s="92" t="s">
        <v>392</v>
      </c>
      <c r="CY173" s="92" t="s">
        <v>308</v>
      </c>
    </row>
    <row r="174" spans="1:103" ht="14.5" x14ac:dyDescent="0.35">
      <c r="A174" s="86" t="s">
        <v>408</v>
      </c>
      <c r="B174" s="86" t="s">
        <v>403</v>
      </c>
      <c r="C174" s="71"/>
      <c r="D174" s="71"/>
      <c r="E174" s="88" t="s">
        <v>392</v>
      </c>
      <c r="F174" s="88" t="s">
        <v>392</v>
      </c>
      <c r="G174" s="88" t="s">
        <v>392</v>
      </c>
      <c r="H174" s="88" t="s">
        <v>392</v>
      </c>
      <c r="I174" s="88" t="s">
        <v>392</v>
      </c>
      <c r="J174" s="88" t="s">
        <v>392</v>
      </c>
      <c r="K174" s="88" t="s">
        <v>392</v>
      </c>
      <c r="L174" s="88" t="s">
        <v>392</v>
      </c>
      <c r="M174" s="88" t="s">
        <v>392</v>
      </c>
      <c r="N174" s="88" t="s">
        <v>392</v>
      </c>
      <c r="O174" s="88" t="s">
        <v>392</v>
      </c>
      <c r="P174" s="88" t="s">
        <v>392</v>
      </c>
      <c r="Q174" s="88" t="s">
        <v>392</v>
      </c>
      <c r="R174" s="88" t="s">
        <v>392</v>
      </c>
      <c r="S174" s="88" t="s">
        <v>392</v>
      </c>
      <c r="T174" s="88" t="s">
        <v>392</v>
      </c>
      <c r="U174" s="88" t="s">
        <v>392</v>
      </c>
      <c r="V174" s="88" t="s">
        <v>392</v>
      </c>
      <c r="W174" s="88" t="s">
        <v>392</v>
      </c>
      <c r="X174" s="88" t="s">
        <v>392</v>
      </c>
      <c r="Y174" s="88" t="s">
        <v>392</v>
      </c>
      <c r="Z174" s="88" t="s">
        <v>392</v>
      </c>
      <c r="AA174" s="88" t="s">
        <v>392</v>
      </c>
      <c r="AB174" s="88" t="s">
        <v>392</v>
      </c>
      <c r="AC174" s="88" t="s">
        <v>392</v>
      </c>
      <c r="AD174" s="88" t="s">
        <v>392</v>
      </c>
      <c r="AE174" s="88" t="s">
        <v>392</v>
      </c>
      <c r="AF174" s="88" t="s">
        <v>392</v>
      </c>
      <c r="AG174" s="88" t="s">
        <v>392</v>
      </c>
      <c r="AH174" s="88" t="s">
        <v>392</v>
      </c>
      <c r="AI174" s="88" t="s">
        <v>392</v>
      </c>
      <c r="AJ174" s="88" t="s">
        <v>392</v>
      </c>
      <c r="AK174" s="88" t="s">
        <v>392</v>
      </c>
      <c r="AL174" s="88" t="s">
        <v>392</v>
      </c>
      <c r="AM174" s="88" t="s">
        <v>392</v>
      </c>
      <c r="AN174" s="88" t="s">
        <v>392</v>
      </c>
      <c r="AO174" s="88" t="s">
        <v>392</v>
      </c>
      <c r="AP174" s="88" t="s">
        <v>392</v>
      </c>
      <c r="AQ174" s="88" t="s">
        <v>392</v>
      </c>
      <c r="AR174" s="88" t="s">
        <v>392</v>
      </c>
      <c r="AS174" s="88" t="s">
        <v>392</v>
      </c>
      <c r="AT174" s="88" t="s">
        <v>392</v>
      </c>
      <c r="AU174" s="88" t="s">
        <v>392</v>
      </c>
      <c r="AV174" s="88" t="s">
        <v>392</v>
      </c>
      <c r="AW174" s="88" t="s">
        <v>392</v>
      </c>
      <c r="AX174" s="88" t="s">
        <v>392</v>
      </c>
      <c r="AY174" s="88" t="s">
        <v>392</v>
      </c>
      <c r="AZ174" s="88" t="s">
        <v>392</v>
      </c>
      <c r="BA174" s="88" t="s">
        <v>392</v>
      </c>
      <c r="BB174" s="88" t="s">
        <v>392</v>
      </c>
      <c r="BC174" s="88" t="s">
        <v>392</v>
      </c>
      <c r="BD174" s="88" t="s">
        <v>392</v>
      </c>
      <c r="BE174" s="88" t="s">
        <v>392</v>
      </c>
      <c r="BF174" s="88" t="s">
        <v>392</v>
      </c>
      <c r="BG174" s="88" t="s">
        <v>392</v>
      </c>
      <c r="BH174" s="88" t="s">
        <v>392</v>
      </c>
      <c r="BI174" s="88" t="s">
        <v>392</v>
      </c>
      <c r="BJ174" s="88" t="s">
        <v>392</v>
      </c>
      <c r="BK174" s="88" t="s">
        <v>392</v>
      </c>
      <c r="BL174" s="88" t="s">
        <v>392</v>
      </c>
      <c r="BM174" s="88" t="s">
        <v>392</v>
      </c>
      <c r="BN174" s="88" t="s">
        <v>392</v>
      </c>
      <c r="BO174" s="88" t="s">
        <v>392</v>
      </c>
      <c r="BP174" s="88" t="s">
        <v>392</v>
      </c>
      <c r="BQ174" s="88" t="s">
        <v>308</v>
      </c>
      <c r="BR174" s="88" t="s">
        <v>392</v>
      </c>
      <c r="BS174" s="88" t="s">
        <v>308</v>
      </c>
      <c r="BT174" s="88" t="s">
        <v>392</v>
      </c>
      <c r="BU174" s="88" t="s">
        <v>308</v>
      </c>
      <c r="BV174" s="88" t="s">
        <v>392</v>
      </c>
      <c r="BW174" s="88" t="s">
        <v>308</v>
      </c>
      <c r="BX174" s="88" t="s">
        <v>392</v>
      </c>
      <c r="BY174" s="88" t="s">
        <v>308</v>
      </c>
      <c r="BZ174" s="88" t="s">
        <v>392</v>
      </c>
      <c r="CA174" s="88" t="s">
        <v>308</v>
      </c>
      <c r="CB174" s="88" t="s">
        <v>392</v>
      </c>
      <c r="CC174" s="88" t="s">
        <v>308</v>
      </c>
      <c r="CD174" s="88" t="s">
        <v>392</v>
      </c>
      <c r="CE174" s="88" t="s">
        <v>308</v>
      </c>
      <c r="CF174" s="88" t="s">
        <v>392</v>
      </c>
      <c r="CG174" s="88" t="s">
        <v>308</v>
      </c>
      <c r="CH174" s="88" t="s">
        <v>392</v>
      </c>
      <c r="CI174" s="88" t="s">
        <v>308</v>
      </c>
      <c r="CJ174" s="88" t="s">
        <v>392</v>
      </c>
      <c r="CK174" s="88" t="s">
        <v>308</v>
      </c>
      <c r="CL174" s="88" t="s">
        <v>392</v>
      </c>
      <c r="CM174" s="88" t="s">
        <v>308</v>
      </c>
      <c r="CN174" s="88" t="s">
        <v>392</v>
      </c>
      <c r="CO174" s="88" t="s">
        <v>308</v>
      </c>
      <c r="CP174" s="88" t="s">
        <v>392</v>
      </c>
      <c r="CQ174" s="88" t="s">
        <v>308</v>
      </c>
      <c r="CR174" s="88" t="s">
        <v>392</v>
      </c>
      <c r="CS174" s="88" t="s">
        <v>308</v>
      </c>
      <c r="CT174" s="88" t="s">
        <v>392</v>
      </c>
      <c r="CU174" s="88" t="s">
        <v>308</v>
      </c>
      <c r="CV174" s="88" t="s">
        <v>392</v>
      </c>
      <c r="CW174" s="88" t="s">
        <v>308</v>
      </c>
      <c r="CX174" s="88" t="s">
        <v>392</v>
      </c>
      <c r="CY174" s="88" t="s">
        <v>308</v>
      </c>
    </row>
    <row r="175" spans="1:103" ht="14.5" x14ac:dyDescent="0.35">
      <c r="A175" s="86" t="s">
        <v>408</v>
      </c>
      <c r="B175" s="86" t="s">
        <v>51</v>
      </c>
      <c r="C175" s="71"/>
      <c r="D175" s="71"/>
      <c r="E175" s="92" t="s">
        <v>392</v>
      </c>
      <c r="F175" s="92" t="s">
        <v>392</v>
      </c>
      <c r="G175" s="92" t="s">
        <v>392</v>
      </c>
      <c r="H175" s="92" t="s">
        <v>392</v>
      </c>
      <c r="I175" s="92" t="s">
        <v>392</v>
      </c>
      <c r="J175" s="92" t="s">
        <v>392</v>
      </c>
      <c r="K175" s="92" t="s">
        <v>392</v>
      </c>
      <c r="L175" s="92" t="s">
        <v>392</v>
      </c>
      <c r="M175" s="92" t="s">
        <v>392</v>
      </c>
      <c r="N175" s="92" t="s">
        <v>392</v>
      </c>
      <c r="O175" s="92" t="s">
        <v>392</v>
      </c>
      <c r="P175" s="92" t="s">
        <v>392</v>
      </c>
      <c r="Q175" s="92" t="s">
        <v>392</v>
      </c>
      <c r="R175" s="92" t="s">
        <v>392</v>
      </c>
      <c r="S175" s="92" t="s">
        <v>392</v>
      </c>
      <c r="T175" s="92" t="s">
        <v>392</v>
      </c>
      <c r="U175" s="92" t="s">
        <v>392</v>
      </c>
      <c r="V175" s="92" t="s">
        <v>392</v>
      </c>
      <c r="W175" s="92" t="s">
        <v>392</v>
      </c>
      <c r="X175" s="92" t="s">
        <v>392</v>
      </c>
      <c r="Y175" s="92" t="s">
        <v>392</v>
      </c>
      <c r="Z175" s="92" t="s">
        <v>392</v>
      </c>
      <c r="AA175" s="92" t="s">
        <v>392</v>
      </c>
      <c r="AB175" s="92" t="s">
        <v>392</v>
      </c>
      <c r="AC175" s="92" t="s">
        <v>392</v>
      </c>
      <c r="AD175" s="92" t="s">
        <v>392</v>
      </c>
      <c r="AE175" s="92" t="s">
        <v>392</v>
      </c>
      <c r="AF175" s="92" t="s">
        <v>392</v>
      </c>
      <c r="AG175" s="92" t="s">
        <v>392</v>
      </c>
      <c r="AH175" s="92" t="s">
        <v>392</v>
      </c>
      <c r="AI175" s="92" t="s">
        <v>392</v>
      </c>
      <c r="AJ175" s="92" t="s">
        <v>392</v>
      </c>
      <c r="AK175" s="92" t="s">
        <v>392</v>
      </c>
      <c r="AL175" s="92" t="s">
        <v>392</v>
      </c>
      <c r="AM175" s="92" t="s">
        <v>392</v>
      </c>
      <c r="AN175" s="92" t="s">
        <v>392</v>
      </c>
      <c r="AO175" s="92" t="s">
        <v>392</v>
      </c>
      <c r="AP175" s="92" t="s">
        <v>392</v>
      </c>
      <c r="AQ175" s="92" t="s">
        <v>392</v>
      </c>
      <c r="AR175" s="92" t="s">
        <v>392</v>
      </c>
      <c r="AS175" s="92" t="s">
        <v>392</v>
      </c>
      <c r="AT175" s="92" t="s">
        <v>392</v>
      </c>
      <c r="AU175" s="92" t="s">
        <v>392</v>
      </c>
      <c r="AV175" s="92" t="s">
        <v>392</v>
      </c>
      <c r="AW175" s="92" t="s">
        <v>392</v>
      </c>
      <c r="AX175" s="92" t="s">
        <v>392</v>
      </c>
      <c r="AY175" s="92" t="s">
        <v>392</v>
      </c>
      <c r="AZ175" s="92" t="s">
        <v>392</v>
      </c>
      <c r="BA175" s="92" t="s">
        <v>392</v>
      </c>
      <c r="BB175" s="92" t="s">
        <v>392</v>
      </c>
      <c r="BC175" s="92" t="s">
        <v>392</v>
      </c>
      <c r="BD175" s="92" t="s">
        <v>392</v>
      </c>
      <c r="BE175" s="92" t="s">
        <v>392</v>
      </c>
      <c r="BF175" s="92" t="s">
        <v>392</v>
      </c>
      <c r="BG175" s="92" t="s">
        <v>392</v>
      </c>
      <c r="BH175" s="92" t="s">
        <v>392</v>
      </c>
      <c r="BI175" s="92" t="s">
        <v>392</v>
      </c>
      <c r="BJ175" s="92" t="s">
        <v>392</v>
      </c>
      <c r="BK175" s="92" t="s">
        <v>392</v>
      </c>
      <c r="BL175" s="92" t="s">
        <v>392</v>
      </c>
      <c r="BM175" s="92" t="s">
        <v>392</v>
      </c>
      <c r="BN175" s="92" t="s">
        <v>392</v>
      </c>
      <c r="BO175" s="92" t="s">
        <v>392</v>
      </c>
      <c r="BP175" s="92" t="s">
        <v>392</v>
      </c>
      <c r="BQ175" s="92" t="s">
        <v>308</v>
      </c>
      <c r="BR175" s="92" t="s">
        <v>392</v>
      </c>
      <c r="BS175" s="92" t="s">
        <v>308</v>
      </c>
      <c r="BT175" s="92" t="s">
        <v>392</v>
      </c>
      <c r="BU175" s="92" t="s">
        <v>308</v>
      </c>
      <c r="BV175" s="92" t="s">
        <v>392</v>
      </c>
      <c r="BW175" s="92" t="s">
        <v>308</v>
      </c>
      <c r="BX175" s="92" t="s">
        <v>392</v>
      </c>
      <c r="BY175" s="92" t="s">
        <v>308</v>
      </c>
      <c r="BZ175" s="92" t="s">
        <v>392</v>
      </c>
      <c r="CA175" s="92" t="s">
        <v>308</v>
      </c>
      <c r="CB175" s="92" t="s">
        <v>392</v>
      </c>
      <c r="CC175" s="92" t="s">
        <v>308</v>
      </c>
      <c r="CD175" s="92" t="s">
        <v>392</v>
      </c>
      <c r="CE175" s="92" t="s">
        <v>308</v>
      </c>
      <c r="CF175" s="92" t="s">
        <v>392</v>
      </c>
      <c r="CG175" s="92" t="s">
        <v>308</v>
      </c>
      <c r="CH175" s="92" t="s">
        <v>392</v>
      </c>
      <c r="CI175" s="92" t="s">
        <v>308</v>
      </c>
      <c r="CJ175" s="92" t="s">
        <v>392</v>
      </c>
      <c r="CK175" s="92" t="s">
        <v>308</v>
      </c>
      <c r="CL175" s="92" t="s">
        <v>392</v>
      </c>
      <c r="CM175" s="92" t="s">
        <v>308</v>
      </c>
      <c r="CN175" s="92" t="s">
        <v>392</v>
      </c>
      <c r="CO175" s="92" t="s">
        <v>308</v>
      </c>
      <c r="CP175" s="92" t="s">
        <v>392</v>
      </c>
      <c r="CQ175" s="92" t="s">
        <v>308</v>
      </c>
      <c r="CR175" s="92" t="s">
        <v>392</v>
      </c>
      <c r="CS175" s="92" t="s">
        <v>308</v>
      </c>
      <c r="CT175" s="92" t="s">
        <v>392</v>
      </c>
      <c r="CU175" s="92" t="s">
        <v>308</v>
      </c>
      <c r="CV175" s="92" t="s">
        <v>392</v>
      </c>
      <c r="CW175" s="92" t="s">
        <v>308</v>
      </c>
      <c r="CX175" s="92" t="s">
        <v>392</v>
      </c>
      <c r="CY175" s="92" t="s">
        <v>308</v>
      </c>
    </row>
    <row r="176" spans="1:103" ht="14.5" x14ac:dyDescent="0.35">
      <c r="A176" s="86" t="s">
        <v>408</v>
      </c>
      <c r="B176" s="86" t="s">
        <v>404</v>
      </c>
      <c r="C176" s="71"/>
      <c r="D176" s="71"/>
      <c r="E176" s="88" t="s">
        <v>392</v>
      </c>
      <c r="F176" s="88" t="s">
        <v>392</v>
      </c>
      <c r="G176" s="88" t="s">
        <v>392</v>
      </c>
      <c r="H176" s="88" t="s">
        <v>392</v>
      </c>
      <c r="I176" s="88" t="s">
        <v>392</v>
      </c>
      <c r="J176" s="88" t="s">
        <v>392</v>
      </c>
      <c r="K176" s="88" t="s">
        <v>392</v>
      </c>
      <c r="L176" s="88" t="s">
        <v>392</v>
      </c>
      <c r="M176" s="88" t="s">
        <v>392</v>
      </c>
      <c r="N176" s="88" t="s">
        <v>392</v>
      </c>
      <c r="O176" s="88" t="s">
        <v>392</v>
      </c>
      <c r="P176" s="88" t="s">
        <v>392</v>
      </c>
      <c r="Q176" s="88" t="s">
        <v>392</v>
      </c>
      <c r="R176" s="88" t="s">
        <v>392</v>
      </c>
      <c r="S176" s="88" t="s">
        <v>392</v>
      </c>
      <c r="T176" s="88" t="s">
        <v>392</v>
      </c>
      <c r="U176" s="88" t="s">
        <v>392</v>
      </c>
      <c r="V176" s="88" t="s">
        <v>392</v>
      </c>
      <c r="W176" s="88" t="s">
        <v>392</v>
      </c>
      <c r="X176" s="88" t="s">
        <v>392</v>
      </c>
      <c r="Y176" s="88" t="s">
        <v>392</v>
      </c>
      <c r="Z176" s="88" t="s">
        <v>392</v>
      </c>
      <c r="AA176" s="88" t="s">
        <v>392</v>
      </c>
      <c r="AB176" s="88" t="s">
        <v>392</v>
      </c>
      <c r="AC176" s="88" t="s">
        <v>392</v>
      </c>
      <c r="AD176" s="88" t="s">
        <v>392</v>
      </c>
      <c r="AE176" s="88" t="s">
        <v>392</v>
      </c>
      <c r="AF176" s="88" t="s">
        <v>392</v>
      </c>
      <c r="AG176" s="88" t="s">
        <v>392</v>
      </c>
      <c r="AH176" s="88" t="s">
        <v>392</v>
      </c>
      <c r="AI176" s="88" t="s">
        <v>392</v>
      </c>
      <c r="AJ176" s="88" t="s">
        <v>392</v>
      </c>
      <c r="AK176" s="88" t="s">
        <v>392</v>
      </c>
      <c r="AL176" s="88" t="s">
        <v>392</v>
      </c>
      <c r="AM176" s="88" t="s">
        <v>392</v>
      </c>
      <c r="AN176" s="88" t="s">
        <v>392</v>
      </c>
      <c r="AO176" s="88" t="s">
        <v>392</v>
      </c>
      <c r="AP176" s="88" t="s">
        <v>392</v>
      </c>
      <c r="AQ176" s="88" t="s">
        <v>392</v>
      </c>
      <c r="AR176" s="88" t="s">
        <v>392</v>
      </c>
      <c r="AS176" s="88" t="s">
        <v>392</v>
      </c>
      <c r="AT176" s="88" t="s">
        <v>392</v>
      </c>
      <c r="AU176" s="88" t="s">
        <v>392</v>
      </c>
      <c r="AV176" s="88" t="s">
        <v>392</v>
      </c>
      <c r="AW176" s="88" t="s">
        <v>392</v>
      </c>
      <c r="AX176" s="88" t="s">
        <v>392</v>
      </c>
      <c r="AY176" s="88" t="s">
        <v>392</v>
      </c>
      <c r="AZ176" s="88" t="s">
        <v>392</v>
      </c>
      <c r="BA176" s="88" t="s">
        <v>392</v>
      </c>
      <c r="BB176" s="88" t="s">
        <v>392</v>
      </c>
      <c r="BC176" s="88" t="s">
        <v>392</v>
      </c>
      <c r="BD176" s="88" t="s">
        <v>392</v>
      </c>
      <c r="BE176" s="88" t="s">
        <v>392</v>
      </c>
      <c r="BF176" s="88" t="s">
        <v>392</v>
      </c>
      <c r="BG176" s="88" t="s">
        <v>392</v>
      </c>
      <c r="BH176" s="88" t="s">
        <v>392</v>
      </c>
      <c r="BI176" s="88" t="s">
        <v>392</v>
      </c>
      <c r="BJ176" s="88" t="s">
        <v>392</v>
      </c>
      <c r="BK176" s="88" t="s">
        <v>392</v>
      </c>
      <c r="BL176" s="88" t="s">
        <v>392</v>
      </c>
      <c r="BM176" s="88" t="s">
        <v>392</v>
      </c>
      <c r="BN176" s="88" t="s">
        <v>392</v>
      </c>
      <c r="BO176" s="88" t="s">
        <v>392</v>
      </c>
      <c r="BP176" s="88" t="s">
        <v>392</v>
      </c>
      <c r="BQ176" s="88" t="s">
        <v>308</v>
      </c>
      <c r="BR176" s="88" t="s">
        <v>392</v>
      </c>
      <c r="BS176" s="88" t="s">
        <v>308</v>
      </c>
      <c r="BT176" s="88" t="s">
        <v>392</v>
      </c>
      <c r="BU176" s="88" t="s">
        <v>308</v>
      </c>
      <c r="BV176" s="88" t="s">
        <v>392</v>
      </c>
      <c r="BW176" s="88" t="s">
        <v>308</v>
      </c>
      <c r="BX176" s="88" t="s">
        <v>392</v>
      </c>
      <c r="BY176" s="88" t="s">
        <v>308</v>
      </c>
      <c r="BZ176" s="88" t="s">
        <v>392</v>
      </c>
      <c r="CA176" s="88" t="s">
        <v>308</v>
      </c>
      <c r="CB176" s="88" t="s">
        <v>392</v>
      </c>
      <c r="CC176" s="88" t="s">
        <v>308</v>
      </c>
      <c r="CD176" s="88" t="s">
        <v>392</v>
      </c>
      <c r="CE176" s="88" t="s">
        <v>308</v>
      </c>
      <c r="CF176" s="88" t="s">
        <v>392</v>
      </c>
      <c r="CG176" s="88" t="s">
        <v>308</v>
      </c>
      <c r="CH176" s="88" t="s">
        <v>392</v>
      </c>
      <c r="CI176" s="88" t="s">
        <v>308</v>
      </c>
      <c r="CJ176" s="88" t="s">
        <v>392</v>
      </c>
      <c r="CK176" s="88" t="s">
        <v>308</v>
      </c>
      <c r="CL176" s="88" t="s">
        <v>392</v>
      </c>
      <c r="CM176" s="88" t="s">
        <v>308</v>
      </c>
      <c r="CN176" s="88" t="s">
        <v>392</v>
      </c>
      <c r="CO176" s="88" t="s">
        <v>308</v>
      </c>
      <c r="CP176" s="88" t="s">
        <v>392</v>
      </c>
      <c r="CQ176" s="88" t="s">
        <v>308</v>
      </c>
      <c r="CR176" s="88" t="s">
        <v>392</v>
      </c>
      <c r="CS176" s="88" t="s">
        <v>308</v>
      </c>
      <c r="CT176" s="88" t="s">
        <v>392</v>
      </c>
      <c r="CU176" s="88" t="s">
        <v>308</v>
      </c>
      <c r="CV176" s="88" t="s">
        <v>392</v>
      </c>
      <c r="CW176" s="88" t="s">
        <v>308</v>
      </c>
      <c r="CX176" s="88" t="s">
        <v>392</v>
      </c>
      <c r="CY176" s="88" t="s">
        <v>308</v>
      </c>
    </row>
    <row r="177" spans="1:103" ht="14.5" x14ac:dyDescent="0.35">
      <c r="A177" s="86" t="s">
        <v>408</v>
      </c>
      <c r="B177" s="86" t="s">
        <v>405</v>
      </c>
      <c r="C177" s="71"/>
      <c r="D177" s="71"/>
      <c r="E177" s="92" t="s">
        <v>392</v>
      </c>
      <c r="F177" s="92" t="s">
        <v>392</v>
      </c>
      <c r="G177" s="92" t="s">
        <v>392</v>
      </c>
      <c r="H177" s="92" t="s">
        <v>392</v>
      </c>
      <c r="I177" s="92" t="s">
        <v>392</v>
      </c>
      <c r="J177" s="92" t="s">
        <v>392</v>
      </c>
      <c r="K177" s="92" t="s">
        <v>392</v>
      </c>
      <c r="L177" s="92" t="s">
        <v>392</v>
      </c>
      <c r="M177" s="92" t="s">
        <v>392</v>
      </c>
      <c r="N177" s="92" t="s">
        <v>392</v>
      </c>
      <c r="O177" s="92" t="s">
        <v>392</v>
      </c>
      <c r="P177" s="92" t="s">
        <v>392</v>
      </c>
      <c r="Q177" s="92" t="s">
        <v>392</v>
      </c>
      <c r="R177" s="92" t="s">
        <v>392</v>
      </c>
      <c r="S177" s="92" t="s">
        <v>392</v>
      </c>
      <c r="T177" s="92" t="s">
        <v>392</v>
      </c>
      <c r="U177" s="92" t="s">
        <v>392</v>
      </c>
      <c r="V177" s="92" t="s">
        <v>392</v>
      </c>
      <c r="W177" s="92" t="s">
        <v>392</v>
      </c>
      <c r="X177" s="92" t="s">
        <v>392</v>
      </c>
      <c r="Y177" s="92" t="s">
        <v>392</v>
      </c>
      <c r="Z177" s="92" t="s">
        <v>392</v>
      </c>
      <c r="AA177" s="92" t="s">
        <v>392</v>
      </c>
      <c r="AB177" s="92" t="s">
        <v>392</v>
      </c>
      <c r="AC177" s="92" t="s">
        <v>392</v>
      </c>
      <c r="AD177" s="92" t="s">
        <v>392</v>
      </c>
      <c r="AE177" s="92" t="s">
        <v>392</v>
      </c>
      <c r="AF177" s="92" t="s">
        <v>392</v>
      </c>
      <c r="AG177" s="92" t="s">
        <v>392</v>
      </c>
      <c r="AH177" s="92" t="s">
        <v>392</v>
      </c>
      <c r="AI177" s="92" t="s">
        <v>392</v>
      </c>
      <c r="AJ177" s="92" t="s">
        <v>392</v>
      </c>
      <c r="AK177" s="92" t="s">
        <v>392</v>
      </c>
      <c r="AL177" s="92" t="s">
        <v>392</v>
      </c>
      <c r="AM177" s="92" t="s">
        <v>392</v>
      </c>
      <c r="AN177" s="92" t="s">
        <v>392</v>
      </c>
      <c r="AO177" s="92" t="s">
        <v>392</v>
      </c>
      <c r="AP177" s="92" t="s">
        <v>392</v>
      </c>
      <c r="AQ177" s="92" t="s">
        <v>392</v>
      </c>
      <c r="AR177" s="92" t="s">
        <v>392</v>
      </c>
      <c r="AS177" s="92" t="s">
        <v>392</v>
      </c>
      <c r="AT177" s="92" t="s">
        <v>392</v>
      </c>
      <c r="AU177" s="92" t="s">
        <v>392</v>
      </c>
      <c r="AV177" s="92" t="s">
        <v>392</v>
      </c>
      <c r="AW177" s="92" t="s">
        <v>392</v>
      </c>
      <c r="AX177" s="92" t="s">
        <v>392</v>
      </c>
      <c r="AY177" s="92" t="s">
        <v>392</v>
      </c>
      <c r="AZ177" s="92" t="s">
        <v>392</v>
      </c>
      <c r="BA177" s="92" t="s">
        <v>392</v>
      </c>
      <c r="BB177" s="92" t="s">
        <v>392</v>
      </c>
      <c r="BC177" s="92" t="s">
        <v>392</v>
      </c>
      <c r="BD177" s="92" t="s">
        <v>392</v>
      </c>
      <c r="BE177" s="92" t="s">
        <v>392</v>
      </c>
      <c r="BF177" s="92" t="s">
        <v>392</v>
      </c>
      <c r="BG177" s="92" t="s">
        <v>392</v>
      </c>
      <c r="BH177" s="92" t="s">
        <v>392</v>
      </c>
      <c r="BI177" s="92" t="s">
        <v>392</v>
      </c>
      <c r="BJ177" s="92" t="s">
        <v>392</v>
      </c>
      <c r="BK177" s="92" t="s">
        <v>392</v>
      </c>
      <c r="BL177" s="92" t="s">
        <v>392</v>
      </c>
      <c r="BM177" s="92" t="s">
        <v>392</v>
      </c>
      <c r="BN177" s="92" t="s">
        <v>392</v>
      </c>
      <c r="BO177" s="92" t="s">
        <v>392</v>
      </c>
      <c r="BP177" s="92" t="s">
        <v>392</v>
      </c>
      <c r="BQ177" s="92" t="s">
        <v>308</v>
      </c>
      <c r="BR177" s="92" t="s">
        <v>392</v>
      </c>
      <c r="BS177" s="92" t="s">
        <v>308</v>
      </c>
      <c r="BT177" s="92" t="s">
        <v>392</v>
      </c>
      <c r="BU177" s="92" t="s">
        <v>308</v>
      </c>
      <c r="BV177" s="92" t="s">
        <v>392</v>
      </c>
      <c r="BW177" s="92" t="s">
        <v>308</v>
      </c>
      <c r="BX177" s="92" t="s">
        <v>392</v>
      </c>
      <c r="BY177" s="92" t="s">
        <v>308</v>
      </c>
      <c r="BZ177" s="92" t="s">
        <v>392</v>
      </c>
      <c r="CA177" s="92" t="s">
        <v>308</v>
      </c>
      <c r="CB177" s="92" t="s">
        <v>392</v>
      </c>
      <c r="CC177" s="92" t="s">
        <v>308</v>
      </c>
      <c r="CD177" s="92" t="s">
        <v>392</v>
      </c>
      <c r="CE177" s="92" t="s">
        <v>308</v>
      </c>
      <c r="CF177" s="92" t="s">
        <v>392</v>
      </c>
      <c r="CG177" s="92" t="s">
        <v>308</v>
      </c>
      <c r="CH177" s="92" t="s">
        <v>392</v>
      </c>
      <c r="CI177" s="92" t="s">
        <v>308</v>
      </c>
      <c r="CJ177" s="92" t="s">
        <v>392</v>
      </c>
      <c r="CK177" s="92" t="s">
        <v>308</v>
      </c>
      <c r="CL177" s="92" t="s">
        <v>392</v>
      </c>
      <c r="CM177" s="92" t="s">
        <v>308</v>
      </c>
      <c r="CN177" s="92" t="s">
        <v>392</v>
      </c>
      <c r="CO177" s="92" t="s">
        <v>308</v>
      </c>
      <c r="CP177" s="92" t="s">
        <v>392</v>
      </c>
      <c r="CQ177" s="92" t="s">
        <v>308</v>
      </c>
      <c r="CR177" s="92" t="s">
        <v>392</v>
      </c>
      <c r="CS177" s="92" t="s">
        <v>308</v>
      </c>
      <c r="CT177" s="92" t="s">
        <v>392</v>
      </c>
      <c r="CU177" s="92" t="s">
        <v>308</v>
      </c>
      <c r="CV177" s="92" t="s">
        <v>392</v>
      </c>
      <c r="CW177" s="92" t="s">
        <v>308</v>
      </c>
      <c r="CX177" s="92" t="s">
        <v>392</v>
      </c>
      <c r="CY177" s="92" t="s">
        <v>308</v>
      </c>
    </row>
    <row r="178" spans="1:103" ht="14.5" x14ac:dyDescent="0.35">
      <c r="A178" s="86" t="s">
        <v>408</v>
      </c>
      <c r="B178" s="86" t="s">
        <v>406</v>
      </c>
      <c r="C178" s="71"/>
      <c r="D178" s="71"/>
      <c r="E178" s="88" t="s">
        <v>392</v>
      </c>
      <c r="F178" s="88" t="s">
        <v>392</v>
      </c>
      <c r="G178" s="88" t="s">
        <v>392</v>
      </c>
      <c r="H178" s="88" t="s">
        <v>392</v>
      </c>
      <c r="I178" s="88" t="s">
        <v>392</v>
      </c>
      <c r="J178" s="88" t="s">
        <v>392</v>
      </c>
      <c r="K178" s="88" t="s">
        <v>392</v>
      </c>
      <c r="L178" s="88" t="s">
        <v>392</v>
      </c>
      <c r="M178" s="88" t="s">
        <v>392</v>
      </c>
      <c r="N178" s="88" t="s">
        <v>392</v>
      </c>
      <c r="O178" s="88" t="s">
        <v>392</v>
      </c>
      <c r="P178" s="88" t="s">
        <v>392</v>
      </c>
      <c r="Q178" s="88" t="s">
        <v>392</v>
      </c>
      <c r="R178" s="88" t="s">
        <v>392</v>
      </c>
      <c r="S178" s="88" t="s">
        <v>392</v>
      </c>
      <c r="T178" s="88" t="s">
        <v>392</v>
      </c>
      <c r="U178" s="88" t="s">
        <v>392</v>
      </c>
      <c r="V178" s="88" t="s">
        <v>392</v>
      </c>
      <c r="W178" s="88" t="s">
        <v>392</v>
      </c>
      <c r="X178" s="88" t="s">
        <v>392</v>
      </c>
      <c r="Y178" s="88" t="s">
        <v>392</v>
      </c>
      <c r="Z178" s="88" t="s">
        <v>392</v>
      </c>
      <c r="AA178" s="88" t="s">
        <v>392</v>
      </c>
      <c r="AB178" s="88" t="s">
        <v>392</v>
      </c>
      <c r="AC178" s="88" t="s">
        <v>392</v>
      </c>
      <c r="AD178" s="88" t="s">
        <v>392</v>
      </c>
      <c r="AE178" s="88" t="s">
        <v>392</v>
      </c>
      <c r="AF178" s="88" t="s">
        <v>392</v>
      </c>
      <c r="AG178" s="88" t="s">
        <v>392</v>
      </c>
      <c r="AH178" s="88" t="s">
        <v>392</v>
      </c>
      <c r="AI178" s="88" t="s">
        <v>392</v>
      </c>
      <c r="AJ178" s="88" t="s">
        <v>392</v>
      </c>
      <c r="AK178" s="88" t="s">
        <v>392</v>
      </c>
      <c r="AL178" s="88" t="s">
        <v>392</v>
      </c>
      <c r="AM178" s="88" t="s">
        <v>392</v>
      </c>
      <c r="AN178" s="88" t="s">
        <v>392</v>
      </c>
      <c r="AO178" s="88" t="s">
        <v>392</v>
      </c>
      <c r="AP178" s="88" t="s">
        <v>392</v>
      </c>
      <c r="AQ178" s="88" t="s">
        <v>392</v>
      </c>
      <c r="AR178" s="88" t="s">
        <v>392</v>
      </c>
      <c r="AS178" s="88" t="s">
        <v>392</v>
      </c>
      <c r="AT178" s="88" t="s">
        <v>392</v>
      </c>
      <c r="AU178" s="88" t="s">
        <v>392</v>
      </c>
      <c r="AV178" s="88" t="s">
        <v>392</v>
      </c>
      <c r="AW178" s="88" t="s">
        <v>392</v>
      </c>
      <c r="AX178" s="88" t="s">
        <v>392</v>
      </c>
      <c r="AY178" s="88" t="s">
        <v>392</v>
      </c>
      <c r="AZ178" s="88" t="s">
        <v>392</v>
      </c>
      <c r="BA178" s="88" t="s">
        <v>392</v>
      </c>
      <c r="BB178" s="88" t="s">
        <v>392</v>
      </c>
      <c r="BC178" s="88" t="s">
        <v>392</v>
      </c>
      <c r="BD178" s="88" t="s">
        <v>392</v>
      </c>
      <c r="BE178" s="88" t="s">
        <v>392</v>
      </c>
      <c r="BF178" s="88" t="s">
        <v>392</v>
      </c>
      <c r="BG178" s="88" t="s">
        <v>392</v>
      </c>
      <c r="BH178" s="88" t="s">
        <v>392</v>
      </c>
      <c r="BI178" s="88" t="s">
        <v>392</v>
      </c>
      <c r="BJ178" s="88" t="s">
        <v>392</v>
      </c>
      <c r="BK178" s="88" t="s">
        <v>392</v>
      </c>
      <c r="BL178" s="88" t="s">
        <v>392</v>
      </c>
      <c r="BM178" s="88" t="s">
        <v>392</v>
      </c>
      <c r="BN178" s="88" t="s">
        <v>392</v>
      </c>
      <c r="BO178" s="88" t="s">
        <v>392</v>
      </c>
      <c r="BP178" s="88" t="s">
        <v>392</v>
      </c>
      <c r="BQ178" s="88" t="s">
        <v>308</v>
      </c>
      <c r="BR178" s="88" t="s">
        <v>392</v>
      </c>
      <c r="BS178" s="88" t="s">
        <v>308</v>
      </c>
      <c r="BT178" s="88" t="s">
        <v>392</v>
      </c>
      <c r="BU178" s="88" t="s">
        <v>308</v>
      </c>
      <c r="BV178" s="88" t="s">
        <v>392</v>
      </c>
      <c r="BW178" s="88" t="s">
        <v>308</v>
      </c>
      <c r="BX178" s="88" t="s">
        <v>392</v>
      </c>
      <c r="BY178" s="88" t="s">
        <v>308</v>
      </c>
      <c r="BZ178" s="88" t="s">
        <v>392</v>
      </c>
      <c r="CA178" s="88" t="s">
        <v>308</v>
      </c>
      <c r="CB178" s="88" t="s">
        <v>392</v>
      </c>
      <c r="CC178" s="88" t="s">
        <v>308</v>
      </c>
      <c r="CD178" s="88" t="s">
        <v>392</v>
      </c>
      <c r="CE178" s="88" t="s">
        <v>308</v>
      </c>
      <c r="CF178" s="88" t="s">
        <v>392</v>
      </c>
      <c r="CG178" s="88" t="s">
        <v>308</v>
      </c>
      <c r="CH178" s="88" t="s">
        <v>392</v>
      </c>
      <c r="CI178" s="88" t="s">
        <v>308</v>
      </c>
      <c r="CJ178" s="88" t="s">
        <v>392</v>
      </c>
      <c r="CK178" s="88" t="s">
        <v>308</v>
      </c>
      <c r="CL178" s="88" t="s">
        <v>392</v>
      </c>
      <c r="CM178" s="88" t="s">
        <v>308</v>
      </c>
      <c r="CN178" s="88" t="s">
        <v>392</v>
      </c>
      <c r="CO178" s="88" t="s">
        <v>308</v>
      </c>
      <c r="CP178" s="88" t="s">
        <v>392</v>
      </c>
      <c r="CQ178" s="88" t="s">
        <v>308</v>
      </c>
      <c r="CR178" s="88" t="s">
        <v>392</v>
      </c>
      <c r="CS178" s="88" t="s">
        <v>308</v>
      </c>
      <c r="CT178" s="88" t="s">
        <v>392</v>
      </c>
      <c r="CU178" s="88" t="s">
        <v>308</v>
      </c>
      <c r="CV178" s="88" t="s">
        <v>392</v>
      </c>
      <c r="CW178" s="88" t="s">
        <v>308</v>
      </c>
      <c r="CX178" s="88" t="s">
        <v>392</v>
      </c>
      <c r="CY178" s="88" t="s">
        <v>308</v>
      </c>
    </row>
    <row r="179" spans="1:103" ht="14.5" x14ac:dyDescent="0.35">
      <c r="A179" s="86" t="s">
        <v>408</v>
      </c>
      <c r="B179" s="86" t="s">
        <v>407</v>
      </c>
      <c r="C179" s="71"/>
      <c r="D179" s="71"/>
      <c r="E179" s="92" t="s">
        <v>392</v>
      </c>
      <c r="F179" s="92" t="s">
        <v>392</v>
      </c>
      <c r="G179" s="92" t="s">
        <v>392</v>
      </c>
      <c r="H179" s="92" t="s">
        <v>392</v>
      </c>
      <c r="I179" s="92" t="s">
        <v>392</v>
      </c>
      <c r="J179" s="92" t="s">
        <v>392</v>
      </c>
      <c r="K179" s="92" t="s">
        <v>392</v>
      </c>
      <c r="L179" s="92" t="s">
        <v>392</v>
      </c>
      <c r="M179" s="92" t="s">
        <v>392</v>
      </c>
      <c r="N179" s="92" t="s">
        <v>392</v>
      </c>
      <c r="O179" s="92" t="s">
        <v>392</v>
      </c>
      <c r="P179" s="92" t="s">
        <v>392</v>
      </c>
      <c r="Q179" s="92" t="s">
        <v>392</v>
      </c>
      <c r="R179" s="92" t="s">
        <v>392</v>
      </c>
      <c r="S179" s="92" t="s">
        <v>392</v>
      </c>
      <c r="T179" s="92" t="s">
        <v>392</v>
      </c>
      <c r="U179" s="92" t="s">
        <v>392</v>
      </c>
      <c r="V179" s="92" t="s">
        <v>392</v>
      </c>
      <c r="W179" s="92" t="s">
        <v>392</v>
      </c>
      <c r="X179" s="92" t="s">
        <v>392</v>
      </c>
      <c r="Y179" s="92" t="s">
        <v>392</v>
      </c>
      <c r="Z179" s="92" t="s">
        <v>392</v>
      </c>
      <c r="AA179" s="92" t="s">
        <v>392</v>
      </c>
      <c r="AB179" s="92" t="s">
        <v>392</v>
      </c>
      <c r="AC179" s="92" t="s">
        <v>392</v>
      </c>
      <c r="AD179" s="92" t="s">
        <v>392</v>
      </c>
      <c r="AE179" s="92" t="s">
        <v>392</v>
      </c>
      <c r="AF179" s="92" t="s">
        <v>392</v>
      </c>
      <c r="AG179" s="92" t="s">
        <v>392</v>
      </c>
      <c r="AH179" s="92" t="s">
        <v>392</v>
      </c>
      <c r="AI179" s="92" t="s">
        <v>392</v>
      </c>
      <c r="AJ179" s="92" t="s">
        <v>392</v>
      </c>
      <c r="AK179" s="92" t="s">
        <v>392</v>
      </c>
      <c r="AL179" s="92" t="s">
        <v>392</v>
      </c>
      <c r="AM179" s="92" t="s">
        <v>392</v>
      </c>
      <c r="AN179" s="92" t="s">
        <v>392</v>
      </c>
      <c r="AO179" s="92" t="s">
        <v>392</v>
      </c>
      <c r="AP179" s="92" t="s">
        <v>392</v>
      </c>
      <c r="AQ179" s="92" t="s">
        <v>392</v>
      </c>
      <c r="AR179" s="92" t="s">
        <v>392</v>
      </c>
      <c r="AS179" s="92" t="s">
        <v>392</v>
      </c>
      <c r="AT179" s="92" t="s">
        <v>392</v>
      </c>
      <c r="AU179" s="92" t="s">
        <v>392</v>
      </c>
      <c r="AV179" s="92" t="s">
        <v>392</v>
      </c>
      <c r="AW179" s="92" t="s">
        <v>392</v>
      </c>
      <c r="AX179" s="92" t="s">
        <v>392</v>
      </c>
      <c r="AY179" s="92" t="s">
        <v>392</v>
      </c>
      <c r="AZ179" s="92" t="s">
        <v>392</v>
      </c>
      <c r="BA179" s="92" t="s">
        <v>392</v>
      </c>
      <c r="BB179" s="92" t="s">
        <v>392</v>
      </c>
      <c r="BC179" s="92" t="s">
        <v>392</v>
      </c>
      <c r="BD179" s="92" t="s">
        <v>392</v>
      </c>
      <c r="BE179" s="92" t="s">
        <v>392</v>
      </c>
      <c r="BF179" s="92" t="s">
        <v>392</v>
      </c>
      <c r="BG179" s="92" t="s">
        <v>392</v>
      </c>
      <c r="BH179" s="92" t="s">
        <v>392</v>
      </c>
      <c r="BI179" s="92" t="s">
        <v>392</v>
      </c>
      <c r="BJ179" s="92" t="s">
        <v>392</v>
      </c>
      <c r="BK179" s="92" t="s">
        <v>392</v>
      </c>
      <c r="BL179" s="92" t="s">
        <v>392</v>
      </c>
      <c r="BM179" s="92" t="s">
        <v>392</v>
      </c>
      <c r="BN179" s="92" t="s">
        <v>392</v>
      </c>
      <c r="BO179" s="92" t="s">
        <v>392</v>
      </c>
      <c r="BP179" s="92" t="s">
        <v>392</v>
      </c>
      <c r="BQ179" s="92" t="s">
        <v>308</v>
      </c>
      <c r="BR179" s="92" t="s">
        <v>392</v>
      </c>
      <c r="BS179" s="92" t="s">
        <v>308</v>
      </c>
      <c r="BT179" s="92" t="s">
        <v>392</v>
      </c>
      <c r="BU179" s="92" t="s">
        <v>308</v>
      </c>
      <c r="BV179" s="92" t="s">
        <v>392</v>
      </c>
      <c r="BW179" s="92" t="s">
        <v>308</v>
      </c>
      <c r="BX179" s="92" t="s">
        <v>392</v>
      </c>
      <c r="BY179" s="92" t="s">
        <v>308</v>
      </c>
      <c r="BZ179" s="92" t="s">
        <v>392</v>
      </c>
      <c r="CA179" s="92" t="s">
        <v>308</v>
      </c>
      <c r="CB179" s="92" t="s">
        <v>392</v>
      </c>
      <c r="CC179" s="92" t="s">
        <v>308</v>
      </c>
      <c r="CD179" s="92" t="s">
        <v>392</v>
      </c>
      <c r="CE179" s="92" t="s">
        <v>308</v>
      </c>
      <c r="CF179" s="92" t="s">
        <v>392</v>
      </c>
      <c r="CG179" s="92" t="s">
        <v>308</v>
      </c>
      <c r="CH179" s="92" t="s">
        <v>392</v>
      </c>
      <c r="CI179" s="92" t="s">
        <v>308</v>
      </c>
      <c r="CJ179" s="92" t="s">
        <v>392</v>
      </c>
      <c r="CK179" s="92" t="s">
        <v>308</v>
      </c>
      <c r="CL179" s="92" t="s">
        <v>392</v>
      </c>
      <c r="CM179" s="92" t="s">
        <v>308</v>
      </c>
      <c r="CN179" s="92" t="s">
        <v>392</v>
      </c>
      <c r="CO179" s="92" t="s">
        <v>308</v>
      </c>
      <c r="CP179" s="92" t="s">
        <v>392</v>
      </c>
      <c r="CQ179" s="92" t="s">
        <v>308</v>
      </c>
      <c r="CR179" s="92" t="s">
        <v>392</v>
      </c>
      <c r="CS179" s="92" t="s">
        <v>308</v>
      </c>
      <c r="CT179" s="92" t="s">
        <v>392</v>
      </c>
      <c r="CU179" s="92" t="s">
        <v>308</v>
      </c>
      <c r="CV179" s="92" t="s">
        <v>392</v>
      </c>
      <c r="CW179" s="92" t="s">
        <v>308</v>
      </c>
      <c r="CX179" s="92" t="s">
        <v>392</v>
      </c>
      <c r="CY179" s="92" t="s">
        <v>308</v>
      </c>
    </row>
    <row r="180" spans="1:103" ht="14.5" x14ac:dyDescent="0.35">
      <c r="A180" s="86" t="s">
        <v>410</v>
      </c>
      <c r="B180" s="86" t="s">
        <v>328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48810.25</v>
      </c>
      <c r="F180" s="87">
        <v>536.80999999999995</v>
      </c>
      <c r="G180" s="87">
        <v>54.27</v>
      </c>
      <c r="H180" s="87">
        <v>8.3000000000000007</v>
      </c>
      <c r="I180" s="87">
        <v>179031.94</v>
      </c>
      <c r="J180" s="87">
        <v>1466.41</v>
      </c>
      <c r="K180" s="87">
        <v>33.79</v>
      </c>
      <c r="L180" s="87">
        <v>34.9</v>
      </c>
      <c r="M180" s="87">
        <v>2.33</v>
      </c>
      <c r="N180" s="87">
        <v>11.17</v>
      </c>
      <c r="O180" s="87">
        <v>1049.55</v>
      </c>
      <c r="P180" s="87">
        <v>162.43</v>
      </c>
      <c r="Q180" s="87">
        <v>1194.25</v>
      </c>
      <c r="R180" s="87">
        <v>7.24</v>
      </c>
      <c r="S180" s="87">
        <v>2.14</v>
      </c>
      <c r="T180" s="87">
        <v>13.58</v>
      </c>
      <c r="U180" s="87">
        <v>108.11</v>
      </c>
      <c r="V180" s="87">
        <v>3.19</v>
      </c>
      <c r="W180" s="87">
        <v>14.36</v>
      </c>
      <c r="X180" s="87">
        <v>11.78</v>
      </c>
      <c r="Y180" s="87">
        <v>0.51</v>
      </c>
      <c r="Z180" s="87">
        <v>87.5</v>
      </c>
      <c r="AA180" s="87">
        <v>2.84</v>
      </c>
      <c r="AB180" s="87">
        <v>353.93</v>
      </c>
      <c r="AC180" s="87">
        <v>14.62</v>
      </c>
      <c r="AD180" s="87">
        <v>31.26</v>
      </c>
      <c r="AE180" s="87">
        <v>257.83999999999997</v>
      </c>
      <c r="AF180" s="87">
        <v>8.68</v>
      </c>
      <c r="AG180" s="87">
        <v>3101.7</v>
      </c>
      <c r="AH180" s="87">
        <v>1866.44</v>
      </c>
      <c r="AI180" s="87">
        <v>44.03</v>
      </c>
      <c r="AJ180" s="87">
        <v>45.9</v>
      </c>
      <c r="AK180" s="87">
        <v>3.58</v>
      </c>
      <c r="AL180" s="87">
        <v>28.96</v>
      </c>
      <c r="AM180" s="87">
        <v>0.14000000000000001</v>
      </c>
      <c r="AN180" s="87">
        <v>7522.38</v>
      </c>
      <c r="AO180" s="87">
        <v>0.15</v>
      </c>
      <c r="AP180" s="87">
        <v>18.46</v>
      </c>
      <c r="AQ180" s="87">
        <v>3.1</v>
      </c>
      <c r="AR180" s="87">
        <v>2.11</v>
      </c>
      <c r="AS180" s="87">
        <v>2.64</v>
      </c>
      <c r="AT180" s="87">
        <v>14.77</v>
      </c>
      <c r="AU180" s="87">
        <v>0.43</v>
      </c>
      <c r="AV180" s="87">
        <v>39.39</v>
      </c>
      <c r="AW180" s="87">
        <v>28.21</v>
      </c>
      <c r="AX180" s="87">
        <v>96.07</v>
      </c>
      <c r="AY180" s="87">
        <v>55.29</v>
      </c>
      <c r="AZ180" s="87">
        <v>4.21</v>
      </c>
      <c r="BA180" s="87">
        <v>21.77</v>
      </c>
      <c r="BB180" s="87">
        <v>5.14</v>
      </c>
      <c r="BC180" s="87">
        <v>3.4</v>
      </c>
      <c r="BD180" s="87">
        <v>2.2400000000000002</v>
      </c>
      <c r="BE180" s="87">
        <v>1457.74</v>
      </c>
      <c r="BF180" s="87">
        <v>706.36</v>
      </c>
      <c r="BG180" s="87">
        <v>147.22999999999999</v>
      </c>
      <c r="BH180" s="87">
        <v>508.43</v>
      </c>
      <c r="BI180" s="87">
        <v>474.5</v>
      </c>
      <c r="BJ180" s="87">
        <v>118</v>
      </c>
      <c r="BK180" s="87">
        <v>204.03</v>
      </c>
      <c r="BL180" s="87">
        <v>57.11</v>
      </c>
      <c r="BM180" s="87">
        <v>2.14</v>
      </c>
      <c r="BN180" s="87">
        <v>98.84</v>
      </c>
      <c r="BO180" s="87">
        <v>0</v>
      </c>
      <c r="BP180" s="87">
        <v>0</v>
      </c>
      <c r="BQ180" s="87" t="s">
        <v>308</v>
      </c>
      <c r="BR180" s="87">
        <v>249998.89</v>
      </c>
      <c r="BS180" s="87" t="s">
        <v>308</v>
      </c>
      <c r="BT180" s="87">
        <v>80313.59</v>
      </c>
      <c r="BU180" s="87" t="s">
        <v>308</v>
      </c>
      <c r="BV180" s="87">
        <v>-17.809999999999999</v>
      </c>
      <c r="BW180" s="87" t="s">
        <v>308</v>
      </c>
      <c r="BX180" s="87">
        <v>826.69</v>
      </c>
      <c r="BY180" s="87" t="s">
        <v>308</v>
      </c>
      <c r="BZ180" s="87">
        <v>81122.47</v>
      </c>
      <c r="CA180" s="87" t="s">
        <v>308</v>
      </c>
      <c r="CB180" s="87">
        <v>6014.46</v>
      </c>
      <c r="CC180" s="87" t="s">
        <v>308</v>
      </c>
      <c r="CD180" s="87">
        <v>0</v>
      </c>
      <c r="CE180" s="87" t="s">
        <v>308</v>
      </c>
      <c r="CF180" s="87">
        <v>6057.04</v>
      </c>
      <c r="CG180" s="87" t="s">
        <v>308</v>
      </c>
      <c r="CH180" s="87">
        <v>6057.04</v>
      </c>
      <c r="CI180" s="87" t="s">
        <v>308</v>
      </c>
      <c r="CJ180" s="87">
        <v>12071.5</v>
      </c>
      <c r="CK180" s="87" t="s">
        <v>308</v>
      </c>
      <c r="CL180" s="87">
        <v>0</v>
      </c>
      <c r="CM180" s="87" t="s">
        <v>308</v>
      </c>
      <c r="CN180" s="87">
        <v>0</v>
      </c>
      <c r="CO180" s="87" t="s">
        <v>308</v>
      </c>
      <c r="CP180" s="87">
        <v>0</v>
      </c>
      <c r="CQ180" s="87" t="s">
        <v>308</v>
      </c>
      <c r="CR180" s="87">
        <v>22282.41</v>
      </c>
      <c r="CS180" s="87" t="s">
        <v>308</v>
      </c>
      <c r="CT180" s="87">
        <v>22282.41</v>
      </c>
      <c r="CU180" s="87" t="s">
        <v>308</v>
      </c>
      <c r="CV180" s="87">
        <v>115476.39</v>
      </c>
      <c r="CW180" s="87" t="s">
        <v>308</v>
      </c>
      <c r="CX180" s="87">
        <v>365475.27</v>
      </c>
      <c r="CY180" s="87" t="s">
        <v>308</v>
      </c>
    </row>
    <row r="181" spans="1:103" ht="14.5" x14ac:dyDescent="0.35">
      <c r="A181" s="86" t="s">
        <v>410</v>
      </c>
      <c r="B181" s="86" t="s">
        <v>329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91">
        <v>567.44000000000005</v>
      </c>
      <c r="F181" s="91">
        <v>11130.68</v>
      </c>
      <c r="G181" s="91">
        <v>11.47</v>
      </c>
      <c r="H181" s="91">
        <v>58.74</v>
      </c>
      <c r="I181" s="91">
        <v>352.15</v>
      </c>
      <c r="J181" s="91">
        <v>7.23</v>
      </c>
      <c r="K181" s="91">
        <v>14136.24</v>
      </c>
      <c r="L181" s="91">
        <v>5103.07</v>
      </c>
      <c r="M181" s="91">
        <v>20.22</v>
      </c>
      <c r="N181" s="91">
        <v>2.3199999999999998</v>
      </c>
      <c r="O181" s="91">
        <v>98.56</v>
      </c>
      <c r="P181" s="91">
        <v>16.72</v>
      </c>
      <c r="Q181" s="91">
        <v>101.77</v>
      </c>
      <c r="R181" s="91">
        <v>18.78</v>
      </c>
      <c r="S181" s="91">
        <v>20.73</v>
      </c>
      <c r="T181" s="91">
        <v>14.99</v>
      </c>
      <c r="U181" s="91">
        <v>0.2</v>
      </c>
      <c r="V181" s="91">
        <v>3.41</v>
      </c>
      <c r="W181" s="91">
        <v>5.87</v>
      </c>
      <c r="X181" s="91">
        <v>5.0999999999999996</v>
      </c>
      <c r="Y181" s="91">
        <v>6.46</v>
      </c>
      <c r="Z181" s="91">
        <v>273.77</v>
      </c>
      <c r="AA181" s="91">
        <v>1.48</v>
      </c>
      <c r="AB181" s="91">
        <v>669.64</v>
      </c>
      <c r="AC181" s="91">
        <v>3.45</v>
      </c>
      <c r="AD181" s="91">
        <v>3.33</v>
      </c>
      <c r="AE181" s="91">
        <v>409.65</v>
      </c>
      <c r="AF181" s="91">
        <v>11.16</v>
      </c>
      <c r="AG181" s="91">
        <v>192.09</v>
      </c>
      <c r="AH181" s="91">
        <v>38.299999999999997</v>
      </c>
      <c r="AI181" s="91">
        <v>33.340000000000003</v>
      </c>
      <c r="AJ181" s="91">
        <v>0.24</v>
      </c>
      <c r="AK181" s="91">
        <v>0.06</v>
      </c>
      <c r="AL181" s="91">
        <v>9.5500000000000007</v>
      </c>
      <c r="AM181" s="91">
        <v>0.16</v>
      </c>
      <c r="AN181" s="91">
        <v>37.28</v>
      </c>
      <c r="AO181" s="91">
        <v>0.7</v>
      </c>
      <c r="AP181" s="91">
        <v>5.33</v>
      </c>
      <c r="AQ181" s="91">
        <v>0.09</v>
      </c>
      <c r="AR181" s="91">
        <v>1.42</v>
      </c>
      <c r="AS181" s="91">
        <v>1.43</v>
      </c>
      <c r="AT181" s="91">
        <v>0.01</v>
      </c>
      <c r="AU181" s="91">
        <v>1.83</v>
      </c>
      <c r="AV181" s="91">
        <v>32.96</v>
      </c>
      <c r="AW181" s="91">
        <v>8.3000000000000007</v>
      </c>
      <c r="AX181" s="91">
        <v>17.649999999999999</v>
      </c>
      <c r="AY181" s="91">
        <v>4.33</v>
      </c>
      <c r="AZ181" s="91">
        <v>3.45</v>
      </c>
      <c r="BA181" s="91">
        <v>3.45</v>
      </c>
      <c r="BB181" s="91">
        <v>1.2</v>
      </c>
      <c r="BC181" s="91">
        <v>1.08</v>
      </c>
      <c r="BD181" s="91">
        <v>0.04</v>
      </c>
      <c r="BE181" s="91">
        <v>236.67</v>
      </c>
      <c r="BF181" s="91">
        <v>153.61000000000001</v>
      </c>
      <c r="BG181" s="91">
        <v>14.16</v>
      </c>
      <c r="BH181" s="91">
        <v>11.75</v>
      </c>
      <c r="BI181" s="91">
        <v>3.81</v>
      </c>
      <c r="BJ181" s="91">
        <v>13.17</v>
      </c>
      <c r="BK181" s="91">
        <v>36.71</v>
      </c>
      <c r="BL181" s="91">
        <v>8.5500000000000007</v>
      </c>
      <c r="BM181" s="91">
        <v>2.76</v>
      </c>
      <c r="BN181" s="91">
        <v>15.83</v>
      </c>
      <c r="BO181" s="91">
        <v>0</v>
      </c>
      <c r="BP181" s="91">
        <v>0</v>
      </c>
      <c r="BQ181" s="91" t="s">
        <v>308</v>
      </c>
      <c r="BR181" s="91">
        <v>33945.910000000003</v>
      </c>
      <c r="BS181" s="91" t="s">
        <v>308</v>
      </c>
      <c r="BT181" s="91">
        <v>6085.89</v>
      </c>
      <c r="BU181" s="91" t="s">
        <v>308</v>
      </c>
      <c r="BV181" s="91">
        <v>-86.12</v>
      </c>
      <c r="BW181" s="91" t="s">
        <v>308</v>
      </c>
      <c r="BX181" s="91">
        <v>871.67</v>
      </c>
      <c r="BY181" s="91" t="s">
        <v>308</v>
      </c>
      <c r="BZ181" s="91">
        <v>6871.43</v>
      </c>
      <c r="CA181" s="91" t="s">
        <v>308</v>
      </c>
      <c r="CB181" s="91">
        <v>497.59</v>
      </c>
      <c r="CC181" s="91" t="s">
        <v>308</v>
      </c>
      <c r="CD181" s="91">
        <v>0</v>
      </c>
      <c r="CE181" s="91" t="s">
        <v>308</v>
      </c>
      <c r="CF181" s="91">
        <v>4893.97</v>
      </c>
      <c r="CG181" s="91" t="s">
        <v>308</v>
      </c>
      <c r="CH181" s="91">
        <v>4893.97</v>
      </c>
      <c r="CI181" s="91" t="s">
        <v>308</v>
      </c>
      <c r="CJ181" s="91">
        <v>5391.56</v>
      </c>
      <c r="CK181" s="91" t="s">
        <v>308</v>
      </c>
      <c r="CL181" s="91">
        <v>0</v>
      </c>
      <c r="CM181" s="91" t="s">
        <v>308</v>
      </c>
      <c r="CN181" s="91">
        <v>0</v>
      </c>
      <c r="CO181" s="91" t="s">
        <v>308</v>
      </c>
      <c r="CP181" s="91">
        <v>0</v>
      </c>
      <c r="CQ181" s="91" t="s">
        <v>308</v>
      </c>
      <c r="CR181" s="91">
        <v>575.39</v>
      </c>
      <c r="CS181" s="91" t="s">
        <v>308</v>
      </c>
      <c r="CT181" s="91">
        <v>575.39</v>
      </c>
      <c r="CU181" s="91" t="s">
        <v>308</v>
      </c>
      <c r="CV181" s="91">
        <v>12838.39</v>
      </c>
      <c r="CW181" s="91" t="s">
        <v>308</v>
      </c>
      <c r="CX181" s="91">
        <v>46784.3</v>
      </c>
      <c r="CY181" s="91" t="s">
        <v>308</v>
      </c>
    </row>
    <row r="182" spans="1:103" ht="14.5" x14ac:dyDescent="0.35">
      <c r="A182" s="86" t="s">
        <v>410</v>
      </c>
      <c r="B182" s="86" t="s">
        <v>330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5.6</v>
      </c>
      <c r="F182" s="87">
        <v>3.67</v>
      </c>
      <c r="G182" s="87">
        <v>475.67</v>
      </c>
      <c r="H182" s="87">
        <v>6.42</v>
      </c>
      <c r="I182" s="87">
        <v>2768.28</v>
      </c>
      <c r="J182" s="87">
        <v>5.49</v>
      </c>
      <c r="K182" s="87">
        <v>0.1</v>
      </c>
      <c r="L182" s="87">
        <v>0</v>
      </c>
      <c r="M182" s="87">
        <v>0</v>
      </c>
      <c r="N182" s="87">
        <v>0</v>
      </c>
      <c r="O182" s="87">
        <v>22.28</v>
      </c>
      <c r="P182" s="87">
        <v>4.6399999999999997</v>
      </c>
      <c r="Q182" s="87">
        <v>0</v>
      </c>
      <c r="R182" s="87">
        <v>0.1</v>
      </c>
      <c r="S182" s="87">
        <v>0</v>
      </c>
      <c r="T182" s="87">
        <v>0.42</v>
      </c>
      <c r="U182" s="87">
        <v>0.02</v>
      </c>
      <c r="V182" s="87">
        <v>0</v>
      </c>
      <c r="W182" s="87">
        <v>0.02</v>
      </c>
      <c r="X182" s="87">
        <v>0.03</v>
      </c>
      <c r="Y182" s="87">
        <v>0.01</v>
      </c>
      <c r="Z182" s="87">
        <v>19.29</v>
      </c>
      <c r="AA182" s="87">
        <v>0</v>
      </c>
      <c r="AB182" s="87">
        <v>12.44</v>
      </c>
      <c r="AC182" s="87">
        <v>0.03</v>
      </c>
      <c r="AD182" s="87">
        <v>1.77</v>
      </c>
      <c r="AE182" s="87">
        <v>70.02</v>
      </c>
      <c r="AF182" s="87">
        <v>0.28999999999999998</v>
      </c>
      <c r="AG182" s="87">
        <v>31.71</v>
      </c>
      <c r="AH182" s="87">
        <v>8.75</v>
      </c>
      <c r="AI182" s="87">
        <v>0.93</v>
      </c>
      <c r="AJ182" s="87">
        <v>85.14</v>
      </c>
      <c r="AK182" s="87">
        <v>0.18</v>
      </c>
      <c r="AL182" s="87">
        <v>4.63</v>
      </c>
      <c r="AM182" s="87">
        <v>0.03</v>
      </c>
      <c r="AN182" s="87">
        <v>1743.94</v>
      </c>
      <c r="AO182" s="87">
        <v>0.16</v>
      </c>
      <c r="AP182" s="87">
        <v>3.62</v>
      </c>
      <c r="AQ182" s="87">
        <v>0.89</v>
      </c>
      <c r="AR182" s="87">
        <v>1.07</v>
      </c>
      <c r="AS182" s="87">
        <v>0.5</v>
      </c>
      <c r="AT182" s="87">
        <v>0.48</v>
      </c>
      <c r="AU182" s="87">
        <v>0.25</v>
      </c>
      <c r="AV182" s="87">
        <v>3.49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0.98</v>
      </c>
      <c r="BC182" s="87">
        <v>0.06</v>
      </c>
      <c r="BD182" s="87">
        <v>0.24</v>
      </c>
      <c r="BE182" s="87">
        <v>3.77</v>
      </c>
      <c r="BF182" s="87">
        <v>15.67</v>
      </c>
      <c r="BG182" s="87">
        <v>16.04</v>
      </c>
      <c r="BH182" s="87">
        <v>24.37</v>
      </c>
      <c r="BI182" s="87">
        <v>23.97</v>
      </c>
      <c r="BJ182" s="87">
        <v>2.96</v>
      </c>
      <c r="BK182" s="87">
        <v>5.32</v>
      </c>
      <c r="BL182" s="87">
        <v>16.16</v>
      </c>
      <c r="BM182" s="87">
        <v>0</v>
      </c>
      <c r="BN182" s="87">
        <v>2.0099999999999998</v>
      </c>
      <c r="BO182" s="87">
        <v>0</v>
      </c>
      <c r="BP182" s="87">
        <v>0</v>
      </c>
      <c r="BQ182" s="87" t="s">
        <v>308</v>
      </c>
      <c r="BR182" s="87">
        <v>5400.82</v>
      </c>
      <c r="BS182" s="87" t="s">
        <v>308</v>
      </c>
      <c r="BT182" s="87">
        <v>4843.9399999999996</v>
      </c>
      <c r="BU182" s="87" t="s">
        <v>308</v>
      </c>
      <c r="BV182" s="87">
        <v>1.0900000000000001</v>
      </c>
      <c r="BW182" s="87" t="s">
        <v>308</v>
      </c>
      <c r="BX182" s="87">
        <v>11.33</v>
      </c>
      <c r="BY182" s="87" t="s">
        <v>308</v>
      </c>
      <c r="BZ182" s="87">
        <v>4856.3599999999997</v>
      </c>
      <c r="CA182" s="87" t="s">
        <v>308</v>
      </c>
      <c r="CB182" s="87">
        <v>17.05</v>
      </c>
      <c r="CC182" s="87" t="s">
        <v>308</v>
      </c>
      <c r="CD182" s="87">
        <v>0</v>
      </c>
      <c r="CE182" s="87" t="s">
        <v>308</v>
      </c>
      <c r="CF182" s="87">
        <v>-76.36</v>
      </c>
      <c r="CG182" s="87" t="s">
        <v>308</v>
      </c>
      <c r="CH182" s="87">
        <v>-76.36</v>
      </c>
      <c r="CI182" s="87" t="s">
        <v>308</v>
      </c>
      <c r="CJ182" s="87">
        <v>-59.31</v>
      </c>
      <c r="CK182" s="87" t="s">
        <v>308</v>
      </c>
      <c r="CL182" s="87">
        <v>0</v>
      </c>
      <c r="CM182" s="87" t="s">
        <v>308</v>
      </c>
      <c r="CN182" s="87">
        <v>0</v>
      </c>
      <c r="CO182" s="87" t="s">
        <v>308</v>
      </c>
      <c r="CP182" s="87">
        <v>0</v>
      </c>
      <c r="CQ182" s="87" t="s">
        <v>308</v>
      </c>
      <c r="CR182" s="87">
        <v>1277.8900000000001</v>
      </c>
      <c r="CS182" s="87" t="s">
        <v>308</v>
      </c>
      <c r="CT182" s="87">
        <v>1277.8900000000001</v>
      </c>
      <c r="CU182" s="87" t="s">
        <v>308</v>
      </c>
      <c r="CV182" s="87">
        <v>6074.94</v>
      </c>
      <c r="CW182" s="87" t="s">
        <v>308</v>
      </c>
      <c r="CX182" s="87">
        <v>11475.76</v>
      </c>
      <c r="CY182" s="87" t="s">
        <v>308</v>
      </c>
    </row>
    <row r="183" spans="1:103" ht="14.5" x14ac:dyDescent="0.35">
      <c r="A183" s="86" t="s">
        <v>410</v>
      </c>
      <c r="B183" s="86" t="s">
        <v>247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91">
        <v>838.06</v>
      </c>
      <c r="F183" s="91">
        <v>26.1</v>
      </c>
      <c r="G183" s="91">
        <v>52.2</v>
      </c>
      <c r="H183" s="91">
        <v>4293.9799999999996</v>
      </c>
      <c r="I183" s="91">
        <v>1310.76</v>
      </c>
      <c r="J183" s="91">
        <v>82.24</v>
      </c>
      <c r="K183" s="91">
        <v>26.92</v>
      </c>
      <c r="L183" s="91">
        <v>530.13</v>
      </c>
      <c r="M183" s="91">
        <v>32.22</v>
      </c>
      <c r="N183" s="91">
        <v>18154.37</v>
      </c>
      <c r="O183" s="91">
        <v>3248.31</v>
      </c>
      <c r="P183" s="91">
        <v>104.74</v>
      </c>
      <c r="Q183" s="91">
        <v>170.66</v>
      </c>
      <c r="R183" s="91">
        <v>7258.65</v>
      </c>
      <c r="S183" s="91">
        <v>4513.5</v>
      </c>
      <c r="T183" s="91">
        <v>290.99</v>
      </c>
      <c r="U183" s="91">
        <v>30.17</v>
      </c>
      <c r="V183" s="91">
        <v>120.53</v>
      </c>
      <c r="W183" s="91">
        <v>172.98</v>
      </c>
      <c r="X183" s="91">
        <v>133.18</v>
      </c>
      <c r="Y183" s="91">
        <v>67.819999999999993</v>
      </c>
      <c r="Z183" s="91">
        <v>186.93</v>
      </c>
      <c r="AA183" s="91">
        <v>75</v>
      </c>
      <c r="AB183" s="91">
        <v>12328.88</v>
      </c>
      <c r="AC183" s="91">
        <v>110.87</v>
      </c>
      <c r="AD183" s="91">
        <v>266.39</v>
      </c>
      <c r="AE183" s="91">
        <v>8468.98</v>
      </c>
      <c r="AF183" s="91">
        <v>44.14</v>
      </c>
      <c r="AG183" s="91">
        <v>439.37</v>
      </c>
      <c r="AH183" s="91">
        <v>122.25</v>
      </c>
      <c r="AI183" s="91">
        <v>360.69</v>
      </c>
      <c r="AJ183" s="91">
        <v>5.65</v>
      </c>
      <c r="AK183" s="91">
        <v>6.43</v>
      </c>
      <c r="AL183" s="91">
        <v>326.18</v>
      </c>
      <c r="AM183" s="91">
        <v>10.199999999999999</v>
      </c>
      <c r="AN183" s="91">
        <v>343.73</v>
      </c>
      <c r="AO183" s="91">
        <v>3.49</v>
      </c>
      <c r="AP183" s="91">
        <v>9.08</v>
      </c>
      <c r="AQ183" s="91">
        <v>13.05</v>
      </c>
      <c r="AR183" s="91">
        <v>20.77</v>
      </c>
      <c r="AS183" s="91">
        <v>44.13</v>
      </c>
      <c r="AT183" s="91">
        <v>8.6300000000000008</v>
      </c>
      <c r="AU183" s="91">
        <v>6.54</v>
      </c>
      <c r="AV183" s="91">
        <v>250.44</v>
      </c>
      <c r="AW183" s="91">
        <v>52.57</v>
      </c>
      <c r="AX183" s="91">
        <v>123.08</v>
      </c>
      <c r="AY183" s="91">
        <v>28.41</v>
      </c>
      <c r="AZ183" s="91">
        <v>7.39</v>
      </c>
      <c r="BA183" s="91">
        <v>18.170000000000002</v>
      </c>
      <c r="BB183" s="91">
        <v>26.35</v>
      </c>
      <c r="BC183" s="91">
        <v>12.38</v>
      </c>
      <c r="BD183" s="91">
        <v>2.8</v>
      </c>
      <c r="BE183" s="91">
        <v>211.05</v>
      </c>
      <c r="BF183" s="91">
        <v>687.5</v>
      </c>
      <c r="BG183" s="91">
        <v>144.44999999999999</v>
      </c>
      <c r="BH183" s="91">
        <v>93.47</v>
      </c>
      <c r="BI183" s="91">
        <v>124.21</v>
      </c>
      <c r="BJ183" s="91">
        <v>41.29</v>
      </c>
      <c r="BK183" s="91">
        <v>55.67</v>
      </c>
      <c r="BL183" s="91">
        <v>57.72</v>
      </c>
      <c r="BM183" s="91">
        <v>7.77</v>
      </c>
      <c r="BN183" s="91">
        <v>29.94</v>
      </c>
      <c r="BO183" s="91">
        <v>0</v>
      </c>
      <c r="BP183" s="91">
        <v>0</v>
      </c>
      <c r="BQ183" s="91" t="s">
        <v>308</v>
      </c>
      <c r="BR183" s="91">
        <v>66634.559999999998</v>
      </c>
      <c r="BS183" s="91" t="s">
        <v>308</v>
      </c>
      <c r="BT183" s="91">
        <v>5492.14</v>
      </c>
      <c r="BU183" s="91" t="s">
        <v>308</v>
      </c>
      <c r="BV183" s="91">
        <v>0.55000000000000004</v>
      </c>
      <c r="BW183" s="91" t="s">
        <v>308</v>
      </c>
      <c r="BX183" s="91">
        <v>169.83</v>
      </c>
      <c r="BY183" s="91" t="s">
        <v>308</v>
      </c>
      <c r="BZ183" s="91">
        <v>5662.52</v>
      </c>
      <c r="CA183" s="91" t="s">
        <v>308</v>
      </c>
      <c r="CB183" s="91">
        <v>1122.98</v>
      </c>
      <c r="CC183" s="91" t="s">
        <v>308</v>
      </c>
      <c r="CD183" s="91">
        <v>0</v>
      </c>
      <c r="CE183" s="91" t="s">
        <v>308</v>
      </c>
      <c r="CF183" s="91">
        <v>-1506.9</v>
      </c>
      <c r="CG183" s="91" t="s">
        <v>308</v>
      </c>
      <c r="CH183" s="91">
        <v>-1506.9</v>
      </c>
      <c r="CI183" s="91" t="s">
        <v>308</v>
      </c>
      <c r="CJ183" s="91">
        <v>-383.92</v>
      </c>
      <c r="CK183" s="91" t="s">
        <v>308</v>
      </c>
      <c r="CL183" s="91">
        <v>0</v>
      </c>
      <c r="CM183" s="91" t="s">
        <v>308</v>
      </c>
      <c r="CN183" s="91">
        <v>0</v>
      </c>
      <c r="CO183" s="91" t="s">
        <v>308</v>
      </c>
      <c r="CP183" s="91">
        <v>0</v>
      </c>
      <c r="CQ183" s="91" t="s">
        <v>308</v>
      </c>
      <c r="CR183" s="91">
        <v>13128.73</v>
      </c>
      <c r="CS183" s="91" t="s">
        <v>308</v>
      </c>
      <c r="CT183" s="91">
        <v>13128.73</v>
      </c>
      <c r="CU183" s="91" t="s">
        <v>308</v>
      </c>
      <c r="CV183" s="91">
        <v>18407.330000000002</v>
      </c>
      <c r="CW183" s="91" t="s">
        <v>308</v>
      </c>
      <c r="CX183" s="91">
        <v>85041.89</v>
      </c>
      <c r="CY183" s="91" t="s">
        <v>308</v>
      </c>
    </row>
    <row r="184" spans="1:103" ht="14.5" x14ac:dyDescent="0.35">
      <c r="A184" s="86" t="s">
        <v>410</v>
      </c>
      <c r="B184" s="86" t="s">
        <v>331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42255.78</v>
      </c>
      <c r="F184" s="87">
        <v>49.99</v>
      </c>
      <c r="G184" s="87">
        <v>508.78</v>
      </c>
      <c r="H184" s="87">
        <v>119.27</v>
      </c>
      <c r="I184" s="87">
        <v>196488.61</v>
      </c>
      <c r="J184" s="87">
        <v>1967.52</v>
      </c>
      <c r="K184" s="87">
        <v>63.44</v>
      </c>
      <c r="L184" s="87">
        <v>648.51</v>
      </c>
      <c r="M184" s="87">
        <v>21.55</v>
      </c>
      <c r="N184" s="87">
        <v>807.4</v>
      </c>
      <c r="O184" s="87">
        <v>8035.92</v>
      </c>
      <c r="P184" s="87">
        <v>2239.91</v>
      </c>
      <c r="Q184" s="87">
        <v>206.46</v>
      </c>
      <c r="R184" s="87">
        <v>84.14</v>
      </c>
      <c r="S184" s="87">
        <v>249.75</v>
      </c>
      <c r="T184" s="87">
        <v>134.53</v>
      </c>
      <c r="U184" s="87">
        <v>66.040000000000006</v>
      </c>
      <c r="V184" s="87">
        <v>79.319999999999993</v>
      </c>
      <c r="W184" s="87">
        <v>193</v>
      </c>
      <c r="X184" s="87">
        <v>135.47999999999999</v>
      </c>
      <c r="Y184" s="87">
        <v>27.89</v>
      </c>
      <c r="Z184" s="87">
        <v>394.31</v>
      </c>
      <c r="AA184" s="87">
        <v>121.77</v>
      </c>
      <c r="AB184" s="87">
        <v>732.85</v>
      </c>
      <c r="AC184" s="87">
        <v>21.57</v>
      </c>
      <c r="AD184" s="87">
        <v>659.54</v>
      </c>
      <c r="AE184" s="87">
        <v>823.12</v>
      </c>
      <c r="AF184" s="87">
        <v>313.42</v>
      </c>
      <c r="AG184" s="87">
        <v>6393.76</v>
      </c>
      <c r="AH184" s="87">
        <v>3991.94</v>
      </c>
      <c r="AI184" s="87">
        <v>792.64</v>
      </c>
      <c r="AJ184" s="87">
        <v>975.33</v>
      </c>
      <c r="AK184" s="87">
        <v>380.39</v>
      </c>
      <c r="AL184" s="87">
        <v>457.61</v>
      </c>
      <c r="AM184" s="87">
        <v>57.83</v>
      </c>
      <c r="AN184" s="87">
        <v>93827.97</v>
      </c>
      <c r="AO184" s="87">
        <v>77.55</v>
      </c>
      <c r="AP184" s="87">
        <v>456.5</v>
      </c>
      <c r="AQ184" s="87">
        <v>290.99</v>
      </c>
      <c r="AR184" s="87">
        <v>422.35</v>
      </c>
      <c r="AS184" s="87">
        <v>150.66999999999999</v>
      </c>
      <c r="AT184" s="87">
        <v>100.79</v>
      </c>
      <c r="AU184" s="87">
        <v>71.73</v>
      </c>
      <c r="AV184" s="87">
        <v>443.26</v>
      </c>
      <c r="AW184" s="87">
        <v>876.67</v>
      </c>
      <c r="AX184" s="87">
        <v>373.46</v>
      </c>
      <c r="AY184" s="87">
        <v>753.93</v>
      </c>
      <c r="AZ184" s="87">
        <v>304.5</v>
      </c>
      <c r="BA184" s="87">
        <v>232.1</v>
      </c>
      <c r="BB184" s="87">
        <v>459.46</v>
      </c>
      <c r="BC184" s="87">
        <v>128.72</v>
      </c>
      <c r="BD184" s="87">
        <v>59.61</v>
      </c>
      <c r="BE184" s="87">
        <v>1041.9100000000001</v>
      </c>
      <c r="BF184" s="87">
        <v>4491.03</v>
      </c>
      <c r="BG184" s="87">
        <v>4195.83</v>
      </c>
      <c r="BH184" s="87">
        <v>9460.82</v>
      </c>
      <c r="BI184" s="87">
        <v>5224.6899999999996</v>
      </c>
      <c r="BJ184" s="87">
        <v>497.47</v>
      </c>
      <c r="BK184" s="87">
        <v>1742.38</v>
      </c>
      <c r="BL184" s="87">
        <v>752.16</v>
      </c>
      <c r="BM184" s="87">
        <v>52.74</v>
      </c>
      <c r="BN184" s="87">
        <v>307.22000000000003</v>
      </c>
      <c r="BO184" s="87">
        <v>0</v>
      </c>
      <c r="BP184" s="87">
        <v>0</v>
      </c>
      <c r="BQ184" s="87" t="s">
        <v>308</v>
      </c>
      <c r="BR184" s="87">
        <v>397295.88</v>
      </c>
      <c r="BS184" s="87" t="s">
        <v>308</v>
      </c>
      <c r="BT184" s="87">
        <v>474784.55</v>
      </c>
      <c r="BU184" s="87" t="s">
        <v>308</v>
      </c>
      <c r="BV184" s="87">
        <v>10.39</v>
      </c>
      <c r="BW184" s="87" t="s">
        <v>308</v>
      </c>
      <c r="BX184" s="87">
        <v>1076</v>
      </c>
      <c r="BY184" s="87" t="s">
        <v>308</v>
      </c>
      <c r="BZ184" s="87">
        <v>475870.94</v>
      </c>
      <c r="CA184" s="87" t="s">
        <v>308</v>
      </c>
      <c r="CB184" s="87">
        <v>35.57</v>
      </c>
      <c r="CC184" s="87" t="s">
        <v>308</v>
      </c>
      <c r="CD184" s="87">
        <v>1.43</v>
      </c>
      <c r="CE184" s="87" t="s">
        <v>308</v>
      </c>
      <c r="CF184" s="87">
        <v>-1442.1</v>
      </c>
      <c r="CG184" s="87" t="s">
        <v>308</v>
      </c>
      <c r="CH184" s="87">
        <v>-1440.68</v>
      </c>
      <c r="CI184" s="87" t="s">
        <v>308</v>
      </c>
      <c r="CJ184" s="87">
        <v>-1405.11</v>
      </c>
      <c r="CK184" s="87" t="s">
        <v>308</v>
      </c>
      <c r="CL184" s="87">
        <v>0</v>
      </c>
      <c r="CM184" s="87" t="s">
        <v>308</v>
      </c>
      <c r="CN184" s="87">
        <v>0</v>
      </c>
      <c r="CO184" s="87" t="s">
        <v>308</v>
      </c>
      <c r="CP184" s="87">
        <v>0</v>
      </c>
      <c r="CQ184" s="87" t="s">
        <v>308</v>
      </c>
      <c r="CR184" s="87">
        <v>89094.06</v>
      </c>
      <c r="CS184" s="87" t="s">
        <v>308</v>
      </c>
      <c r="CT184" s="87">
        <v>89094.06</v>
      </c>
      <c r="CU184" s="87" t="s">
        <v>308</v>
      </c>
      <c r="CV184" s="87">
        <v>563559.89</v>
      </c>
      <c r="CW184" s="87" t="s">
        <v>308</v>
      </c>
      <c r="CX184" s="87">
        <v>960855.77</v>
      </c>
      <c r="CY184" s="87" t="s">
        <v>308</v>
      </c>
    </row>
    <row r="185" spans="1:103" ht="14.5" x14ac:dyDescent="0.35">
      <c r="A185" s="86" t="s">
        <v>410</v>
      </c>
      <c r="B185" s="86" t="s">
        <v>332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91">
        <v>458.41</v>
      </c>
      <c r="F185" s="91">
        <v>45.71</v>
      </c>
      <c r="G185" s="91">
        <v>176.97</v>
      </c>
      <c r="H185" s="91">
        <v>79.239999999999995</v>
      </c>
      <c r="I185" s="91">
        <v>515.45000000000005</v>
      </c>
      <c r="J185" s="91">
        <v>42630.18</v>
      </c>
      <c r="K185" s="91">
        <v>287.75</v>
      </c>
      <c r="L185" s="91">
        <v>858.79</v>
      </c>
      <c r="M185" s="91">
        <v>237.42</v>
      </c>
      <c r="N185" s="91">
        <v>91.35</v>
      </c>
      <c r="O185" s="91">
        <v>541.62</v>
      </c>
      <c r="P185" s="91">
        <v>271.63</v>
      </c>
      <c r="Q185" s="91">
        <v>1719.43</v>
      </c>
      <c r="R185" s="91">
        <v>236.7</v>
      </c>
      <c r="S185" s="91">
        <v>236.95</v>
      </c>
      <c r="T185" s="91">
        <v>609.58000000000004</v>
      </c>
      <c r="U185" s="91">
        <v>190.34</v>
      </c>
      <c r="V185" s="91">
        <v>211.75</v>
      </c>
      <c r="W185" s="91">
        <v>587.37</v>
      </c>
      <c r="X185" s="91">
        <v>3025.19</v>
      </c>
      <c r="Y185" s="91">
        <v>444.31</v>
      </c>
      <c r="Z185" s="91">
        <v>2419.6799999999998</v>
      </c>
      <c r="AA185" s="91">
        <v>271.88</v>
      </c>
      <c r="AB185" s="91">
        <v>163.28</v>
      </c>
      <c r="AC185" s="91">
        <v>25.37</v>
      </c>
      <c r="AD185" s="91">
        <v>185.5</v>
      </c>
      <c r="AE185" s="91">
        <v>1740.99</v>
      </c>
      <c r="AF185" s="91">
        <v>289.32</v>
      </c>
      <c r="AG185" s="91">
        <v>1795.28</v>
      </c>
      <c r="AH185" s="91">
        <v>954.87</v>
      </c>
      <c r="AI185" s="91">
        <v>206.57</v>
      </c>
      <c r="AJ185" s="91">
        <v>49.37</v>
      </c>
      <c r="AK185" s="91">
        <v>35.72</v>
      </c>
      <c r="AL185" s="91">
        <v>174.7</v>
      </c>
      <c r="AM185" s="91">
        <v>45.07</v>
      </c>
      <c r="AN185" s="91">
        <v>928.49</v>
      </c>
      <c r="AO185" s="91">
        <v>31.31</v>
      </c>
      <c r="AP185" s="91">
        <v>405.54</v>
      </c>
      <c r="AQ185" s="91">
        <v>141.99</v>
      </c>
      <c r="AR185" s="91">
        <v>76.83</v>
      </c>
      <c r="AS185" s="91">
        <v>102</v>
      </c>
      <c r="AT185" s="91">
        <v>13.46</v>
      </c>
      <c r="AU185" s="91">
        <v>15.07</v>
      </c>
      <c r="AV185" s="91">
        <v>297.48</v>
      </c>
      <c r="AW185" s="91">
        <v>282.98</v>
      </c>
      <c r="AX185" s="91">
        <v>354.21</v>
      </c>
      <c r="AY185" s="91">
        <v>81.36</v>
      </c>
      <c r="AZ185" s="91">
        <v>69.010000000000005</v>
      </c>
      <c r="BA185" s="91">
        <v>180.99</v>
      </c>
      <c r="BB185" s="91">
        <v>117.48</v>
      </c>
      <c r="BC185" s="91">
        <v>49.4</v>
      </c>
      <c r="BD185" s="91">
        <v>33.42</v>
      </c>
      <c r="BE185" s="91">
        <v>728.03</v>
      </c>
      <c r="BF185" s="91">
        <v>917.54</v>
      </c>
      <c r="BG185" s="91">
        <v>228.96</v>
      </c>
      <c r="BH185" s="91">
        <v>1203.99</v>
      </c>
      <c r="BI185" s="91">
        <v>335.49</v>
      </c>
      <c r="BJ185" s="91">
        <v>176.12</v>
      </c>
      <c r="BK185" s="91">
        <v>280.63</v>
      </c>
      <c r="BL185" s="91">
        <v>126.99</v>
      </c>
      <c r="BM185" s="91">
        <v>189.29</v>
      </c>
      <c r="BN185" s="91">
        <v>560.99</v>
      </c>
      <c r="BO185" s="91">
        <v>0</v>
      </c>
      <c r="BP185" s="91">
        <v>0</v>
      </c>
      <c r="BQ185" s="91" t="s">
        <v>308</v>
      </c>
      <c r="BR185" s="91">
        <v>69742.789999999994</v>
      </c>
      <c r="BS185" s="91" t="s">
        <v>308</v>
      </c>
      <c r="BT185" s="91">
        <v>70127.179999999993</v>
      </c>
      <c r="BU185" s="91" t="s">
        <v>308</v>
      </c>
      <c r="BV185" s="91">
        <v>1.33</v>
      </c>
      <c r="BW185" s="91" t="s">
        <v>308</v>
      </c>
      <c r="BX185" s="91">
        <v>93.25</v>
      </c>
      <c r="BY185" s="91" t="s">
        <v>308</v>
      </c>
      <c r="BZ185" s="91">
        <v>70221.77</v>
      </c>
      <c r="CA185" s="91" t="s">
        <v>308</v>
      </c>
      <c r="CB185" s="91">
        <v>756.57</v>
      </c>
      <c r="CC185" s="91" t="s">
        <v>308</v>
      </c>
      <c r="CD185" s="91">
        <v>1.72</v>
      </c>
      <c r="CE185" s="91" t="s">
        <v>308</v>
      </c>
      <c r="CF185" s="91">
        <v>3016.71</v>
      </c>
      <c r="CG185" s="91" t="s">
        <v>308</v>
      </c>
      <c r="CH185" s="91">
        <v>3018.43</v>
      </c>
      <c r="CI185" s="91" t="s">
        <v>308</v>
      </c>
      <c r="CJ185" s="91">
        <v>3775</v>
      </c>
      <c r="CK185" s="91" t="s">
        <v>308</v>
      </c>
      <c r="CL185" s="91">
        <v>0</v>
      </c>
      <c r="CM185" s="91" t="s">
        <v>308</v>
      </c>
      <c r="CN185" s="91">
        <v>0</v>
      </c>
      <c r="CO185" s="91" t="s">
        <v>308</v>
      </c>
      <c r="CP185" s="91">
        <v>0</v>
      </c>
      <c r="CQ185" s="91" t="s">
        <v>308</v>
      </c>
      <c r="CR185" s="91">
        <v>44482.29</v>
      </c>
      <c r="CS185" s="91" t="s">
        <v>308</v>
      </c>
      <c r="CT185" s="91">
        <v>44482.29</v>
      </c>
      <c r="CU185" s="91" t="s">
        <v>308</v>
      </c>
      <c r="CV185" s="91">
        <v>118479.06</v>
      </c>
      <c r="CW185" s="91" t="s">
        <v>308</v>
      </c>
      <c r="CX185" s="91">
        <v>188221.85</v>
      </c>
      <c r="CY185" s="91" t="s">
        <v>308</v>
      </c>
    </row>
    <row r="186" spans="1:103" ht="14.5" x14ac:dyDescent="0.35">
      <c r="A186" s="86" t="s">
        <v>410</v>
      </c>
      <c r="B186" s="86" t="s">
        <v>333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975.78</v>
      </c>
      <c r="F186" s="87">
        <v>196.6</v>
      </c>
      <c r="G186" s="87">
        <v>64.37</v>
      </c>
      <c r="H186" s="87">
        <v>236.49</v>
      </c>
      <c r="I186" s="87">
        <v>1769.07</v>
      </c>
      <c r="J186" s="87">
        <v>150.19999999999999</v>
      </c>
      <c r="K186" s="87">
        <v>24814.23</v>
      </c>
      <c r="L186" s="87">
        <v>3017.5</v>
      </c>
      <c r="M186" s="87">
        <v>87</v>
      </c>
      <c r="N186" s="87">
        <v>59.83</v>
      </c>
      <c r="O186" s="87">
        <v>628.75</v>
      </c>
      <c r="P186" s="87">
        <v>169.11</v>
      </c>
      <c r="Q186" s="87">
        <v>468.53</v>
      </c>
      <c r="R186" s="87">
        <v>981.76</v>
      </c>
      <c r="S186" s="87">
        <v>610.72</v>
      </c>
      <c r="T186" s="87">
        <v>1184.03</v>
      </c>
      <c r="U186" s="87">
        <v>279.97000000000003</v>
      </c>
      <c r="V186" s="87">
        <v>434.69</v>
      </c>
      <c r="W186" s="87">
        <v>888.32</v>
      </c>
      <c r="X186" s="87">
        <v>1377.25</v>
      </c>
      <c r="Y186" s="87">
        <v>865.62</v>
      </c>
      <c r="Z186" s="87">
        <v>12808.51</v>
      </c>
      <c r="AA186" s="87">
        <v>305.42</v>
      </c>
      <c r="AB186" s="87">
        <v>1606.21</v>
      </c>
      <c r="AC186" s="87">
        <v>21.74</v>
      </c>
      <c r="AD186" s="87">
        <v>267.06</v>
      </c>
      <c r="AE186" s="87">
        <v>24241.77</v>
      </c>
      <c r="AF186" s="87">
        <v>96.62</v>
      </c>
      <c r="AG186" s="87">
        <v>1263.3</v>
      </c>
      <c r="AH186" s="87">
        <v>519.63</v>
      </c>
      <c r="AI186" s="87">
        <v>255.35</v>
      </c>
      <c r="AJ186" s="87">
        <v>21.33</v>
      </c>
      <c r="AK186" s="87">
        <v>9.6</v>
      </c>
      <c r="AL186" s="87">
        <v>352.36</v>
      </c>
      <c r="AM186" s="87">
        <v>11.21</v>
      </c>
      <c r="AN186" s="87">
        <v>415.12</v>
      </c>
      <c r="AO186" s="87">
        <v>76.319999999999993</v>
      </c>
      <c r="AP186" s="87">
        <v>267.89999999999998</v>
      </c>
      <c r="AQ186" s="87">
        <v>150.54</v>
      </c>
      <c r="AR186" s="87">
        <v>49.38</v>
      </c>
      <c r="AS186" s="87">
        <v>22.25</v>
      </c>
      <c r="AT186" s="87">
        <v>9.64</v>
      </c>
      <c r="AU186" s="87">
        <v>11.69</v>
      </c>
      <c r="AV186" s="87">
        <v>1768.21</v>
      </c>
      <c r="AW186" s="87">
        <v>133.36000000000001</v>
      </c>
      <c r="AX186" s="87">
        <v>219.25</v>
      </c>
      <c r="AY186" s="87">
        <v>42.56</v>
      </c>
      <c r="AZ186" s="87">
        <v>98.73</v>
      </c>
      <c r="BA186" s="87">
        <v>114.87</v>
      </c>
      <c r="BB186" s="87">
        <v>80.930000000000007</v>
      </c>
      <c r="BC186" s="87">
        <v>14.31</v>
      </c>
      <c r="BD186" s="87">
        <v>7.57</v>
      </c>
      <c r="BE186" s="87">
        <v>895.44</v>
      </c>
      <c r="BF186" s="87">
        <v>237.46</v>
      </c>
      <c r="BG186" s="87">
        <v>212.16</v>
      </c>
      <c r="BH186" s="87">
        <v>55.76</v>
      </c>
      <c r="BI186" s="87">
        <v>72.930000000000007</v>
      </c>
      <c r="BJ186" s="87">
        <v>146.16999999999999</v>
      </c>
      <c r="BK186" s="87">
        <v>103.53</v>
      </c>
      <c r="BL186" s="87">
        <v>58.81</v>
      </c>
      <c r="BM186" s="87">
        <v>120.12</v>
      </c>
      <c r="BN186" s="87">
        <v>1112.72</v>
      </c>
      <c r="BO186" s="87">
        <v>0</v>
      </c>
      <c r="BP186" s="87">
        <v>0</v>
      </c>
      <c r="BQ186" s="87" t="s">
        <v>308</v>
      </c>
      <c r="BR186" s="87">
        <v>87537.67</v>
      </c>
      <c r="BS186" s="87" t="s">
        <v>308</v>
      </c>
      <c r="BT186" s="87">
        <v>6493.24</v>
      </c>
      <c r="BU186" s="87" t="s">
        <v>308</v>
      </c>
      <c r="BV186" s="87">
        <v>0</v>
      </c>
      <c r="BW186" s="87" t="s">
        <v>308</v>
      </c>
      <c r="BX186" s="87">
        <v>0.2</v>
      </c>
      <c r="BY186" s="87" t="s">
        <v>308</v>
      </c>
      <c r="BZ186" s="87">
        <v>6493.43</v>
      </c>
      <c r="CA186" s="87" t="s">
        <v>308</v>
      </c>
      <c r="CB186" s="87">
        <v>6047.65</v>
      </c>
      <c r="CC186" s="87" t="s">
        <v>308</v>
      </c>
      <c r="CD186" s="87">
        <v>0</v>
      </c>
      <c r="CE186" s="87" t="s">
        <v>308</v>
      </c>
      <c r="CF186" s="87">
        <v>1616.27</v>
      </c>
      <c r="CG186" s="87" t="s">
        <v>308</v>
      </c>
      <c r="CH186" s="87">
        <v>1616.27</v>
      </c>
      <c r="CI186" s="87" t="s">
        <v>308</v>
      </c>
      <c r="CJ186" s="87">
        <v>7663.92</v>
      </c>
      <c r="CK186" s="87" t="s">
        <v>308</v>
      </c>
      <c r="CL186" s="87">
        <v>0</v>
      </c>
      <c r="CM186" s="87" t="s">
        <v>308</v>
      </c>
      <c r="CN186" s="87">
        <v>0</v>
      </c>
      <c r="CO186" s="87" t="s">
        <v>308</v>
      </c>
      <c r="CP186" s="87">
        <v>0</v>
      </c>
      <c r="CQ186" s="87" t="s">
        <v>308</v>
      </c>
      <c r="CR186" s="87">
        <v>11240.52</v>
      </c>
      <c r="CS186" s="87" t="s">
        <v>308</v>
      </c>
      <c r="CT186" s="87">
        <v>11240.52</v>
      </c>
      <c r="CU186" s="87" t="s">
        <v>308</v>
      </c>
      <c r="CV186" s="87">
        <v>25397.88</v>
      </c>
      <c r="CW186" s="87" t="s">
        <v>308</v>
      </c>
      <c r="CX186" s="87">
        <v>112935.54</v>
      </c>
      <c r="CY186" s="87" t="s">
        <v>308</v>
      </c>
    </row>
    <row r="187" spans="1:103" ht="14.5" x14ac:dyDescent="0.35">
      <c r="A187" s="86" t="s">
        <v>410</v>
      </c>
      <c r="B187" s="86" t="s">
        <v>334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91">
        <v>442.48</v>
      </c>
      <c r="F187" s="91">
        <v>28.18</v>
      </c>
      <c r="G187" s="91">
        <v>36.78</v>
      </c>
      <c r="H187" s="91">
        <v>155.12</v>
      </c>
      <c r="I187" s="91">
        <v>12065</v>
      </c>
      <c r="J187" s="91">
        <v>893.57</v>
      </c>
      <c r="K187" s="91">
        <v>977.13</v>
      </c>
      <c r="L187" s="91">
        <v>37056.5</v>
      </c>
      <c r="M187" s="91">
        <v>10216.18</v>
      </c>
      <c r="N187" s="91">
        <v>193.77</v>
      </c>
      <c r="O187" s="91">
        <v>3532.26</v>
      </c>
      <c r="P187" s="91">
        <v>1622.59</v>
      </c>
      <c r="Q187" s="91">
        <v>2209.6</v>
      </c>
      <c r="R187" s="91">
        <v>1230.98</v>
      </c>
      <c r="S187" s="91">
        <v>506.96</v>
      </c>
      <c r="T187" s="91">
        <v>1001.21</v>
      </c>
      <c r="U187" s="91">
        <v>802.3</v>
      </c>
      <c r="V187" s="91">
        <v>1318.52</v>
      </c>
      <c r="W187" s="91">
        <v>1216.01</v>
      </c>
      <c r="X187" s="91">
        <v>858.6</v>
      </c>
      <c r="Y187" s="91">
        <v>225.25</v>
      </c>
      <c r="Z187" s="91">
        <v>1695.09</v>
      </c>
      <c r="AA187" s="91">
        <v>285.08</v>
      </c>
      <c r="AB187" s="91">
        <v>413.93</v>
      </c>
      <c r="AC187" s="91">
        <v>61</v>
      </c>
      <c r="AD187" s="91">
        <v>1101.57</v>
      </c>
      <c r="AE187" s="91">
        <v>1285.95</v>
      </c>
      <c r="AF187" s="91">
        <v>371.45</v>
      </c>
      <c r="AG187" s="91">
        <v>3585.28</v>
      </c>
      <c r="AH187" s="91">
        <v>1950.13</v>
      </c>
      <c r="AI187" s="91">
        <v>527.84</v>
      </c>
      <c r="AJ187" s="91">
        <v>62.71</v>
      </c>
      <c r="AK187" s="91">
        <v>27.04</v>
      </c>
      <c r="AL187" s="91">
        <v>882.81</v>
      </c>
      <c r="AM187" s="91">
        <v>112.64</v>
      </c>
      <c r="AN187" s="91">
        <v>1319.26</v>
      </c>
      <c r="AO187" s="91">
        <v>3768.43</v>
      </c>
      <c r="AP187" s="91">
        <v>1062.26</v>
      </c>
      <c r="AQ187" s="91">
        <v>408.72</v>
      </c>
      <c r="AR187" s="91">
        <v>404.6</v>
      </c>
      <c r="AS187" s="91">
        <v>930.92</v>
      </c>
      <c r="AT187" s="91">
        <v>308.99</v>
      </c>
      <c r="AU187" s="91">
        <v>623.16</v>
      </c>
      <c r="AV187" s="91">
        <v>647.62</v>
      </c>
      <c r="AW187" s="91">
        <v>1843.1</v>
      </c>
      <c r="AX187" s="91">
        <v>1389.11</v>
      </c>
      <c r="AY187" s="91">
        <v>282.08</v>
      </c>
      <c r="AZ187" s="91">
        <v>683.91</v>
      </c>
      <c r="BA187" s="91">
        <v>685.16</v>
      </c>
      <c r="BB187" s="91">
        <v>355.33</v>
      </c>
      <c r="BC187" s="91">
        <v>62.77</v>
      </c>
      <c r="BD187" s="91">
        <v>511.97</v>
      </c>
      <c r="BE187" s="91">
        <v>3356.69</v>
      </c>
      <c r="BF187" s="91">
        <v>1422.08</v>
      </c>
      <c r="BG187" s="91">
        <v>982.17</v>
      </c>
      <c r="BH187" s="91">
        <v>1083.1400000000001</v>
      </c>
      <c r="BI187" s="91">
        <v>655.87</v>
      </c>
      <c r="BJ187" s="91">
        <v>369.8</v>
      </c>
      <c r="BK187" s="91">
        <v>274.57</v>
      </c>
      <c r="BL187" s="91">
        <v>305.83999999999997</v>
      </c>
      <c r="BM187" s="91">
        <v>78.58</v>
      </c>
      <c r="BN187" s="91">
        <v>219.84</v>
      </c>
      <c r="BO187" s="91">
        <v>0</v>
      </c>
      <c r="BP187" s="91">
        <v>0</v>
      </c>
      <c r="BQ187" s="91" t="s">
        <v>308</v>
      </c>
      <c r="BR187" s="91">
        <v>112987.49</v>
      </c>
      <c r="BS187" s="91" t="s">
        <v>308</v>
      </c>
      <c r="BT187" s="91">
        <v>16921.36</v>
      </c>
      <c r="BU187" s="91" t="s">
        <v>308</v>
      </c>
      <c r="BV187" s="91">
        <v>0</v>
      </c>
      <c r="BW187" s="91" t="s">
        <v>308</v>
      </c>
      <c r="BX187" s="91">
        <v>114.05</v>
      </c>
      <c r="BY187" s="91" t="s">
        <v>308</v>
      </c>
      <c r="BZ187" s="91">
        <v>17035.41</v>
      </c>
      <c r="CA187" s="91" t="s">
        <v>308</v>
      </c>
      <c r="CB187" s="91">
        <v>0.16</v>
      </c>
      <c r="CC187" s="91" t="s">
        <v>308</v>
      </c>
      <c r="CD187" s="91">
        <v>0</v>
      </c>
      <c r="CE187" s="91" t="s">
        <v>308</v>
      </c>
      <c r="CF187" s="91">
        <v>1667.39</v>
      </c>
      <c r="CG187" s="91" t="s">
        <v>308</v>
      </c>
      <c r="CH187" s="91">
        <v>1667.39</v>
      </c>
      <c r="CI187" s="91" t="s">
        <v>308</v>
      </c>
      <c r="CJ187" s="91">
        <v>1667.55</v>
      </c>
      <c r="CK187" s="91" t="s">
        <v>308</v>
      </c>
      <c r="CL187" s="91">
        <v>0</v>
      </c>
      <c r="CM187" s="91" t="s">
        <v>308</v>
      </c>
      <c r="CN187" s="91">
        <v>0</v>
      </c>
      <c r="CO187" s="91" t="s">
        <v>308</v>
      </c>
      <c r="CP187" s="91">
        <v>0</v>
      </c>
      <c r="CQ187" s="91" t="s">
        <v>308</v>
      </c>
      <c r="CR187" s="91">
        <v>22886.6</v>
      </c>
      <c r="CS187" s="91" t="s">
        <v>308</v>
      </c>
      <c r="CT187" s="91">
        <v>22886.6</v>
      </c>
      <c r="CU187" s="91" t="s">
        <v>308</v>
      </c>
      <c r="CV187" s="91">
        <v>41589.550000000003</v>
      </c>
      <c r="CW187" s="91" t="s">
        <v>308</v>
      </c>
      <c r="CX187" s="91">
        <v>154577.04999999999</v>
      </c>
      <c r="CY187" s="91" t="s">
        <v>308</v>
      </c>
    </row>
    <row r="188" spans="1:103" ht="14.5" x14ac:dyDescent="0.35">
      <c r="A188" s="86" t="s">
        <v>410</v>
      </c>
      <c r="B188" s="86" t="s">
        <v>335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68.92</v>
      </c>
      <c r="F188" s="87">
        <v>13.08</v>
      </c>
      <c r="G188" s="87">
        <v>9.77</v>
      </c>
      <c r="H188" s="87">
        <v>39.22</v>
      </c>
      <c r="I188" s="87">
        <v>1026.1099999999999</v>
      </c>
      <c r="J188" s="87">
        <v>247.67</v>
      </c>
      <c r="K188" s="87">
        <v>96.18</v>
      </c>
      <c r="L188" s="87">
        <v>869.87</v>
      </c>
      <c r="M188" s="87">
        <v>5787.13</v>
      </c>
      <c r="N188" s="87">
        <v>71.47</v>
      </c>
      <c r="O188" s="87">
        <v>760.63</v>
      </c>
      <c r="P188" s="87">
        <v>580.63</v>
      </c>
      <c r="Q188" s="87">
        <v>347.84</v>
      </c>
      <c r="R188" s="87">
        <v>173.84</v>
      </c>
      <c r="S188" s="87">
        <v>205.09</v>
      </c>
      <c r="T188" s="87">
        <v>368.56</v>
      </c>
      <c r="U188" s="87">
        <v>273.31</v>
      </c>
      <c r="V188" s="87">
        <v>280.14999999999998</v>
      </c>
      <c r="W188" s="87">
        <v>527.62</v>
      </c>
      <c r="X188" s="87">
        <v>709.1</v>
      </c>
      <c r="Y188" s="87">
        <v>115.08</v>
      </c>
      <c r="Z188" s="87">
        <v>337.02</v>
      </c>
      <c r="AA188" s="87">
        <v>124.68</v>
      </c>
      <c r="AB188" s="87">
        <v>284.67</v>
      </c>
      <c r="AC188" s="87">
        <v>54.92</v>
      </c>
      <c r="AD188" s="87">
        <v>162.30000000000001</v>
      </c>
      <c r="AE188" s="87">
        <v>520.22</v>
      </c>
      <c r="AF188" s="87">
        <v>564.21</v>
      </c>
      <c r="AG188" s="87">
        <v>2448.8000000000002</v>
      </c>
      <c r="AH188" s="87">
        <v>3224.02</v>
      </c>
      <c r="AI188" s="87">
        <v>432.23</v>
      </c>
      <c r="AJ188" s="87">
        <v>44.61</v>
      </c>
      <c r="AK188" s="87">
        <v>39.92</v>
      </c>
      <c r="AL188" s="87">
        <v>406.07</v>
      </c>
      <c r="AM188" s="87">
        <v>281.86</v>
      </c>
      <c r="AN188" s="87">
        <v>661.87</v>
      </c>
      <c r="AO188" s="87">
        <v>9030.58</v>
      </c>
      <c r="AP188" s="87">
        <v>2093.83</v>
      </c>
      <c r="AQ188" s="87">
        <v>1264.8499999999999</v>
      </c>
      <c r="AR188" s="87">
        <v>1748.19</v>
      </c>
      <c r="AS188" s="87">
        <v>2050.19</v>
      </c>
      <c r="AT188" s="87">
        <v>807.91</v>
      </c>
      <c r="AU188" s="87">
        <v>665.61</v>
      </c>
      <c r="AV188" s="87">
        <v>584.70000000000005</v>
      </c>
      <c r="AW188" s="87">
        <v>2479.4</v>
      </c>
      <c r="AX188" s="87">
        <v>2091.41</v>
      </c>
      <c r="AY188" s="87">
        <v>747.41</v>
      </c>
      <c r="AZ188" s="87">
        <v>1953.49</v>
      </c>
      <c r="BA188" s="87">
        <v>849.75</v>
      </c>
      <c r="BB188" s="87">
        <v>409.87</v>
      </c>
      <c r="BC188" s="87">
        <v>105.91</v>
      </c>
      <c r="BD188" s="87">
        <v>2104.23</v>
      </c>
      <c r="BE188" s="87">
        <v>2907.77</v>
      </c>
      <c r="BF188" s="87">
        <v>2332.39</v>
      </c>
      <c r="BG188" s="87">
        <v>1519.93</v>
      </c>
      <c r="BH188" s="87">
        <v>425.08</v>
      </c>
      <c r="BI188" s="87">
        <v>487.23</v>
      </c>
      <c r="BJ188" s="87">
        <v>986.47</v>
      </c>
      <c r="BK188" s="87">
        <v>666.5</v>
      </c>
      <c r="BL188" s="87">
        <v>727.65</v>
      </c>
      <c r="BM188" s="87">
        <v>61.33</v>
      </c>
      <c r="BN188" s="87">
        <v>266.08999999999997</v>
      </c>
      <c r="BO188" s="87">
        <v>0</v>
      </c>
      <c r="BP188" s="87">
        <v>0</v>
      </c>
      <c r="BQ188" s="87" t="s">
        <v>308</v>
      </c>
      <c r="BR188" s="87">
        <v>61526.45</v>
      </c>
      <c r="BS188" s="87" t="s">
        <v>308</v>
      </c>
      <c r="BT188" s="87">
        <v>4064.25</v>
      </c>
      <c r="BU188" s="87" t="s">
        <v>308</v>
      </c>
      <c r="BV188" s="87">
        <v>2.2799999999999998</v>
      </c>
      <c r="BW188" s="87" t="s">
        <v>308</v>
      </c>
      <c r="BX188" s="87">
        <v>5.08</v>
      </c>
      <c r="BY188" s="87" t="s">
        <v>308</v>
      </c>
      <c r="BZ188" s="87">
        <v>4071.61</v>
      </c>
      <c r="CA188" s="87" t="s">
        <v>308</v>
      </c>
      <c r="CB188" s="87">
        <v>13.25</v>
      </c>
      <c r="CC188" s="87" t="s">
        <v>308</v>
      </c>
      <c r="CD188" s="87">
        <v>0</v>
      </c>
      <c r="CE188" s="87" t="s">
        <v>308</v>
      </c>
      <c r="CF188" s="87">
        <v>-896.99</v>
      </c>
      <c r="CG188" s="87" t="s">
        <v>308</v>
      </c>
      <c r="CH188" s="87">
        <v>-896.99</v>
      </c>
      <c r="CI188" s="87" t="s">
        <v>308</v>
      </c>
      <c r="CJ188" s="87">
        <v>-883.74</v>
      </c>
      <c r="CK188" s="87" t="s">
        <v>308</v>
      </c>
      <c r="CL188" s="87">
        <v>0</v>
      </c>
      <c r="CM188" s="87" t="s">
        <v>308</v>
      </c>
      <c r="CN188" s="87">
        <v>0</v>
      </c>
      <c r="CO188" s="87" t="s">
        <v>308</v>
      </c>
      <c r="CP188" s="87">
        <v>0</v>
      </c>
      <c r="CQ188" s="87" t="s">
        <v>308</v>
      </c>
      <c r="CR188" s="87">
        <v>1612.9</v>
      </c>
      <c r="CS188" s="87" t="s">
        <v>308</v>
      </c>
      <c r="CT188" s="87">
        <v>1612.9</v>
      </c>
      <c r="CU188" s="87" t="s">
        <v>308</v>
      </c>
      <c r="CV188" s="87">
        <v>4800.76</v>
      </c>
      <c r="CW188" s="87" t="s">
        <v>308</v>
      </c>
      <c r="CX188" s="87">
        <v>66327.210000000006</v>
      </c>
      <c r="CY188" s="87" t="s">
        <v>308</v>
      </c>
    </row>
    <row r="189" spans="1:103" ht="14.5" x14ac:dyDescent="0.35">
      <c r="A189" s="86" t="s">
        <v>410</v>
      </c>
      <c r="B189" s="86" t="s">
        <v>336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91">
        <v>6753.79</v>
      </c>
      <c r="F189" s="91">
        <v>429.62</v>
      </c>
      <c r="G189" s="91">
        <v>435.29</v>
      </c>
      <c r="H189" s="91">
        <v>908.11</v>
      </c>
      <c r="I189" s="91">
        <v>1536.37</v>
      </c>
      <c r="J189" s="91">
        <v>246.07</v>
      </c>
      <c r="K189" s="91">
        <v>289.79000000000002</v>
      </c>
      <c r="L189" s="91">
        <v>342.11</v>
      </c>
      <c r="M189" s="91">
        <v>83.97</v>
      </c>
      <c r="N189" s="91">
        <v>30554.22</v>
      </c>
      <c r="O189" s="91">
        <v>13813.25</v>
      </c>
      <c r="P189" s="91">
        <v>258.26</v>
      </c>
      <c r="Q189" s="91">
        <v>405.08</v>
      </c>
      <c r="R189" s="91">
        <v>1808.37</v>
      </c>
      <c r="S189" s="91">
        <v>3369.8</v>
      </c>
      <c r="T189" s="91">
        <v>577.08000000000004</v>
      </c>
      <c r="U189" s="91">
        <v>115.97</v>
      </c>
      <c r="V189" s="91">
        <v>364.1</v>
      </c>
      <c r="W189" s="91">
        <v>661.11</v>
      </c>
      <c r="X189" s="91">
        <v>598.36</v>
      </c>
      <c r="Y189" s="91">
        <v>138.91</v>
      </c>
      <c r="Z189" s="91">
        <v>426.43</v>
      </c>
      <c r="AA189" s="91">
        <v>304.32</v>
      </c>
      <c r="AB189" s="91">
        <v>7254.74</v>
      </c>
      <c r="AC189" s="91">
        <v>145.71</v>
      </c>
      <c r="AD189" s="91">
        <v>1092.42</v>
      </c>
      <c r="AE189" s="91">
        <v>7747.18</v>
      </c>
      <c r="AF189" s="91">
        <v>994.16</v>
      </c>
      <c r="AG189" s="91">
        <v>5624.14</v>
      </c>
      <c r="AH189" s="91">
        <v>2104.4</v>
      </c>
      <c r="AI189" s="91">
        <v>19513.37</v>
      </c>
      <c r="AJ189" s="91">
        <v>4124.2</v>
      </c>
      <c r="AK189" s="91">
        <v>12423.83</v>
      </c>
      <c r="AL189" s="91">
        <v>3047.05</v>
      </c>
      <c r="AM189" s="91">
        <v>483.48</v>
      </c>
      <c r="AN189" s="91">
        <v>807.25</v>
      </c>
      <c r="AO189" s="91">
        <v>94.12</v>
      </c>
      <c r="AP189" s="91">
        <v>241.04</v>
      </c>
      <c r="AQ189" s="91">
        <v>270.52</v>
      </c>
      <c r="AR189" s="91">
        <v>350.63</v>
      </c>
      <c r="AS189" s="91">
        <v>354.26</v>
      </c>
      <c r="AT189" s="91">
        <v>345.79</v>
      </c>
      <c r="AU189" s="91">
        <v>201.76</v>
      </c>
      <c r="AV189" s="91">
        <v>671.91</v>
      </c>
      <c r="AW189" s="91">
        <v>760.99</v>
      </c>
      <c r="AX189" s="91">
        <v>409.5</v>
      </c>
      <c r="AY189" s="91">
        <v>233.56</v>
      </c>
      <c r="AZ189" s="91">
        <v>209.48</v>
      </c>
      <c r="BA189" s="91">
        <v>212.98</v>
      </c>
      <c r="BB189" s="91">
        <v>737.47</v>
      </c>
      <c r="BC189" s="91">
        <v>86.32</v>
      </c>
      <c r="BD189" s="91">
        <v>159.05000000000001</v>
      </c>
      <c r="BE189" s="91">
        <v>923.57</v>
      </c>
      <c r="BF189" s="91">
        <v>2576.08</v>
      </c>
      <c r="BG189" s="91">
        <v>739.35</v>
      </c>
      <c r="BH189" s="91">
        <v>744.37</v>
      </c>
      <c r="BI189" s="91">
        <v>402.14</v>
      </c>
      <c r="BJ189" s="91">
        <v>260.11</v>
      </c>
      <c r="BK189" s="91">
        <v>295.81</v>
      </c>
      <c r="BL189" s="91">
        <v>245.28</v>
      </c>
      <c r="BM189" s="91">
        <v>72.650000000000006</v>
      </c>
      <c r="BN189" s="91">
        <v>401.13</v>
      </c>
      <c r="BO189" s="91">
        <v>0</v>
      </c>
      <c r="BP189" s="91">
        <v>0</v>
      </c>
      <c r="BQ189" s="91" t="s">
        <v>308</v>
      </c>
      <c r="BR189" s="91">
        <v>141782.19</v>
      </c>
      <c r="BS189" s="91" t="s">
        <v>308</v>
      </c>
      <c r="BT189" s="91">
        <v>81391.360000000001</v>
      </c>
      <c r="BU189" s="91" t="s">
        <v>308</v>
      </c>
      <c r="BV189" s="91">
        <v>0.98</v>
      </c>
      <c r="BW189" s="91" t="s">
        <v>308</v>
      </c>
      <c r="BX189" s="91">
        <v>198.26</v>
      </c>
      <c r="BY189" s="91" t="s">
        <v>308</v>
      </c>
      <c r="BZ189" s="91">
        <v>81590.600000000006</v>
      </c>
      <c r="CA189" s="91" t="s">
        <v>308</v>
      </c>
      <c r="CB189" s="91">
        <v>0</v>
      </c>
      <c r="CC189" s="91" t="s">
        <v>308</v>
      </c>
      <c r="CD189" s="91">
        <v>0</v>
      </c>
      <c r="CE189" s="91" t="s">
        <v>308</v>
      </c>
      <c r="CF189" s="91">
        <v>1593.53</v>
      </c>
      <c r="CG189" s="91" t="s">
        <v>308</v>
      </c>
      <c r="CH189" s="91">
        <v>1593.53</v>
      </c>
      <c r="CI189" s="91" t="s">
        <v>308</v>
      </c>
      <c r="CJ189" s="91">
        <v>1593.53</v>
      </c>
      <c r="CK189" s="91" t="s">
        <v>308</v>
      </c>
      <c r="CL189" s="91">
        <v>0</v>
      </c>
      <c r="CM189" s="91" t="s">
        <v>308</v>
      </c>
      <c r="CN189" s="91">
        <v>0</v>
      </c>
      <c r="CO189" s="91" t="s">
        <v>308</v>
      </c>
      <c r="CP189" s="91">
        <v>0</v>
      </c>
      <c r="CQ189" s="91" t="s">
        <v>308</v>
      </c>
      <c r="CR189" s="91">
        <v>62283.29</v>
      </c>
      <c r="CS189" s="91" t="s">
        <v>308</v>
      </c>
      <c r="CT189" s="91">
        <v>62283.29</v>
      </c>
      <c r="CU189" s="91" t="s">
        <v>308</v>
      </c>
      <c r="CV189" s="91">
        <v>145467.41</v>
      </c>
      <c r="CW189" s="91" t="s">
        <v>308</v>
      </c>
      <c r="CX189" s="91">
        <v>287249.59999999998</v>
      </c>
      <c r="CY189" s="91" t="s">
        <v>308</v>
      </c>
    </row>
    <row r="190" spans="1:103" ht="14.5" x14ac:dyDescent="0.35">
      <c r="A190" s="86" t="s">
        <v>410</v>
      </c>
      <c r="B190" s="86" t="s">
        <v>337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15604.9</v>
      </c>
      <c r="F190" s="87">
        <v>182.3</v>
      </c>
      <c r="G190" s="87">
        <v>241.14</v>
      </c>
      <c r="H190" s="87">
        <v>1105.1500000000001</v>
      </c>
      <c r="I190" s="87">
        <v>7174.73</v>
      </c>
      <c r="J190" s="87">
        <v>6965.16</v>
      </c>
      <c r="K190" s="87">
        <v>3056.56</v>
      </c>
      <c r="L190" s="87">
        <v>6576.87</v>
      </c>
      <c r="M190" s="87">
        <v>2245.41</v>
      </c>
      <c r="N190" s="87">
        <v>15056.02</v>
      </c>
      <c r="O190" s="87">
        <v>110404.58</v>
      </c>
      <c r="P190" s="87">
        <v>10232.709999999999</v>
      </c>
      <c r="Q190" s="87">
        <v>43815.98</v>
      </c>
      <c r="R190" s="87">
        <v>3981.33</v>
      </c>
      <c r="S190" s="87">
        <v>6437.52</v>
      </c>
      <c r="T190" s="87">
        <v>4976.07</v>
      </c>
      <c r="U190" s="87">
        <v>2264.4899999999998</v>
      </c>
      <c r="V190" s="87">
        <v>3740.56</v>
      </c>
      <c r="W190" s="87">
        <v>3504.5</v>
      </c>
      <c r="X190" s="87">
        <v>7115.23</v>
      </c>
      <c r="Y190" s="87">
        <v>1657.89</v>
      </c>
      <c r="Z190" s="87">
        <v>4296.76</v>
      </c>
      <c r="AA190" s="87">
        <v>1339.38</v>
      </c>
      <c r="AB190" s="87">
        <v>5614.91</v>
      </c>
      <c r="AC190" s="87">
        <v>979.23</v>
      </c>
      <c r="AD190" s="87">
        <v>1068.2</v>
      </c>
      <c r="AE190" s="87">
        <v>11201.36</v>
      </c>
      <c r="AF190" s="87">
        <v>1625.49</v>
      </c>
      <c r="AG190" s="87">
        <v>2332.31</v>
      </c>
      <c r="AH190" s="87">
        <v>610.5</v>
      </c>
      <c r="AI190" s="87">
        <v>775.91</v>
      </c>
      <c r="AJ190" s="87">
        <v>76.58</v>
      </c>
      <c r="AK190" s="87">
        <v>102.77</v>
      </c>
      <c r="AL190" s="87">
        <v>466.21</v>
      </c>
      <c r="AM190" s="87">
        <v>32.24</v>
      </c>
      <c r="AN190" s="87">
        <v>2047.7</v>
      </c>
      <c r="AO190" s="87">
        <v>300.23</v>
      </c>
      <c r="AP190" s="87">
        <v>519.41</v>
      </c>
      <c r="AQ190" s="87">
        <v>96.7</v>
      </c>
      <c r="AR190" s="87">
        <v>260.87</v>
      </c>
      <c r="AS190" s="87">
        <v>110.5</v>
      </c>
      <c r="AT190" s="87">
        <v>24.78</v>
      </c>
      <c r="AU190" s="87">
        <v>35.909999999999997</v>
      </c>
      <c r="AV190" s="87">
        <v>1698.38</v>
      </c>
      <c r="AW190" s="87">
        <v>329.81</v>
      </c>
      <c r="AX190" s="87">
        <v>903.63</v>
      </c>
      <c r="AY190" s="87">
        <v>958.55</v>
      </c>
      <c r="AZ190" s="87">
        <v>150.54</v>
      </c>
      <c r="BA190" s="87">
        <v>500.87</v>
      </c>
      <c r="BB190" s="87">
        <v>234.59</v>
      </c>
      <c r="BC190" s="87">
        <v>45.37</v>
      </c>
      <c r="BD190" s="87">
        <v>52.79</v>
      </c>
      <c r="BE190" s="87">
        <v>2282.13</v>
      </c>
      <c r="BF190" s="87">
        <v>1140.17</v>
      </c>
      <c r="BG190" s="87">
        <v>574.96</v>
      </c>
      <c r="BH190" s="87">
        <v>6132.73</v>
      </c>
      <c r="BI190" s="87">
        <v>607.9</v>
      </c>
      <c r="BJ190" s="87">
        <v>292.5</v>
      </c>
      <c r="BK190" s="87">
        <v>292.3</v>
      </c>
      <c r="BL190" s="87">
        <v>218.77</v>
      </c>
      <c r="BM190" s="87">
        <v>90.82</v>
      </c>
      <c r="BN190" s="87">
        <v>1900.1</v>
      </c>
      <c r="BO190" s="87">
        <v>0</v>
      </c>
      <c r="BP190" s="87">
        <v>0</v>
      </c>
      <c r="BQ190" s="87" t="s">
        <v>308</v>
      </c>
      <c r="BR190" s="87">
        <v>308663.96999999997</v>
      </c>
      <c r="BS190" s="87" t="s">
        <v>308</v>
      </c>
      <c r="BT190" s="87">
        <v>32025.200000000001</v>
      </c>
      <c r="BU190" s="87" t="s">
        <v>308</v>
      </c>
      <c r="BV190" s="87">
        <v>0.14000000000000001</v>
      </c>
      <c r="BW190" s="87" t="s">
        <v>308</v>
      </c>
      <c r="BX190" s="87">
        <v>382.42</v>
      </c>
      <c r="BY190" s="87" t="s">
        <v>308</v>
      </c>
      <c r="BZ190" s="87">
        <v>32407.759999999998</v>
      </c>
      <c r="CA190" s="87" t="s">
        <v>308</v>
      </c>
      <c r="CB190" s="87">
        <v>774.95</v>
      </c>
      <c r="CC190" s="87" t="s">
        <v>308</v>
      </c>
      <c r="CD190" s="87">
        <v>0</v>
      </c>
      <c r="CE190" s="87" t="s">
        <v>308</v>
      </c>
      <c r="CF190" s="87">
        <v>3234.01</v>
      </c>
      <c r="CG190" s="87" t="s">
        <v>308</v>
      </c>
      <c r="CH190" s="87">
        <v>3234.01</v>
      </c>
      <c r="CI190" s="87" t="s">
        <v>308</v>
      </c>
      <c r="CJ190" s="87">
        <v>4008.96</v>
      </c>
      <c r="CK190" s="87" t="s">
        <v>308</v>
      </c>
      <c r="CL190" s="87">
        <v>0</v>
      </c>
      <c r="CM190" s="87" t="s">
        <v>308</v>
      </c>
      <c r="CN190" s="87">
        <v>0</v>
      </c>
      <c r="CO190" s="87" t="s">
        <v>308</v>
      </c>
      <c r="CP190" s="87">
        <v>0</v>
      </c>
      <c r="CQ190" s="87" t="s">
        <v>308</v>
      </c>
      <c r="CR190" s="87">
        <v>122193.49</v>
      </c>
      <c r="CS190" s="87" t="s">
        <v>308</v>
      </c>
      <c r="CT190" s="87">
        <v>122193.49</v>
      </c>
      <c r="CU190" s="87" t="s">
        <v>308</v>
      </c>
      <c r="CV190" s="87">
        <v>158610.20000000001</v>
      </c>
      <c r="CW190" s="87" t="s">
        <v>308</v>
      </c>
      <c r="CX190" s="87">
        <v>467274.17</v>
      </c>
      <c r="CY190" s="87" t="s">
        <v>308</v>
      </c>
    </row>
    <row r="191" spans="1:103" ht="14.5" x14ac:dyDescent="0.35">
      <c r="A191" s="86" t="s">
        <v>410</v>
      </c>
      <c r="B191" s="86" t="s">
        <v>338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91">
        <v>961.03</v>
      </c>
      <c r="F191" s="91">
        <v>0.26</v>
      </c>
      <c r="G191" s="91">
        <v>24.91</v>
      </c>
      <c r="H191" s="91">
        <v>0.78</v>
      </c>
      <c r="I191" s="91">
        <v>949.94</v>
      </c>
      <c r="J191" s="91">
        <v>12.57</v>
      </c>
      <c r="K191" s="91">
        <v>0.92</v>
      </c>
      <c r="L191" s="91">
        <v>5.15</v>
      </c>
      <c r="M191" s="91">
        <v>0.14000000000000001</v>
      </c>
      <c r="N191" s="91">
        <v>5.16</v>
      </c>
      <c r="O191" s="91">
        <v>914.35</v>
      </c>
      <c r="P191" s="91">
        <v>14392.5</v>
      </c>
      <c r="Q191" s="91">
        <v>158.07</v>
      </c>
      <c r="R191" s="91">
        <v>41.92</v>
      </c>
      <c r="S191" s="91">
        <v>1.62</v>
      </c>
      <c r="T191" s="91">
        <v>2.2799999999999998</v>
      </c>
      <c r="U191" s="91">
        <v>4.78</v>
      </c>
      <c r="V191" s="91">
        <v>3.8</v>
      </c>
      <c r="W191" s="91">
        <v>2.78</v>
      </c>
      <c r="X191" s="91">
        <v>38.82</v>
      </c>
      <c r="Y191" s="91">
        <v>0.94</v>
      </c>
      <c r="Z191" s="91">
        <v>44.24</v>
      </c>
      <c r="AA191" s="91">
        <v>1.1399999999999999</v>
      </c>
      <c r="AB191" s="91">
        <v>3.28</v>
      </c>
      <c r="AC191" s="91">
        <v>4.4000000000000004</v>
      </c>
      <c r="AD191" s="91">
        <v>13.13</v>
      </c>
      <c r="AE191" s="91">
        <v>5.0199999999999996</v>
      </c>
      <c r="AF191" s="91">
        <v>2.15</v>
      </c>
      <c r="AG191" s="91">
        <v>240.27</v>
      </c>
      <c r="AH191" s="91">
        <v>30.63</v>
      </c>
      <c r="AI191" s="91">
        <v>4.88</v>
      </c>
      <c r="AJ191" s="91">
        <v>1.99</v>
      </c>
      <c r="AK191" s="91">
        <v>2.3199999999999998</v>
      </c>
      <c r="AL191" s="91">
        <v>8.32</v>
      </c>
      <c r="AM191" s="91">
        <v>0.43</v>
      </c>
      <c r="AN191" s="91">
        <v>6.79</v>
      </c>
      <c r="AO191" s="91">
        <v>0.34</v>
      </c>
      <c r="AP191" s="91">
        <v>1.08</v>
      </c>
      <c r="AQ191" s="91">
        <v>0.78</v>
      </c>
      <c r="AR191" s="91">
        <v>5.45</v>
      </c>
      <c r="AS191" s="91">
        <v>6.28</v>
      </c>
      <c r="AT191" s="91">
        <v>2.36</v>
      </c>
      <c r="AU191" s="91">
        <v>0.37</v>
      </c>
      <c r="AV191" s="91">
        <v>3.4</v>
      </c>
      <c r="AW191" s="91">
        <v>45.48</v>
      </c>
      <c r="AX191" s="91">
        <v>25.11</v>
      </c>
      <c r="AY191" s="91">
        <v>304.5</v>
      </c>
      <c r="AZ191" s="91">
        <v>17.329999999999998</v>
      </c>
      <c r="BA191" s="91">
        <v>528.59</v>
      </c>
      <c r="BB191" s="91">
        <v>12.74</v>
      </c>
      <c r="BC191" s="91">
        <v>1.59</v>
      </c>
      <c r="BD191" s="91">
        <v>0.36</v>
      </c>
      <c r="BE191" s="91">
        <v>25.69</v>
      </c>
      <c r="BF191" s="91">
        <v>299.87</v>
      </c>
      <c r="BG191" s="91">
        <v>228.91</v>
      </c>
      <c r="BH191" s="91">
        <v>25426.47</v>
      </c>
      <c r="BI191" s="91">
        <v>1262.8399999999999</v>
      </c>
      <c r="BJ191" s="91">
        <v>5.87</v>
      </c>
      <c r="BK191" s="91">
        <v>13.36</v>
      </c>
      <c r="BL191" s="91">
        <v>19.43</v>
      </c>
      <c r="BM191" s="91">
        <v>0.28999999999999998</v>
      </c>
      <c r="BN191" s="91">
        <v>9.5399999999999991</v>
      </c>
      <c r="BO191" s="91">
        <v>0</v>
      </c>
      <c r="BP191" s="91">
        <v>0</v>
      </c>
      <c r="BQ191" s="91" t="s">
        <v>308</v>
      </c>
      <c r="BR191" s="91">
        <v>46139.76</v>
      </c>
      <c r="BS191" s="91" t="s">
        <v>308</v>
      </c>
      <c r="BT191" s="91">
        <v>30998.42</v>
      </c>
      <c r="BU191" s="91" t="s">
        <v>308</v>
      </c>
      <c r="BV191" s="91">
        <v>1.39</v>
      </c>
      <c r="BW191" s="91" t="s">
        <v>308</v>
      </c>
      <c r="BX191" s="91">
        <v>40241.910000000003</v>
      </c>
      <c r="BY191" s="91" t="s">
        <v>308</v>
      </c>
      <c r="BZ191" s="91">
        <v>71241.72</v>
      </c>
      <c r="CA191" s="91" t="s">
        <v>308</v>
      </c>
      <c r="CB191" s="91">
        <v>632.16</v>
      </c>
      <c r="CC191" s="91" t="s">
        <v>308</v>
      </c>
      <c r="CD191" s="91">
        <v>0</v>
      </c>
      <c r="CE191" s="91" t="s">
        <v>308</v>
      </c>
      <c r="CF191" s="91">
        <v>-23601.599999999999</v>
      </c>
      <c r="CG191" s="91" t="s">
        <v>308</v>
      </c>
      <c r="CH191" s="91">
        <v>-23601.599999999999</v>
      </c>
      <c r="CI191" s="91" t="s">
        <v>308</v>
      </c>
      <c r="CJ191" s="91">
        <v>-22969.439999999999</v>
      </c>
      <c r="CK191" s="91" t="s">
        <v>308</v>
      </c>
      <c r="CL191" s="91">
        <v>0</v>
      </c>
      <c r="CM191" s="91" t="s">
        <v>308</v>
      </c>
      <c r="CN191" s="91">
        <v>0</v>
      </c>
      <c r="CO191" s="91" t="s">
        <v>308</v>
      </c>
      <c r="CP191" s="91">
        <v>0</v>
      </c>
      <c r="CQ191" s="91" t="s">
        <v>308</v>
      </c>
      <c r="CR191" s="91">
        <v>96458.83</v>
      </c>
      <c r="CS191" s="91" t="s">
        <v>308</v>
      </c>
      <c r="CT191" s="91">
        <v>96458.83</v>
      </c>
      <c r="CU191" s="91" t="s">
        <v>308</v>
      </c>
      <c r="CV191" s="91">
        <v>144731.10999999999</v>
      </c>
      <c r="CW191" s="91" t="s">
        <v>308</v>
      </c>
      <c r="CX191" s="91">
        <v>190870.87</v>
      </c>
      <c r="CY191" s="91" t="s">
        <v>308</v>
      </c>
    </row>
    <row r="192" spans="1:103" ht="14.5" x14ac:dyDescent="0.35">
      <c r="A192" s="86" t="s">
        <v>410</v>
      </c>
      <c r="B192" s="86" t="s">
        <v>339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1550.94</v>
      </c>
      <c r="F192" s="87">
        <v>67.319999999999993</v>
      </c>
      <c r="G192" s="87">
        <v>97.24</v>
      </c>
      <c r="H192" s="87">
        <v>392.35</v>
      </c>
      <c r="I192" s="87">
        <v>11595.48</v>
      </c>
      <c r="J192" s="87">
        <v>2404.0300000000002</v>
      </c>
      <c r="K192" s="87">
        <v>969.29</v>
      </c>
      <c r="L192" s="87">
        <v>2239.7600000000002</v>
      </c>
      <c r="M192" s="87">
        <v>815.95</v>
      </c>
      <c r="N192" s="87">
        <v>1639.36</v>
      </c>
      <c r="O192" s="87">
        <v>6370.73</v>
      </c>
      <c r="P192" s="87">
        <v>2450.14</v>
      </c>
      <c r="Q192" s="87">
        <v>32588.78</v>
      </c>
      <c r="R192" s="87">
        <v>2115.33</v>
      </c>
      <c r="S192" s="87">
        <v>1341.17</v>
      </c>
      <c r="T192" s="87">
        <v>5290.8</v>
      </c>
      <c r="U192" s="87">
        <v>3225.25</v>
      </c>
      <c r="V192" s="87">
        <v>6427.08</v>
      </c>
      <c r="W192" s="87">
        <v>10709.43</v>
      </c>
      <c r="X192" s="87">
        <v>29566.81</v>
      </c>
      <c r="Y192" s="87">
        <v>2985.29</v>
      </c>
      <c r="Z192" s="87">
        <v>4133.05</v>
      </c>
      <c r="AA192" s="87">
        <v>2618.7600000000002</v>
      </c>
      <c r="AB192" s="87">
        <v>1015.07</v>
      </c>
      <c r="AC192" s="87">
        <v>138.15</v>
      </c>
      <c r="AD192" s="87">
        <v>941.49</v>
      </c>
      <c r="AE192" s="87">
        <v>29970.27</v>
      </c>
      <c r="AF192" s="87">
        <v>3568.05</v>
      </c>
      <c r="AG192" s="87">
        <v>4456.7700000000004</v>
      </c>
      <c r="AH192" s="87">
        <v>2826.03</v>
      </c>
      <c r="AI192" s="87">
        <v>3314.66</v>
      </c>
      <c r="AJ192" s="87">
        <v>113.02</v>
      </c>
      <c r="AK192" s="87">
        <v>179.22</v>
      </c>
      <c r="AL192" s="87">
        <v>861.12</v>
      </c>
      <c r="AM192" s="87">
        <v>145.13</v>
      </c>
      <c r="AN192" s="87">
        <v>700.43</v>
      </c>
      <c r="AO192" s="87">
        <v>288.04000000000002</v>
      </c>
      <c r="AP192" s="87">
        <v>308.94</v>
      </c>
      <c r="AQ192" s="87">
        <v>851.14</v>
      </c>
      <c r="AR192" s="87">
        <v>426.25</v>
      </c>
      <c r="AS192" s="87">
        <v>327.18</v>
      </c>
      <c r="AT192" s="87">
        <v>146.96</v>
      </c>
      <c r="AU192" s="87">
        <v>144.11000000000001</v>
      </c>
      <c r="AV192" s="87">
        <v>1172.1099999999999</v>
      </c>
      <c r="AW192" s="87">
        <v>751.86</v>
      </c>
      <c r="AX192" s="87">
        <v>1152.3599999999999</v>
      </c>
      <c r="AY192" s="87">
        <v>276.77999999999997</v>
      </c>
      <c r="AZ192" s="87">
        <v>300.56</v>
      </c>
      <c r="BA192" s="87">
        <v>370.16</v>
      </c>
      <c r="BB192" s="87">
        <v>415.15</v>
      </c>
      <c r="BC192" s="87">
        <v>41.36</v>
      </c>
      <c r="BD192" s="87">
        <v>143.04</v>
      </c>
      <c r="BE192" s="87">
        <v>2335.04</v>
      </c>
      <c r="BF192" s="87">
        <v>639.67999999999995</v>
      </c>
      <c r="BG192" s="87">
        <v>213.3</v>
      </c>
      <c r="BH192" s="87">
        <v>1629.36</v>
      </c>
      <c r="BI192" s="87">
        <v>484.24</v>
      </c>
      <c r="BJ192" s="87">
        <v>210.05</v>
      </c>
      <c r="BK192" s="87">
        <v>179.44</v>
      </c>
      <c r="BL192" s="87">
        <v>158.78</v>
      </c>
      <c r="BM192" s="87">
        <v>268.89</v>
      </c>
      <c r="BN192" s="87">
        <v>390.11</v>
      </c>
      <c r="BO192" s="87">
        <v>0</v>
      </c>
      <c r="BP192" s="87">
        <v>0</v>
      </c>
      <c r="BQ192" s="87" t="s">
        <v>308</v>
      </c>
      <c r="BR192" s="87">
        <v>193448.65</v>
      </c>
      <c r="BS192" s="87" t="s">
        <v>308</v>
      </c>
      <c r="BT192" s="87">
        <v>16284.13</v>
      </c>
      <c r="BU192" s="87" t="s">
        <v>308</v>
      </c>
      <c r="BV192" s="87">
        <v>0.13</v>
      </c>
      <c r="BW192" s="87" t="s">
        <v>308</v>
      </c>
      <c r="BX192" s="87">
        <v>86.4</v>
      </c>
      <c r="BY192" s="87" t="s">
        <v>308</v>
      </c>
      <c r="BZ192" s="87">
        <v>16370.65</v>
      </c>
      <c r="CA192" s="87" t="s">
        <v>308</v>
      </c>
      <c r="CB192" s="87">
        <v>2078.25</v>
      </c>
      <c r="CC192" s="87" t="s">
        <v>308</v>
      </c>
      <c r="CD192" s="87">
        <v>0</v>
      </c>
      <c r="CE192" s="87" t="s">
        <v>308</v>
      </c>
      <c r="CF192" s="87">
        <v>2709.85</v>
      </c>
      <c r="CG192" s="87" t="s">
        <v>308</v>
      </c>
      <c r="CH192" s="87">
        <v>2709.85</v>
      </c>
      <c r="CI192" s="87" t="s">
        <v>308</v>
      </c>
      <c r="CJ192" s="87">
        <v>4788.1000000000004</v>
      </c>
      <c r="CK192" s="87" t="s">
        <v>308</v>
      </c>
      <c r="CL192" s="87">
        <v>0</v>
      </c>
      <c r="CM192" s="87" t="s">
        <v>308</v>
      </c>
      <c r="CN192" s="87">
        <v>0</v>
      </c>
      <c r="CO192" s="87" t="s">
        <v>308</v>
      </c>
      <c r="CP192" s="87">
        <v>0</v>
      </c>
      <c r="CQ192" s="87" t="s">
        <v>308</v>
      </c>
      <c r="CR192" s="87">
        <v>34142.980000000003</v>
      </c>
      <c r="CS192" s="87" t="s">
        <v>308</v>
      </c>
      <c r="CT192" s="87">
        <v>34142.980000000003</v>
      </c>
      <c r="CU192" s="87" t="s">
        <v>308</v>
      </c>
      <c r="CV192" s="87">
        <v>55301.74</v>
      </c>
      <c r="CW192" s="87" t="s">
        <v>308</v>
      </c>
      <c r="CX192" s="87">
        <v>248750.39</v>
      </c>
      <c r="CY192" s="87" t="s">
        <v>308</v>
      </c>
    </row>
    <row r="193" spans="1:103" ht="14.5" x14ac:dyDescent="0.35">
      <c r="A193" s="86" t="s">
        <v>410</v>
      </c>
      <c r="B193" s="86" t="s">
        <v>340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91">
        <v>1314.03</v>
      </c>
      <c r="F193" s="91">
        <v>45.31</v>
      </c>
      <c r="G193" s="91">
        <v>58.27</v>
      </c>
      <c r="H193" s="91">
        <v>552.41</v>
      </c>
      <c r="I193" s="91">
        <v>3968.4</v>
      </c>
      <c r="J193" s="91">
        <v>325.56</v>
      </c>
      <c r="K193" s="91">
        <v>1441.77</v>
      </c>
      <c r="L193" s="91">
        <v>129.77000000000001</v>
      </c>
      <c r="M193" s="91">
        <v>27.05</v>
      </c>
      <c r="N193" s="91">
        <v>152.11000000000001</v>
      </c>
      <c r="O193" s="91">
        <v>1932.61</v>
      </c>
      <c r="P193" s="91">
        <v>705.65</v>
      </c>
      <c r="Q193" s="91">
        <v>1316.34</v>
      </c>
      <c r="R193" s="91">
        <v>22426.53</v>
      </c>
      <c r="S193" s="91">
        <v>2094.63</v>
      </c>
      <c r="T193" s="91">
        <v>2286.61</v>
      </c>
      <c r="U193" s="91">
        <v>1184.02</v>
      </c>
      <c r="V193" s="91">
        <v>1670.63</v>
      </c>
      <c r="W193" s="91">
        <v>1612.16</v>
      </c>
      <c r="X193" s="91">
        <v>3970.39</v>
      </c>
      <c r="Y193" s="91">
        <v>672.38</v>
      </c>
      <c r="Z193" s="91">
        <v>1288.26</v>
      </c>
      <c r="AA193" s="91">
        <v>677.87</v>
      </c>
      <c r="AB193" s="91">
        <v>1791.83</v>
      </c>
      <c r="AC193" s="91">
        <v>250.13</v>
      </c>
      <c r="AD193" s="91">
        <v>554.87</v>
      </c>
      <c r="AE193" s="91">
        <v>71610.48</v>
      </c>
      <c r="AF193" s="91">
        <v>816.75</v>
      </c>
      <c r="AG193" s="91">
        <v>1553.27</v>
      </c>
      <c r="AH193" s="91">
        <v>574.19000000000005</v>
      </c>
      <c r="AI193" s="91">
        <v>421.22</v>
      </c>
      <c r="AJ193" s="91">
        <v>53.41</v>
      </c>
      <c r="AK193" s="91">
        <v>17.7</v>
      </c>
      <c r="AL193" s="91">
        <v>269.10000000000002</v>
      </c>
      <c r="AM193" s="91">
        <v>7.34</v>
      </c>
      <c r="AN193" s="91">
        <v>847.95</v>
      </c>
      <c r="AO193" s="91">
        <v>21.45</v>
      </c>
      <c r="AP193" s="91">
        <v>23.96</v>
      </c>
      <c r="AQ193" s="91">
        <v>249.51</v>
      </c>
      <c r="AR193" s="91">
        <v>73.63</v>
      </c>
      <c r="AS193" s="91">
        <v>55.49</v>
      </c>
      <c r="AT193" s="91">
        <v>2.4</v>
      </c>
      <c r="AU193" s="91">
        <v>14.96</v>
      </c>
      <c r="AV193" s="91">
        <v>2607.36</v>
      </c>
      <c r="AW193" s="91">
        <v>206.42</v>
      </c>
      <c r="AX193" s="91">
        <v>307.55</v>
      </c>
      <c r="AY193" s="91">
        <v>316.32</v>
      </c>
      <c r="AZ193" s="91">
        <v>72.56</v>
      </c>
      <c r="BA193" s="91">
        <v>100.77</v>
      </c>
      <c r="BB193" s="91">
        <v>132.31</v>
      </c>
      <c r="BC193" s="91">
        <v>21.78</v>
      </c>
      <c r="BD193" s="91">
        <v>5.63</v>
      </c>
      <c r="BE193" s="91">
        <v>1107.07</v>
      </c>
      <c r="BF193" s="91">
        <v>545.89</v>
      </c>
      <c r="BG193" s="91">
        <v>289.14999999999998</v>
      </c>
      <c r="BH193" s="91">
        <v>770.38</v>
      </c>
      <c r="BI193" s="91">
        <v>124.07</v>
      </c>
      <c r="BJ193" s="91">
        <v>133.30000000000001</v>
      </c>
      <c r="BK193" s="91">
        <v>125.25</v>
      </c>
      <c r="BL193" s="91">
        <v>144.49</v>
      </c>
      <c r="BM193" s="91">
        <v>80.25</v>
      </c>
      <c r="BN193" s="91">
        <v>279.23</v>
      </c>
      <c r="BO193" s="91">
        <v>0</v>
      </c>
      <c r="BP193" s="91">
        <v>0</v>
      </c>
      <c r="BQ193" s="91" t="s">
        <v>308</v>
      </c>
      <c r="BR193" s="91">
        <v>136432.17000000001</v>
      </c>
      <c r="BS193" s="91" t="s">
        <v>308</v>
      </c>
      <c r="BT193" s="91">
        <v>12266.17</v>
      </c>
      <c r="BU193" s="91" t="s">
        <v>308</v>
      </c>
      <c r="BV193" s="91">
        <v>0</v>
      </c>
      <c r="BW193" s="91" t="s">
        <v>308</v>
      </c>
      <c r="BX193" s="91">
        <v>0</v>
      </c>
      <c r="BY193" s="91" t="s">
        <v>308</v>
      </c>
      <c r="BZ193" s="91">
        <v>12266.17</v>
      </c>
      <c r="CA193" s="91" t="s">
        <v>308</v>
      </c>
      <c r="CB193" s="91">
        <v>4531.6000000000004</v>
      </c>
      <c r="CC193" s="91" t="s">
        <v>308</v>
      </c>
      <c r="CD193" s="91">
        <v>0</v>
      </c>
      <c r="CE193" s="91" t="s">
        <v>308</v>
      </c>
      <c r="CF193" s="91">
        <v>-4564.25</v>
      </c>
      <c r="CG193" s="91" t="s">
        <v>308</v>
      </c>
      <c r="CH193" s="91">
        <v>-4564.25</v>
      </c>
      <c r="CI193" s="91" t="s">
        <v>308</v>
      </c>
      <c r="CJ193" s="91">
        <v>-32.65</v>
      </c>
      <c r="CK193" s="91" t="s">
        <v>308</v>
      </c>
      <c r="CL193" s="91">
        <v>0</v>
      </c>
      <c r="CM193" s="91" t="s">
        <v>308</v>
      </c>
      <c r="CN193" s="91">
        <v>0</v>
      </c>
      <c r="CO193" s="91" t="s">
        <v>308</v>
      </c>
      <c r="CP193" s="91">
        <v>0</v>
      </c>
      <c r="CQ193" s="91" t="s">
        <v>308</v>
      </c>
      <c r="CR193" s="91">
        <v>19740.89</v>
      </c>
      <c r="CS193" s="91" t="s">
        <v>308</v>
      </c>
      <c r="CT193" s="91">
        <v>19740.89</v>
      </c>
      <c r="CU193" s="91" t="s">
        <v>308</v>
      </c>
      <c r="CV193" s="91">
        <v>31974.42</v>
      </c>
      <c r="CW193" s="91" t="s">
        <v>308</v>
      </c>
      <c r="CX193" s="91">
        <v>168406.59</v>
      </c>
      <c r="CY193" s="91" t="s">
        <v>308</v>
      </c>
    </row>
    <row r="194" spans="1:103" ht="14.5" x14ac:dyDescent="0.35">
      <c r="A194" s="86" t="s">
        <v>410</v>
      </c>
      <c r="B194" s="86" t="s">
        <v>341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134.13</v>
      </c>
      <c r="F194" s="87">
        <v>19.52</v>
      </c>
      <c r="G194" s="87">
        <v>5.65</v>
      </c>
      <c r="H194" s="87">
        <v>717.05</v>
      </c>
      <c r="I194" s="87">
        <v>780.23</v>
      </c>
      <c r="J194" s="87">
        <v>201.29</v>
      </c>
      <c r="K194" s="87">
        <v>339.71</v>
      </c>
      <c r="L194" s="87">
        <v>314.79000000000002</v>
      </c>
      <c r="M194" s="87">
        <v>153.32</v>
      </c>
      <c r="N194" s="87">
        <v>473.88</v>
      </c>
      <c r="O194" s="87">
        <v>3553.65</v>
      </c>
      <c r="P194" s="87">
        <v>459.22</v>
      </c>
      <c r="Q194" s="87">
        <v>1800.37</v>
      </c>
      <c r="R194" s="87">
        <v>2006.96</v>
      </c>
      <c r="S194" s="87">
        <v>83888.33</v>
      </c>
      <c r="T194" s="87">
        <v>50277.97</v>
      </c>
      <c r="U194" s="87">
        <v>3114.7</v>
      </c>
      <c r="V194" s="87">
        <v>17055.18</v>
      </c>
      <c r="W194" s="87">
        <v>26387.43</v>
      </c>
      <c r="X194" s="87">
        <v>27586.77</v>
      </c>
      <c r="Y194" s="87">
        <v>4195.8900000000003</v>
      </c>
      <c r="Z194" s="87">
        <v>4257.6899999999996</v>
      </c>
      <c r="AA194" s="87">
        <v>5358.53</v>
      </c>
      <c r="AB194" s="87">
        <v>781.28</v>
      </c>
      <c r="AC194" s="87">
        <v>221.05</v>
      </c>
      <c r="AD194" s="87">
        <v>2350.48</v>
      </c>
      <c r="AE194" s="87">
        <v>16414.669999999998</v>
      </c>
      <c r="AF194" s="87">
        <v>645.80999999999995</v>
      </c>
      <c r="AG194" s="87">
        <v>1232.4100000000001</v>
      </c>
      <c r="AH194" s="87">
        <v>228.92</v>
      </c>
      <c r="AI194" s="87">
        <v>462.25</v>
      </c>
      <c r="AJ194" s="87">
        <v>8.93</v>
      </c>
      <c r="AK194" s="87">
        <v>3.17</v>
      </c>
      <c r="AL194" s="87">
        <v>235.58</v>
      </c>
      <c r="AM194" s="87">
        <v>4.33</v>
      </c>
      <c r="AN194" s="87">
        <v>42.06</v>
      </c>
      <c r="AO194" s="87">
        <v>46.93</v>
      </c>
      <c r="AP194" s="87">
        <v>20.36</v>
      </c>
      <c r="AQ194" s="87">
        <v>172.38</v>
      </c>
      <c r="AR194" s="87">
        <v>49.64</v>
      </c>
      <c r="AS194" s="87">
        <v>16.239999999999998</v>
      </c>
      <c r="AT194" s="87">
        <v>0.43</v>
      </c>
      <c r="AU194" s="87">
        <v>2.78</v>
      </c>
      <c r="AV194" s="87">
        <v>662.92</v>
      </c>
      <c r="AW194" s="87">
        <v>181.54</v>
      </c>
      <c r="AX194" s="87">
        <v>747.61</v>
      </c>
      <c r="AY194" s="87">
        <v>158.31</v>
      </c>
      <c r="AZ194" s="87">
        <v>65.569999999999993</v>
      </c>
      <c r="BA194" s="87">
        <v>151.05000000000001</v>
      </c>
      <c r="BB194" s="87">
        <v>140.79</v>
      </c>
      <c r="BC194" s="87">
        <v>9.85</v>
      </c>
      <c r="BD194" s="87">
        <v>0.7</v>
      </c>
      <c r="BE194" s="87">
        <v>296.74</v>
      </c>
      <c r="BF194" s="87">
        <v>149.99</v>
      </c>
      <c r="BG194" s="87">
        <v>33.770000000000003</v>
      </c>
      <c r="BH194" s="87">
        <v>1010.52</v>
      </c>
      <c r="BI194" s="87">
        <v>2.4500000000000002</v>
      </c>
      <c r="BJ194" s="87">
        <v>37.450000000000003</v>
      </c>
      <c r="BK194" s="87">
        <v>9.51</v>
      </c>
      <c r="BL194" s="87">
        <v>9.2899999999999991</v>
      </c>
      <c r="BM194" s="87">
        <v>156.25</v>
      </c>
      <c r="BN194" s="87">
        <v>79.599999999999994</v>
      </c>
      <c r="BO194" s="87">
        <v>0</v>
      </c>
      <c r="BP194" s="87">
        <v>0</v>
      </c>
      <c r="BQ194" s="87" t="s">
        <v>308</v>
      </c>
      <c r="BR194" s="87">
        <v>259925.9</v>
      </c>
      <c r="BS194" s="87" t="s">
        <v>308</v>
      </c>
      <c r="BT194" s="87">
        <v>146.47</v>
      </c>
      <c r="BU194" s="87" t="s">
        <v>308</v>
      </c>
      <c r="BV194" s="87">
        <v>0</v>
      </c>
      <c r="BW194" s="87" t="s">
        <v>308</v>
      </c>
      <c r="BX194" s="87">
        <v>2.5499999999999998</v>
      </c>
      <c r="BY194" s="87" t="s">
        <v>308</v>
      </c>
      <c r="BZ194" s="87">
        <v>149.02000000000001</v>
      </c>
      <c r="CA194" s="87" t="s">
        <v>308</v>
      </c>
      <c r="CB194" s="87">
        <v>2265.66</v>
      </c>
      <c r="CC194" s="87" t="s">
        <v>308</v>
      </c>
      <c r="CD194" s="87">
        <v>4789.07</v>
      </c>
      <c r="CE194" s="87" t="s">
        <v>308</v>
      </c>
      <c r="CF194" s="87">
        <v>1478.45</v>
      </c>
      <c r="CG194" s="87" t="s">
        <v>308</v>
      </c>
      <c r="CH194" s="87">
        <v>6267.52</v>
      </c>
      <c r="CI194" s="87" t="s">
        <v>308</v>
      </c>
      <c r="CJ194" s="87">
        <v>8533.18</v>
      </c>
      <c r="CK194" s="87" t="s">
        <v>308</v>
      </c>
      <c r="CL194" s="87">
        <v>0</v>
      </c>
      <c r="CM194" s="87" t="s">
        <v>308</v>
      </c>
      <c r="CN194" s="87">
        <v>0</v>
      </c>
      <c r="CO194" s="87" t="s">
        <v>308</v>
      </c>
      <c r="CP194" s="87">
        <v>0</v>
      </c>
      <c r="CQ194" s="87" t="s">
        <v>308</v>
      </c>
      <c r="CR194" s="87">
        <v>52974.45</v>
      </c>
      <c r="CS194" s="87" t="s">
        <v>308</v>
      </c>
      <c r="CT194" s="87">
        <v>52974.45</v>
      </c>
      <c r="CU194" s="87" t="s">
        <v>308</v>
      </c>
      <c r="CV194" s="87">
        <v>61656.639999999999</v>
      </c>
      <c r="CW194" s="87" t="s">
        <v>308</v>
      </c>
      <c r="CX194" s="87">
        <v>321582.53999999998</v>
      </c>
      <c r="CY194" s="87" t="s">
        <v>308</v>
      </c>
    </row>
    <row r="195" spans="1:103" ht="14.5" x14ac:dyDescent="0.35">
      <c r="A195" s="86" t="s">
        <v>410</v>
      </c>
      <c r="B195" s="86" t="s">
        <v>342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91">
        <v>1736.04</v>
      </c>
      <c r="F195" s="91">
        <v>110.87</v>
      </c>
      <c r="G195" s="91">
        <v>79.36</v>
      </c>
      <c r="H195" s="91">
        <v>954.88</v>
      </c>
      <c r="I195" s="91">
        <v>5944.79</v>
      </c>
      <c r="J195" s="91">
        <v>831.72</v>
      </c>
      <c r="K195" s="91">
        <v>1391.77</v>
      </c>
      <c r="L195" s="91">
        <v>772.63</v>
      </c>
      <c r="M195" s="91">
        <v>241.04</v>
      </c>
      <c r="N195" s="91">
        <v>1693.38</v>
      </c>
      <c r="O195" s="91">
        <v>3041.03</v>
      </c>
      <c r="P195" s="91">
        <v>485.02</v>
      </c>
      <c r="Q195" s="91">
        <v>3383.77</v>
      </c>
      <c r="R195" s="91">
        <v>1747.41</v>
      </c>
      <c r="S195" s="91">
        <v>8606.2000000000007</v>
      </c>
      <c r="T195" s="91">
        <v>73762.850000000006</v>
      </c>
      <c r="U195" s="91">
        <v>4597.66</v>
      </c>
      <c r="V195" s="91">
        <v>10429.69</v>
      </c>
      <c r="W195" s="91">
        <v>52687.97</v>
      </c>
      <c r="X195" s="91">
        <v>39881.17</v>
      </c>
      <c r="Y195" s="91">
        <v>9005.6299999999992</v>
      </c>
      <c r="Z195" s="91">
        <v>4997.8999999999996</v>
      </c>
      <c r="AA195" s="91">
        <v>9929.2099999999991</v>
      </c>
      <c r="AB195" s="91">
        <v>3313.61</v>
      </c>
      <c r="AC195" s="91">
        <v>621.04999999999995</v>
      </c>
      <c r="AD195" s="91">
        <v>2553.8000000000002</v>
      </c>
      <c r="AE195" s="91">
        <v>49612.480000000003</v>
      </c>
      <c r="AF195" s="91">
        <v>1922.22</v>
      </c>
      <c r="AG195" s="91">
        <v>2467.54</v>
      </c>
      <c r="AH195" s="91">
        <v>756.16</v>
      </c>
      <c r="AI195" s="91">
        <v>1389.49</v>
      </c>
      <c r="AJ195" s="91">
        <v>348.43</v>
      </c>
      <c r="AK195" s="91">
        <v>66.41</v>
      </c>
      <c r="AL195" s="91">
        <v>1089.8</v>
      </c>
      <c r="AM195" s="91">
        <v>48.36</v>
      </c>
      <c r="AN195" s="91">
        <v>741.41</v>
      </c>
      <c r="AO195" s="91">
        <v>96.22</v>
      </c>
      <c r="AP195" s="91">
        <v>86.55</v>
      </c>
      <c r="AQ195" s="91">
        <v>611.24</v>
      </c>
      <c r="AR195" s="91">
        <v>454.34</v>
      </c>
      <c r="AS195" s="91">
        <v>133.6</v>
      </c>
      <c r="AT195" s="91">
        <v>38.020000000000003</v>
      </c>
      <c r="AU195" s="91">
        <v>56.7</v>
      </c>
      <c r="AV195" s="91">
        <v>1676.64</v>
      </c>
      <c r="AW195" s="91">
        <v>512.34</v>
      </c>
      <c r="AX195" s="91">
        <v>1166.6600000000001</v>
      </c>
      <c r="AY195" s="91">
        <v>223.99</v>
      </c>
      <c r="AZ195" s="91">
        <v>235.64</v>
      </c>
      <c r="BA195" s="91">
        <v>212.5</v>
      </c>
      <c r="BB195" s="91">
        <v>446.86</v>
      </c>
      <c r="BC195" s="91">
        <v>56.71</v>
      </c>
      <c r="BD195" s="91">
        <v>59.78</v>
      </c>
      <c r="BE195" s="91">
        <v>1918.29</v>
      </c>
      <c r="BF195" s="91">
        <v>2244.54</v>
      </c>
      <c r="BG195" s="91">
        <v>358.33</v>
      </c>
      <c r="BH195" s="91">
        <v>429.18</v>
      </c>
      <c r="BI195" s="91">
        <v>212.16</v>
      </c>
      <c r="BJ195" s="91">
        <v>195.05</v>
      </c>
      <c r="BK195" s="91">
        <v>145.54</v>
      </c>
      <c r="BL195" s="91">
        <v>108.94</v>
      </c>
      <c r="BM195" s="91">
        <v>264.89</v>
      </c>
      <c r="BN195" s="91">
        <v>218.4</v>
      </c>
      <c r="BO195" s="91">
        <v>0</v>
      </c>
      <c r="BP195" s="91">
        <v>0</v>
      </c>
      <c r="BQ195" s="91" t="s">
        <v>308</v>
      </c>
      <c r="BR195" s="91">
        <v>313405.88</v>
      </c>
      <c r="BS195" s="91" t="s">
        <v>308</v>
      </c>
      <c r="BT195" s="91">
        <v>12973.28</v>
      </c>
      <c r="BU195" s="91" t="s">
        <v>308</v>
      </c>
      <c r="BV195" s="91">
        <v>0.28999999999999998</v>
      </c>
      <c r="BW195" s="91" t="s">
        <v>308</v>
      </c>
      <c r="BX195" s="91">
        <v>110.53</v>
      </c>
      <c r="BY195" s="91" t="s">
        <v>308</v>
      </c>
      <c r="BZ195" s="91">
        <v>13084.1</v>
      </c>
      <c r="CA195" s="91" t="s">
        <v>308</v>
      </c>
      <c r="CB195" s="91">
        <v>42878.82</v>
      </c>
      <c r="CC195" s="91" t="s">
        <v>308</v>
      </c>
      <c r="CD195" s="91">
        <v>0</v>
      </c>
      <c r="CE195" s="91" t="s">
        <v>308</v>
      </c>
      <c r="CF195" s="91">
        <v>8363.48</v>
      </c>
      <c r="CG195" s="91" t="s">
        <v>308</v>
      </c>
      <c r="CH195" s="91">
        <v>8363.48</v>
      </c>
      <c r="CI195" s="91" t="s">
        <v>308</v>
      </c>
      <c r="CJ195" s="91">
        <v>51242.3</v>
      </c>
      <c r="CK195" s="91" t="s">
        <v>308</v>
      </c>
      <c r="CL195" s="91">
        <v>0</v>
      </c>
      <c r="CM195" s="91" t="s">
        <v>308</v>
      </c>
      <c r="CN195" s="91">
        <v>0</v>
      </c>
      <c r="CO195" s="91" t="s">
        <v>308</v>
      </c>
      <c r="CP195" s="91">
        <v>0</v>
      </c>
      <c r="CQ195" s="91" t="s">
        <v>308</v>
      </c>
      <c r="CR195" s="91">
        <v>42487.1</v>
      </c>
      <c r="CS195" s="91" t="s">
        <v>308</v>
      </c>
      <c r="CT195" s="91">
        <v>42487.1</v>
      </c>
      <c r="CU195" s="91" t="s">
        <v>308</v>
      </c>
      <c r="CV195" s="91">
        <v>106813.5</v>
      </c>
      <c r="CW195" s="91" t="s">
        <v>308</v>
      </c>
      <c r="CX195" s="91">
        <v>420219.38</v>
      </c>
      <c r="CY195" s="91" t="s">
        <v>308</v>
      </c>
    </row>
    <row r="196" spans="1:103" ht="14.5" x14ac:dyDescent="0.35">
      <c r="A196" s="86" t="s">
        <v>410</v>
      </c>
      <c r="B196" s="86" t="s">
        <v>343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38.229999999999997</v>
      </c>
      <c r="F196" s="87">
        <v>9.9</v>
      </c>
      <c r="G196" s="87">
        <v>30.17</v>
      </c>
      <c r="H196" s="87">
        <v>58.82</v>
      </c>
      <c r="I196" s="87">
        <v>282.61</v>
      </c>
      <c r="J196" s="87">
        <v>44.5</v>
      </c>
      <c r="K196" s="87">
        <v>58.18</v>
      </c>
      <c r="L196" s="87">
        <v>85.44</v>
      </c>
      <c r="M196" s="87">
        <v>238.38</v>
      </c>
      <c r="N196" s="87">
        <v>180.39</v>
      </c>
      <c r="O196" s="87">
        <v>353.67</v>
      </c>
      <c r="P196" s="87">
        <v>340.75</v>
      </c>
      <c r="Q196" s="87">
        <v>255.99</v>
      </c>
      <c r="R196" s="87">
        <v>171.18</v>
      </c>
      <c r="S196" s="87">
        <v>252.8</v>
      </c>
      <c r="T196" s="87">
        <v>757.96</v>
      </c>
      <c r="U196" s="87">
        <v>27975.4</v>
      </c>
      <c r="V196" s="87">
        <v>4939.2</v>
      </c>
      <c r="W196" s="87">
        <v>3650.99</v>
      </c>
      <c r="X196" s="87">
        <v>4626.6899999999996</v>
      </c>
      <c r="Y196" s="87">
        <v>3391.17</v>
      </c>
      <c r="Z196" s="87">
        <v>1421.55</v>
      </c>
      <c r="AA196" s="87">
        <v>2277.11</v>
      </c>
      <c r="AB196" s="87">
        <v>1630.07</v>
      </c>
      <c r="AC196" s="87">
        <v>115.16</v>
      </c>
      <c r="AD196" s="87">
        <v>134.13999999999999</v>
      </c>
      <c r="AE196" s="87">
        <v>3418.85</v>
      </c>
      <c r="AF196" s="87">
        <v>355.78</v>
      </c>
      <c r="AG196" s="87">
        <v>1362.09</v>
      </c>
      <c r="AH196" s="87">
        <v>264.67</v>
      </c>
      <c r="AI196" s="87">
        <v>376.42</v>
      </c>
      <c r="AJ196" s="87">
        <v>30.22</v>
      </c>
      <c r="AK196" s="87">
        <v>100.2</v>
      </c>
      <c r="AL196" s="87">
        <v>264.60000000000002</v>
      </c>
      <c r="AM196" s="87">
        <v>154.38</v>
      </c>
      <c r="AN196" s="87">
        <v>260.16000000000003</v>
      </c>
      <c r="AO196" s="87">
        <v>261.57</v>
      </c>
      <c r="AP196" s="87">
        <v>387.42</v>
      </c>
      <c r="AQ196" s="87">
        <v>5288.63</v>
      </c>
      <c r="AR196" s="87">
        <v>2748.06</v>
      </c>
      <c r="AS196" s="87">
        <v>357.97</v>
      </c>
      <c r="AT196" s="87">
        <v>86.43</v>
      </c>
      <c r="AU196" s="87">
        <v>173.77</v>
      </c>
      <c r="AV196" s="87">
        <v>232.82</v>
      </c>
      <c r="AW196" s="87">
        <v>635.38</v>
      </c>
      <c r="AX196" s="87">
        <v>1517.72</v>
      </c>
      <c r="AY196" s="87">
        <v>1080.48</v>
      </c>
      <c r="AZ196" s="87">
        <v>173.09</v>
      </c>
      <c r="BA196" s="87">
        <v>449.38</v>
      </c>
      <c r="BB196" s="87">
        <v>213.92</v>
      </c>
      <c r="BC196" s="87">
        <v>72.42</v>
      </c>
      <c r="BD196" s="87">
        <v>30.79</v>
      </c>
      <c r="BE196" s="87">
        <v>938.63</v>
      </c>
      <c r="BF196" s="87">
        <v>1470.56</v>
      </c>
      <c r="BG196" s="87">
        <v>439.76</v>
      </c>
      <c r="BH196" s="87">
        <v>2240.08</v>
      </c>
      <c r="BI196" s="87">
        <v>394.44</v>
      </c>
      <c r="BJ196" s="87">
        <v>454.49</v>
      </c>
      <c r="BK196" s="87">
        <v>129.21</v>
      </c>
      <c r="BL196" s="87">
        <v>130.16</v>
      </c>
      <c r="BM196" s="87">
        <v>634.94000000000005</v>
      </c>
      <c r="BN196" s="87">
        <v>110.48</v>
      </c>
      <c r="BO196" s="87">
        <v>0</v>
      </c>
      <c r="BP196" s="87">
        <v>0</v>
      </c>
      <c r="BQ196" s="87" t="s">
        <v>308</v>
      </c>
      <c r="BR196" s="87">
        <v>80560.399999999994</v>
      </c>
      <c r="BS196" s="87" t="s">
        <v>308</v>
      </c>
      <c r="BT196" s="87">
        <v>31023.99</v>
      </c>
      <c r="BU196" s="87" t="s">
        <v>308</v>
      </c>
      <c r="BV196" s="87">
        <v>2.7</v>
      </c>
      <c r="BW196" s="87" t="s">
        <v>308</v>
      </c>
      <c r="BX196" s="87">
        <v>1092.26</v>
      </c>
      <c r="BY196" s="87" t="s">
        <v>308</v>
      </c>
      <c r="BZ196" s="87">
        <v>32118.95</v>
      </c>
      <c r="CA196" s="87" t="s">
        <v>308</v>
      </c>
      <c r="CB196" s="87">
        <v>52212.55</v>
      </c>
      <c r="CC196" s="87" t="s">
        <v>308</v>
      </c>
      <c r="CD196" s="87">
        <v>26.01</v>
      </c>
      <c r="CE196" s="87" t="s">
        <v>308</v>
      </c>
      <c r="CF196" s="87">
        <v>-5543.13</v>
      </c>
      <c r="CG196" s="87" t="s">
        <v>308</v>
      </c>
      <c r="CH196" s="87">
        <v>-5517.12</v>
      </c>
      <c r="CI196" s="87" t="s">
        <v>308</v>
      </c>
      <c r="CJ196" s="87">
        <v>46695.44</v>
      </c>
      <c r="CK196" s="87" t="s">
        <v>308</v>
      </c>
      <c r="CL196" s="87">
        <v>0</v>
      </c>
      <c r="CM196" s="87" t="s">
        <v>308</v>
      </c>
      <c r="CN196" s="87">
        <v>0</v>
      </c>
      <c r="CO196" s="87" t="s">
        <v>308</v>
      </c>
      <c r="CP196" s="87">
        <v>0</v>
      </c>
      <c r="CQ196" s="87" t="s">
        <v>308</v>
      </c>
      <c r="CR196" s="87">
        <v>110439.74</v>
      </c>
      <c r="CS196" s="87" t="s">
        <v>308</v>
      </c>
      <c r="CT196" s="87">
        <v>110439.74</v>
      </c>
      <c r="CU196" s="87" t="s">
        <v>308</v>
      </c>
      <c r="CV196" s="87">
        <v>189254.13</v>
      </c>
      <c r="CW196" s="87" t="s">
        <v>308</v>
      </c>
      <c r="CX196" s="87">
        <v>269814.53000000003</v>
      </c>
      <c r="CY196" s="87" t="s">
        <v>308</v>
      </c>
    </row>
    <row r="197" spans="1:103" ht="14.5" x14ac:dyDescent="0.35">
      <c r="A197" s="86" t="s">
        <v>410</v>
      </c>
      <c r="B197" s="86" t="s">
        <v>344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91">
        <v>240.02</v>
      </c>
      <c r="F197" s="91">
        <v>17.3</v>
      </c>
      <c r="G197" s="91">
        <v>32.92</v>
      </c>
      <c r="H197" s="91">
        <v>183.49</v>
      </c>
      <c r="I197" s="91">
        <v>576.70000000000005</v>
      </c>
      <c r="J197" s="91">
        <v>120.53</v>
      </c>
      <c r="K197" s="91">
        <v>100.91</v>
      </c>
      <c r="L197" s="91">
        <v>154.41999999999999</v>
      </c>
      <c r="M197" s="91">
        <v>58.61</v>
      </c>
      <c r="N197" s="91">
        <v>355.65</v>
      </c>
      <c r="O197" s="91">
        <v>549.07000000000005</v>
      </c>
      <c r="P197" s="91">
        <v>75.8</v>
      </c>
      <c r="Q197" s="91">
        <v>488.96</v>
      </c>
      <c r="R197" s="91">
        <v>306.02</v>
      </c>
      <c r="S197" s="91">
        <v>1007.23</v>
      </c>
      <c r="T197" s="91">
        <v>2429.1999999999998</v>
      </c>
      <c r="U197" s="91">
        <v>5159.33</v>
      </c>
      <c r="V197" s="91">
        <v>32538.21</v>
      </c>
      <c r="W197" s="91">
        <v>10833.03</v>
      </c>
      <c r="X197" s="91">
        <v>12416</v>
      </c>
      <c r="Y197" s="91">
        <v>2453.37</v>
      </c>
      <c r="Z197" s="91">
        <v>1142.0999999999999</v>
      </c>
      <c r="AA197" s="91">
        <v>3393.02</v>
      </c>
      <c r="AB197" s="91">
        <v>5534.19</v>
      </c>
      <c r="AC197" s="91">
        <v>261.32</v>
      </c>
      <c r="AD197" s="91">
        <v>228.33</v>
      </c>
      <c r="AE197" s="91">
        <v>22059.55</v>
      </c>
      <c r="AF197" s="91">
        <v>791.86</v>
      </c>
      <c r="AG197" s="91">
        <v>1268.83</v>
      </c>
      <c r="AH197" s="91">
        <v>456.56</v>
      </c>
      <c r="AI197" s="91">
        <v>763.95</v>
      </c>
      <c r="AJ197" s="91">
        <v>41.72</v>
      </c>
      <c r="AK197" s="91">
        <v>62.01</v>
      </c>
      <c r="AL197" s="91">
        <v>581.83000000000004</v>
      </c>
      <c r="AM197" s="91">
        <v>84.69</v>
      </c>
      <c r="AN197" s="91">
        <v>1007.41</v>
      </c>
      <c r="AO197" s="91">
        <v>55.05</v>
      </c>
      <c r="AP197" s="91">
        <v>97.28</v>
      </c>
      <c r="AQ197" s="91">
        <v>1938.06</v>
      </c>
      <c r="AR197" s="91">
        <v>738.36</v>
      </c>
      <c r="AS197" s="91">
        <v>64.98</v>
      </c>
      <c r="AT197" s="91">
        <v>23.01</v>
      </c>
      <c r="AU197" s="91">
        <v>36.33</v>
      </c>
      <c r="AV197" s="91">
        <v>855.82</v>
      </c>
      <c r="AW197" s="91">
        <v>600.70000000000005</v>
      </c>
      <c r="AX197" s="91">
        <v>867</v>
      </c>
      <c r="AY197" s="91">
        <v>379.58</v>
      </c>
      <c r="AZ197" s="91">
        <v>107.79</v>
      </c>
      <c r="BA197" s="91">
        <v>120.95</v>
      </c>
      <c r="BB197" s="91">
        <v>328.04</v>
      </c>
      <c r="BC197" s="91">
        <v>30.36</v>
      </c>
      <c r="BD197" s="91">
        <v>28.36</v>
      </c>
      <c r="BE197" s="91">
        <v>854.28</v>
      </c>
      <c r="BF197" s="91">
        <v>469.25</v>
      </c>
      <c r="BG197" s="91">
        <v>181.83</v>
      </c>
      <c r="BH197" s="91">
        <v>230.01</v>
      </c>
      <c r="BI197" s="91">
        <v>142</v>
      </c>
      <c r="BJ197" s="91">
        <v>171.83</v>
      </c>
      <c r="BK197" s="91">
        <v>141.18</v>
      </c>
      <c r="BL197" s="91">
        <v>51.75</v>
      </c>
      <c r="BM197" s="91">
        <v>327.86</v>
      </c>
      <c r="BN197" s="91">
        <v>359.08</v>
      </c>
      <c r="BO197" s="91">
        <v>0</v>
      </c>
      <c r="BP197" s="91">
        <v>0</v>
      </c>
      <c r="BQ197" s="91" t="s">
        <v>308</v>
      </c>
      <c r="BR197" s="91">
        <v>116974.89</v>
      </c>
      <c r="BS197" s="91" t="s">
        <v>308</v>
      </c>
      <c r="BT197" s="91">
        <v>24250.080000000002</v>
      </c>
      <c r="BU197" s="91" t="s">
        <v>308</v>
      </c>
      <c r="BV197" s="91">
        <v>1.02</v>
      </c>
      <c r="BW197" s="91" t="s">
        <v>308</v>
      </c>
      <c r="BX197" s="91">
        <v>49.27</v>
      </c>
      <c r="BY197" s="91" t="s">
        <v>308</v>
      </c>
      <c r="BZ197" s="91">
        <v>24300.36</v>
      </c>
      <c r="CA197" s="91" t="s">
        <v>308</v>
      </c>
      <c r="CB197" s="91">
        <v>25431.61</v>
      </c>
      <c r="CC197" s="91" t="s">
        <v>308</v>
      </c>
      <c r="CD197" s="91">
        <v>0</v>
      </c>
      <c r="CE197" s="91" t="s">
        <v>308</v>
      </c>
      <c r="CF197" s="91">
        <v>5028.9799999999996</v>
      </c>
      <c r="CG197" s="91" t="s">
        <v>308</v>
      </c>
      <c r="CH197" s="91">
        <v>5028.9799999999996</v>
      </c>
      <c r="CI197" s="91" t="s">
        <v>308</v>
      </c>
      <c r="CJ197" s="91">
        <v>30460.59</v>
      </c>
      <c r="CK197" s="91" t="s">
        <v>308</v>
      </c>
      <c r="CL197" s="91">
        <v>0</v>
      </c>
      <c r="CM197" s="91" t="s">
        <v>308</v>
      </c>
      <c r="CN197" s="91">
        <v>0</v>
      </c>
      <c r="CO197" s="91" t="s">
        <v>308</v>
      </c>
      <c r="CP197" s="91">
        <v>0</v>
      </c>
      <c r="CQ197" s="91" t="s">
        <v>308</v>
      </c>
      <c r="CR197" s="91">
        <v>68000.73</v>
      </c>
      <c r="CS197" s="91" t="s">
        <v>308</v>
      </c>
      <c r="CT197" s="91">
        <v>68000.73</v>
      </c>
      <c r="CU197" s="91" t="s">
        <v>308</v>
      </c>
      <c r="CV197" s="91">
        <v>122761.68</v>
      </c>
      <c r="CW197" s="91" t="s">
        <v>308</v>
      </c>
      <c r="CX197" s="91">
        <v>239736.57</v>
      </c>
      <c r="CY197" s="91" t="s">
        <v>308</v>
      </c>
    </row>
    <row r="198" spans="1:103" ht="14.5" x14ac:dyDescent="0.35">
      <c r="A198" s="86" t="s">
        <v>410</v>
      </c>
      <c r="B198" s="86" t="s">
        <v>345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1819.24</v>
      </c>
      <c r="F198" s="87">
        <v>387.12</v>
      </c>
      <c r="G198" s="87">
        <v>90.91</v>
      </c>
      <c r="H198" s="87">
        <v>1184.25</v>
      </c>
      <c r="I198" s="87">
        <v>2459.64</v>
      </c>
      <c r="J198" s="87">
        <v>657.58</v>
      </c>
      <c r="K198" s="87">
        <v>350.39</v>
      </c>
      <c r="L198" s="87">
        <v>704.08</v>
      </c>
      <c r="M198" s="87">
        <v>342.11</v>
      </c>
      <c r="N198" s="87">
        <v>1112.46</v>
      </c>
      <c r="O198" s="87">
        <v>1588.27</v>
      </c>
      <c r="P198" s="87">
        <v>706.75</v>
      </c>
      <c r="Q198" s="87">
        <v>1516.18</v>
      </c>
      <c r="R198" s="87">
        <v>1047.81</v>
      </c>
      <c r="S198" s="87">
        <v>2355.4299999999998</v>
      </c>
      <c r="T198" s="87">
        <v>4771.8</v>
      </c>
      <c r="U198" s="87">
        <v>1654.24</v>
      </c>
      <c r="V198" s="87">
        <v>3609.17</v>
      </c>
      <c r="W198" s="87">
        <v>79144.3</v>
      </c>
      <c r="X198" s="87">
        <v>26612.33</v>
      </c>
      <c r="Y198" s="87">
        <v>5911.64</v>
      </c>
      <c r="Z198" s="87">
        <v>909.3</v>
      </c>
      <c r="AA198" s="87">
        <v>7813.09</v>
      </c>
      <c r="AB198" s="87">
        <v>2389.08</v>
      </c>
      <c r="AC198" s="87">
        <v>900.36</v>
      </c>
      <c r="AD198" s="87">
        <v>818.64</v>
      </c>
      <c r="AE198" s="87">
        <v>13887.27</v>
      </c>
      <c r="AF198" s="87">
        <v>2074.13</v>
      </c>
      <c r="AG198" s="87">
        <v>1335.41</v>
      </c>
      <c r="AH198" s="87">
        <v>528.07000000000005</v>
      </c>
      <c r="AI198" s="87">
        <v>725.97</v>
      </c>
      <c r="AJ198" s="87">
        <v>140.33000000000001</v>
      </c>
      <c r="AK198" s="87">
        <v>130.24</v>
      </c>
      <c r="AL198" s="87">
        <v>696.88</v>
      </c>
      <c r="AM198" s="87">
        <v>57.12</v>
      </c>
      <c r="AN198" s="87">
        <v>614.92999999999995</v>
      </c>
      <c r="AO198" s="87">
        <v>99.85</v>
      </c>
      <c r="AP198" s="87">
        <v>126.29</v>
      </c>
      <c r="AQ198" s="87">
        <v>509.9</v>
      </c>
      <c r="AR198" s="87">
        <v>306.13</v>
      </c>
      <c r="AS198" s="87">
        <v>176.53</v>
      </c>
      <c r="AT198" s="87">
        <v>42.29</v>
      </c>
      <c r="AU198" s="87">
        <v>33.68</v>
      </c>
      <c r="AV198" s="87">
        <v>316.54000000000002</v>
      </c>
      <c r="AW198" s="87">
        <v>412.05</v>
      </c>
      <c r="AX198" s="87">
        <v>999.53</v>
      </c>
      <c r="AY198" s="87">
        <v>292.39999999999998</v>
      </c>
      <c r="AZ198" s="87">
        <v>107.99</v>
      </c>
      <c r="BA198" s="87">
        <v>163.43</v>
      </c>
      <c r="BB198" s="87">
        <v>810.22</v>
      </c>
      <c r="BC198" s="87">
        <v>44.45</v>
      </c>
      <c r="BD198" s="87">
        <v>89.74</v>
      </c>
      <c r="BE198" s="87">
        <v>693.25</v>
      </c>
      <c r="BF198" s="87">
        <v>461.7</v>
      </c>
      <c r="BG198" s="87">
        <v>131.4</v>
      </c>
      <c r="BH198" s="87">
        <v>414.29</v>
      </c>
      <c r="BI198" s="87">
        <v>262.72000000000003</v>
      </c>
      <c r="BJ198" s="87">
        <v>111.5</v>
      </c>
      <c r="BK198" s="87">
        <v>114.52</v>
      </c>
      <c r="BL198" s="87">
        <v>83.85</v>
      </c>
      <c r="BM198" s="87">
        <v>207.36</v>
      </c>
      <c r="BN198" s="87">
        <v>214.31</v>
      </c>
      <c r="BO198" s="87">
        <v>0</v>
      </c>
      <c r="BP198" s="87">
        <v>0</v>
      </c>
      <c r="BQ198" s="87" t="s">
        <v>308</v>
      </c>
      <c r="BR198" s="87">
        <v>178272.41</v>
      </c>
      <c r="BS198" s="87" t="s">
        <v>308</v>
      </c>
      <c r="BT198" s="87">
        <v>4858.76</v>
      </c>
      <c r="BU198" s="87" t="s">
        <v>308</v>
      </c>
      <c r="BV198" s="87">
        <v>0.61</v>
      </c>
      <c r="BW198" s="87" t="s">
        <v>308</v>
      </c>
      <c r="BX198" s="87">
        <v>6.89</v>
      </c>
      <c r="BY198" s="87" t="s">
        <v>308</v>
      </c>
      <c r="BZ198" s="87">
        <v>4866.2700000000004</v>
      </c>
      <c r="CA198" s="87" t="s">
        <v>308</v>
      </c>
      <c r="CB198" s="87">
        <v>146638.51999999999</v>
      </c>
      <c r="CC198" s="87" t="s">
        <v>308</v>
      </c>
      <c r="CD198" s="87">
        <v>0</v>
      </c>
      <c r="CE198" s="87" t="s">
        <v>308</v>
      </c>
      <c r="CF198" s="87">
        <v>699.29</v>
      </c>
      <c r="CG198" s="87" t="s">
        <v>308</v>
      </c>
      <c r="CH198" s="87">
        <v>699.29</v>
      </c>
      <c r="CI198" s="87" t="s">
        <v>308</v>
      </c>
      <c r="CJ198" s="87">
        <v>147337.79999999999</v>
      </c>
      <c r="CK198" s="87" t="s">
        <v>308</v>
      </c>
      <c r="CL198" s="87">
        <v>0</v>
      </c>
      <c r="CM198" s="87" t="s">
        <v>308</v>
      </c>
      <c r="CN198" s="87">
        <v>0</v>
      </c>
      <c r="CO198" s="87" t="s">
        <v>308</v>
      </c>
      <c r="CP198" s="87">
        <v>0</v>
      </c>
      <c r="CQ198" s="87" t="s">
        <v>308</v>
      </c>
      <c r="CR198" s="87">
        <v>205973.39</v>
      </c>
      <c r="CS198" s="87" t="s">
        <v>308</v>
      </c>
      <c r="CT198" s="87">
        <v>205973.39</v>
      </c>
      <c r="CU198" s="87" t="s">
        <v>308</v>
      </c>
      <c r="CV198" s="87">
        <v>358177.46</v>
      </c>
      <c r="CW198" s="87" t="s">
        <v>308</v>
      </c>
      <c r="CX198" s="87">
        <v>536449.87</v>
      </c>
      <c r="CY198" s="87" t="s">
        <v>308</v>
      </c>
    </row>
    <row r="199" spans="1:103" ht="14.5" x14ac:dyDescent="0.35">
      <c r="A199" s="86" t="s">
        <v>410</v>
      </c>
      <c r="B199" s="86" t="s">
        <v>346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91">
        <v>538.32000000000005</v>
      </c>
      <c r="F199" s="91">
        <v>90.92</v>
      </c>
      <c r="G199" s="91">
        <v>2.82</v>
      </c>
      <c r="H199" s="91">
        <v>103.4</v>
      </c>
      <c r="I199" s="91">
        <v>316.01</v>
      </c>
      <c r="J199" s="91">
        <v>38.47</v>
      </c>
      <c r="K199" s="91">
        <v>112.91</v>
      </c>
      <c r="L199" s="91">
        <v>21.4</v>
      </c>
      <c r="M199" s="91">
        <v>6.04</v>
      </c>
      <c r="N199" s="91">
        <v>261.13</v>
      </c>
      <c r="O199" s="91">
        <v>741.34</v>
      </c>
      <c r="P199" s="91">
        <v>9.1</v>
      </c>
      <c r="Q199" s="91">
        <v>489.07</v>
      </c>
      <c r="R199" s="91">
        <v>563.77</v>
      </c>
      <c r="S199" s="91">
        <v>184.84</v>
      </c>
      <c r="T199" s="91">
        <v>1234.52</v>
      </c>
      <c r="U199" s="91">
        <v>301.45</v>
      </c>
      <c r="V199" s="91">
        <v>1964.92</v>
      </c>
      <c r="W199" s="91">
        <v>11952.07</v>
      </c>
      <c r="X199" s="91">
        <v>208787.14</v>
      </c>
      <c r="Y199" s="91">
        <v>1214.69</v>
      </c>
      <c r="Z199" s="91">
        <v>275.77999999999997</v>
      </c>
      <c r="AA199" s="91">
        <v>2095.34</v>
      </c>
      <c r="AB199" s="91">
        <v>254.55</v>
      </c>
      <c r="AC199" s="91">
        <v>52.32</v>
      </c>
      <c r="AD199" s="91">
        <v>932.5</v>
      </c>
      <c r="AE199" s="91">
        <v>2094.0500000000002</v>
      </c>
      <c r="AF199" s="91">
        <v>14065.97</v>
      </c>
      <c r="AG199" s="91">
        <v>988.01</v>
      </c>
      <c r="AH199" s="91">
        <v>340.03</v>
      </c>
      <c r="AI199" s="91">
        <v>5634.07</v>
      </c>
      <c r="AJ199" s="91">
        <v>37.26</v>
      </c>
      <c r="AK199" s="91">
        <v>75.78</v>
      </c>
      <c r="AL199" s="91">
        <v>927.01</v>
      </c>
      <c r="AM199" s="91">
        <v>35.04</v>
      </c>
      <c r="AN199" s="91">
        <v>42.99</v>
      </c>
      <c r="AO199" s="91">
        <v>11.92</v>
      </c>
      <c r="AP199" s="91">
        <v>74.39</v>
      </c>
      <c r="AQ199" s="91">
        <v>95.51</v>
      </c>
      <c r="AR199" s="91">
        <v>54.62</v>
      </c>
      <c r="AS199" s="91">
        <v>111.13</v>
      </c>
      <c r="AT199" s="91">
        <v>12.64</v>
      </c>
      <c r="AU199" s="91">
        <v>20.29</v>
      </c>
      <c r="AV199" s="91">
        <v>64.37</v>
      </c>
      <c r="AW199" s="91">
        <v>206.18</v>
      </c>
      <c r="AX199" s="91">
        <v>117.57</v>
      </c>
      <c r="AY199" s="91">
        <v>159.6</v>
      </c>
      <c r="AZ199" s="91">
        <v>49.73</v>
      </c>
      <c r="BA199" s="91">
        <v>88.2</v>
      </c>
      <c r="BB199" s="91">
        <v>623.46</v>
      </c>
      <c r="BC199" s="91">
        <v>26.94</v>
      </c>
      <c r="BD199" s="91">
        <v>54.98</v>
      </c>
      <c r="BE199" s="91">
        <v>226.78</v>
      </c>
      <c r="BF199" s="91">
        <v>388.06</v>
      </c>
      <c r="BG199" s="91">
        <v>42.87</v>
      </c>
      <c r="BH199" s="91">
        <v>125.95</v>
      </c>
      <c r="BI199" s="91">
        <v>95</v>
      </c>
      <c r="BJ199" s="91">
        <v>48.15</v>
      </c>
      <c r="BK199" s="91">
        <v>93.79</v>
      </c>
      <c r="BL199" s="91">
        <v>107.73</v>
      </c>
      <c r="BM199" s="91">
        <v>10.94</v>
      </c>
      <c r="BN199" s="91">
        <v>32.74</v>
      </c>
      <c r="BO199" s="91">
        <v>0</v>
      </c>
      <c r="BP199" s="91">
        <v>0</v>
      </c>
      <c r="BQ199" s="91" t="s">
        <v>308</v>
      </c>
      <c r="BR199" s="91">
        <v>259728.58</v>
      </c>
      <c r="BS199" s="91" t="s">
        <v>308</v>
      </c>
      <c r="BT199" s="91">
        <v>142845.51999999999</v>
      </c>
      <c r="BU199" s="91" t="s">
        <v>308</v>
      </c>
      <c r="BV199" s="91">
        <v>0.88</v>
      </c>
      <c r="BW199" s="91" t="s">
        <v>308</v>
      </c>
      <c r="BX199" s="91">
        <v>36.729999999999997</v>
      </c>
      <c r="BY199" s="91" t="s">
        <v>308</v>
      </c>
      <c r="BZ199" s="91">
        <v>142883.13</v>
      </c>
      <c r="CA199" s="91" t="s">
        <v>308</v>
      </c>
      <c r="CB199" s="91">
        <v>104508.65</v>
      </c>
      <c r="CC199" s="91" t="s">
        <v>308</v>
      </c>
      <c r="CD199" s="91">
        <v>0</v>
      </c>
      <c r="CE199" s="91" t="s">
        <v>308</v>
      </c>
      <c r="CF199" s="91">
        <v>-3033.24</v>
      </c>
      <c r="CG199" s="91" t="s">
        <v>308</v>
      </c>
      <c r="CH199" s="91">
        <v>-3033.24</v>
      </c>
      <c r="CI199" s="91" t="s">
        <v>308</v>
      </c>
      <c r="CJ199" s="91">
        <v>101475.41</v>
      </c>
      <c r="CK199" s="91" t="s">
        <v>308</v>
      </c>
      <c r="CL199" s="91">
        <v>0</v>
      </c>
      <c r="CM199" s="91" t="s">
        <v>308</v>
      </c>
      <c r="CN199" s="91">
        <v>0</v>
      </c>
      <c r="CO199" s="91" t="s">
        <v>308</v>
      </c>
      <c r="CP199" s="91">
        <v>0</v>
      </c>
      <c r="CQ199" s="91" t="s">
        <v>308</v>
      </c>
      <c r="CR199" s="91">
        <v>188306.94</v>
      </c>
      <c r="CS199" s="91" t="s">
        <v>308</v>
      </c>
      <c r="CT199" s="91">
        <v>188306.94</v>
      </c>
      <c r="CU199" s="91" t="s">
        <v>308</v>
      </c>
      <c r="CV199" s="91">
        <v>432665.48</v>
      </c>
      <c r="CW199" s="91" t="s">
        <v>308</v>
      </c>
      <c r="CX199" s="91">
        <v>692394.06</v>
      </c>
      <c r="CY199" s="91" t="s">
        <v>308</v>
      </c>
    </row>
    <row r="200" spans="1:103" ht="14.5" x14ac:dyDescent="0.35">
      <c r="A200" s="86" t="s">
        <v>410</v>
      </c>
      <c r="B200" s="86" t="s">
        <v>347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15.3</v>
      </c>
      <c r="F200" s="87">
        <v>3.5</v>
      </c>
      <c r="G200" s="87">
        <v>160.03</v>
      </c>
      <c r="H200" s="87">
        <v>34.31</v>
      </c>
      <c r="I200" s="87">
        <v>23.19</v>
      </c>
      <c r="J200" s="87">
        <v>5.01</v>
      </c>
      <c r="K200" s="87">
        <v>13.75</v>
      </c>
      <c r="L200" s="87">
        <v>3.64</v>
      </c>
      <c r="M200" s="87">
        <v>2.2400000000000002</v>
      </c>
      <c r="N200" s="87">
        <v>4.6500000000000004</v>
      </c>
      <c r="O200" s="87">
        <v>7.54</v>
      </c>
      <c r="P200" s="87">
        <v>2.5099999999999998</v>
      </c>
      <c r="Q200" s="87">
        <v>97.11</v>
      </c>
      <c r="R200" s="87">
        <v>10.55</v>
      </c>
      <c r="S200" s="87">
        <v>29.01</v>
      </c>
      <c r="T200" s="87">
        <v>103.45</v>
      </c>
      <c r="U200" s="87">
        <v>32.799999999999997</v>
      </c>
      <c r="V200" s="87">
        <v>287.16000000000003</v>
      </c>
      <c r="W200" s="87">
        <v>206.11</v>
      </c>
      <c r="X200" s="87">
        <v>634.36</v>
      </c>
      <c r="Y200" s="87">
        <v>30336.83</v>
      </c>
      <c r="Z200" s="87">
        <v>335.09</v>
      </c>
      <c r="AA200" s="87">
        <v>3330.36</v>
      </c>
      <c r="AB200" s="87">
        <v>86.8</v>
      </c>
      <c r="AC200" s="87">
        <v>1.1200000000000001</v>
      </c>
      <c r="AD200" s="87">
        <v>13.96</v>
      </c>
      <c r="AE200" s="87">
        <v>197.08</v>
      </c>
      <c r="AF200" s="87">
        <v>307.66000000000003</v>
      </c>
      <c r="AG200" s="87">
        <v>348.02</v>
      </c>
      <c r="AH200" s="87">
        <v>32.61</v>
      </c>
      <c r="AI200" s="87">
        <v>1855.57</v>
      </c>
      <c r="AJ200" s="87">
        <v>308.69</v>
      </c>
      <c r="AK200" s="87">
        <v>1740.23</v>
      </c>
      <c r="AL200" s="87">
        <v>185.33</v>
      </c>
      <c r="AM200" s="87">
        <v>1.93</v>
      </c>
      <c r="AN200" s="87">
        <v>41.12</v>
      </c>
      <c r="AO200" s="87">
        <v>0.19</v>
      </c>
      <c r="AP200" s="87">
        <v>2.3199999999999998</v>
      </c>
      <c r="AQ200" s="87">
        <v>5.47</v>
      </c>
      <c r="AR200" s="87">
        <v>66.08</v>
      </c>
      <c r="AS200" s="87">
        <v>3.19</v>
      </c>
      <c r="AT200" s="87">
        <v>0.02</v>
      </c>
      <c r="AU200" s="87">
        <v>0.2</v>
      </c>
      <c r="AV200" s="87">
        <v>1.06</v>
      </c>
      <c r="AW200" s="87">
        <v>4.46</v>
      </c>
      <c r="AX200" s="87">
        <v>111.58</v>
      </c>
      <c r="AY200" s="87">
        <v>51.79</v>
      </c>
      <c r="AZ200" s="87">
        <v>1.2</v>
      </c>
      <c r="BA200" s="87">
        <v>49.45</v>
      </c>
      <c r="BB200" s="87">
        <v>895.39</v>
      </c>
      <c r="BC200" s="87">
        <v>0.62</v>
      </c>
      <c r="BD200" s="87">
        <v>1.56</v>
      </c>
      <c r="BE200" s="87">
        <v>147.94999999999999</v>
      </c>
      <c r="BF200" s="87">
        <v>4138.38</v>
      </c>
      <c r="BG200" s="87">
        <v>22.68</v>
      </c>
      <c r="BH200" s="87">
        <v>108.48</v>
      </c>
      <c r="BI200" s="87">
        <v>30.89</v>
      </c>
      <c r="BJ200" s="87">
        <v>14.08</v>
      </c>
      <c r="BK200" s="87">
        <v>99.95</v>
      </c>
      <c r="BL200" s="87">
        <v>14.77</v>
      </c>
      <c r="BM200" s="87">
        <v>12.34</v>
      </c>
      <c r="BN200" s="87">
        <v>92.99</v>
      </c>
      <c r="BO200" s="87">
        <v>0</v>
      </c>
      <c r="BP200" s="87">
        <v>0</v>
      </c>
      <c r="BQ200" s="87" t="s">
        <v>308</v>
      </c>
      <c r="BR200" s="87">
        <v>46675.69</v>
      </c>
      <c r="BS200" s="87" t="s">
        <v>308</v>
      </c>
      <c r="BT200" s="87">
        <v>8021.83</v>
      </c>
      <c r="BU200" s="87" t="s">
        <v>308</v>
      </c>
      <c r="BV200" s="87">
        <v>2.15</v>
      </c>
      <c r="BW200" s="87" t="s">
        <v>308</v>
      </c>
      <c r="BX200" s="87">
        <v>368.54</v>
      </c>
      <c r="BY200" s="87" t="s">
        <v>308</v>
      </c>
      <c r="BZ200" s="87">
        <v>8392.52</v>
      </c>
      <c r="CA200" s="87" t="s">
        <v>308</v>
      </c>
      <c r="CB200" s="87">
        <v>37422.230000000003</v>
      </c>
      <c r="CC200" s="87" t="s">
        <v>308</v>
      </c>
      <c r="CD200" s="87">
        <v>0</v>
      </c>
      <c r="CE200" s="87" t="s">
        <v>308</v>
      </c>
      <c r="CF200" s="87">
        <v>-8538.17</v>
      </c>
      <c r="CG200" s="87" t="s">
        <v>308</v>
      </c>
      <c r="CH200" s="87">
        <v>-8538.17</v>
      </c>
      <c r="CI200" s="87" t="s">
        <v>308</v>
      </c>
      <c r="CJ200" s="87">
        <v>28884.06</v>
      </c>
      <c r="CK200" s="87" t="s">
        <v>308</v>
      </c>
      <c r="CL200" s="87">
        <v>0</v>
      </c>
      <c r="CM200" s="87" t="s">
        <v>308</v>
      </c>
      <c r="CN200" s="87">
        <v>0</v>
      </c>
      <c r="CO200" s="87" t="s">
        <v>308</v>
      </c>
      <c r="CP200" s="87">
        <v>0</v>
      </c>
      <c r="CQ200" s="87" t="s">
        <v>308</v>
      </c>
      <c r="CR200" s="87">
        <v>93383.38</v>
      </c>
      <c r="CS200" s="87" t="s">
        <v>308</v>
      </c>
      <c r="CT200" s="87">
        <v>93383.38</v>
      </c>
      <c r="CU200" s="87" t="s">
        <v>308</v>
      </c>
      <c r="CV200" s="87">
        <v>130659.95</v>
      </c>
      <c r="CW200" s="87" t="s">
        <v>308</v>
      </c>
      <c r="CX200" s="87">
        <v>177335.64</v>
      </c>
      <c r="CY200" s="87" t="s">
        <v>308</v>
      </c>
    </row>
    <row r="201" spans="1:103" ht="14.5" x14ac:dyDescent="0.35">
      <c r="A201" s="86" t="s">
        <v>410</v>
      </c>
      <c r="B201" s="86" t="s">
        <v>348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91">
        <v>107.05</v>
      </c>
      <c r="F201" s="91">
        <v>20.91</v>
      </c>
      <c r="G201" s="91">
        <v>15.7</v>
      </c>
      <c r="H201" s="91">
        <v>36.869999999999997</v>
      </c>
      <c r="I201" s="91">
        <v>441.94</v>
      </c>
      <c r="J201" s="91">
        <v>366.1</v>
      </c>
      <c r="K201" s="91">
        <v>334.53</v>
      </c>
      <c r="L201" s="91">
        <v>66.34</v>
      </c>
      <c r="M201" s="91">
        <v>53.33</v>
      </c>
      <c r="N201" s="91">
        <v>73.62</v>
      </c>
      <c r="O201" s="91">
        <v>330.5</v>
      </c>
      <c r="P201" s="91">
        <v>607.48</v>
      </c>
      <c r="Q201" s="91">
        <v>200.39</v>
      </c>
      <c r="R201" s="91">
        <v>142.15</v>
      </c>
      <c r="S201" s="91">
        <v>219.84</v>
      </c>
      <c r="T201" s="91">
        <v>338.75</v>
      </c>
      <c r="U201" s="91">
        <v>1154.77</v>
      </c>
      <c r="V201" s="91">
        <v>259.43</v>
      </c>
      <c r="W201" s="91">
        <v>400.91</v>
      </c>
      <c r="X201" s="91">
        <v>1191.46</v>
      </c>
      <c r="Y201" s="91">
        <v>290.7</v>
      </c>
      <c r="Z201" s="91">
        <v>13399.55</v>
      </c>
      <c r="AA201" s="91">
        <v>596.91999999999996</v>
      </c>
      <c r="AB201" s="91">
        <v>202.51</v>
      </c>
      <c r="AC201" s="91">
        <v>33.130000000000003</v>
      </c>
      <c r="AD201" s="91">
        <v>134.4</v>
      </c>
      <c r="AE201" s="91">
        <v>3521.26</v>
      </c>
      <c r="AF201" s="91">
        <v>141.13</v>
      </c>
      <c r="AG201" s="91">
        <v>810.16</v>
      </c>
      <c r="AH201" s="91">
        <v>545.80999999999995</v>
      </c>
      <c r="AI201" s="91">
        <v>292.63</v>
      </c>
      <c r="AJ201" s="91">
        <v>96.95</v>
      </c>
      <c r="AK201" s="91">
        <v>70.8</v>
      </c>
      <c r="AL201" s="91">
        <v>246.82</v>
      </c>
      <c r="AM201" s="91">
        <v>18.559999999999999</v>
      </c>
      <c r="AN201" s="91">
        <v>883.25</v>
      </c>
      <c r="AO201" s="91">
        <v>85.18</v>
      </c>
      <c r="AP201" s="91">
        <v>249.39</v>
      </c>
      <c r="AQ201" s="91">
        <v>232.91</v>
      </c>
      <c r="AR201" s="91">
        <v>207.45</v>
      </c>
      <c r="AS201" s="91">
        <v>260.24</v>
      </c>
      <c r="AT201" s="91">
        <v>101.04</v>
      </c>
      <c r="AU201" s="91">
        <v>97.88</v>
      </c>
      <c r="AV201" s="91">
        <v>605.07000000000005</v>
      </c>
      <c r="AW201" s="91">
        <v>323.77</v>
      </c>
      <c r="AX201" s="91">
        <v>321.51</v>
      </c>
      <c r="AY201" s="91">
        <v>188.66</v>
      </c>
      <c r="AZ201" s="91">
        <v>191.08</v>
      </c>
      <c r="BA201" s="91">
        <v>283.43</v>
      </c>
      <c r="BB201" s="91">
        <v>211.75</v>
      </c>
      <c r="BC201" s="91">
        <v>32.229999999999997</v>
      </c>
      <c r="BD201" s="91">
        <v>81.16</v>
      </c>
      <c r="BE201" s="91">
        <v>531.77</v>
      </c>
      <c r="BF201" s="91">
        <v>818.12</v>
      </c>
      <c r="BG201" s="91">
        <v>689.26</v>
      </c>
      <c r="BH201" s="91">
        <v>11695.99</v>
      </c>
      <c r="BI201" s="91">
        <v>658.96</v>
      </c>
      <c r="BJ201" s="91">
        <v>652.74</v>
      </c>
      <c r="BK201" s="91">
        <v>526.4</v>
      </c>
      <c r="BL201" s="91">
        <v>295.25</v>
      </c>
      <c r="BM201" s="91">
        <v>139.1</v>
      </c>
      <c r="BN201" s="91">
        <v>217.07</v>
      </c>
      <c r="BO201" s="91">
        <v>0</v>
      </c>
      <c r="BP201" s="91">
        <v>0</v>
      </c>
      <c r="BQ201" s="91" t="s">
        <v>308</v>
      </c>
      <c r="BR201" s="91">
        <v>47344.06</v>
      </c>
      <c r="BS201" s="91" t="s">
        <v>308</v>
      </c>
      <c r="BT201" s="91">
        <v>59981.78</v>
      </c>
      <c r="BU201" s="91" t="s">
        <v>308</v>
      </c>
      <c r="BV201" s="91">
        <v>1.28</v>
      </c>
      <c r="BW201" s="91" t="s">
        <v>308</v>
      </c>
      <c r="BX201" s="91">
        <v>3154.64</v>
      </c>
      <c r="BY201" s="91" t="s">
        <v>308</v>
      </c>
      <c r="BZ201" s="91">
        <v>63137.71</v>
      </c>
      <c r="CA201" s="91" t="s">
        <v>308</v>
      </c>
      <c r="CB201" s="91">
        <v>29138.52</v>
      </c>
      <c r="CC201" s="91" t="s">
        <v>308</v>
      </c>
      <c r="CD201" s="91">
        <v>3182.83</v>
      </c>
      <c r="CE201" s="91" t="s">
        <v>308</v>
      </c>
      <c r="CF201" s="91">
        <v>322.37</v>
      </c>
      <c r="CG201" s="91" t="s">
        <v>308</v>
      </c>
      <c r="CH201" s="91">
        <v>3505.2</v>
      </c>
      <c r="CI201" s="91" t="s">
        <v>308</v>
      </c>
      <c r="CJ201" s="91">
        <v>32643.72</v>
      </c>
      <c r="CK201" s="91" t="s">
        <v>308</v>
      </c>
      <c r="CL201" s="91">
        <v>0</v>
      </c>
      <c r="CM201" s="91" t="s">
        <v>308</v>
      </c>
      <c r="CN201" s="91">
        <v>0</v>
      </c>
      <c r="CO201" s="91" t="s">
        <v>308</v>
      </c>
      <c r="CP201" s="91">
        <v>0</v>
      </c>
      <c r="CQ201" s="91" t="s">
        <v>308</v>
      </c>
      <c r="CR201" s="91">
        <v>48462.33</v>
      </c>
      <c r="CS201" s="91" t="s">
        <v>308</v>
      </c>
      <c r="CT201" s="91">
        <v>48462.33</v>
      </c>
      <c r="CU201" s="91" t="s">
        <v>308</v>
      </c>
      <c r="CV201" s="91">
        <v>144243.76</v>
      </c>
      <c r="CW201" s="91" t="s">
        <v>308</v>
      </c>
      <c r="CX201" s="91">
        <v>191587.82</v>
      </c>
      <c r="CY201" s="91" t="s">
        <v>308</v>
      </c>
    </row>
    <row r="202" spans="1:103" ht="14.5" x14ac:dyDescent="0.35">
      <c r="A202" s="86" t="s">
        <v>410</v>
      </c>
      <c r="B202" s="86" t="s">
        <v>349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7084.33</v>
      </c>
      <c r="F202" s="87">
        <v>372.37</v>
      </c>
      <c r="G202" s="87">
        <v>273.98</v>
      </c>
      <c r="H202" s="87">
        <v>2720.98</v>
      </c>
      <c r="I202" s="87">
        <v>3986.99</v>
      </c>
      <c r="J202" s="87">
        <v>992.69</v>
      </c>
      <c r="K202" s="87">
        <v>1229.31</v>
      </c>
      <c r="L202" s="87">
        <v>2185.11</v>
      </c>
      <c r="M202" s="87">
        <v>577.66999999999996</v>
      </c>
      <c r="N202" s="87">
        <v>1497.93</v>
      </c>
      <c r="O202" s="87">
        <v>3854.04</v>
      </c>
      <c r="P202" s="87">
        <v>544.88</v>
      </c>
      <c r="Q202" s="87">
        <v>1364.63</v>
      </c>
      <c r="R202" s="87">
        <v>2075.3200000000002</v>
      </c>
      <c r="S202" s="87">
        <v>5330.86</v>
      </c>
      <c r="T202" s="87">
        <v>4790.7</v>
      </c>
      <c r="U202" s="87">
        <v>1536.39</v>
      </c>
      <c r="V202" s="87">
        <v>2515.2600000000002</v>
      </c>
      <c r="W202" s="87">
        <v>7664.63</v>
      </c>
      <c r="X202" s="87">
        <v>8384.3799999999992</v>
      </c>
      <c r="Y202" s="87">
        <v>8996.33</v>
      </c>
      <c r="Z202" s="87">
        <v>1004.16</v>
      </c>
      <c r="AA202" s="87">
        <v>11801.09</v>
      </c>
      <c r="AB202" s="87">
        <v>6593.94</v>
      </c>
      <c r="AC202" s="87">
        <v>748.14</v>
      </c>
      <c r="AD202" s="87">
        <v>1795.98</v>
      </c>
      <c r="AE202" s="87">
        <v>9436.32</v>
      </c>
      <c r="AF202" s="87">
        <v>1461.75</v>
      </c>
      <c r="AG202" s="87">
        <v>4315.7700000000004</v>
      </c>
      <c r="AH202" s="87">
        <v>1700.07</v>
      </c>
      <c r="AI202" s="87">
        <v>5536.38</v>
      </c>
      <c r="AJ202" s="87">
        <v>2148.04</v>
      </c>
      <c r="AK202" s="87">
        <v>4884.63</v>
      </c>
      <c r="AL202" s="87">
        <v>2680.76</v>
      </c>
      <c r="AM202" s="87">
        <v>260.73</v>
      </c>
      <c r="AN202" s="87">
        <v>1422.04</v>
      </c>
      <c r="AO202" s="87">
        <v>329.15</v>
      </c>
      <c r="AP202" s="87">
        <v>264.89</v>
      </c>
      <c r="AQ202" s="87">
        <v>2579.59</v>
      </c>
      <c r="AR202" s="87">
        <v>909.36</v>
      </c>
      <c r="AS202" s="87">
        <v>380.3</v>
      </c>
      <c r="AT202" s="87">
        <v>116.55</v>
      </c>
      <c r="AU202" s="87">
        <v>159.93</v>
      </c>
      <c r="AV202" s="87">
        <v>5195.16</v>
      </c>
      <c r="AW202" s="87">
        <v>1081.8900000000001</v>
      </c>
      <c r="AX202" s="87">
        <v>776.03</v>
      </c>
      <c r="AY202" s="87">
        <v>669.46</v>
      </c>
      <c r="AZ202" s="87">
        <v>203.63</v>
      </c>
      <c r="BA202" s="87">
        <v>423.94</v>
      </c>
      <c r="BB202" s="87">
        <v>1337.06</v>
      </c>
      <c r="BC202" s="87">
        <v>134.87</v>
      </c>
      <c r="BD202" s="87">
        <v>205.07</v>
      </c>
      <c r="BE202" s="87">
        <v>1676.9</v>
      </c>
      <c r="BF202" s="87">
        <v>4909.8599999999997</v>
      </c>
      <c r="BG202" s="87">
        <v>565.4</v>
      </c>
      <c r="BH202" s="87">
        <v>3251.47</v>
      </c>
      <c r="BI202" s="87">
        <v>600.9</v>
      </c>
      <c r="BJ202" s="87">
        <v>398.72</v>
      </c>
      <c r="BK202" s="87">
        <v>633.04999999999995</v>
      </c>
      <c r="BL202" s="87">
        <v>197.95</v>
      </c>
      <c r="BM202" s="87">
        <v>97.53</v>
      </c>
      <c r="BN202" s="87">
        <v>323.5</v>
      </c>
      <c r="BO202" s="87">
        <v>0</v>
      </c>
      <c r="BP202" s="87">
        <v>0</v>
      </c>
      <c r="BQ202" s="87" t="s">
        <v>308</v>
      </c>
      <c r="BR202" s="87">
        <v>151190.73000000001</v>
      </c>
      <c r="BS202" s="87" t="s">
        <v>308</v>
      </c>
      <c r="BT202" s="87">
        <v>2015.34</v>
      </c>
      <c r="BU202" s="87" t="s">
        <v>308</v>
      </c>
      <c r="BV202" s="87">
        <v>0</v>
      </c>
      <c r="BW202" s="87" t="s">
        <v>308</v>
      </c>
      <c r="BX202" s="87">
        <v>58.48</v>
      </c>
      <c r="BY202" s="87" t="s">
        <v>308</v>
      </c>
      <c r="BZ202" s="87">
        <v>2073.81</v>
      </c>
      <c r="CA202" s="87" t="s">
        <v>308</v>
      </c>
      <c r="CB202" s="87">
        <v>67970.81</v>
      </c>
      <c r="CC202" s="87" t="s">
        <v>308</v>
      </c>
      <c r="CD202" s="87">
        <v>0</v>
      </c>
      <c r="CE202" s="87" t="s">
        <v>308</v>
      </c>
      <c r="CF202" s="87">
        <v>888.16</v>
      </c>
      <c r="CG202" s="87" t="s">
        <v>308</v>
      </c>
      <c r="CH202" s="87">
        <v>888.16</v>
      </c>
      <c r="CI202" s="87" t="s">
        <v>308</v>
      </c>
      <c r="CJ202" s="87">
        <v>68858.97</v>
      </c>
      <c r="CK202" s="87" t="s">
        <v>308</v>
      </c>
      <c r="CL202" s="87">
        <v>0</v>
      </c>
      <c r="CM202" s="87" t="s">
        <v>308</v>
      </c>
      <c r="CN202" s="87">
        <v>0</v>
      </c>
      <c r="CO202" s="87" t="s">
        <v>308</v>
      </c>
      <c r="CP202" s="87">
        <v>0</v>
      </c>
      <c r="CQ202" s="87" t="s">
        <v>308</v>
      </c>
      <c r="CR202" s="87">
        <v>10046.77</v>
      </c>
      <c r="CS202" s="87" t="s">
        <v>308</v>
      </c>
      <c r="CT202" s="87">
        <v>10046.77</v>
      </c>
      <c r="CU202" s="87" t="s">
        <v>308</v>
      </c>
      <c r="CV202" s="87">
        <v>80979.55</v>
      </c>
      <c r="CW202" s="87" t="s">
        <v>308</v>
      </c>
      <c r="CX202" s="87">
        <v>232170.28</v>
      </c>
      <c r="CY202" s="87" t="s">
        <v>308</v>
      </c>
    </row>
    <row r="203" spans="1:103" ht="14.5" x14ac:dyDescent="0.35">
      <c r="A203" s="86" t="s">
        <v>410</v>
      </c>
      <c r="B203" s="86" t="s">
        <v>350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91">
        <v>6385.74</v>
      </c>
      <c r="F203" s="91">
        <v>146.29</v>
      </c>
      <c r="G203" s="91">
        <v>241.51</v>
      </c>
      <c r="H203" s="91">
        <v>4142.95</v>
      </c>
      <c r="I203" s="91">
        <v>14199.63</v>
      </c>
      <c r="J203" s="91">
        <v>2617.02</v>
      </c>
      <c r="K203" s="91">
        <v>2550.4</v>
      </c>
      <c r="L203" s="91">
        <v>7073.17</v>
      </c>
      <c r="M203" s="91">
        <v>1058.71</v>
      </c>
      <c r="N203" s="91">
        <v>4412.26</v>
      </c>
      <c r="O203" s="91">
        <v>15307.34</v>
      </c>
      <c r="P203" s="91">
        <v>1610</v>
      </c>
      <c r="Q203" s="91">
        <v>5292.82</v>
      </c>
      <c r="R203" s="91">
        <v>8859.3700000000008</v>
      </c>
      <c r="S203" s="91">
        <v>17766.7</v>
      </c>
      <c r="T203" s="91">
        <v>5746.62</v>
      </c>
      <c r="U203" s="91">
        <v>1886.84</v>
      </c>
      <c r="V203" s="91">
        <v>2109.9699999999998</v>
      </c>
      <c r="W203" s="91">
        <v>4855.4799999999996</v>
      </c>
      <c r="X203" s="91">
        <v>5350.85</v>
      </c>
      <c r="Y203" s="91">
        <v>911.87</v>
      </c>
      <c r="Z203" s="91">
        <v>1755.53</v>
      </c>
      <c r="AA203" s="91">
        <v>1475.02</v>
      </c>
      <c r="AB203" s="91">
        <v>171503.65</v>
      </c>
      <c r="AC203" s="91">
        <v>2826.66</v>
      </c>
      <c r="AD203" s="91">
        <v>2397.5300000000002</v>
      </c>
      <c r="AE203" s="91">
        <v>6384.2</v>
      </c>
      <c r="AF203" s="91">
        <v>2487.58</v>
      </c>
      <c r="AG203" s="91">
        <v>8445.98</v>
      </c>
      <c r="AH203" s="91">
        <v>14209.9</v>
      </c>
      <c r="AI203" s="91">
        <v>8916.65</v>
      </c>
      <c r="AJ203" s="91">
        <v>241.77</v>
      </c>
      <c r="AK203" s="91">
        <v>404.09</v>
      </c>
      <c r="AL203" s="91">
        <v>4722.78</v>
      </c>
      <c r="AM203" s="91">
        <v>873.58</v>
      </c>
      <c r="AN203" s="91">
        <v>9915.02</v>
      </c>
      <c r="AO203" s="91">
        <v>456.29</v>
      </c>
      <c r="AP203" s="91">
        <v>2114.08</v>
      </c>
      <c r="AQ203" s="91">
        <v>3987.73</v>
      </c>
      <c r="AR203" s="91">
        <v>1647.07</v>
      </c>
      <c r="AS203" s="91">
        <v>2208.89</v>
      </c>
      <c r="AT203" s="91">
        <v>768.8</v>
      </c>
      <c r="AU203" s="91">
        <v>469.47</v>
      </c>
      <c r="AV203" s="91">
        <v>8528</v>
      </c>
      <c r="AW203" s="91">
        <v>3095.9</v>
      </c>
      <c r="AX203" s="91">
        <v>1211.19</v>
      </c>
      <c r="AY203" s="91">
        <v>1417.8</v>
      </c>
      <c r="AZ203" s="91">
        <v>610.29</v>
      </c>
      <c r="BA203" s="91">
        <v>1483.4</v>
      </c>
      <c r="BB203" s="91">
        <v>541.20000000000005</v>
      </c>
      <c r="BC203" s="91">
        <v>379.59</v>
      </c>
      <c r="BD203" s="91">
        <v>310.89999999999998</v>
      </c>
      <c r="BE203" s="91">
        <v>2448.8000000000002</v>
      </c>
      <c r="BF203" s="91">
        <v>9731.8700000000008</v>
      </c>
      <c r="BG203" s="91">
        <v>5976.2</v>
      </c>
      <c r="BH203" s="91">
        <v>7719.32</v>
      </c>
      <c r="BI203" s="91">
        <v>3258.52</v>
      </c>
      <c r="BJ203" s="91">
        <v>1793.26</v>
      </c>
      <c r="BK203" s="91">
        <v>2022.9</v>
      </c>
      <c r="BL203" s="91">
        <v>1188.94</v>
      </c>
      <c r="BM203" s="91">
        <v>188.32</v>
      </c>
      <c r="BN203" s="91">
        <v>3758.47</v>
      </c>
      <c r="BO203" s="91">
        <v>0</v>
      </c>
      <c r="BP203" s="91">
        <v>0</v>
      </c>
      <c r="BQ203" s="91" t="s">
        <v>308</v>
      </c>
      <c r="BR203" s="91">
        <v>416402.72</v>
      </c>
      <c r="BS203" s="91" t="s">
        <v>308</v>
      </c>
      <c r="BT203" s="91">
        <v>161195.57</v>
      </c>
      <c r="BU203" s="91" t="s">
        <v>308</v>
      </c>
      <c r="BV203" s="91">
        <v>-1.52</v>
      </c>
      <c r="BW203" s="91" t="s">
        <v>308</v>
      </c>
      <c r="BX203" s="91">
        <v>772.76</v>
      </c>
      <c r="BY203" s="91" t="s">
        <v>308</v>
      </c>
      <c r="BZ203" s="91">
        <v>161966.81</v>
      </c>
      <c r="CA203" s="91" t="s">
        <v>308</v>
      </c>
      <c r="CB203" s="91">
        <v>97.72</v>
      </c>
      <c r="CC203" s="91" t="s">
        <v>308</v>
      </c>
      <c r="CD203" s="91">
        <v>0</v>
      </c>
      <c r="CE203" s="91" t="s">
        <v>308</v>
      </c>
      <c r="CF203" s="91">
        <v>-7666.43</v>
      </c>
      <c r="CG203" s="91" t="s">
        <v>308</v>
      </c>
      <c r="CH203" s="91">
        <v>-7666.43</v>
      </c>
      <c r="CI203" s="91" t="s">
        <v>308</v>
      </c>
      <c r="CJ203" s="91">
        <v>-7568.71</v>
      </c>
      <c r="CK203" s="91" t="s">
        <v>308</v>
      </c>
      <c r="CL203" s="91">
        <v>0</v>
      </c>
      <c r="CM203" s="91" t="s">
        <v>308</v>
      </c>
      <c r="CN203" s="91">
        <v>0</v>
      </c>
      <c r="CO203" s="91" t="s">
        <v>308</v>
      </c>
      <c r="CP203" s="91">
        <v>0</v>
      </c>
      <c r="CQ203" s="91" t="s">
        <v>308</v>
      </c>
      <c r="CR203" s="91">
        <v>2734.52</v>
      </c>
      <c r="CS203" s="91" t="s">
        <v>308</v>
      </c>
      <c r="CT203" s="91">
        <v>2734.52</v>
      </c>
      <c r="CU203" s="91" t="s">
        <v>308</v>
      </c>
      <c r="CV203" s="91">
        <v>157132.62</v>
      </c>
      <c r="CW203" s="91" t="s">
        <v>308</v>
      </c>
      <c r="CX203" s="91">
        <v>573535.32999999996</v>
      </c>
      <c r="CY203" s="91" t="s">
        <v>308</v>
      </c>
    </row>
    <row r="204" spans="1:103" ht="14.5" x14ac:dyDescent="0.35">
      <c r="A204" s="86" t="s">
        <v>410</v>
      </c>
      <c r="B204" s="86" t="s">
        <v>351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1683.32</v>
      </c>
      <c r="F204" s="87">
        <v>20.239999999999998</v>
      </c>
      <c r="G204" s="87">
        <v>43.88</v>
      </c>
      <c r="H204" s="87">
        <v>115.87</v>
      </c>
      <c r="I204" s="87">
        <v>1358.44</v>
      </c>
      <c r="J204" s="87">
        <v>146.44</v>
      </c>
      <c r="K204" s="87">
        <v>59.75</v>
      </c>
      <c r="L204" s="87">
        <v>207.97</v>
      </c>
      <c r="M204" s="87">
        <v>54.66</v>
      </c>
      <c r="N204" s="87">
        <v>195.07</v>
      </c>
      <c r="O204" s="87">
        <v>609.55999999999995</v>
      </c>
      <c r="P204" s="87">
        <v>104.61</v>
      </c>
      <c r="Q204" s="87">
        <v>196.37</v>
      </c>
      <c r="R204" s="87">
        <v>220.71</v>
      </c>
      <c r="S204" s="87">
        <v>449.9</v>
      </c>
      <c r="T204" s="87">
        <v>342.13</v>
      </c>
      <c r="U204" s="87">
        <v>138.01</v>
      </c>
      <c r="V204" s="87">
        <v>119.22</v>
      </c>
      <c r="W204" s="87">
        <v>262.79000000000002</v>
      </c>
      <c r="X204" s="87">
        <v>268.82</v>
      </c>
      <c r="Y204" s="87">
        <v>77.56</v>
      </c>
      <c r="Z204" s="87">
        <v>92.91</v>
      </c>
      <c r="AA204" s="87">
        <v>81.39</v>
      </c>
      <c r="AB204" s="87">
        <v>765.02</v>
      </c>
      <c r="AC204" s="87">
        <v>2684.47</v>
      </c>
      <c r="AD204" s="87">
        <v>501.58</v>
      </c>
      <c r="AE204" s="87">
        <v>757.75</v>
      </c>
      <c r="AF204" s="87">
        <v>169.51</v>
      </c>
      <c r="AG204" s="87">
        <v>670.22</v>
      </c>
      <c r="AH204" s="87">
        <v>765.3</v>
      </c>
      <c r="AI204" s="87">
        <v>255.01</v>
      </c>
      <c r="AJ204" s="87">
        <v>31.74</v>
      </c>
      <c r="AK204" s="87">
        <v>15.97</v>
      </c>
      <c r="AL204" s="87">
        <v>301.54000000000002</v>
      </c>
      <c r="AM204" s="87">
        <v>54.29</v>
      </c>
      <c r="AN204" s="87">
        <v>1532.63</v>
      </c>
      <c r="AO204" s="87">
        <v>45.65</v>
      </c>
      <c r="AP204" s="87">
        <v>339.66</v>
      </c>
      <c r="AQ204" s="87">
        <v>536.45000000000005</v>
      </c>
      <c r="AR204" s="87">
        <v>122.96</v>
      </c>
      <c r="AS204" s="87">
        <v>188.51</v>
      </c>
      <c r="AT204" s="87">
        <v>78.94</v>
      </c>
      <c r="AU204" s="87">
        <v>129.83000000000001</v>
      </c>
      <c r="AV204" s="87">
        <v>2075.2199999999998</v>
      </c>
      <c r="AW204" s="87">
        <v>235.95</v>
      </c>
      <c r="AX204" s="87">
        <v>119.76</v>
      </c>
      <c r="AY204" s="87">
        <v>202.67</v>
      </c>
      <c r="AZ204" s="87">
        <v>31.16</v>
      </c>
      <c r="BA204" s="87">
        <v>50.09</v>
      </c>
      <c r="BB204" s="87">
        <v>68.91</v>
      </c>
      <c r="BC204" s="87">
        <v>13.66</v>
      </c>
      <c r="BD204" s="87">
        <v>39.049999999999997</v>
      </c>
      <c r="BE204" s="87">
        <v>257.39</v>
      </c>
      <c r="BF204" s="87">
        <v>1804.65</v>
      </c>
      <c r="BG204" s="87">
        <v>1216.6300000000001</v>
      </c>
      <c r="BH204" s="87">
        <v>1308.1500000000001</v>
      </c>
      <c r="BI204" s="87">
        <v>584.76</v>
      </c>
      <c r="BJ204" s="87">
        <v>245.43</v>
      </c>
      <c r="BK204" s="87">
        <v>433.07</v>
      </c>
      <c r="BL204" s="87">
        <v>221.31</v>
      </c>
      <c r="BM204" s="87">
        <v>13.41</v>
      </c>
      <c r="BN204" s="87">
        <v>377.59</v>
      </c>
      <c r="BO204" s="87">
        <v>0</v>
      </c>
      <c r="BP204" s="87">
        <v>0</v>
      </c>
      <c r="BQ204" s="87" t="s">
        <v>308</v>
      </c>
      <c r="BR204" s="87">
        <v>26095.49</v>
      </c>
      <c r="BS204" s="87" t="s">
        <v>308</v>
      </c>
      <c r="BT204" s="87">
        <v>23978.639999999999</v>
      </c>
      <c r="BU204" s="87" t="s">
        <v>308</v>
      </c>
      <c r="BV204" s="87">
        <v>0</v>
      </c>
      <c r="BW204" s="87" t="s">
        <v>308</v>
      </c>
      <c r="BX204" s="87">
        <v>1658.29</v>
      </c>
      <c r="BY204" s="87" t="s">
        <v>308</v>
      </c>
      <c r="BZ204" s="87">
        <v>25636.93</v>
      </c>
      <c r="CA204" s="87" t="s">
        <v>308</v>
      </c>
      <c r="CB204" s="87">
        <v>0</v>
      </c>
      <c r="CC204" s="87" t="s">
        <v>308</v>
      </c>
      <c r="CD204" s="87">
        <v>0</v>
      </c>
      <c r="CE204" s="87" t="s">
        <v>308</v>
      </c>
      <c r="CF204" s="87">
        <v>10.039999999999999</v>
      </c>
      <c r="CG204" s="87" t="s">
        <v>308</v>
      </c>
      <c r="CH204" s="87">
        <v>10.039999999999999</v>
      </c>
      <c r="CI204" s="87" t="s">
        <v>308</v>
      </c>
      <c r="CJ204" s="87">
        <v>10.039999999999999</v>
      </c>
      <c r="CK204" s="87" t="s">
        <v>308</v>
      </c>
      <c r="CL204" s="87">
        <v>0</v>
      </c>
      <c r="CM204" s="87" t="s">
        <v>308</v>
      </c>
      <c r="CN204" s="87">
        <v>0</v>
      </c>
      <c r="CO204" s="87" t="s">
        <v>308</v>
      </c>
      <c r="CP204" s="87">
        <v>0</v>
      </c>
      <c r="CQ204" s="87" t="s">
        <v>308</v>
      </c>
      <c r="CR204" s="87">
        <v>4.8600000000000003</v>
      </c>
      <c r="CS204" s="87" t="s">
        <v>308</v>
      </c>
      <c r="CT204" s="87">
        <v>4.8600000000000003</v>
      </c>
      <c r="CU204" s="87" t="s">
        <v>308</v>
      </c>
      <c r="CV204" s="87">
        <v>25651.83</v>
      </c>
      <c r="CW204" s="87" t="s">
        <v>308</v>
      </c>
      <c r="CX204" s="87">
        <v>51747.32</v>
      </c>
      <c r="CY204" s="87" t="s">
        <v>308</v>
      </c>
    </row>
    <row r="205" spans="1:103" ht="14.5" x14ac:dyDescent="0.35">
      <c r="A205" s="86" t="s">
        <v>410</v>
      </c>
      <c r="B205" s="86" t="s">
        <v>352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91">
        <v>1683.37</v>
      </c>
      <c r="F205" s="91">
        <v>52.63</v>
      </c>
      <c r="G205" s="91">
        <v>23.73</v>
      </c>
      <c r="H205" s="91">
        <v>683.8</v>
      </c>
      <c r="I205" s="91">
        <v>5023.67</v>
      </c>
      <c r="J205" s="91">
        <v>1279.6400000000001</v>
      </c>
      <c r="K205" s="91">
        <v>990.08</v>
      </c>
      <c r="L205" s="91">
        <v>4505.5600000000004</v>
      </c>
      <c r="M205" s="91">
        <v>251.94</v>
      </c>
      <c r="N205" s="91">
        <v>1229.22</v>
      </c>
      <c r="O205" s="91">
        <v>3345.6</v>
      </c>
      <c r="P205" s="91">
        <v>631</v>
      </c>
      <c r="Q205" s="91">
        <v>3730.11</v>
      </c>
      <c r="R205" s="91">
        <v>1976.6</v>
      </c>
      <c r="S205" s="91">
        <v>23730.07</v>
      </c>
      <c r="T205" s="91">
        <v>5586.35</v>
      </c>
      <c r="U205" s="91">
        <v>436.99</v>
      </c>
      <c r="V205" s="91">
        <v>591.25</v>
      </c>
      <c r="W205" s="91">
        <v>1516.76</v>
      </c>
      <c r="X205" s="91">
        <v>1462.11</v>
      </c>
      <c r="Y205" s="91">
        <v>651.41999999999996</v>
      </c>
      <c r="Z205" s="91">
        <v>664.56</v>
      </c>
      <c r="AA205" s="91">
        <v>532.1</v>
      </c>
      <c r="AB205" s="91">
        <v>2344.94</v>
      </c>
      <c r="AC205" s="91">
        <v>2606.5700000000002</v>
      </c>
      <c r="AD205" s="91">
        <v>34813.230000000003</v>
      </c>
      <c r="AE205" s="91">
        <v>6084.43</v>
      </c>
      <c r="AF205" s="91">
        <v>854.73</v>
      </c>
      <c r="AG205" s="91">
        <v>3170.93</v>
      </c>
      <c r="AH205" s="91">
        <v>3023.41</v>
      </c>
      <c r="AI205" s="91">
        <v>730.29</v>
      </c>
      <c r="AJ205" s="91">
        <v>232.81</v>
      </c>
      <c r="AK205" s="91">
        <v>175.51</v>
      </c>
      <c r="AL205" s="91">
        <v>742.23</v>
      </c>
      <c r="AM205" s="91">
        <v>232.77</v>
      </c>
      <c r="AN205" s="91">
        <v>3163.5</v>
      </c>
      <c r="AO205" s="91">
        <v>280.17</v>
      </c>
      <c r="AP205" s="91">
        <v>307.69</v>
      </c>
      <c r="AQ205" s="91">
        <v>604.71</v>
      </c>
      <c r="AR205" s="91">
        <v>914.55</v>
      </c>
      <c r="AS205" s="91">
        <v>454.24</v>
      </c>
      <c r="AT205" s="91">
        <v>236.98</v>
      </c>
      <c r="AU205" s="91">
        <v>160.61000000000001</v>
      </c>
      <c r="AV205" s="91">
        <v>7059.22</v>
      </c>
      <c r="AW205" s="91">
        <v>1453.8</v>
      </c>
      <c r="AX205" s="91">
        <v>706.28</v>
      </c>
      <c r="AY205" s="91">
        <v>544.6</v>
      </c>
      <c r="AZ205" s="91">
        <v>366.17</v>
      </c>
      <c r="BA205" s="91">
        <v>486.59</v>
      </c>
      <c r="BB205" s="91">
        <v>466.79</v>
      </c>
      <c r="BC205" s="91">
        <v>92.61</v>
      </c>
      <c r="BD205" s="91">
        <v>153.82</v>
      </c>
      <c r="BE205" s="91">
        <v>2314.5500000000002</v>
      </c>
      <c r="BF205" s="91">
        <v>14121.82</v>
      </c>
      <c r="BG205" s="91">
        <v>1110.02</v>
      </c>
      <c r="BH205" s="91">
        <v>2326.54</v>
      </c>
      <c r="BI205" s="91">
        <v>986.36</v>
      </c>
      <c r="BJ205" s="91">
        <v>432.64</v>
      </c>
      <c r="BK205" s="91">
        <v>489.8</v>
      </c>
      <c r="BL205" s="91">
        <v>279.26</v>
      </c>
      <c r="BM205" s="91">
        <v>49.33</v>
      </c>
      <c r="BN205" s="91">
        <v>660.46</v>
      </c>
      <c r="BO205" s="91">
        <v>0</v>
      </c>
      <c r="BP205" s="91">
        <v>0</v>
      </c>
      <c r="BQ205" s="91" t="s">
        <v>308</v>
      </c>
      <c r="BR205" s="91">
        <v>155813.53</v>
      </c>
      <c r="BS205" s="91" t="s">
        <v>308</v>
      </c>
      <c r="BT205" s="91">
        <v>40810.04</v>
      </c>
      <c r="BU205" s="91" t="s">
        <v>308</v>
      </c>
      <c r="BV205" s="91">
        <v>3.94</v>
      </c>
      <c r="BW205" s="91" t="s">
        <v>308</v>
      </c>
      <c r="BX205" s="91">
        <v>10019.15</v>
      </c>
      <c r="BY205" s="91" t="s">
        <v>308</v>
      </c>
      <c r="BZ205" s="91">
        <v>50833.14</v>
      </c>
      <c r="CA205" s="91" t="s">
        <v>308</v>
      </c>
      <c r="CB205" s="91">
        <v>-698.26</v>
      </c>
      <c r="CC205" s="91" t="s">
        <v>308</v>
      </c>
      <c r="CD205" s="91">
        <v>0</v>
      </c>
      <c r="CE205" s="91" t="s">
        <v>308</v>
      </c>
      <c r="CF205" s="91">
        <v>-1050.4000000000001</v>
      </c>
      <c r="CG205" s="91" t="s">
        <v>308</v>
      </c>
      <c r="CH205" s="91">
        <v>-1050.4000000000001</v>
      </c>
      <c r="CI205" s="91" t="s">
        <v>308</v>
      </c>
      <c r="CJ205" s="91">
        <v>-1748.66</v>
      </c>
      <c r="CK205" s="91" t="s">
        <v>308</v>
      </c>
      <c r="CL205" s="91">
        <v>0</v>
      </c>
      <c r="CM205" s="91" t="s">
        <v>308</v>
      </c>
      <c r="CN205" s="91">
        <v>0</v>
      </c>
      <c r="CO205" s="91" t="s">
        <v>308</v>
      </c>
      <c r="CP205" s="91">
        <v>0</v>
      </c>
      <c r="CQ205" s="91" t="s">
        <v>308</v>
      </c>
      <c r="CR205" s="91">
        <v>7396.94</v>
      </c>
      <c r="CS205" s="91" t="s">
        <v>308</v>
      </c>
      <c r="CT205" s="91">
        <v>7396.94</v>
      </c>
      <c r="CU205" s="91" t="s">
        <v>308</v>
      </c>
      <c r="CV205" s="91">
        <v>56481.42</v>
      </c>
      <c r="CW205" s="91" t="s">
        <v>308</v>
      </c>
      <c r="CX205" s="91">
        <v>212294.95</v>
      </c>
      <c r="CY205" s="91" t="s">
        <v>308</v>
      </c>
    </row>
    <row r="206" spans="1:103" ht="14.5" x14ac:dyDescent="0.35">
      <c r="A206" s="86" t="s">
        <v>410</v>
      </c>
      <c r="B206" s="86" t="s">
        <v>353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3536.94</v>
      </c>
      <c r="F206" s="87">
        <v>426.23</v>
      </c>
      <c r="G206" s="87">
        <v>82.56</v>
      </c>
      <c r="H206" s="87">
        <v>1476.62</v>
      </c>
      <c r="I206" s="87">
        <v>3469.97</v>
      </c>
      <c r="J206" s="87">
        <v>761.32</v>
      </c>
      <c r="K206" s="87">
        <v>767.95</v>
      </c>
      <c r="L206" s="87">
        <v>887.08</v>
      </c>
      <c r="M206" s="87">
        <v>547.20000000000005</v>
      </c>
      <c r="N206" s="87">
        <v>1333.7</v>
      </c>
      <c r="O206" s="87">
        <v>3121.98</v>
      </c>
      <c r="P206" s="87">
        <v>1037.8800000000001</v>
      </c>
      <c r="Q206" s="87">
        <v>1287.44</v>
      </c>
      <c r="R206" s="87">
        <v>1701.01</v>
      </c>
      <c r="S206" s="87">
        <v>2396.9499999999998</v>
      </c>
      <c r="T206" s="87">
        <v>2844.19</v>
      </c>
      <c r="U206" s="87">
        <v>878.18</v>
      </c>
      <c r="V206" s="87">
        <v>1378.37</v>
      </c>
      <c r="W206" s="87">
        <v>2843.42</v>
      </c>
      <c r="X206" s="87">
        <v>2375.65</v>
      </c>
      <c r="Y206" s="87">
        <v>1143.73</v>
      </c>
      <c r="Z206" s="87">
        <v>1061.7</v>
      </c>
      <c r="AA206" s="87">
        <v>2284.35</v>
      </c>
      <c r="AB206" s="87">
        <v>16001.93</v>
      </c>
      <c r="AC206" s="87">
        <v>1355.9</v>
      </c>
      <c r="AD206" s="87">
        <v>4486.3599999999997</v>
      </c>
      <c r="AE206" s="87">
        <v>252120.66</v>
      </c>
      <c r="AF206" s="87">
        <v>1434.08</v>
      </c>
      <c r="AG206" s="87">
        <v>6374.1</v>
      </c>
      <c r="AH206" s="87">
        <v>7384.28</v>
      </c>
      <c r="AI206" s="87">
        <v>5135.22</v>
      </c>
      <c r="AJ206" s="87">
        <v>354.98</v>
      </c>
      <c r="AK206" s="87">
        <v>451.23</v>
      </c>
      <c r="AL206" s="87">
        <v>9821.49</v>
      </c>
      <c r="AM206" s="87">
        <v>768.84</v>
      </c>
      <c r="AN206" s="87">
        <v>4589.8</v>
      </c>
      <c r="AO206" s="87">
        <v>535.46</v>
      </c>
      <c r="AP206" s="87">
        <v>1134.8800000000001</v>
      </c>
      <c r="AQ206" s="87">
        <v>3873.35</v>
      </c>
      <c r="AR206" s="87">
        <v>1871.26</v>
      </c>
      <c r="AS206" s="87">
        <v>2862.97</v>
      </c>
      <c r="AT206" s="87">
        <v>1789.06</v>
      </c>
      <c r="AU206" s="87">
        <v>1107.67</v>
      </c>
      <c r="AV206" s="87">
        <v>75648.240000000005</v>
      </c>
      <c r="AW206" s="87">
        <v>3332.98</v>
      </c>
      <c r="AX206" s="87">
        <v>5272.27</v>
      </c>
      <c r="AY206" s="87">
        <v>1890.98</v>
      </c>
      <c r="AZ206" s="87">
        <v>553.51</v>
      </c>
      <c r="BA206" s="87">
        <v>1325.36</v>
      </c>
      <c r="BB206" s="87">
        <v>1023.79</v>
      </c>
      <c r="BC206" s="87">
        <v>456.5</v>
      </c>
      <c r="BD206" s="87">
        <v>368.37</v>
      </c>
      <c r="BE206" s="87">
        <v>3745.97</v>
      </c>
      <c r="BF206" s="87">
        <v>22525.94</v>
      </c>
      <c r="BG206" s="87">
        <v>7300.39</v>
      </c>
      <c r="BH206" s="87">
        <v>6430.4</v>
      </c>
      <c r="BI206" s="87">
        <v>3020.33</v>
      </c>
      <c r="BJ206" s="87">
        <v>2131.42</v>
      </c>
      <c r="BK206" s="87">
        <v>1431.08</v>
      </c>
      <c r="BL206" s="87">
        <v>1399.87</v>
      </c>
      <c r="BM206" s="87">
        <v>164.52</v>
      </c>
      <c r="BN206" s="87">
        <v>875.5</v>
      </c>
      <c r="BO206" s="87">
        <v>0</v>
      </c>
      <c r="BP206" s="87">
        <v>0</v>
      </c>
      <c r="BQ206" s="87" t="s">
        <v>308</v>
      </c>
      <c r="BR206" s="87">
        <v>499995.38</v>
      </c>
      <c r="BS206" s="87" t="s">
        <v>308</v>
      </c>
      <c r="BT206" s="87">
        <v>44414.93</v>
      </c>
      <c r="BU206" s="87" t="s">
        <v>308</v>
      </c>
      <c r="BV206" s="87">
        <v>0</v>
      </c>
      <c r="BW206" s="87" t="s">
        <v>308</v>
      </c>
      <c r="BX206" s="87">
        <v>5203.5600000000004</v>
      </c>
      <c r="BY206" s="87" t="s">
        <v>308</v>
      </c>
      <c r="BZ206" s="87">
        <v>49618.49</v>
      </c>
      <c r="CA206" s="87" t="s">
        <v>308</v>
      </c>
      <c r="CB206" s="87">
        <v>901353.41</v>
      </c>
      <c r="CC206" s="87" t="s">
        <v>308</v>
      </c>
      <c r="CD206" s="87">
        <v>0</v>
      </c>
      <c r="CE206" s="87" t="s">
        <v>308</v>
      </c>
      <c r="CF206" s="87">
        <v>6618.33</v>
      </c>
      <c r="CG206" s="87" t="s">
        <v>308</v>
      </c>
      <c r="CH206" s="87">
        <v>6618.33</v>
      </c>
      <c r="CI206" s="87" t="s">
        <v>308</v>
      </c>
      <c r="CJ206" s="87">
        <v>907971.74</v>
      </c>
      <c r="CK206" s="87" t="s">
        <v>308</v>
      </c>
      <c r="CL206" s="87">
        <v>0</v>
      </c>
      <c r="CM206" s="87" t="s">
        <v>308</v>
      </c>
      <c r="CN206" s="87">
        <v>0</v>
      </c>
      <c r="CO206" s="87" t="s">
        <v>308</v>
      </c>
      <c r="CP206" s="87">
        <v>0</v>
      </c>
      <c r="CQ206" s="87" t="s">
        <v>308</v>
      </c>
      <c r="CR206" s="87">
        <v>7511.08</v>
      </c>
      <c r="CS206" s="87" t="s">
        <v>308</v>
      </c>
      <c r="CT206" s="87">
        <v>7511.08</v>
      </c>
      <c r="CU206" s="87" t="s">
        <v>308</v>
      </c>
      <c r="CV206" s="87">
        <v>965101.31</v>
      </c>
      <c r="CW206" s="87" t="s">
        <v>308</v>
      </c>
      <c r="CX206" s="87">
        <v>1465096.68</v>
      </c>
      <c r="CY206" s="87" t="s">
        <v>308</v>
      </c>
    </row>
    <row r="207" spans="1:103" ht="14.5" x14ac:dyDescent="0.35">
      <c r="A207" s="86" t="s">
        <v>410</v>
      </c>
      <c r="B207" s="86" t="s">
        <v>354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91">
        <v>1232.3499999999999</v>
      </c>
      <c r="F207" s="91">
        <v>245.19</v>
      </c>
      <c r="G207" s="91">
        <v>52.36</v>
      </c>
      <c r="H207" s="91">
        <v>261.83999999999997</v>
      </c>
      <c r="I207" s="91">
        <v>1463.92</v>
      </c>
      <c r="J207" s="91">
        <v>300.91000000000003</v>
      </c>
      <c r="K207" s="91">
        <v>353.37</v>
      </c>
      <c r="L207" s="91">
        <v>247.04</v>
      </c>
      <c r="M207" s="91">
        <v>169.2</v>
      </c>
      <c r="N207" s="91">
        <v>469.39</v>
      </c>
      <c r="O207" s="91">
        <v>736.19</v>
      </c>
      <c r="P207" s="91">
        <v>192.87</v>
      </c>
      <c r="Q207" s="91">
        <v>558.96</v>
      </c>
      <c r="R207" s="91">
        <v>857.71</v>
      </c>
      <c r="S207" s="91">
        <v>516.38</v>
      </c>
      <c r="T207" s="91">
        <v>1099.03</v>
      </c>
      <c r="U207" s="91">
        <v>468.67</v>
      </c>
      <c r="V207" s="91">
        <v>663.52</v>
      </c>
      <c r="W207" s="91">
        <v>3070.26</v>
      </c>
      <c r="X207" s="91">
        <v>24022.89</v>
      </c>
      <c r="Y207" s="91">
        <v>2275.3200000000002</v>
      </c>
      <c r="Z207" s="91">
        <v>433.83</v>
      </c>
      <c r="AA207" s="91">
        <v>902.42</v>
      </c>
      <c r="AB207" s="91">
        <v>714.57</v>
      </c>
      <c r="AC207" s="91">
        <v>172.91</v>
      </c>
      <c r="AD207" s="91">
        <v>1702.12</v>
      </c>
      <c r="AE207" s="91">
        <v>4134.6099999999997</v>
      </c>
      <c r="AF207" s="91">
        <v>10886.46</v>
      </c>
      <c r="AG207" s="91">
        <v>4807.72</v>
      </c>
      <c r="AH207" s="91">
        <v>3245.81</v>
      </c>
      <c r="AI207" s="91">
        <v>12446.25</v>
      </c>
      <c r="AJ207" s="91">
        <v>105.52</v>
      </c>
      <c r="AK207" s="91">
        <v>379.25</v>
      </c>
      <c r="AL207" s="91">
        <v>5378.2</v>
      </c>
      <c r="AM207" s="91">
        <v>3703.62</v>
      </c>
      <c r="AN207" s="91">
        <v>842.29</v>
      </c>
      <c r="AO207" s="91">
        <v>224.54</v>
      </c>
      <c r="AP207" s="91">
        <v>314.43</v>
      </c>
      <c r="AQ207" s="91">
        <v>676.77</v>
      </c>
      <c r="AR207" s="91">
        <v>589.64</v>
      </c>
      <c r="AS207" s="91">
        <v>390.63</v>
      </c>
      <c r="AT207" s="91">
        <v>263.11</v>
      </c>
      <c r="AU207" s="91">
        <v>201.04</v>
      </c>
      <c r="AV207" s="91">
        <v>381.27</v>
      </c>
      <c r="AW207" s="91">
        <v>1115.19</v>
      </c>
      <c r="AX207" s="91">
        <v>506.66</v>
      </c>
      <c r="AY207" s="91">
        <v>295.54000000000002</v>
      </c>
      <c r="AZ207" s="91">
        <v>215.79</v>
      </c>
      <c r="BA207" s="91">
        <v>367.66</v>
      </c>
      <c r="BB207" s="91">
        <v>3967.55</v>
      </c>
      <c r="BC207" s="91">
        <v>123.14</v>
      </c>
      <c r="BD207" s="91">
        <v>136.80000000000001</v>
      </c>
      <c r="BE207" s="91">
        <v>981.94</v>
      </c>
      <c r="BF207" s="91">
        <v>2831.25</v>
      </c>
      <c r="BG207" s="91">
        <v>601.85</v>
      </c>
      <c r="BH207" s="91">
        <v>1085.32</v>
      </c>
      <c r="BI207" s="91">
        <v>576.91</v>
      </c>
      <c r="BJ207" s="91">
        <v>364.4</v>
      </c>
      <c r="BK207" s="91">
        <v>250.56</v>
      </c>
      <c r="BL207" s="91">
        <v>362.61</v>
      </c>
      <c r="BM207" s="91">
        <v>41</v>
      </c>
      <c r="BN207" s="91">
        <v>218.96</v>
      </c>
      <c r="BO207" s="91">
        <v>0</v>
      </c>
      <c r="BP207" s="91">
        <v>0</v>
      </c>
      <c r="BQ207" s="91" t="s">
        <v>308</v>
      </c>
      <c r="BR207" s="91">
        <v>106197.5</v>
      </c>
      <c r="BS207" s="91" t="s">
        <v>308</v>
      </c>
      <c r="BT207" s="91">
        <v>134110.28</v>
      </c>
      <c r="BU207" s="91" t="s">
        <v>308</v>
      </c>
      <c r="BV207" s="91">
        <v>1.25</v>
      </c>
      <c r="BW207" s="91" t="s">
        <v>308</v>
      </c>
      <c r="BX207" s="91">
        <v>247.77</v>
      </c>
      <c r="BY207" s="91" t="s">
        <v>308</v>
      </c>
      <c r="BZ207" s="91">
        <v>134359.29999999999</v>
      </c>
      <c r="CA207" s="91" t="s">
        <v>308</v>
      </c>
      <c r="CB207" s="91">
        <v>26957.81</v>
      </c>
      <c r="CC207" s="91" t="s">
        <v>308</v>
      </c>
      <c r="CD207" s="91">
        <v>10.82</v>
      </c>
      <c r="CE207" s="91" t="s">
        <v>308</v>
      </c>
      <c r="CF207" s="91">
        <v>-379.01</v>
      </c>
      <c r="CG207" s="91" t="s">
        <v>308</v>
      </c>
      <c r="CH207" s="91">
        <v>-368.19</v>
      </c>
      <c r="CI207" s="91" t="s">
        <v>308</v>
      </c>
      <c r="CJ207" s="91">
        <v>26589.62</v>
      </c>
      <c r="CK207" s="91" t="s">
        <v>308</v>
      </c>
      <c r="CL207" s="91">
        <v>0</v>
      </c>
      <c r="CM207" s="91" t="s">
        <v>308</v>
      </c>
      <c r="CN207" s="91">
        <v>0</v>
      </c>
      <c r="CO207" s="91" t="s">
        <v>308</v>
      </c>
      <c r="CP207" s="91">
        <v>0</v>
      </c>
      <c r="CQ207" s="91" t="s">
        <v>308</v>
      </c>
      <c r="CR207" s="91">
        <v>15681.6</v>
      </c>
      <c r="CS207" s="91" t="s">
        <v>308</v>
      </c>
      <c r="CT207" s="91">
        <v>15681.6</v>
      </c>
      <c r="CU207" s="91" t="s">
        <v>308</v>
      </c>
      <c r="CV207" s="91">
        <v>176630.53</v>
      </c>
      <c r="CW207" s="91" t="s">
        <v>308</v>
      </c>
      <c r="CX207" s="91">
        <v>282828.03000000003</v>
      </c>
      <c r="CY207" s="91" t="s">
        <v>308</v>
      </c>
    </row>
    <row r="208" spans="1:103" ht="14.5" x14ac:dyDescent="0.35">
      <c r="A208" s="86" t="s">
        <v>410</v>
      </c>
      <c r="B208" s="86" t="s">
        <v>355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20673.21</v>
      </c>
      <c r="F208" s="87">
        <v>1420.02</v>
      </c>
      <c r="G208" s="87">
        <v>552.63</v>
      </c>
      <c r="H208" s="87">
        <v>2079.48</v>
      </c>
      <c r="I208" s="87">
        <v>69396.11</v>
      </c>
      <c r="J208" s="87">
        <v>12011.05</v>
      </c>
      <c r="K208" s="87">
        <v>7401.83</v>
      </c>
      <c r="L208" s="87">
        <v>7416.01</v>
      </c>
      <c r="M208" s="87">
        <v>3627.94</v>
      </c>
      <c r="N208" s="87">
        <v>13188.82</v>
      </c>
      <c r="O208" s="87">
        <v>23302.46</v>
      </c>
      <c r="P208" s="87">
        <v>17899.580000000002</v>
      </c>
      <c r="Q208" s="87">
        <v>11307.12</v>
      </c>
      <c r="R208" s="87">
        <v>9575.26</v>
      </c>
      <c r="S208" s="87">
        <v>14893.19</v>
      </c>
      <c r="T208" s="87">
        <v>17682.71</v>
      </c>
      <c r="U208" s="87">
        <v>26989.72</v>
      </c>
      <c r="V208" s="87">
        <v>13841.89</v>
      </c>
      <c r="W208" s="87">
        <v>28900.19</v>
      </c>
      <c r="X208" s="87">
        <v>25723.27</v>
      </c>
      <c r="Y208" s="87">
        <v>8155.47</v>
      </c>
      <c r="Z208" s="87">
        <v>15532.19</v>
      </c>
      <c r="AA208" s="87">
        <v>9162.8700000000008</v>
      </c>
      <c r="AB208" s="87">
        <v>10052.16</v>
      </c>
      <c r="AC208" s="87">
        <v>1118.55</v>
      </c>
      <c r="AD208" s="87">
        <v>4651.25</v>
      </c>
      <c r="AE208" s="87">
        <v>64717.93</v>
      </c>
      <c r="AF208" s="87">
        <v>7050.06</v>
      </c>
      <c r="AG208" s="87">
        <v>69742.89</v>
      </c>
      <c r="AH208" s="87">
        <v>12680.78</v>
      </c>
      <c r="AI208" s="87">
        <v>6894.46</v>
      </c>
      <c r="AJ208" s="87">
        <v>1952.65</v>
      </c>
      <c r="AK208" s="87">
        <v>3588.62</v>
      </c>
      <c r="AL208" s="87">
        <v>3996.12</v>
      </c>
      <c r="AM208" s="87">
        <v>530.07000000000005</v>
      </c>
      <c r="AN208" s="87">
        <v>31912.81</v>
      </c>
      <c r="AO208" s="87">
        <v>6824.47</v>
      </c>
      <c r="AP208" s="87">
        <v>2363.36</v>
      </c>
      <c r="AQ208" s="87">
        <v>6315.73</v>
      </c>
      <c r="AR208" s="87">
        <v>18459.189999999999</v>
      </c>
      <c r="AS208" s="87">
        <v>1328.42</v>
      </c>
      <c r="AT208" s="87">
        <v>1097.2</v>
      </c>
      <c r="AU208" s="87">
        <v>5367.86</v>
      </c>
      <c r="AV208" s="87">
        <v>4103.1099999999997</v>
      </c>
      <c r="AW208" s="87">
        <v>4314.42</v>
      </c>
      <c r="AX208" s="87">
        <v>3623.24</v>
      </c>
      <c r="AY208" s="87">
        <v>2484.4</v>
      </c>
      <c r="AZ208" s="87">
        <v>2639.71</v>
      </c>
      <c r="BA208" s="87">
        <v>1974.12</v>
      </c>
      <c r="BB208" s="87">
        <v>2362.58</v>
      </c>
      <c r="BC208" s="87">
        <v>408.26</v>
      </c>
      <c r="BD208" s="87">
        <v>2081.12</v>
      </c>
      <c r="BE208" s="87">
        <v>6443.86</v>
      </c>
      <c r="BF208" s="87">
        <v>6930.62</v>
      </c>
      <c r="BG208" s="87">
        <v>4488.3500000000004</v>
      </c>
      <c r="BH208" s="87">
        <v>24037.8</v>
      </c>
      <c r="BI208" s="87">
        <v>4800.46</v>
      </c>
      <c r="BJ208" s="87">
        <v>3102.68</v>
      </c>
      <c r="BK208" s="87">
        <v>1990.68</v>
      </c>
      <c r="BL208" s="87">
        <v>1392.8</v>
      </c>
      <c r="BM208" s="87">
        <v>1017.71</v>
      </c>
      <c r="BN208" s="87">
        <v>1906.06</v>
      </c>
      <c r="BO208" s="87">
        <v>0</v>
      </c>
      <c r="BP208" s="87">
        <v>0</v>
      </c>
      <c r="BQ208" s="87" t="s">
        <v>308</v>
      </c>
      <c r="BR208" s="87">
        <v>701479.58</v>
      </c>
      <c r="BS208" s="87" t="s">
        <v>308</v>
      </c>
      <c r="BT208" s="87">
        <v>249319.35</v>
      </c>
      <c r="BU208" s="87" t="s">
        <v>308</v>
      </c>
      <c r="BV208" s="87">
        <v>10.87</v>
      </c>
      <c r="BW208" s="87" t="s">
        <v>308</v>
      </c>
      <c r="BX208" s="87">
        <v>15197.31</v>
      </c>
      <c r="BY208" s="87" t="s">
        <v>308</v>
      </c>
      <c r="BZ208" s="87">
        <v>264527.53000000003</v>
      </c>
      <c r="CA208" s="87" t="s">
        <v>308</v>
      </c>
      <c r="CB208" s="87">
        <v>86581.02</v>
      </c>
      <c r="CC208" s="87" t="s">
        <v>308</v>
      </c>
      <c r="CD208" s="87">
        <v>710.41</v>
      </c>
      <c r="CE208" s="87" t="s">
        <v>308</v>
      </c>
      <c r="CF208" s="87">
        <v>25510.2</v>
      </c>
      <c r="CG208" s="87" t="s">
        <v>308</v>
      </c>
      <c r="CH208" s="87">
        <v>26220.62</v>
      </c>
      <c r="CI208" s="87" t="s">
        <v>308</v>
      </c>
      <c r="CJ208" s="87">
        <v>112801.63</v>
      </c>
      <c r="CK208" s="87" t="s">
        <v>308</v>
      </c>
      <c r="CL208" s="87">
        <v>0</v>
      </c>
      <c r="CM208" s="87" t="s">
        <v>308</v>
      </c>
      <c r="CN208" s="87">
        <v>0</v>
      </c>
      <c r="CO208" s="87" t="s">
        <v>308</v>
      </c>
      <c r="CP208" s="87">
        <v>0</v>
      </c>
      <c r="CQ208" s="87" t="s">
        <v>308</v>
      </c>
      <c r="CR208" s="87">
        <v>130488.54</v>
      </c>
      <c r="CS208" s="87" t="s">
        <v>308</v>
      </c>
      <c r="CT208" s="87">
        <v>130488.54</v>
      </c>
      <c r="CU208" s="87" t="s">
        <v>308</v>
      </c>
      <c r="CV208" s="87">
        <v>507817.71</v>
      </c>
      <c r="CW208" s="87" t="s">
        <v>308</v>
      </c>
      <c r="CX208" s="87">
        <v>1209297.29</v>
      </c>
      <c r="CY208" s="87" t="s">
        <v>308</v>
      </c>
    </row>
    <row r="209" spans="1:103" ht="14.5" x14ac:dyDescent="0.35">
      <c r="A209" s="86" t="s">
        <v>410</v>
      </c>
      <c r="B209" s="86" t="s">
        <v>356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91">
        <v>6920.25</v>
      </c>
      <c r="F209" s="91">
        <v>273.14</v>
      </c>
      <c r="G209" s="91">
        <v>205.06</v>
      </c>
      <c r="H209" s="91">
        <v>605.61</v>
      </c>
      <c r="I209" s="91">
        <v>14530.74</v>
      </c>
      <c r="J209" s="91">
        <v>2849.21</v>
      </c>
      <c r="K209" s="91">
        <v>1488.15</v>
      </c>
      <c r="L209" s="91">
        <v>1336.97</v>
      </c>
      <c r="M209" s="91">
        <v>490.32</v>
      </c>
      <c r="N209" s="91">
        <v>1116.8900000000001</v>
      </c>
      <c r="O209" s="91">
        <v>3911.55</v>
      </c>
      <c r="P209" s="91">
        <v>1354.44</v>
      </c>
      <c r="Q209" s="91">
        <v>2455.85</v>
      </c>
      <c r="R209" s="91">
        <v>1302.79</v>
      </c>
      <c r="S209" s="91">
        <v>1752.24</v>
      </c>
      <c r="T209" s="91">
        <v>2872.55</v>
      </c>
      <c r="U209" s="91">
        <v>3749.23</v>
      </c>
      <c r="V209" s="91">
        <v>3146.47</v>
      </c>
      <c r="W209" s="91">
        <v>4011.97</v>
      </c>
      <c r="X209" s="91">
        <v>7118.53</v>
      </c>
      <c r="Y209" s="91">
        <v>1805.73</v>
      </c>
      <c r="Z209" s="91">
        <v>3428.78</v>
      </c>
      <c r="AA209" s="91">
        <v>1456.99</v>
      </c>
      <c r="AB209" s="91">
        <v>2384.62</v>
      </c>
      <c r="AC209" s="91">
        <v>243.02</v>
      </c>
      <c r="AD209" s="91">
        <v>670.75</v>
      </c>
      <c r="AE209" s="91">
        <v>10715.52</v>
      </c>
      <c r="AF209" s="91">
        <v>876.4</v>
      </c>
      <c r="AG209" s="91">
        <v>3189.02</v>
      </c>
      <c r="AH209" s="91">
        <v>24471.11</v>
      </c>
      <c r="AI209" s="91">
        <v>2905.82</v>
      </c>
      <c r="AJ209" s="91">
        <v>413.87</v>
      </c>
      <c r="AK209" s="91">
        <v>554.79999999999995</v>
      </c>
      <c r="AL209" s="91">
        <v>814.26</v>
      </c>
      <c r="AM209" s="91">
        <v>139.93</v>
      </c>
      <c r="AN209" s="91">
        <v>8573.15</v>
      </c>
      <c r="AO209" s="91">
        <v>491.59</v>
      </c>
      <c r="AP209" s="91">
        <v>337.12</v>
      </c>
      <c r="AQ209" s="91">
        <v>1465.2</v>
      </c>
      <c r="AR209" s="91">
        <v>654.84</v>
      </c>
      <c r="AS209" s="91">
        <v>351.34</v>
      </c>
      <c r="AT209" s="91">
        <v>235.83</v>
      </c>
      <c r="AU209" s="91">
        <v>135.87</v>
      </c>
      <c r="AV209" s="91">
        <v>799.51</v>
      </c>
      <c r="AW209" s="91">
        <v>704.61</v>
      </c>
      <c r="AX209" s="91">
        <v>999</v>
      </c>
      <c r="AY209" s="91">
        <v>514.61</v>
      </c>
      <c r="AZ209" s="91">
        <v>504.54</v>
      </c>
      <c r="BA209" s="91">
        <v>544.28</v>
      </c>
      <c r="BB209" s="91">
        <v>235.59</v>
      </c>
      <c r="BC209" s="91">
        <v>77.28</v>
      </c>
      <c r="BD209" s="91">
        <v>86.6</v>
      </c>
      <c r="BE209" s="91">
        <v>1329.34</v>
      </c>
      <c r="BF209" s="91">
        <v>3853.19</v>
      </c>
      <c r="BG209" s="91">
        <v>1401.11</v>
      </c>
      <c r="BH209" s="91">
        <v>11060.53</v>
      </c>
      <c r="BI209" s="91">
        <v>2811.7</v>
      </c>
      <c r="BJ209" s="91">
        <v>594.69000000000005</v>
      </c>
      <c r="BK209" s="91">
        <v>390.66</v>
      </c>
      <c r="BL209" s="91">
        <v>478.5</v>
      </c>
      <c r="BM209" s="91">
        <v>197.81</v>
      </c>
      <c r="BN209" s="91">
        <v>601.75</v>
      </c>
      <c r="BO209" s="91">
        <v>0</v>
      </c>
      <c r="BP209" s="91">
        <v>0</v>
      </c>
      <c r="BQ209" s="91" t="s">
        <v>308</v>
      </c>
      <c r="BR209" s="91">
        <v>154992.82</v>
      </c>
      <c r="BS209" s="91" t="s">
        <v>308</v>
      </c>
      <c r="BT209" s="91">
        <v>577436.22</v>
      </c>
      <c r="BU209" s="91" t="s">
        <v>308</v>
      </c>
      <c r="BV209" s="91">
        <v>13.01</v>
      </c>
      <c r="BW209" s="91" t="s">
        <v>308</v>
      </c>
      <c r="BX209" s="91">
        <v>27714.06</v>
      </c>
      <c r="BY209" s="91" t="s">
        <v>308</v>
      </c>
      <c r="BZ209" s="91">
        <v>605163.29</v>
      </c>
      <c r="CA209" s="91" t="s">
        <v>308</v>
      </c>
      <c r="CB209" s="91">
        <v>20717.54</v>
      </c>
      <c r="CC209" s="91" t="s">
        <v>308</v>
      </c>
      <c r="CD209" s="91">
        <v>1197.6099999999999</v>
      </c>
      <c r="CE209" s="91" t="s">
        <v>308</v>
      </c>
      <c r="CF209" s="91">
        <v>541.11</v>
      </c>
      <c r="CG209" s="91" t="s">
        <v>308</v>
      </c>
      <c r="CH209" s="91">
        <v>1738.71</v>
      </c>
      <c r="CI209" s="91" t="s">
        <v>308</v>
      </c>
      <c r="CJ209" s="91">
        <v>22456.25</v>
      </c>
      <c r="CK209" s="91" t="s">
        <v>308</v>
      </c>
      <c r="CL209" s="91">
        <v>0</v>
      </c>
      <c r="CM209" s="91" t="s">
        <v>308</v>
      </c>
      <c r="CN209" s="91">
        <v>0</v>
      </c>
      <c r="CO209" s="91" t="s">
        <v>308</v>
      </c>
      <c r="CP209" s="91">
        <v>0</v>
      </c>
      <c r="CQ209" s="91" t="s">
        <v>308</v>
      </c>
      <c r="CR209" s="91">
        <v>16598.189999999999</v>
      </c>
      <c r="CS209" s="91" t="s">
        <v>308</v>
      </c>
      <c r="CT209" s="91">
        <v>16598.189999999999</v>
      </c>
      <c r="CU209" s="91" t="s">
        <v>308</v>
      </c>
      <c r="CV209" s="91">
        <v>644217.73</v>
      </c>
      <c r="CW209" s="91" t="s">
        <v>308</v>
      </c>
      <c r="CX209" s="91">
        <v>799210.55</v>
      </c>
      <c r="CY209" s="91" t="s">
        <v>308</v>
      </c>
    </row>
    <row r="210" spans="1:103" ht="14.5" x14ac:dyDescent="0.35">
      <c r="A210" s="86" t="s">
        <v>410</v>
      </c>
      <c r="B210" s="86" t="s">
        <v>357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3814.38</v>
      </c>
      <c r="F210" s="87">
        <v>1914.31</v>
      </c>
      <c r="G210" s="87">
        <v>129.34</v>
      </c>
      <c r="H210" s="87">
        <v>3161.89</v>
      </c>
      <c r="I210" s="87">
        <v>23813.25</v>
      </c>
      <c r="J210" s="87">
        <v>2709.38</v>
      </c>
      <c r="K210" s="87">
        <v>4112.47</v>
      </c>
      <c r="L210" s="87">
        <v>5548.65</v>
      </c>
      <c r="M210" s="87">
        <v>855.63</v>
      </c>
      <c r="N210" s="87">
        <v>7814.41</v>
      </c>
      <c r="O210" s="87">
        <v>10584.4</v>
      </c>
      <c r="P210" s="87">
        <v>1386.21</v>
      </c>
      <c r="Q210" s="87">
        <v>5077.63</v>
      </c>
      <c r="R210" s="87">
        <v>7987.48</v>
      </c>
      <c r="S210" s="87">
        <v>9573.86</v>
      </c>
      <c r="T210" s="87">
        <v>4609.4399999999996</v>
      </c>
      <c r="U210" s="87">
        <v>2163.6999999999998</v>
      </c>
      <c r="V210" s="87">
        <v>3270.28</v>
      </c>
      <c r="W210" s="87">
        <v>6326.04</v>
      </c>
      <c r="X210" s="87">
        <v>9643.74</v>
      </c>
      <c r="Y210" s="87">
        <v>1224.92</v>
      </c>
      <c r="Z210" s="87">
        <v>3423.88</v>
      </c>
      <c r="AA210" s="87">
        <v>1297.58</v>
      </c>
      <c r="AB210" s="87">
        <v>15622.7</v>
      </c>
      <c r="AC210" s="87">
        <v>324.75</v>
      </c>
      <c r="AD210" s="87">
        <v>3065.29</v>
      </c>
      <c r="AE210" s="87">
        <v>13148.26</v>
      </c>
      <c r="AF210" s="87">
        <v>5121.3999999999996</v>
      </c>
      <c r="AG210" s="87">
        <v>57414.23</v>
      </c>
      <c r="AH210" s="87">
        <v>13499</v>
      </c>
      <c r="AI210" s="87">
        <v>55787.51</v>
      </c>
      <c r="AJ210" s="87">
        <v>1149.43</v>
      </c>
      <c r="AK210" s="87">
        <v>573.01</v>
      </c>
      <c r="AL210" s="87">
        <v>46741.8</v>
      </c>
      <c r="AM210" s="87">
        <v>1999.55</v>
      </c>
      <c r="AN210" s="87">
        <v>3182.47</v>
      </c>
      <c r="AO210" s="87">
        <v>1738.33</v>
      </c>
      <c r="AP210" s="87">
        <v>1252.79</v>
      </c>
      <c r="AQ210" s="87">
        <v>1028.98</v>
      </c>
      <c r="AR210" s="87">
        <v>1329.11</v>
      </c>
      <c r="AS210" s="87">
        <v>871.81</v>
      </c>
      <c r="AT210" s="87">
        <v>372.65</v>
      </c>
      <c r="AU210" s="87">
        <v>562.91999999999996</v>
      </c>
      <c r="AV210" s="87">
        <v>780.36</v>
      </c>
      <c r="AW210" s="87">
        <v>2000.23</v>
      </c>
      <c r="AX210" s="87">
        <v>1033.1500000000001</v>
      </c>
      <c r="AY210" s="87">
        <v>1176.19</v>
      </c>
      <c r="AZ210" s="87">
        <v>640.77</v>
      </c>
      <c r="BA210" s="87">
        <v>591.48</v>
      </c>
      <c r="BB210" s="87">
        <v>1289.8599999999999</v>
      </c>
      <c r="BC210" s="87">
        <v>207.5</v>
      </c>
      <c r="BD210" s="87">
        <v>2423.4</v>
      </c>
      <c r="BE210" s="87">
        <v>1979.78</v>
      </c>
      <c r="BF210" s="87">
        <v>9284.16</v>
      </c>
      <c r="BG210" s="87">
        <v>10736.57</v>
      </c>
      <c r="BH210" s="87">
        <v>2871.81</v>
      </c>
      <c r="BI210" s="87">
        <v>1725.57</v>
      </c>
      <c r="BJ210" s="87">
        <v>688.34</v>
      </c>
      <c r="BK210" s="87">
        <v>719.52</v>
      </c>
      <c r="BL210" s="87">
        <v>1550.3</v>
      </c>
      <c r="BM210" s="87">
        <v>228.56</v>
      </c>
      <c r="BN210" s="87">
        <v>806.05</v>
      </c>
      <c r="BO210" s="87">
        <v>0</v>
      </c>
      <c r="BP210" s="87">
        <v>0</v>
      </c>
      <c r="BQ210" s="87" t="s">
        <v>308</v>
      </c>
      <c r="BR210" s="87">
        <v>385962.49</v>
      </c>
      <c r="BS210" s="87" t="s">
        <v>308</v>
      </c>
      <c r="BT210" s="87">
        <v>136321.71</v>
      </c>
      <c r="BU210" s="87" t="s">
        <v>308</v>
      </c>
      <c r="BV210" s="87">
        <v>0.1</v>
      </c>
      <c r="BW210" s="87" t="s">
        <v>308</v>
      </c>
      <c r="BX210" s="87">
        <v>17987.13</v>
      </c>
      <c r="BY210" s="87" t="s">
        <v>308</v>
      </c>
      <c r="BZ210" s="87">
        <v>154308.94</v>
      </c>
      <c r="CA210" s="87" t="s">
        <v>308</v>
      </c>
      <c r="CB210" s="87">
        <v>4436.55</v>
      </c>
      <c r="CC210" s="87" t="s">
        <v>308</v>
      </c>
      <c r="CD210" s="87">
        <v>37.18</v>
      </c>
      <c r="CE210" s="87" t="s">
        <v>308</v>
      </c>
      <c r="CF210" s="87">
        <v>-4013.17</v>
      </c>
      <c r="CG210" s="87" t="s">
        <v>308</v>
      </c>
      <c r="CH210" s="87">
        <v>-3975.99</v>
      </c>
      <c r="CI210" s="87" t="s">
        <v>308</v>
      </c>
      <c r="CJ210" s="87">
        <v>460.56</v>
      </c>
      <c r="CK210" s="87" t="s">
        <v>308</v>
      </c>
      <c r="CL210" s="87">
        <v>0</v>
      </c>
      <c r="CM210" s="87" t="s">
        <v>308</v>
      </c>
      <c r="CN210" s="87">
        <v>0</v>
      </c>
      <c r="CO210" s="87" t="s">
        <v>308</v>
      </c>
      <c r="CP210" s="87">
        <v>0</v>
      </c>
      <c r="CQ210" s="87" t="s">
        <v>308</v>
      </c>
      <c r="CR210" s="87">
        <v>21442.54</v>
      </c>
      <c r="CS210" s="87" t="s">
        <v>308</v>
      </c>
      <c r="CT210" s="87">
        <v>21442.54</v>
      </c>
      <c r="CU210" s="87" t="s">
        <v>308</v>
      </c>
      <c r="CV210" s="87">
        <v>176212.04</v>
      </c>
      <c r="CW210" s="87" t="s">
        <v>308</v>
      </c>
      <c r="CX210" s="87">
        <v>562174.53</v>
      </c>
      <c r="CY210" s="87" t="s">
        <v>308</v>
      </c>
    </row>
    <row r="211" spans="1:103" ht="14.5" x14ac:dyDescent="0.35">
      <c r="A211" s="86" t="s">
        <v>410</v>
      </c>
      <c r="B211" s="86" t="s">
        <v>358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91">
        <v>134.04</v>
      </c>
      <c r="F211" s="91">
        <v>324.37</v>
      </c>
      <c r="G211" s="91">
        <v>81.42</v>
      </c>
      <c r="H211" s="91">
        <v>235.27</v>
      </c>
      <c r="I211" s="91">
        <v>1253.0899999999999</v>
      </c>
      <c r="J211" s="91">
        <v>185.62</v>
      </c>
      <c r="K211" s="91">
        <v>385.74</v>
      </c>
      <c r="L211" s="91">
        <v>478.27</v>
      </c>
      <c r="M211" s="91">
        <v>41.01</v>
      </c>
      <c r="N211" s="91">
        <v>2116</v>
      </c>
      <c r="O211" s="91">
        <v>1316.68</v>
      </c>
      <c r="P211" s="91">
        <v>90.52</v>
      </c>
      <c r="Q211" s="91">
        <v>280.85000000000002</v>
      </c>
      <c r="R211" s="91">
        <v>509.62</v>
      </c>
      <c r="S211" s="91">
        <v>1466.01</v>
      </c>
      <c r="T211" s="91">
        <v>578.92999999999995</v>
      </c>
      <c r="U211" s="91">
        <v>176.37</v>
      </c>
      <c r="V211" s="91">
        <v>219.57</v>
      </c>
      <c r="W211" s="91">
        <v>584.15</v>
      </c>
      <c r="X211" s="91">
        <v>389.34</v>
      </c>
      <c r="Y211" s="91">
        <v>85.02</v>
      </c>
      <c r="Z211" s="91">
        <v>168.96</v>
      </c>
      <c r="AA211" s="91">
        <v>88.29</v>
      </c>
      <c r="AB211" s="91">
        <v>574.45000000000005</v>
      </c>
      <c r="AC211" s="91">
        <v>6.42</v>
      </c>
      <c r="AD211" s="91">
        <v>155.80000000000001</v>
      </c>
      <c r="AE211" s="91">
        <v>616.70000000000005</v>
      </c>
      <c r="AF211" s="91">
        <v>1064.0999999999999</v>
      </c>
      <c r="AG211" s="91">
        <v>5823.17</v>
      </c>
      <c r="AH211" s="91">
        <v>179.23</v>
      </c>
      <c r="AI211" s="91">
        <v>2402.2199999999998</v>
      </c>
      <c r="AJ211" s="91">
        <v>12669.45</v>
      </c>
      <c r="AK211" s="91">
        <v>90.09</v>
      </c>
      <c r="AL211" s="91">
        <v>4498.8999999999996</v>
      </c>
      <c r="AM211" s="91">
        <v>104.49</v>
      </c>
      <c r="AN211" s="91">
        <v>152.76</v>
      </c>
      <c r="AO211" s="91">
        <v>86.84</v>
      </c>
      <c r="AP211" s="91">
        <v>12.53</v>
      </c>
      <c r="AQ211" s="91">
        <v>110.05</v>
      </c>
      <c r="AR211" s="91">
        <v>77.959999999999994</v>
      </c>
      <c r="AS211" s="91">
        <v>23.2</v>
      </c>
      <c r="AT211" s="91">
        <v>1.8</v>
      </c>
      <c r="AU211" s="91">
        <v>16.239999999999998</v>
      </c>
      <c r="AV211" s="91">
        <v>33.67</v>
      </c>
      <c r="AW211" s="91">
        <v>84.66</v>
      </c>
      <c r="AX211" s="91">
        <v>66.08</v>
      </c>
      <c r="AY211" s="91">
        <v>19.600000000000001</v>
      </c>
      <c r="AZ211" s="91">
        <v>60.16</v>
      </c>
      <c r="BA211" s="91">
        <v>31.68</v>
      </c>
      <c r="BB211" s="91">
        <v>124.02</v>
      </c>
      <c r="BC211" s="91">
        <v>13.51</v>
      </c>
      <c r="BD211" s="91">
        <v>448.62</v>
      </c>
      <c r="BE211" s="91">
        <v>101.99</v>
      </c>
      <c r="BF211" s="91">
        <v>155.9</v>
      </c>
      <c r="BG211" s="91">
        <v>117.54</v>
      </c>
      <c r="BH211" s="91">
        <v>113.48</v>
      </c>
      <c r="BI211" s="91">
        <v>69.81</v>
      </c>
      <c r="BJ211" s="91">
        <v>21.57</v>
      </c>
      <c r="BK211" s="91">
        <v>23.16</v>
      </c>
      <c r="BL211" s="91">
        <v>48.32</v>
      </c>
      <c r="BM211" s="91">
        <v>5</v>
      </c>
      <c r="BN211" s="91">
        <v>13.99</v>
      </c>
      <c r="BO211" s="91">
        <v>0</v>
      </c>
      <c r="BP211" s="91">
        <v>0</v>
      </c>
      <c r="BQ211" s="91" t="s">
        <v>308</v>
      </c>
      <c r="BR211" s="91">
        <v>41408.33</v>
      </c>
      <c r="BS211" s="91" t="s">
        <v>308</v>
      </c>
      <c r="BT211" s="91">
        <v>11000.05</v>
      </c>
      <c r="BU211" s="91" t="s">
        <v>308</v>
      </c>
      <c r="BV211" s="91">
        <v>0</v>
      </c>
      <c r="BW211" s="91" t="s">
        <v>308</v>
      </c>
      <c r="BX211" s="91">
        <v>195.55</v>
      </c>
      <c r="BY211" s="91" t="s">
        <v>308</v>
      </c>
      <c r="BZ211" s="91">
        <v>11195.6</v>
      </c>
      <c r="CA211" s="91" t="s">
        <v>308</v>
      </c>
      <c r="CB211" s="91">
        <v>245.13</v>
      </c>
      <c r="CC211" s="91" t="s">
        <v>308</v>
      </c>
      <c r="CD211" s="91">
        <v>4.07</v>
      </c>
      <c r="CE211" s="91" t="s">
        <v>308</v>
      </c>
      <c r="CF211" s="91">
        <v>-1497.66</v>
      </c>
      <c r="CG211" s="91" t="s">
        <v>308</v>
      </c>
      <c r="CH211" s="91">
        <v>-1493.59</v>
      </c>
      <c r="CI211" s="91" t="s">
        <v>308</v>
      </c>
      <c r="CJ211" s="91">
        <v>-1248.46</v>
      </c>
      <c r="CK211" s="91" t="s">
        <v>308</v>
      </c>
      <c r="CL211" s="91">
        <v>0</v>
      </c>
      <c r="CM211" s="91" t="s">
        <v>308</v>
      </c>
      <c r="CN211" s="91">
        <v>0</v>
      </c>
      <c r="CO211" s="91" t="s">
        <v>308</v>
      </c>
      <c r="CP211" s="91">
        <v>0</v>
      </c>
      <c r="CQ211" s="91" t="s">
        <v>308</v>
      </c>
      <c r="CR211" s="91">
        <v>64304.9</v>
      </c>
      <c r="CS211" s="91" t="s">
        <v>308</v>
      </c>
      <c r="CT211" s="91">
        <v>64304.9</v>
      </c>
      <c r="CU211" s="91" t="s">
        <v>308</v>
      </c>
      <c r="CV211" s="91">
        <v>74252.039999999994</v>
      </c>
      <c r="CW211" s="91" t="s">
        <v>308</v>
      </c>
      <c r="CX211" s="91">
        <v>115660.37</v>
      </c>
      <c r="CY211" s="91" t="s">
        <v>308</v>
      </c>
    </row>
    <row r="212" spans="1:103" ht="14.5" x14ac:dyDescent="0.35">
      <c r="A212" s="86" t="s">
        <v>410</v>
      </c>
      <c r="B212" s="86" t="s">
        <v>359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79.040000000000006</v>
      </c>
      <c r="F212" s="87">
        <v>32.119999999999997</v>
      </c>
      <c r="G212" s="87">
        <v>18.18</v>
      </c>
      <c r="H212" s="87">
        <v>97.53</v>
      </c>
      <c r="I212" s="87">
        <v>777.24</v>
      </c>
      <c r="J212" s="87">
        <v>156.66999999999999</v>
      </c>
      <c r="K212" s="87">
        <v>79.83</v>
      </c>
      <c r="L212" s="87">
        <v>140.04</v>
      </c>
      <c r="M212" s="87">
        <v>62.05</v>
      </c>
      <c r="N212" s="87">
        <v>181.67</v>
      </c>
      <c r="O212" s="87">
        <v>561.89</v>
      </c>
      <c r="P212" s="87">
        <v>242.83</v>
      </c>
      <c r="Q212" s="87">
        <v>234.88</v>
      </c>
      <c r="R212" s="87">
        <v>209.53</v>
      </c>
      <c r="S212" s="87">
        <v>194.8</v>
      </c>
      <c r="T212" s="87">
        <v>346.84</v>
      </c>
      <c r="U212" s="87">
        <v>707.02</v>
      </c>
      <c r="V212" s="87">
        <v>336.94</v>
      </c>
      <c r="W212" s="87">
        <v>981.97</v>
      </c>
      <c r="X212" s="87">
        <v>575.30999999999995</v>
      </c>
      <c r="Y212" s="87">
        <v>203.18</v>
      </c>
      <c r="Z212" s="87">
        <v>291.64</v>
      </c>
      <c r="AA212" s="87">
        <v>222.9</v>
      </c>
      <c r="AB212" s="87">
        <v>439.12</v>
      </c>
      <c r="AC212" s="87">
        <v>14.83</v>
      </c>
      <c r="AD212" s="87">
        <v>144.66999999999999</v>
      </c>
      <c r="AE212" s="87">
        <v>620.07000000000005</v>
      </c>
      <c r="AF212" s="87">
        <v>283.76</v>
      </c>
      <c r="AG212" s="87">
        <v>2556.4499999999998</v>
      </c>
      <c r="AH212" s="87">
        <v>844.5</v>
      </c>
      <c r="AI212" s="87">
        <v>1159.19</v>
      </c>
      <c r="AJ212" s="87">
        <v>141.93</v>
      </c>
      <c r="AK212" s="87">
        <v>4742.32</v>
      </c>
      <c r="AL212" s="87">
        <v>3234.3</v>
      </c>
      <c r="AM212" s="87">
        <v>505.23</v>
      </c>
      <c r="AN212" s="87">
        <v>289.06</v>
      </c>
      <c r="AO212" s="87">
        <v>171.46</v>
      </c>
      <c r="AP212" s="87">
        <v>230.44</v>
      </c>
      <c r="AQ212" s="87">
        <v>243.06</v>
      </c>
      <c r="AR212" s="87">
        <v>502.13</v>
      </c>
      <c r="AS212" s="87">
        <v>1570.06</v>
      </c>
      <c r="AT212" s="87">
        <v>525.88</v>
      </c>
      <c r="AU212" s="87">
        <v>809.14</v>
      </c>
      <c r="AV212" s="87">
        <v>144.44</v>
      </c>
      <c r="AW212" s="87">
        <v>1288.21</v>
      </c>
      <c r="AX212" s="87">
        <v>705.25</v>
      </c>
      <c r="AY212" s="87">
        <v>484.49</v>
      </c>
      <c r="AZ212" s="87">
        <v>193.42</v>
      </c>
      <c r="BA212" s="87">
        <v>230.21</v>
      </c>
      <c r="BB212" s="87">
        <v>510.06</v>
      </c>
      <c r="BC212" s="87">
        <v>111.45</v>
      </c>
      <c r="BD212" s="87">
        <v>6183.43</v>
      </c>
      <c r="BE212" s="87">
        <v>544.01</v>
      </c>
      <c r="BF212" s="87">
        <v>1874.61</v>
      </c>
      <c r="BG212" s="87">
        <v>549.4</v>
      </c>
      <c r="BH212" s="87">
        <v>488.14</v>
      </c>
      <c r="BI212" s="87">
        <v>298.14</v>
      </c>
      <c r="BJ212" s="87">
        <v>290.19</v>
      </c>
      <c r="BK212" s="87">
        <v>188.87</v>
      </c>
      <c r="BL212" s="87">
        <v>688.77</v>
      </c>
      <c r="BM212" s="87">
        <v>23.55</v>
      </c>
      <c r="BN212" s="87">
        <v>79.87</v>
      </c>
      <c r="BO212" s="87">
        <v>0</v>
      </c>
      <c r="BP212" s="87">
        <v>0</v>
      </c>
      <c r="BQ212" s="87" t="s">
        <v>308</v>
      </c>
      <c r="BR212" s="87">
        <v>40638.160000000003</v>
      </c>
      <c r="BS212" s="87" t="s">
        <v>308</v>
      </c>
      <c r="BT212" s="87">
        <v>44464.55</v>
      </c>
      <c r="BU212" s="87" t="s">
        <v>308</v>
      </c>
      <c r="BV212" s="87">
        <v>0</v>
      </c>
      <c r="BW212" s="87" t="s">
        <v>308</v>
      </c>
      <c r="BX212" s="87">
        <v>351.93</v>
      </c>
      <c r="BY212" s="87" t="s">
        <v>308</v>
      </c>
      <c r="BZ212" s="87">
        <v>44816.480000000003</v>
      </c>
      <c r="CA212" s="87" t="s">
        <v>308</v>
      </c>
      <c r="CB212" s="87">
        <v>43.16</v>
      </c>
      <c r="CC212" s="87" t="s">
        <v>308</v>
      </c>
      <c r="CD212" s="87">
        <v>0.65</v>
      </c>
      <c r="CE212" s="87" t="s">
        <v>308</v>
      </c>
      <c r="CF212" s="87">
        <v>0.06</v>
      </c>
      <c r="CG212" s="87" t="s">
        <v>308</v>
      </c>
      <c r="CH212" s="87">
        <v>0.71</v>
      </c>
      <c r="CI212" s="87" t="s">
        <v>308</v>
      </c>
      <c r="CJ212" s="87">
        <v>43.87</v>
      </c>
      <c r="CK212" s="87" t="s">
        <v>308</v>
      </c>
      <c r="CL212" s="87">
        <v>0</v>
      </c>
      <c r="CM212" s="87" t="s">
        <v>308</v>
      </c>
      <c r="CN212" s="87">
        <v>0</v>
      </c>
      <c r="CO212" s="87" t="s">
        <v>308</v>
      </c>
      <c r="CP212" s="87">
        <v>0</v>
      </c>
      <c r="CQ212" s="87" t="s">
        <v>308</v>
      </c>
      <c r="CR212" s="87">
        <v>24052.59</v>
      </c>
      <c r="CS212" s="87" t="s">
        <v>308</v>
      </c>
      <c r="CT212" s="87">
        <v>24052.59</v>
      </c>
      <c r="CU212" s="87" t="s">
        <v>308</v>
      </c>
      <c r="CV212" s="87">
        <v>68912.94</v>
      </c>
      <c r="CW212" s="87" t="s">
        <v>308</v>
      </c>
      <c r="CX212" s="87">
        <v>109551.1</v>
      </c>
      <c r="CY212" s="87" t="s">
        <v>308</v>
      </c>
    </row>
    <row r="213" spans="1:103" ht="14.5" x14ac:dyDescent="0.35">
      <c r="A213" s="86" t="s">
        <v>410</v>
      </c>
      <c r="B213" s="86" t="s">
        <v>360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91">
        <v>875.05</v>
      </c>
      <c r="F213" s="91">
        <v>151.41</v>
      </c>
      <c r="G213" s="91">
        <v>338</v>
      </c>
      <c r="H213" s="91">
        <v>1719.46</v>
      </c>
      <c r="I213" s="91">
        <v>14328.12</v>
      </c>
      <c r="J213" s="91">
        <v>1149.54</v>
      </c>
      <c r="K213" s="91">
        <v>1599.18</v>
      </c>
      <c r="L213" s="91">
        <v>2884.24</v>
      </c>
      <c r="M213" s="91">
        <v>575.16999999999996</v>
      </c>
      <c r="N213" s="91">
        <v>3945.95</v>
      </c>
      <c r="O213" s="91">
        <v>5193.33</v>
      </c>
      <c r="P213" s="91">
        <v>1156.6500000000001</v>
      </c>
      <c r="Q213" s="91">
        <v>2283.5700000000002</v>
      </c>
      <c r="R213" s="91">
        <v>2838.26</v>
      </c>
      <c r="S213" s="91">
        <v>3417.86</v>
      </c>
      <c r="T213" s="91">
        <v>2425.6999999999998</v>
      </c>
      <c r="U213" s="91">
        <v>1708.89</v>
      </c>
      <c r="V213" s="91">
        <v>1983.65</v>
      </c>
      <c r="W213" s="91">
        <v>5105.6099999999997</v>
      </c>
      <c r="X213" s="91">
        <v>6930.22</v>
      </c>
      <c r="Y213" s="91">
        <v>1058.6199999999999</v>
      </c>
      <c r="Z213" s="91">
        <v>1297.3900000000001</v>
      </c>
      <c r="AA213" s="91">
        <v>867.95</v>
      </c>
      <c r="AB213" s="91">
        <v>3345.62</v>
      </c>
      <c r="AC213" s="91">
        <v>203.21</v>
      </c>
      <c r="AD213" s="91">
        <v>1306.26</v>
      </c>
      <c r="AE213" s="91">
        <v>5838.38</v>
      </c>
      <c r="AF213" s="91">
        <v>3643.48</v>
      </c>
      <c r="AG213" s="91">
        <v>63741.599999999999</v>
      </c>
      <c r="AH213" s="91">
        <v>10691.19</v>
      </c>
      <c r="AI213" s="91">
        <v>58983.47</v>
      </c>
      <c r="AJ213" s="91">
        <v>21415.67</v>
      </c>
      <c r="AK213" s="91">
        <v>15718.2</v>
      </c>
      <c r="AL213" s="91">
        <v>90250.28</v>
      </c>
      <c r="AM213" s="91">
        <v>9110.2199999999993</v>
      </c>
      <c r="AN213" s="91">
        <v>1802.65</v>
      </c>
      <c r="AO213" s="91">
        <v>1186.8</v>
      </c>
      <c r="AP213" s="91">
        <v>355.1</v>
      </c>
      <c r="AQ213" s="91">
        <v>899.2</v>
      </c>
      <c r="AR213" s="91">
        <v>1090.28</v>
      </c>
      <c r="AS213" s="91">
        <v>213.65</v>
      </c>
      <c r="AT213" s="91">
        <v>148.09</v>
      </c>
      <c r="AU213" s="91">
        <v>187.97</v>
      </c>
      <c r="AV213" s="91">
        <v>807.93</v>
      </c>
      <c r="AW213" s="91">
        <v>2435.52</v>
      </c>
      <c r="AX213" s="91">
        <v>1061.67</v>
      </c>
      <c r="AY213" s="91">
        <v>398.15</v>
      </c>
      <c r="AZ213" s="91">
        <v>332.69</v>
      </c>
      <c r="BA213" s="91">
        <v>767.34</v>
      </c>
      <c r="BB213" s="91">
        <v>1337.24</v>
      </c>
      <c r="BC213" s="91">
        <v>210.99</v>
      </c>
      <c r="BD213" s="91">
        <v>770.28</v>
      </c>
      <c r="BE213" s="91">
        <v>1983.82</v>
      </c>
      <c r="BF213" s="91">
        <v>2138.5300000000002</v>
      </c>
      <c r="BG213" s="91">
        <v>440.8</v>
      </c>
      <c r="BH213" s="91">
        <v>471.85</v>
      </c>
      <c r="BI213" s="91">
        <v>139.41</v>
      </c>
      <c r="BJ213" s="91">
        <v>400</v>
      </c>
      <c r="BK213" s="91">
        <v>318.26</v>
      </c>
      <c r="BL213" s="91">
        <v>158.97</v>
      </c>
      <c r="BM213" s="91">
        <v>126.69</v>
      </c>
      <c r="BN213" s="91">
        <v>246.17</v>
      </c>
      <c r="BO213" s="91">
        <v>0</v>
      </c>
      <c r="BP213" s="91">
        <v>0</v>
      </c>
      <c r="BQ213" s="91" t="s">
        <v>308</v>
      </c>
      <c r="BR213" s="91">
        <v>368511.46</v>
      </c>
      <c r="BS213" s="91" t="s">
        <v>308</v>
      </c>
      <c r="BT213" s="91">
        <v>25310.080000000002</v>
      </c>
      <c r="BU213" s="91" t="s">
        <v>308</v>
      </c>
      <c r="BV213" s="91">
        <v>16.8</v>
      </c>
      <c r="BW213" s="91" t="s">
        <v>308</v>
      </c>
      <c r="BX213" s="91">
        <v>40320.620000000003</v>
      </c>
      <c r="BY213" s="91" t="s">
        <v>308</v>
      </c>
      <c r="BZ213" s="91">
        <v>65647.5</v>
      </c>
      <c r="CA213" s="91" t="s">
        <v>308</v>
      </c>
      <c r="CB213" s="91">
        <v>318.85000000000002</v>
      </c>
      <c r="CC213" s="91" t="s">
        <v>308</v>
      </c>
      <c r="CD213" s="91">
        <v>1.83</v>
      </c>
      <c r="CE213" s="91" t="s">
        <v>308</v>
      </c>
      <c r="CF213" s="91">
        <v>11.17</v>
      </c>
      <c r="CG213" s="91" t="s">
        <v>308</v>
      </c>
      <c r="CH213" s="91">
        <v>13</v>
      </c>
      <c r="CI213" s="91" t="s">
        <v>308</v>
      </c>
      <c r="CJ213" s="91">
        <v>331.85</v>
      </c>
      <c r="CK213" s="91" t="s">
        <v>308</v>
      </c>
      <c r="CL213" s="91">
        <v>0</v>
      </c>
      <c r="CM213" s="91" t="s">
        <v>308</v>
      </c>
      <c r="CN213" s="91">
        <v>0</v>
      </c>
      <c r="CO213" s="91" t="s">
        <v>308</v>
      </c>
      <c r="CP213" s="91">
        <v>0</v>
      </c>
      <c r="CQ213" s="91" t="s">
        <v>308</v>
      </c>
      <c r="CR213" s="91">
        <v>26523.200000000001</v>
      </c>
      <c r="CS213" s="91" t="s">
        <v>308</v>
      </c>
      <c r="CT213" s="91">
        <v>26523.200000000001</v>
      </c>
      <c r="CU213" s="91" t="s">
        <v>308</v>
      </c>
      <c r="CV213" s="91">
        <v>92502.55</v>
      </c>
      <c r="CW213" s="91" t="s">
        <v>308</v>
      </c>
      <c r="CX213" s="91">
        <v>461014.01</v>
      </c>
      <c r="CY213" s="91" t="s">
        <v>308</v>
      </c>
    </row>
    <row r="214" spans="1:103" ht="14.5" x14ac:dyDescent="0.35">
      <c r="A214" s="86" t="s">
        <v>410</v>
      </c>
      <c r="B214" s="86" t="s">
        <v>361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119.95</v>
      </c>
      <c r="F214" s="87">
        <v>27.79</v>
      </c>
      <c r="G214" s="87">
        <v>6.29</v>
      </c>
      <c r="H214" s="87">
        <v>78.87</v>
      </c>
      <c r="I214" s="87">
        <v>773.33</v>
      </c>
      <c r="J214" s="87">
        <v>251.07</v>
      </c>
      <c r="K214" s="87">
        <v>78.400000000000006</v>
      </c>
      <c r="L214" s="87">
        <v>127.38</v>
      </c>
      <c r="M214" s="87">
        <v>318.18</v>
      </c>
      <c r="N214" s="87">
        <v>186.52</v>
      </c>
      <c r="O214" s="87">
        <v>1491.44</v>
      </c>
      <c r="P214" s="87">
        <v>722.98</v>
      </c>
      <c r="Q214" s="87">
        <v>395.32</v>
      </c>
      <c r="R214" s="87">
        <v>169.63</v>
      </c>
      <c r="S214" s="87">
        <v>219.98</v>
      </c>
      <c r="T214" s="87">
        <v>671.81</v>
      </c>
      <c r="U214" s="87">
        <v>1136.8699999999999</v>
      </c>
      <c r="V214" s="87">
        <v>1164.8699999999999</v>
      </c>
      <c r="W214" s="87">
        <v>2453.33</v>
      </c>
      <c r="X214" s="87">
        <v>1158.5</v>
      </c>
      <c r="Y214" s="87">
        <v>86.78</v>
      </c>
      <c r="Z214" s="87">
        <v>561.99</v>
      </c>
      <c r="AA214" s="87">
        <v>352.98</v>
      </c>
      <c r="AB214" s="87">
        <v>1349.55</v>
      </c>
      <c r="AC214" s="87">
        <v>271.44</v>
      </c>
      <c r="AD214" s="87">
        <v>692.39</v>
      </c>
      <c r="AE214" s="87">
        <v>969.89</v>
      </c>
      <c r="AF214" s="87">
        <v>787.5</v>
      </c>
      <c r="AG214" s="87">
        <v>7195.84</v>
      </c>
      <c r="AH214" s="87">
        <v>13138.98</v>
      </c>
      <c r="AI214" s="87">
        <v>1816.31</v>
      </c>
      <c r="AJ214" s="87">
        <v>113.28</v>
      </c>
      <c r="AK214" s="87">
        <v>245.43</v>
      </c>
      <c r="AL214" s="87">
        <v>1442.84</v>
      </c>
      <c r="AM214" s="87">
        <v>6249.47</v>
      </c>
      <c r="AN214" s="87">
        <v>1578.79</v>
      </c>
      <c r="AO214" s="87">
        <v>1627.73</v>
      </c>
      <c r="AP214" s="87">
        <v>415.09</v>
      </c>
      <c r="AQ214" s="87">
        <v>4232.3900000000003</v>
      </c>
      <c r="AR214" s="87">
        <v>1167.04</v>
      </c>
      <c r="AS214" s="87">
        <v>2657.13</v>
      </c>
      <c r="AT214" s="87">
        <v>1383.15</v>
      </c>
      <c r="AU214" s="87">
        <v>1202.1500000000001</v>
      </c>
      <c r="AV214" s="87">
        <v>695.3</v>
      </c>
      <c r="AW214" s="87">
        <v>2464.71</v>
      </c>
      <c r="AX214" s="87">
        <v>857.95</v>
      </c>
      <c r="AY214" s="87">
        <v>421.94</v>
      </c>
      <c r="AZ214" s="87">
        <v>482.39</v>
      </c>
      <c r="BA214" s="87">
        <v>542.94000000000005</v>
      </c>
      <c r="BB214" s="87">
        <v>544.54999999999995</v>
      </c>
      <c r="BC214" s="87">
        <v>821.69</v>
      </c>
      <c r="BD214" s="87">
        <v>312.76</v>
      </c>
      <c r="BE214" s="87">
        <v>1545.03</v>
      </c>
      <c r="BF214" s="87">
        <v>6719.22</v>
      </c>
      <c r="BG214" s="87">
        <v>979.41</v>
      </c>
      <c r="BH214" s="87">
        <v>1038.98</v>
      </c>
      <c r="BI214" s="87">
        <v>968.15</v>
      </c>
      <c r="BJ214" s="87">
        <v>719.24</v>
      </c>
      <c r="BK214" s="87">
        <v>335.81</v>
      </c>
      <c r="BL214" s="87">
        <v>625.96</v>
      </c>
      <c r="BM214" s="87">
        <v>46.74</v>
      </c>
      <c r="BN214" s="87">
        <v>221.09</v>
      </c>
      <c r="BO214" s="87">
        <v>0</v>
      </c>
      <c r="BP214" s="87">
        <v>0</v>
      </c>
      <c r="BQ214" s="87" t="s">
        <v>308</v>
      </c>
      <c r="BR214" s="87">
        <v>81434.559999999998</v>
      </c>
      <c r="BS214" s="87" t="s">
        <v>308</v>
      </c>
      <c r="BT214" s="87">
        <v>8215.66</v>
      </c>
      <c r="BU214" s="87" t="s">
        <v>308</v>
      </c>
      <c r="BV214" s="87">
        <v>0</v>
      </c>
      <c r="BW214" s="87" t="s">
        <v>308</v>
      </c>
      <c r="BX214" s="87">
        <v>5.88</v>
      </c>
      <c r="BY214" s="87" t="s">
        <v>308</v>
      </c>
      <c r="BZ214" s="87">
        <v>8221.5400000000009</v>
      </c>
      <c r="CA214" s="87" t="s">
        <v>308</v>
      </c>
      <c r="CB214" s="87">
        <v>0.23</v>
      </c>
      <c r="CC214" s="87" t="s">
        <v>308</v>
      </c>
      <c r="CD214" s="87">
        <v>0</v>
      </c>
      <c r="CE214" s="87" t="s">
        <v>308</v>
      </c>
      <c r="CF214" s="87">
        <v>-0.14000000000000001</v>
      </c>
      <c r="CG214" s="87" t="s">
        <v>308</v>
      </c>
      <c r="CH214" s="87">
        <v>-0.14000000000000001</v>
      </c>
      <c r="CI214" s="87" t="s">
        <v>308</v>
      </c>
      <c r="CJ214" s="87">
        <v>0.09</v>
      </c>
      <c r="CK214" s="87" t="s">
        <v>308</v>
      </c>
      <c r="CL214" s="87">
        <v>0</v>
      </c>
      <c r="CM214" s="87" t="s">
        <v>308</v>
      </c>
      <c r="CN214" s="87">
        <v>0</v>
      </c>
      <c r="CO214" s="87" t="s">
        <v>308</v>
      </c>
      <c r="CP214" s="87">
        <v>0</v>
      </c>
      <c r="CQ214" s="87" t="s">
        <v>308</v>
      </c>
      <c r="CR214" s="87">
        <v>2058.39</v>
      </c>
      <c r="CS214" s="87" t="s">
        <v>308</v>
      </c>
      <c r="CT214" s="87">
        <v>2058.39</v>
      </c>
      <c r="CU214" s="87" t="s">
        <v>308</v>
      </c>
      <c r="CV214" s="87">
        <v>10280.02</v>
      </c>
      <c r="CW214" s="87" t="s">
        <v>308</v>
      </c>
      <c r="CX214" s="87">
        <v>91714.58</v>
      </c>
      <c r="CY214" s="87" t="s">
        <v>308</v>
      </c>
    </row>
    <row r="215" spans="1:103" ht="14.5" x14ac:dyDescent="0.35">
      <c r="A215" s="86" t="s">
        <v>410</v>
      </c>
      <c r="B215" s="86" t="s">
        <v>362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91">
        <v>327.49</v>
      </c>
      <c r="F215" s="91">
        <v>46.21</v>
      </c>
      <c r="G215" s="91">
        <v>11.07</v>
      </c>
      <c r="H215" s="91">
        <v>275.85000000000002</v>
      </c>
      <c r="I215" s="91">
        <v>1434.76</v>
      </c>
      <c r="J215" s="91">
        <v>643.29</v>
      </c>
      <c r="K215" s="91">
        <v>357.33</v>
      </c>
      <c r="L215" s="91">
        <v>158.19999999999999</v>
      </c>
      <c r="M215" s="91">
        <v>206.27</v>
      </c>
      <c r="N215" s="91">
        <v>362.47</v>
      </c>
      <c r="O215" s="91">
        <v>1228.1300000000001</v>
      </c>
      <c r="P215" s="91">
        <v>571.04</v>
      </c>
      <c r="Q215" s="91">
        <v>913.25</v>
      </c>
      <c r="R215" s="91">
        <v>548.13</v>
      </c>
      <c r="S215" s="91">
        <v>1060.0999999999999</v>
      </c>
      <c r="T215" s="91">
        <v>1416.3</v>
      </c>
      <c r="U215" s="91">
        <v>679.77</v>
      </c>
      <c r="V215" s="91">
        <v>829.14</v>
      </c>
      <c r="W215" s="91">
        <v>2171.4699999999998</v>
      </c>
      <c r="X215" s="91">
        <v>738.97</v>
      </c>
      <c r="Y215" s="91">
        <v>491.14</v>
      </c>
      <c r="Z215" s="91">
        <v>665.79</v>
      </c>
      <c r="AA215" s="91">
        <v>1025.57</v>
      </c>
      <c r="AB215" s="91">
        <v>2249.8200000000002</v>
      </c>
      <c r="AC215" s="91">
        <v>232.17</v>
      </c>
      <c r="AD215" s="91">
        <v>567.6</v>
      </c>
      <c r="AE215" s="91">
        <v>5535.29</v>
      </c>
      <c r="AF215" s="91">
        <v>1514.55</v>
      </c>
      <c r="AG215" s="91">
        <v>9702.75</v>
      </c>
      <c r="AH215" s="91">
        <v>4320.32</v>
      </c>
      <c r="AI215" s="91">
        <v>3062.92</v>
      </c>
      <c r="AJ215" s="91">
        <v>884.69</v>
      </c>
      <c r="AK215" s="91">
        <v>2362.0500000000002</v>
      </c>
      <c r="AL215" s="91">
        <v>1927.44</v>
      </c>
      <c r="AM215" s="91">
        <v>239.79</v>
      </c>
      <c r="AN215" s="91">
        <v>4467.6400000000003</v>
      </c>
      <c r="AO215" s="91">
        <v>525.94000000000005</v>
      </c>
      <c r="AP215" s="91">
        <v>1228.01</v>
      </c>
      <c r="AQ215" s="91">
        <v>1146.02</v>
      </c>
      <c r="AR215" s="91">
        <v>2795.71</v>
      </c>
      <c r="AS215" s="91">
        <v>2110.8000000000002</v>
      </c>
      <c r="AT215" s="91">
        <v>750.43</v>
      </c>
      <c r="AU215" s="91">
        <v>1565.39</v>
      </c>
      <c r="AV215" s="91">
        <v>1620.06</v>
      </c>
      <c r="AW215" s="91">
        <v>4392.1099999999997</v>
      </c>
      <c r="AX215" s="91">
        <v>2267.63</v>
      </c>
      <c r="AY215" s="91">
        <v>1145.58</v>
      </c>
      <c r="AZ215" s="91">
        <v>554.21</v>
      </c>
      <c r="BA215" s="91">
        <v>598.52</v>
      </c>
      <c r="BB215" s="91">
        <v>1702.37</v>
      </c>
      <c r="BC215" s="91">
        <v>529.54</v>
      </c>
      <c r="BD215" s="91">
        <v>11795.89</v>
      </c>
      <c r="BE215" s="91">
        <v>3763.52</v>
      </c>
      <c r="BF215" s="91">
        <v>4516.83</v>
      </c>
      <c r="BG215" s="91">
        <v>3902.2</v>
      </c>
      <c r="BH215" s="91">
        <v>4260.2700000000004</v>
      </c>
      <c r="BI215" s="91">
        <v>3551.59</v>
      </c>
      <c r="BJ215" s="91">
        <v>1094.56</v>
      </c>
      <c r="BK215" s="91">
        <v>977.41</v>
      </c>
      <c r="BL215" s="91">
        <v>1730.64</v>
      </c>
      <c r="BM215" s="91">
        <v>81.459999999999994</v>
      </c>
      <c r="BN215" s="91">
        <v>1170.1199999999999</v>
      </c>
      <c r="BO215" s="91">
        <v>0</v>
      </c>
      <c r="BP215" s="91">
        <v>0</v>
      </c>
      <c r="BQ215" s="91" t="s">
        <v>308</v>
      </c>
      <c r="BR215" s="91">
        <v>113005.6</v>
      </c>
      <c r="BS215" s="91" t="s">
        <v>308</v>
      </c>
      <c r="BT215" s="91">
        <v>489102.72</v>
      </c>
      <c r="BU215" s="91" t="s">
        <v>308</v>
      </c>
      <c r="BV215" s="91">
        <v>1776.65</v>
      </c>
      <c r="BW215" s="91" t="s">
        <v>308</v>
      </c>
      <c r="BX215" s="91">
        <v>2420.4499999999998</v>
      </c>
      <c r="BY215" s="91" t="s">
        <v>308</v>
      </c>
      <c r="BZ215" s="91">
        <v>493299.82</v>
      </c>
      <c r="CA215" s="91" t="s">
        <v>308</v>
      </c>
      <c r="CB215" s="91">
        <v>0.4</v>
      </c>
      <c r="CC215" s="91" t="s">
        <v>308</v>
      </c>
      <c r="CD215" s="91">
        <v>0</v>
      </c>
      <c r="CE215" s="91" t="s">
        <v>308</v>
      </c>
      <c r="CF215" s="91">
        <v>1.44</v>
      </c>
      <c r="CG215" s="91" t="s">
        <v>308</v>
      </c>
      <c r="CH215" s="91">
        <v>1.44</v>
      </c>
      <c r="CI215" s="91" t="s">
        <v>308</v>
      </c>
      <c r="CJ215" s="91">
        <v>1.84</v>
      </c>
      <c r="CK215" s="91" t="s">
        <v>308</v>
      </c>
      <c r="CL215" s="91">
        <v>0</v>
      </c>
      <c r="CM215" s="91" t="s">
        <v>308</v>
      </c>
      <c r="CN215" s="91">
        <v>0</v>
      </c>
      <c r="CO215" s="91" t="s">
        <v>308</v>
      </c>
      <c r="CP215" s="91">
        <v>0</v>
      </c>
      <c r="CQ215" s="91" t="s">
        <v>308</v>
      </c>
      <c r="CR215" s="91">
        <v>7117.25</v>
      </c>
      <c r="CS215" s="91" t="s">
        <v>308</v>
      </c>
      <c r="CT215" s="91">
        <v>7117.25</v>
      </c>
      <c r="CU215" s="91" t="s">
        <v>308</v>
      </c>
      <c r="CV215" s="91">
        <v>500418.9</v>
      </c>
      <c r="CW215" s="91" t="s">
        <v>308</v>
      </c>
      <c r="CX215" s="91">
        <v>613424.5</v>
      </c>
      <c r="CY215" s="91" t="s">
        <v>308</v>
      </c>
    </row>
    <row r="216" spans="1:103" ht="14.5" x14ac:dyDescent="0.35">
      <c r="A216" s="86" t="s">
        <v>410</v>
      </c>
      <c r="B216" s="86" t="s">
        <v>363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235.09</v>
      </c>
      <c r="F216" s="87">
        <v>33.770000000000003</v>
      </c>
      <c r="G216" s="87">
        <v>3.86</v>
      </c>
      <c r="H216" s="87">
        <v>333.86</v>
      </c>
      <c r="I216" s="87">
        <v>863.38</v>
      </c>
      <c r="J216" s="87">
        <v>172.51</v>
      </c>
      <c r="K216" s="87">
        <v>96.41</v>
      </c>
      <c r="L216" s="87">
        <v>242.76</v>
      </c>
      <c r="M216" s="87">
        <v>914.43</v>
      </c>
      <c r="N216" s="87">
        <v>460.96</v>
      </c>
      <c r="O216" s="87">
        <v>670.91</v>
      </c>
      <c r="P216" s="87">
        <v>759.66</v>
      </c>
      <c r="Q216" s="87">
        <v>271.02999999999997</v>
      </c>
      <c r="R216" s="87">
        <v>210.86</v>
      </c>
      <c r="S216" s="87">
        <v>314.38</v>
      </c>
      <c r="T216" s="87">
        <v>446.49</v>
      </c>
      <c r="U216" s="87">
        <v>548.08000000000004</v>
      </c>
      <c r="V216" s="87">
        <v>512.42999999999995</v>
      </c>
      <c r="W216" s="87">
        <v>680.23</v>
      </c>
      <c r="X216" s="87">
        <v>856</v>
      </c>
      <c r="Y216" s="87">
        <v>139.27000000000001</v>
      </c>
      <c r="Z216" s="87">
        <v>310.88</v>
      </c>
      <c r="AA216" s="87">
        <v>188.12</v>
      </c>
      <c r="AB216" s="87">
        <v>608.21</v>
      </c>
      <c r="AC216" s="87">
        <v>83.3</v>
      </c>
      <c r="AD216" s="87">
        <v>660.99</v>
      </c>
      <c r="AE216" s="87">
        <v>713.16</v>
      </c>
      <c r="AF216" s="87">
        <v>751.3</v>
      </c>
      <c r="AG216" s="87">
        <v>2993.31</v>
      </c>
      <c r="AH216" s="87">
        <v>1896.64</v>
      </c>
      <c r="AI216" s="87">
        <v>471.35</v>
      </c>
      <c r="AJ216" s="87">
        <v>91.49</v>
      </c>
      <c r="AK216" s="87">
        <v>191.55</v>
      </c>
      <c r="AL216" s="87">
        <v>536.34</v>
      </c>
      <c r="AM216" s="87">
        <v>178.5</v>
      </c>
      <c r="AN216" s="87">
        <v>1040.29</v>
      </c>
      <c r="AO216" s="87">
        <v>4485.38</v>
      </c>
      <c r="AP216" s="87">
        <v>823.82</v>
      </c>
      <c r="AQ216" s="87">
        <v>1091.27</v>
      </c>
      <c r="AR216" s="87">
        <v>2980.44</v>
      </c>
      <c r="AS216" s="87">
        <v>3241.21</v>
      </c>
      <c r="AT216" s="87">
        <v>1214.45</v>
      </c>
      <c r="AU216" s="87">
        <v>1927.44</v>
      </c>
      <c r="AV216" s="87">
        <v>620.05999999999995</v>
      </c>
      <c r="AW216" s="87">
        <v>2581.7600000000002</v>
      </c>
      <c r="AX216" s="87">
        <v>2004.34</v>
      </c>
      <c r="AY216" s="87">
        <v>1782.19</v>
      </c>
      <c r="AZ216" s="87">
        <v>5309.02</v>
      </c>
      <c r="BA216" s="87">
        <v>1174.18</v>
      </c>
      <c r="BB216" s="87">
        <v>500.89</v>
      </c>
      <c r="BC216" s="87">
        <v>334.18</v>
      </c>
      <c r="BD216" s="87">
        <v>298.23</v>
      </c>
      <c r="BE216" s="87">
        <v>1887.5</v>
      </c>
      <c r="BF216" s="87">
        <v>5273.94</v>
      </c>
      <c r="BG216" s="87">
        <v>5308.39</v>
      </c>
      <c r="BH216" s="87">
        <v>1972.37</v>
      </c>
      <c r="BI216" s="87">
        <v>1245.3900000000001</v>
      </c>
      <c r="BJ216" s="87">
        <v>2161.33</v>
      </c>
      <c r="BK216" s="87">
        <v>685.8</v>
      </c>
      <c r="BL216" s="87">
        <v>1284.6300000000001</v>
      </c>
      <c r="BM216" s="87">
        <v>27.67</v>
      </c>
      <c r="BN216" s="87">
        <v>217.23</v>
      </c>
      <c r="BO216" s="87">
        <v>0</v>
      </c>
      <c r="BP216" s="87">
        <v>0</v>
      </c>
      <c r="BQ216" s="87" t="s">
        <v>308</v>
      </c>
      <c r="BR216" s="87">
        <v>69914.95</v>
      </c>
      <c r="BS216" s="87" t="s">
        <v>308</v>
      </c>
      <c r="BT216" s="87">
        <v>42735.94</v>
      </c>
      <c r="BU216" s="87" t="s">
        <v>308</v>
      </c>
      <c r="BV216" s="87">
        <v>43.88</v>
      </c>
      <c r="BW216" s="87" t="s">
        <v>308</v>
      </c>
      <c r="BX216" s="87">
        <v>299.95</v>
      </c>
      <c r="BY216" s="87" t="s">
        <v>308</v>
      </c>
      <c r="BZ216" s="87">
        <v>43079.76</v>
      </c>
      <c r="CA216" s="87" t="s">
        <v>308</v>
      </c>
      <c r="CB216" s="87">
        <v>22802.01</v>
      </c>
      <c r="CC216" s="87" t="s">
        <v>308</v>
      </c>
      <c r="CD216" s="87">
        <v>0</v>
      </c>
      <c r="CE216" s="87" t="s">
        <v>308</v>
      </c>
      <c r="CF216" s="87">
        <v>-8.48</v>
      </c>
      <c r="CG216" s="87" t="s">
        <v>308</v>
      </c>
      <c r="CH216" s="87">
        <v>-8.48</v>
      </c>
      <c r="CI216" s="87" t="s">
        <v>308</v>
      </c>
      <c r="CJ216" s="87">
        <v>22793.53</v>
      </c>
      <c r="CK216" s="87" t="s">
        <v>308</v>
      </c>
      <c r="CL216" s="87">
        <v>0</v>
      </c>
      <c r="CM216" s="87" t="s">
        <v>308</v>
      </c>
      <c r="CN216" s="87">
        <v>0</v>
      </c>
      <c r="CO216" s="87" t="s">
        <v>308</v>
      </c>
      <c r="CP216" s="87">
        <v>0</v>
      </c>
      <c r="CQ216" s="87" t="s">
        <v>308</v>
      </c>
      <c r="CR216" s="87">
        <v>23971.43</v>
      </c>
      <c r="CS216" s="87" t="s">
        <v>308</v>
      </c>
      <c r="CT216" s="87">
        <v>23971.43</v>
      </c>
      <c r="CU216" s="87" t="s">
        <v>308</v>
      </c>
      <c r="CV216" s="87">
        <v>89844.72</v>
      </c>
      <c r="CW216" s="87" t="s">
        <v>308</v>
      </c>
      <c r="CX216" s="87">
        <v>159759.67000000001</v>
      </c>
      <c r="CY216" s="87" t="s">
        <v>308</v>
      </c>
    </row>
    <row r="217" spans="1:103" ht="14.5" x14ac:dyDescent="0.35">
      <c r="A217" s="86" t="s">
        <v>410</v>
      </c>
      <c r="B217" s="86" t="s">
        <v>364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91">
        <v>7.12</v>
      </c>
      <c r="F217" s="91">
        <v>6.33</v>
      </c>
      <c r="G217" s="91">
        <v>6.74</v>
      </c>
      <c r="H217" s="91">
        <v>20.58</v>
      </c>
      <c r="I217" s="91">
        <v>941.65</v>
      </c>
      <c r="J217" s="91">
        <v>83.82</v>
      </c>
      <c r="K217" s="91">
        <v>42.51</v>
      </c>
      <c r="L217" s="91">
        <v>44.58</v>
      </c>
      <c r="M217" s="91">
        <v>209.13</v>
      </c>
      <c r="N217" s="91">
        <v>48.36</v>
      </c>
      <c r="O217" s="91">
        <v>205.79</v>
      </c>
      <c r="P217" s="91">
        <v>174.65</v>
      </c>
      <c r="Q217" s="91">
        <v>50.96</v>
      </c>
      <c r="R217" s="91">
        <v>49.62</v>
      </c>
      <c r="S217" s="91">
        <v>39.64</v>
      </c>
      <c r="T217" s="91">
        <v>94.58</v>
      </c>
      <c r="U217" s="91">
        <v>108.5</v>
      </c>
      <c r="V217" s="91">
        <v>65.040000000000006</v>
      </c>
      <c r="W217" s="91">
        <v>114.78</v>
      </c>
      <c r="X217" s="91">
        <v>108.8</v>
      </c>
      <c r="Y217" s="91">
        <v>150.88999999999999</v>
      </c>
      <c r="Z217" s="91">
        <v>109.13</v>
      </c>
      <c r="AA217" s="91">
        <v>41.87</v>
      </c>
      <c r="AB217" s="91">
        <v>220.02</v>
      </c>
      <c r="AC217" s="91">
        <v>47.11</v>
      </c>
      <c r="AD217" s="91">
        <v>52.59</v>
      </c>
      <c r="AE217" s="91">
        <v>389.97</v>
      </c>
      <c r="AF217" s="91">
        <v>364.6</v>
      </c>
      <c r="AG217" s="91">
        <v>2164.36</v>
      </c>
      <c r="AH217" s="91">
        <v>1968.41</v>
      </c>
      <c r="AI217" s="91">
        <v>116</v>
      </c>
      <c r="AJ217" s="91">
        <v>78.47</v>
      </c>
      <c r="AK217" s="91">
        <v>101.91</v>
      </c>
      <c r="AL217" s="91">
        <v>231.87</v>
      </c>
      <c r="AM217" s="91">
        <v>58.9</v>
      </c>
      <c r="AN217" s="91">
        <v>1336.94</v>
      </c>
      <c r="AO217" s="91">
        <v>1763.66</v>
      </c>
      <c r="AP217" s="91">
        <v>18786.68</v>
      </c>
      <c r="AQ217" s="91">
        <v>3712.54</v>
      </c>
      <c r="AR217" s="91">
        <v>3028.2</v>
      </c>
      <c r="AS217" s="91">
        <v>235.48</v>
      </c>
      <c r="AT217" s="91">
        <v>159.88999999999999</v>
      </c>
      <c r="AU217" s="91">
        <v>73.33</v>
      </c>
      <c r="AV217" s="91">
        <v>439.59</v>
      </c>
      <c r="AW217" s="91">
        <v>2336.37</v>
      </c>
      <c r="AX217" s="91">
        <v>1054.83</v>
      </c>
      <c r="AY217" s="91">
        <v>648.65</v>
      </c>
      <c r="AZ217" s="91">
        <v>10902.2</v>
      </c>
      <c r="BA217" s="91">
        <v>275.33999999999997</v>
      </c>
      <c r="BB217" s="91">
        <v>829.67</v>
      </c>
      <c r="BC217" s="91">
        <v>123.57</v>
      </c>
      <c r="BD217" s="91">
        <v>77.36</v>
      </c>
      <c r="BE217" s="91">
        <v>1442.2</v>
      </c>
      <c r="BF217" s="91">
        <v>300.60000000000002</v>
      </c>
      <c r="BG217" s="91">
        <v>457.54</v>
      </c>
      <c r="BH217" s="91">
        <v>337.32</v>
      </c>
      <c r="BI217" s="91">
        <v>152.61000000000001</v>
      </c>
      <c r="BJ217" s="91">
        <v>795.34</v>
      </c>
      <c r="BK217" s="91">
        <v>789.16</v>
      </c>
      <c r="BL217" s="91">
        <v>407.58</v>
      </c>
      <c r="BM217" s="91">
        <v>26.3</v>
      </c>
      <c r="BN217" s="91">
        <v>175.89</v>
      </c>
      <c r="BO217" s="91">
        <v>0</v>
      </c>
      <c r="BP217" s="91">
        <v>0</v>
      </c>
      <c r="BQ217" s="91" t="s">
        <v>308</v>
      </c>
      <c r="BR217" s="91">
        <v>59188.08</v>
      </c>
      <c r="BS217" s="91" t="s">
        <v>308</v>
      </c>
      <c r="BT217" s="91">
        <v>23565.08</v>
      </c>
      <c r="BU217" s="91" t="s">
        <v>308</v>
      </c>
      <c r="BV217" s="91">
        <v>5807.66</v>
      </c>
      <c r="BW217" s="91" t="s">
        <v>308</v>
      </c>
      <c r="BX217" s="91">
        <v>10662.4</v>
      </c>
      <c r="BY217" s="91" t="s">
        <v>308</v>
      </c>
      <c r="BZ217" s="91">
        <v>40035.129999999997</v>
      </c>
      <c r="CA217" s="91" t="s">
        <v>308</v>
      </c>
      <c r="CB217" s="91">
        <v>13536.95</v>
      </c>
      <c r="CC217" s="91" t="s">
        <v>308</v>
      </c>
      <c r="CD217" s="91">
        <v>-11.59</v>
      </c>
      <c r="CE217" s="91" t="s">
        <v>308</v>
      </c>
      <c r="CF217" s="91">
        <v>288.35000000000002</v>
      </c>
      <c r="CG217" s="91" t="s">
        <v>308</v>
      </c>
      <c r="CH217" s="91">
        <v>276.76</v>
      </c>
      <c r="CI217" s="91" t="s">
        <v>308</v>
      </c>
      <c r="CJ217" s="91">
        <v>13813.71</v>
      </c>
      <c r="CK217" s="91" t="s">
        <v>308</v>
      </c>
      <c r="CL217" s="91">
        <v>0</v>
      </c>
      <c r="CM217" s="91" t="s">
        <v>308</v>
      </c>
      <c r="CN217" s="91">
        <v>0</v>
      </c>
      <c r="CO217" s="91" t="s">
        <v>308</v>
      </c>
      <c r="CP217" s="91">
        <v>0</v>
      </c>
      <c r="CQ217" s="91" t="s">
        <v>308</v>
      </c>
      <c r="CR217" s="91">
        <v>4068.31</v>
      </c>
      <c r="CS217" s="91" t="s">
        <v>308</v>
      </c>
      <c r="CT217" s="91">
        <v>4068.31</v>
      </c>
      <c r="CU217" s="91" t="s">
        <v>308</v>
      </c>
      <c r="CV217" s="91">
        <v>57917.16</v>
      </c>
      <c r="CW217" s="91" t="s">
        <v>308</v>
      </c>
      <c r="CX217" s="91">
        <v>117105.24</v>
      </c>
      <c r="CY217" s="91" t="s">
        <v>308</v>
      </c>
    </row>
    <row r="218" spans="1:103" ht="14.5" x14ac:dyDescent="0.35">
      <c r="A218" s="86" t="s">
        <v>410</v>
      </c>
      <c r="B218" s="86" t="s">
        <v>365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371.63</v>
      </c>
      <c r="F218" s="87">
        <v>62.54</v>
      </c>
      <c r="G218" s="87">
        <v>72.95</v>
      </c>
      <c r="H218" s="87">
        <v>331.25</v>
      </c>
      <c r="I218" s="87">
        <v>2383.33</v>
      </c>
      <c r="J218" s="87">
        <v>638.22</v>
      </c>
      <c r="K218" s="87">
        <v>307.91000000000003</v>
      </c>
      <c r="L218" s="87">
        <v>454.47</v>
      </c>
      <c r="M218" s="87">
        <v>288.33</v>
      </c>
      <c r="N218" s="87">
        <v>429.56</v>
      </c>
      <c r="O218" s="87">
        <v>1267.51</v>
      </c>
      <c r="P218" s="87">
        <v>667.79</v>
      </c>
      <c r="Q218" s="87">
        <v>878.99</v>
      </c>
      <c r="R218" s="87">
        <v>845.12</v>
      </c>
      <c r="S218" s="87">
        <v>933.97</v>
      </c>
      <c r="T218" s="87">
        <v>1222.5</v>
      </c>
      <c r="U218" s="87">
        <v>810.86</v>
      </c>
      <c r="V218" s="87">
        <v>636.85</v>
      </c>
      <c r="W218" s="87">
        <v>1615.32</v>
      </c>
      <c r="X218" s="87">
        <v>1114.78</v>
      </c>
      <c r="Y218" s="87">
        <v>404.19</v>
      </c>
      <c r="Z218" s="87">
        <v>625.33000000000004</v>
      </c>
      <c r="AA218" s="87">
        <v>381.96</v>
      </c>
      <c r="AB218" s="87">
        <v>2456.7399999999998</v>
      </c>
      <c r="AC218" s="87">
        <v>422.17</v>
      </c>
      <c r="AD218" s="87">
        <v>678.23</v>
      </c>
      <c r="AE218" s="87">
        <v>2471.2600000000002</v>
      </c>
      <c r="AF218" s="87">
        <v>1367.43</v>
      </c>
      <c r="AG218" s="87">
        <v>7857.95</v>
      </c>
      <c r="AH218" s="87">
        <v>5263.67</v>
      </c>
      <c r="AI218" s="87">
        <v>1506.38</v>
      </c>
      <c r="AJ218" s="87">
        <v>229.57</v>
      </c>
      <c r="AK218" s="87">
        <v>290.58999999999997</v>
      </c>
      <c r="AL218" s="87">
        <v>1731.58</v>
      </c>
      <c r="AM218" s="87">
        <v>1784.18</v>
      </c>
      <c r="AN218" s="87">
        <v>4135</v>
      </c>
      <c r="AO218" s="87">
        <v>1731.55</v>
      </c>
      <c r="AP218" s="87">
        <v>1996.16</v>
      </c>
      <c r="AQ218" s="87">
        <v>48251.97</v>
      </c>
      <c r="AR218" s="87">
        <v>4688.91</v>
      </c>
      <c r="AS218" s="87">
        <v>6989.51</v>
      </c>
      <c r="AT218" s="87">
        <v>2194.3000000000002</v>
      </c>
      <c r="AU218" s="87">
        <v>2731.03</v>
      </c>
      <c r="AV218" s="87">
        <v>2213.63</v>
      </c>
      <c r="AW218" s="87">
        <v>4436.7700000000004</v>
      </c>
      <c r="AX218" s="87">
        <v>1892.05</v>
      </c>
      <c r="AY218" s="87">
        <v>1390.22</v>
      </c>
      <c r="AZ218" s="87">
        <v>1178.02</v>
      </c>
      <c r="BA218" s="87">
        <v>1043.03</v>
      </c>
      <c r="BB218" s="87">
        <v>1312.99</v>
      </c>
      <c r="BC218" s="87">
        <v>1016.56</v>
      </c>
      <c r="BD218" s="87">
        <v>1298.44</v>
      </c>
      <c r="BE218" s="87">
        <v>2699.9</v>
      </c>
      <c r="BF218" s="87">
        <v>6915.3</v>
      </c>
      <c r="BG218" s="87">
        <v>1742.6</v>
      </c>
      <c r="BH218" s="87">
        <v>2451.79</v>
      </c>
      <c r="BI218" s="87">
        <v>1256.54</v>
      </c>
      <c r="BJ218" s="87">
        <v>1369.34</v>
      </c>
      <c r="BK218" s="87">
        <v>706.76</v>
      </c>
      <c r="BL218" s="87">
        <v>834.73</v>
      </c>
      <c r="BM218" s="87">
        <v>106.35</v>
      </c>
      <c r="BN218" s="87">
        <v>894.01</v>
      </c>
      <c r="BO218" s="87">
        <v>0</v>
      </c>
      <c r="BP218" s="87">
        <v>0</v>
      </c>
      <c r="BQ218" s="87" t="s">
        <v>308</v>
      </c>
      <c r="BR218" s="87">
        <v>150282.53</v>
      </c>
      <c r="BS218" s="87" t="s">
        <v>308</v>
      </c>
      <c r="BT218" s="87">
        <v>123151.31</v>
      </c>
      <c r="BU218" s="87" t="s">
        <v>308</v>
      </c>
      <c r="BV218" s="87">
        <v>4.4000000000000004</v>
      </c>
      <c r="BW218" s="87" t="s">
        <v>308</v>
      </c>
      <c r="BX218" s="87">
        <v>779.57</v>
      </c>
      <c r="BY218" s="87" t="s">
        <v>308</v>
      </c>
      <c r="BZ218" s="87">
        <v>123935.28</v>
      </c>
      <c r="CA218" s="87" t="s">
        <v>308</v>
      </c>
      <c r="CB218" s="87">
        <v>13.66</v>
      </c>
      <c r="CC218" s="87" t="s">
        <v>308</v>
      </c>
      <c r="CD218" s="87">
        <v>0</v>
      </c>
      <c r="CE218" s="87" t="s">
        <v>308</v>
      </c>
      <c r="CF218" s="87">
        <v>154.11000000000001</v>
      </c>
      <c r="CG218" s="87" t="s">
        <v>308</v>
      </c>
      <c r="CH218" s="87">
        <v>154.11000000000001</v>
      </c>
      <c r="CI218" s="87" t="s">
        <v>308</v>
      </c>
      <c r="CJ218" s="87">
        <v>167.77</v>
      </c>
      <c r="CK218" s="87" t="s">
        <v>308</v>
      </c>
      <c r="CL218" s="87">
        <v>0</v>
      </c>
      <c r="CM218" s="87" t="s">
        <v>308</v>
      </c>
      <c r="CN218" s="87">
        <v>0</v>
      </c>
      <c r="CO218" s="87" t="s">
        <v>308</v>
      </c>
      <c r="CP218" s="87">
        <v>0</v>
      </c>
      <c r="CQ218" s="87" t="s">
        <v>308</v>
      </c>
      <c r="CR218" s="87">
        <v>12504.97</v>
      </c>
      <c r="CS218" s="87" t="s">
        <v>308</v>
      </c>
      <c r="CT218" s="87">
        <v>12504.97</v>
      </c>
      <c r="CU218" s="87" t="s">
        <v>308</v>
      </c>
      <c r="CV218" s="87">
        <v>136608.01999999999</v>
      </c>
      <c r="CW218" s="87" t="s">
        <v>308</v>
      </c>
      <c r="CX218" s="87">
        <v>286890.53999999998</v>
      </c>
      <c r="CY218" s="87" t="s">
        <v>308</v>
      </c>
    </row>
    <row r="219" spans="1:103" ht="14.5" x14ac:dyDescent="0.35">
      <c r="A219" s="86" t="s">
        <v>410</v>
      </c>
      <c r="B219" s="86" t="s">
        <v>366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91">
        <v>255.63</v>
      </c>
      <c r="F219" s="91">
        <v>71.150000000000006</v>
      </c>
      <c r="G219" s="91">
        <v>12.49</v>
      </c>
      <c r="H219" s="91">
        <v>474.15</v>
      </c>
      <c r="I219" s="91">
        <v>3090.81</v>
      </c>
      <c r="J219" s="91">
        <v>820.21</v>
      </c>
      <c r="K219" s="91">
        <v>362.42</v>
      </c>
      <c r="L219" s="91">
        <v>905.25</v>
      </c>
      <c r="M219" s="91">
        <v>753.02</v>
      </c>
      <c r="N219" s="91">
        <v>1239.42</v>
      </c>
      <c r="O219" s="91">
        <v>3261.61</v>
      </c>
      <c r="P219" s="91">
        <v>1450.19</v>
      </c>
      <c r="Q219" s="91">
        <v>1147.26</v>
      </c>
      <c r="R219" s="91">
        <v>867.18</v>
      </c>
      <c r="S219" s="91">
        <v>1660.67</v>
      </c>
      <c r="T219" s="91">
        <v>2540.37</v>
      </c>
      <c r="U219" s="91">
        <v>2921.99</v>
      </c>
      <c r="V219" s="91">
        <v>2078.75</v>
      </c>
      <c r="W219" s="91">
        <v>4751.43</v>
      </c>
      <c r="X219" s="91">
        <v>4038.88</v>
      </c>
      <c r="Y219" s="91">
        <v>1415.98</v>
      </c>
      <c r="Z219" s="91">
        <v>1022.96</v>
      </c>
      <c r="AA219" s="91">
        <v>1293.28</v>
      </c>
      <c r="AB219" s="91">
        <v>4481.76</v>
      </c>
      <c r="AC219" s="91">
        <v>500.38</v>
      </c>
      <c r="AD219" s="91">
        <v>2340.69</v>
      </c>
      <c r="AE219" s="91">
        <v>4693.9799999999996</v>
      </c>
      <c r="AF219" s="91">
        <v>2066.66</v>
      </c>
      <c r="AG219" s="91">
        <v>12873.95</v>
      </c>
      <c r="AH219" s="91">
        <v>6806.1</v>
      </c>
      <c r="AI219" s="91">
        <v>3954.95</v>
      </c>
      <c r="AJ219" s="91">
        <v>592.71</v>
      </c>
      <c r="AK219" s="91">
        <v>1344.68</v>
      </c>
      <c r="AL219" s="91">
        <v>4467.03</v>
      </c>
      <c r="AM219" s="91">
        <v>1827.75</v>
      </c>
      <c r="AN219" s="91">
        <v>1989.04</v>
      </c>
      <c r="AO219" s="91">
        <v>6561.8</v>
      </c>
      <c r="AP219" s="91">
        <v>2172.5700000000002</v>
      </c>
      <c r="AQ219" s="91">
        <v>9138.58</v>
      </c>
      <c r="AR219" s="91">
        <v>97030.07</v>
      </c>
      <c r="AS219" s="91">
        <v>19811.919999999998</v>
      </c>
      <c r="AT219" s="91">
        <v>5165.17</v>
      </c>
      <c r="AU219" s="91">
        <v>5445.21</v>
      </c>
      <c r="AV219" s="91">
        <v>3013.1</v>
      </c>
      <c r="AW219" s="91">
        <v>11540.49</v>
      </c>
      <c r="AX219" s="91">
        <v>4533.41</v>
      </c>
      <c r="AY219" s="91">
        <v>4075.25</v>
      </c>
      <c r="AZ219" s="91">
        <v>2061.84</v>
      </c>
      <c r="BA219" s="91">
        <v>2108.23</v>
      </c>
      <c r="BB219" s="91">
        <v>2310.9</v>
      </c>
      <c r="BC219" s="91">
        <v>1090.82</v>
      </c>
      <c r="BD219" s="91">
        <v>936.8</v>
      </c>
      <c r="BE219" s="91">
        <v>4855.47</v>
      </c>
      <c r="BF219" s="91">
        <v>11400.75</v>
      </c>
      <c r="BG219" s="91">
        <v>4354.62</v>
      </c>
      <c r="BH219" s="91">
        <v>5102.92</v>
      </c>
      <c r="BI219" s="91">
        <v>1603.68</v>
      </c>
      <c r="BJ219" s="91">
        <v>2073.7600000000002</v>
      </c>
      <c r="BK219" s="91">
        <v>605.02</v>
      </c>
      <c r="BL219" s="91">
        <v>1181.3599999999999</v>
      </c>
      <c r="BM219" s="91">
        <v>408.66</v>
      </c>
      <c r="BN219" s="91">
        <v>686.76</v>
      </c>
      <c r="BO219" s="91">
        <v>0</v>
      </c>
      <c r="BP219" s="91">
        <v>0</v>
      </c>
      <c r="BQ219" s="91" t="s">
        <v>308</v>
      </c>
      <c r="BR219" s="91">
        <v>293643.95</v>
      </c>
      <c r="BS219" s="91" t="s">
        <v>308</v>
      </c>
      <c r="BT219" s="91">
        <v>2797.48</v>
      </c>
      <c r="BU219" s="91" t="s">
        <v>308</v>
      </c>
      <c r="BV219" s="91">
        <v>3.14</v>
      </c>
      <c r="BW219" s="91" t="s">
        <v>308</v>
      </c>
      <c r="BX219" s="91">
        <v>1097.06</v>
      </c>
      <c r="BY219" s="91" t="s">
        <v>308</v>
      </c>
      <c r="BZ219" s="91">
        <v>3897.68</v>
      </c>
      <c r="CA219" s="91" t="s">
        <v>308</v>
      </c>
      <c r="CB219" s="91">
        <v>182680.04</v>
      </c>
      <c r="CC219" s="91" t="s">
        <v>308</v>
      </c>
      <c r="CD219" s="91">
        <v>0</v>
      </c>
      <c r="CE219" s="91" t="s">
        <v>308</v>
      </c>
      <c r="CF219" s="91">
        <v>365.27</v>
      </c>
      <c r="CG219" s="91" t="s">
        <v>308</v>
      </c>
      <c r="CH219" s="91">
        <v>365.27</v>
      </c>
      <c r="CI219" s="91" t="s">
        <v>308</v>
      </c>
      <c r="CJ219" s="91">
        <v>183045.31</v>
      </c>
      <c r="CK219" s="91" t="s">
        <v>308</v>
      </c>
      <c r="CL219" s="91">
        <v>0</v>
      </c>
      <c r="CM219" s="91" t="s">
        <v>308</v>
      </c>
      <c r="CN219" s="91">
        <v>0</v>
      </c>
      <c r="CO219" s="91" t="s">
        <v>308</v>
      </c>
      <c r="CP219" s="91">
        <v>0</v>
      </c>
      <c r="CQ219" s="91" t="s">
        <v>308</v>
      </c>
      <c r="CR219" s="91">
        <v>56714.47</v>
      </c>
      <c r="CS219" s="91" t="s">
        <v>308</v>
      </c>
      <c r="CT219" s="91">
        <v>56714.47</v>
      </c>
      <c r="CU219" s="91" t="s">
        <v>308</v>
      </c>
      <c r="CV219" s="91">
        <v>243657.47</v>
      </c>
      <c r="CW219" s="91" t="s">
        <v>308</v>
      </c>
      <c r="CX219" s="91">
        <v>537301.42000000004</v>
      </c>
      <c r="CY219" s="91" t="s">
        <v>308</v>
      </c>
    </row>
    <row r="220" spans="1:103" ht="14.5" x14ac:dyDescent="0.35">
      <c r="A220" s="86" t="s">
        <v>410</v>
      </c>
      <c r="B220" s="86" t="s">
        <v>367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6022.44</v>
      </c>
      <c r="F220" s="87">
        <v>500.63</v>
      </c>
      <c r="G220" s="87">
        <v>298.41000000000003</v>
      </c>
      <c r="H220" s="87">
        <v>1051.1099999999999</v>
      </c>
      <c r="I220" s="87">
        <v>10054.98</v>
      </c>
      <c r="J220" s="87">
        <v>2477.27</v>
      </c>
      <c r="K220" s="87">
        <v>1192.57</v>
      </c>
      <c r="L220" s="87">
        <v>1540.61</v>
      </c>
      <c r="M220" s="87">
        <v>867.69</v>
      </c>
      <c r="N220" s="87">
        <v>3255.01</v>
      </c>
      <c r="O220" s="87">
        <v>4515.05</v>
      </c>
      <c r="P220" s="87">
        <v>1698.93</v>
      </c>
      <c r="Q220" s="87">
        <v>2612.16</v>
      </c>
      <c r="R220" s="87">
        <v>1889.33</v>
      </c>
      <c r="S220" s="87">
        <v>3235.17</v>
      </c>
      <c r="T220" s="87">
        <v>4360.6099999999997</v>
      </c>
      <c r="U220" s="87">
        <v>2787.91</v>
      </c>
      <c r="V220" s="87">
        <v>2400.09</v>
      </c>
      <c r="W220" s="87">
        <v>5739.37</v>
      </c>
      <c r="X220" s="87">
        <v>5703.2</v>
      </c>
      <c r="Y220" s="87">
        <v>1553.8</v>
      </c>
      <c r="Z220" s="87">
        <v>2075.7199999999998</v>
      </c>
      <c r="AA220" s="87">
        <v>1538.84</v>
      </c>
      <c r="AB220" s="87">
        <v>7565.1</v>
      </c>
      <c r="AC220" s="87">
        <v>1238.78</v>
      </c>
      <c r="AD220" s="87">
        <v>1914.29</v>
      </c>
      <c r="AE220" s="87">
        <v>20915.86</v>
      </c>
      <c r="AF220" s="87">
        <v>4934.3900000000003</v>
      </c>
      <c r="AG220" s="87">
        <v>23390.87</v>
      </c>
      <c r="AH220" s="87">
        <v>16539.11</v>
      </c>
      <c r="AI220" s="87">
        <v>6762.42</v>
      </c>
      <c r="AJ220" s="87">
        <v>1626.54</v>
      </c>
      <c r="AK220" s="87">
        <v>1331.91</v>
      </c>
      <c r="AL220" s="87">
        <v>7215.15</v>
      </c>
      <c r="AM220" s="87">
        <v>1061.43</v>
      </c>
      <c r="AN220" s="87">
        <v>8302.83</v>
      </c>
      <c r="AO220" s="87">
        <v>1184.18</v>
      </c>
      <c r="AP220" s="87">
        <v>1356.92</v>
      </c>
      <c r="AQ220" s="87">
        <v>3380.29</v>
      </c>
      <c r="AR220" s="87">
        <v>4686.3500000000004</v>
      </c>
      <c r="AS220" s="87">
        <v>93421.69</v>
      </c>
      <c r="AT220" s="87">
        <v>20504.77</v>
      </c>
      <c r="AU220" s="87">
        <v>10934.97</v>
      </c>
      <c r="AV220" s="87">
        <v>106496.14</v>
      </c>
      <c r="AW220" s="87">
        <v>14956.98</v>
      </c>
      <c r="AX220" s="87">
        <v>3614.18</v>
      </c>
      <c r="AY220" s="87">
        <v>1275</v>
      </c>
      <c r="AZ220" s="87">
        <v>1796.9</v>
      </c>
      <c r="BA220" s="87">
        <v>1804.91</v>
      </c>
      <c r="BB220" s="87">
        <v>3507.01</v>
      </c>
      <c r="BC220" s="87">
        <v>1128.2</v>
      </c>
      <c r="BD220" s="87">
        <v>1247.68</v>
      </c>
      <c r="BE220" s="87">
        <v>4842.62</v>
      </c>
      <c r="BF220" s="87">
        <v>19871.38</v>
      </c>
      <c r="BG220" s="87">
        <v>3210.53</v>
      </c>
      <c r="BH220" s="87">
        <v>8153.38</v>
      </c>
      <c r="BI220" s="87">
        <v>2171.31</v>
      </c>
      <c r="BJ220" s="87">
        <v>1886.94</v>
      </c>
      <c r="BK220" s="87">
        <v>1320.33</v>
      </c>
      <c r="BL220" s="87">
        <v>3497.85</v>
      </c>
      <c r="BM220" s="87">
        <v>261.42</v>
      </c>
      <c r="BN220" s="87">
        <v>1994.96</v>
      </c>
      <c r="BO220" s="87">
        <v>0</v>
      </c>
      <c r="BP220" s="87">
        <v>0</v>
      </c>
      <c r="BQ220" s="87" t="s">
        <v>308</v>
      </c>
      <c r="BR220" s="87">
        <v>488676.46</v>
      </c>
      <c r="BS220" s="87" t="s">
        <v>308</v>
      </c>
      <c r="BT220" s="87">
        <v>121738.07</v>
      </c>
      <c r="BU220" s="87" t="s">
        <v>308</v>
      </c>
      <c r="BV220" s="87">
        <v>82.61</v>
      </c>
      <c r="BW220" s="87" t="s">
        <v>308</v>
      </c>
      <c r="BX220" s="87">
        <v>362</v>
      </c>
      <c r="BY220" s="87" t="s">
        <v>308</v>
      </c>
      <c r="BZ220" s="87">
        <v>122182.68</v>
      </c>
      <c r="CA220" s="87" t="s">
        <v>308</v>
      </c>
      <c r="CB220" s="87">
        <v>31.47</v>
      </c>
      <c r="CC220" s="87" t="s">
        <v>308</v>
      </c>
      <c r="CD220" s="87">
        <v>24.46</v>
      </c>
      <c r="CE220" s="87" t="s">
        <v>308</v>
      </c>
      <c r="CF220" s="87">
        <v>0.65</v>
      </c>
      <c r="CG220" s="87" t="s">
        <v>308</v>
      </c>
      <c r="CH220" s="87">
        <v>25.11</v>
      </c>
      <c r="CI220" s="87" t="s">
        <v>308</v>
      </c>
      <c r="CJ220" s="87">
        <v>56.58</v>
      </c>
      <c r="CK220" s="87" t="s">
        <v>308</v>
      </c>
      <c r="CL220" s="87">
        <v>0</v>
      </c>
      <c r="CM220" s="87" t="s">
        <v>308</v>
      </c>
      <c r="CN220" s="87">
        <v>0</v>
      </c>
      <c r="CO220" s="87" t="s">
        <v>308</v>
      </c>
      <c r="CP220" s="87">
        <v>0</v>
      </c>
      <c r="CQ220" s="87" t="s">
        <v>308</v>
      </c>
      <c r="CR220" s="87">
        <v>47768.639999999999</v>
      </c>
      <c r="CS220" s="87" t="s">
        <v>308</v>
      </c>
      <c r="CT220" s="87">
        <v>47768.639999999999</v>
      </c>
      <c r="CU220" s="87" t="s">
        <v>308</v>
      </c>
      <c r="CV220" s="87">
        <v>170007.9</v>
      </c>
      <c r="CW220" s="87" t="s">
        <v>308</v>
      </c>
      <c r="CX220" s="87">
        <v>658684.36</v>
      </c>
      <c r="CY220" s="87" t="s">
        <v>308</v>
      </c>
    </row>
    <row r="221" spans="1:103" ht="14.5" x14ac:dyDescent="0.35">
      <c r="A221" s="86" t="s">
        <v>410</v>
      </c>
      <c r="B221" s="86" t="s">
        <v>368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92">
        <v>2744.26</v>
      </c>
      <c r="F221" s="92">
        <v>153.35</v>
      </c>
      <c r="G221" s="92">
        <v>101.01</v>
      </c>
      <c r="H221" s="92">
        <v>226.03</v>
      </c>
      <c r="I221" s="92">
        <v>2055.85</v>
      </c>
      <c r="J221" s="92">
        <v>314.72000000000003</v>
      </c>
      <c r="K221" s="92">
        <v>364.58</v>
      </c>
      <c r="L221" s="92">
        <v>388.55</v>
      </c>
      <c r="M221" s="92">
        <v>223.62</v>
      </c>
      <c r="N221" s="92">
        <v>376.05</v>
      </c>
      <c r="O221" s="92">
        <v>1349.1</v>
      </c>
      <c r="P221" s="92">
        <v>409</v>
      </c>
      <c r="Q221" s="92">
        <v>629.01</v>
      </c>
      <c r="R221" s="92">
        <v>530.96</v>
      </c>
      <c r="S221" s="92">
        <v>477.76</v>
      </c>
      <c r="T221" s="92">
        <v>700.05</v>
      </c>
      <c r="U221" s="92">
        <v>410.09</v>
      </c>
      <c r="V221" s="92">
        <v>408.75</v>
      </c>
      <c r="W221" s="92">
        <v>981.78</v>
      </c>
      <c r="X221" s="92">
        <v>884.03</v>
      </c>
      <c r="Y221" s="92">
        <v>325.83999999999997</v>
      </c>
      <c r="Z221" s="92">
        <v>496.97</v>
      </c>
      <c r="AA221" s="92">
        <v>303.42</v>
      </c>
      <c r="AB221" s="92">
        <v>2092.87</v>
      </c>
      <c r="AC221" s="92">
        <v>213.53</v>
      </c>
      <c r="AD221" s="92">
        <v>981.69</v>
      </c>
      <c r="AE221" s="92">
        <v>3974.63</v>
      </c>
      <c r="AF221" s="92">
        <v>933.75</v>
      </c>
      <c r="AG221" s="92">
        <v>3740.48</v>
      </c>
      <c r="AH221" s="92">
        <v>2969.06</v>
      </c>
      <c r="AI221" s="92">
        <v>5250.82</v>
      </c>
      <c r="AJ221" s="92">
        <v>1003.7</v>
      </c>
      <c r="AK221" s="92">
        <v>507.06</v>
      </c>
      <c r="AL221" s="92">
        <v>2350.71</v>
      </c>
      <c r="AM221" s="92">
        <v>246.79</v>
      </c>
      <c r="AN221" s="92">
        <v>1172.83</v>
      </c>
      <c r="AO221" s="92">
        <v>270.24</v>
      </c>
      <c r="AP221" s="92">
        <v>171.44</v>
      </c>
      <c r="AQ221" s="92">
        <v>1036.3900000000001</v>
      </c>
      <c r="AR221" s="92">
        <v>794.06</v>
      </c>
      <c r="AS221" s="92">
        <v>2485.2800000000002</v>
      </c>
      <c r="AT221" s="92">
        <v>25956.44</v>
      </c>
      <c r="AU221" s="92">
        <v>3388.86</v>
      </c>
      <c r="AV221" s="92">
        <v>5662.08</v>
      </c>
      <c r="AW221" s="92">
        <v>2260.0700000000002</v>
      </c>
      <c r="AX221" s="92">
        <v>789.01</v>
      </c>
      <c r="AY221" s="92">
        <v>324.66000000000003</v>
      </c>
      <c r="AZ221" s="92">
        <v>234.52</v>
      </c>
      <c r="BA221" s="92">
        <v>329.26</v>
      </c>
      <c r="BB221" s="92">
        <v>2178.37</v>
      </c>
      <c r="BC221" s="92">
        <v>196.17</v>
      </c>
      <c r="BD221" s="92">
        <v>282.73</v>
      </c>
      <c r="BE221" s="92">
        <v>1341.08</v>
      </c>
      <c r="BF221" s="92">
        <v>3599.53</v>
      </c>
      <c r="BG221" s="92">
        <v>1754.43</v>
      </c>
      <c r="BH221" s="92">
        <v>1572.07</v>
      </c>
      <c r="BI221" s="92">
        <v>491.51</v>
      </c>
      <c r="BJ221" s="92">
        <v>243.82</v>
      </c>
      <c r="BK221" s="92">
        <v>271.5</v>
      </c>
      <c r="BL221" s="92">
        <v>377.47</v>
      </c>
      <c r="BM221" s="92">
        <v>59.06</v>
      </c>
      <c r="BN221" s="92">
        <v>279.64</v>
      </c>
      <c r="BO221" s="92">
        <v>0</v>
      </c>
      <c r="BP221" s="92">
        <v>0</v>
      </c>
      <c r="BQ221" s="92" t="s">
        <v>308</v>
      </c>
      <c r="BR221" s="92">
        <v>96642.37</v>
      </c>
      <c r="BS221" s="92" t="s">
        <v>308</v>
      </c>
      <c r="BT221" s="92">
        <v>157619.01999999999</v>
      </c>
      <c r="BU221" s="92" t="s">
        <v>308</v>
      </c>
      <c r="BV221" s="92">
        <v>0</v>
      </c>
      <c r="BW221" s="92" t="s">
        <v>308</v>
      </c>
      <c r="BX221" s="92">
        <v>815.61</v>
      </c>
      <c r="BY221" s="92" t="s">
        <v>308</v>
      </c>
      <c r="BZ221" s="92">
        <v>158434.63</v>
      </c>
      <c r="CA221" s="92" t="s">
        <v>308</v>
      </c>
      <c r="CB221" s="92">
        <v>13.06</v>
      </c>
      <c r="CC221" s="92" t="s">
        <v>308</v>
      </c>
      <c r="CD221" s="92">
        <v>0.11</v>
      </c>
      <c r="CE221" s="92" t="s">
        <v>308</v>
      </c>
      <c r="CF221" s="92">
        <v>0.06</v>
      </c>
      <c r="CG221" s="92" t="s">
        <v>308</v>
      </c>
      <c r="CH221" s="92">
        <v>0.17</v>
      </c>
      <c r="CI221" s="92" t="s">
        <v>308</v>
      </c>
      <c r="CJ221" s="92">
        <v>13.23</v>
      </c>
      <c r="CK221" s="92" t="s">
        <v>308</v>
      </c>
      <c r="CL221" s="92">
        <v>0</v>
      </c>
      <c r="CM221" s="92" t="s">
        <v>308</v>
      </c>
      <c r="CN221" s="92">
        <v>0</v>
      </c>
      <c r="CO221" s="92" t="s">
        <v>308</v>
      </c>
      <c r="CP221" s="92">
        <v>0</v>
      </c>
      <c r="CQ221" s="92" t="s">
        <v>308</v>
      </c>
      <c r="CR221" s="92">
        <v>9464.68</v>
      </c>
      <c r="CS221" s="92" t="s">
        <v>308</v>
      </c>
      <c r="CT221" s="92">
        <v>9464.68</v>
      </c>
      <c r="CU221" s="92" t="s">
        <v>308</v>
      </c>
      <c r="CV221" s="92">
        <v>167912.54</v>
      </c>
      <c r="CW221" s="92" t="s">
        <v>308</v>
      </c>
      <c r="CX221" s="92">
        <v>264554.90999999997</v>
      </c>
      <c r="CY221" s="92" t="s">
        <v>308</v>
      </c>
    </row>
    <row r="222" spans="1:103" ht="14.5" x14ac:dyDescent="0.35">
      <c r="A222" s="86" t="s">
        <v>410</v>
      </c>
      <c r="B222" s="86" t="s">
        <v>369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403.57</v>
      </c>
      <c r="F222" s="87">
        <v>38.270000000000003</v>
      </c>
      <c r="G222" s="87">
        <v>28.74</v>
      </c>
      <c r="H222" s="87">
        <v>71.44</v>
      </c>
      <c r="I222" s="87">
        <v>1323.14</v>
      </c>
      <c r="J222" s="87">
        <v>567.30999999999995</v>
      </c>
      <c r="K222" s="87">
        <v>174.43</v>
      </c>
      <c r="L222" s="87">
        <v>219.63</v>
      </c>
      <c r="M222" s="87">
        <v>90.85</v>
      </c>
      <c r="N222" s="87">
        <v>347.13</v>
      </c>
      <c r="O222" s="87">
        <v>844.8</v>
      </c>
      <c r="P222" s="87">
        <v>284.91000000000003</v>
      </c>
      <c r="Q222" s="87">
        <v>260.63</v>
      </c>
      <c r="R222" s="87">
        <v>336.44</v>
      </c>
      <c r="S222" s="87">
        <v>341.03</v>
      </c>
      <c r="T222" s="87">
        <v>402.5</v>
      </c>
      <c r="U222" s="87">
        <v>276.5</v>
      </c>
      <c r="V222" s="87">
        <v>318.11</v>
      </c>
      <c r="W222" s="87">
        <v>1080.03</v>
      </c>
      <c r="X222" s="87">
        <v>272.2</v>
      </c>
      <c r="Y222" s="87">
        <v>371.26</v>
      </c>
      <c r="Z222" s="87">
        <v>411.03</v>
      </c>
      <c r="AA222" s="87">
        <v>138.94</v>
      </c>
      <c r="AB222" s="87">
        <v>921.48</v>
      </c>
      <c r="AC222" s="87">
        <v>102.44</v>
      </c>
      <c r="AD222" s="87">
        <v>170.36</v>
      </c>
      <c r="AE222" s="87">
        <v>1612.85</v>
      </c>
      <c r="AF222" s="87">
        <v>773.6</v>
      </c>
      <c r="AG222" s="87">
        <v>4355.47</v>
      </c>
      <c r="AH222" s="87">
        <v>1767.31</v>
      </c>
      <c r="AI222" s="87">
        <v>989.94</v>
      </c>
      <c r="AJ222" s="87">
        <v>365.27</v>
      </c>
      <c r="AK222" s="87">
        <v>565.39</v>
      </c>
      <c r="AL222" s="87">
        <v>483.54</v>
      </c>
      <c r="AM222" s="87">
        <v>148.09</v>
      </c>
      <c r="AN222" s="87">
        <v>725.19</v>
      </c>
      <c r="AO222" s="87">
        <v>322.60000000000002</v>
      </c>
      <c r="AP222" s="87">
        <v>124.03</v>
      </c>
      <c r="AQ222" s="87">
        <v>1355.86</v>
      </c>
      <c r="AR222" s="87">
        <v>839.65</v>
      </c>
      <c r="AS222" s="87">
        <v>55277.47</v>
      </c>
      <c r="AT222" s="87">
        <v>65797.58</v>
      </c>
      <c r="AU222" s="87">
        <v>27243.63</v>
      </c>
      <c r="AV222" s="87">
        <v>1004.86</v>
      </c>
      <c r="AW222" s="87">
        <v>2326.7199999999998</v>
      </c>
      <c r="AX222" s="87">
        <v>421.9</v>
      </c>
      <c r="AY222" s="87">
        <v>184.81</v>
      </c>
      <c r="AZ222" s="87">
        <v>344.34</v>
      </c>
      <c r="BA222" s="87">
        <v>217.54</v>
      </c>
      <c r="BB222" s="87">
        <v>804.85</v>
      </c>
      <c r="BC222" s="87">
        <v>100.4</v>
      </c>
      <c r="BD222" s="87">
        <v>607.91999999999996</v>
      </c>
      <c r="BE222" s="87">
        <v>922.24</v>
      </c>
      <c r="BF222" s="87">
        <v>387.24</v>
      </c>
      <c r="BG222" s="87">
        <v>229.25</v>
      </c>
      <c r="BH222" s="87">
        <v>453.95</v>
      </c>
      <c r="BI222" s="87">
        <v>233.52</v>
      </c>
      <c r="BJ222" s="87">
        <v>300.14</v>
      </c>
      <c r="BK222" s="87">
        <v>100.84</v>
      </c>
      <c r="BL222" s="87">
        <v>417.1</v>
      </c>
      <c r="BM222" s="87">
        <v>40.950000000000003</v>
      </c>
      <c r="BN222" s="87">
        <v>103.38</v>
      </c>
      <c r="BO222" s="87">
        <v>0</v>
      </c>
      <c r="BP222" s="87">
        <v>0</v>
      </c>
      <c r="BQ222" s="87" t="s">
        <v>308</v>
      </c>
      <c r="BR222" s="87">
        <v>181746.6</v>
      </c>
      <c r="BS222" s="87" t="s">
        <v>308</v>
      </c>
      <c r="BT222" s="87">
        <v>18867.77</v>
      </c>
      <c r="BU222" s="87" t="s">
        <v>308</v>
      </c>
      <c r="BV222" s="87">
        <v>0</v>
      </c>
      <c r="BW222" s="87" t="s">
        <v>308</v>
      </c>
      <c r="BX222" s="87">
        <v>183.68</v>
      </c>
      <c r="BY222" s="87" t="s">
        <v>308</v>
      </c>
      <c r="BZ222" s="87">
        <v>19051.45</v>
      </c>
      <c r="CA222" s="87" t="s">
        <v>308</v>
      </c>
      <c r="CB222" s="87">
        <v>672.36</v>
      </c>
      <c r="CC222" s="87" t="s">
        <v>308</v>
      </c>
      <c r="CD222" s="87">
        <v>0</v>
      </c>
      <c r="CE222" s="87" t="s">
        <v>308</v>
      </c>
      <c r="CF222" s="87">
        <v>1.2</v>
      </c>
      <c r="CG222" s="87" t="s">
        <v>308</v>
      </c>
      <c r="CH222" s="87">
        <v>1.2</v>
      </c>
      <c r="CI222" s="87" t="s">
        <v>308</v>
      </c>
      <c r="CJ222" s="87">
        <v>673.56</v>
      </c>
      <c r="CK222" s="87" t="s">
        <v>308</v>
      </c>
      <c r="CL222" s="87">
        <v>0</v>
      </c>
      <c r="CM222" s="87" t="s">
        <v>308</v>
      </c>
      <c r="CN222" s="87">
        <v>0</v>
      </c>
      <c r="CO222" s="87" t="s">
        <v>308</v>
      </c>
      <c r="CP222" s="87">
        <v>0</v>
      </c>
      <c r="CQ222" s="87" t="s">
        <v>308</v>
      </c>
      <c r="CR222" s="87">
        <v>8520.0400000000009</v>
      </c>
      <c r="CS222" s="87" t="s">
        <v>308</v>
      </c>
      <c r="CT222" s="87">
        <v>8520.0400000000009</v>
      </c>
      <c r="CU222" s="87" t="s">
        <v>308</v>
      </c>
      <c r="CV222" s="87">
        <v>28245.05</v>
      </c>
      <c r="CW222" s="87" t="s">
        <v>308</v>
      </c>
      <c r="CX222" s="87">
        <v>209991.65</v>
      </c>
      <c r="CY222" s="87" t="s">
        <v>308</v>
      </c>
    </row>
    <row r="223" spans="1:103" ht="14.5" x14ac:dyDescent="0.35">
      <c r="A223" s="86" t="s">
        <v>410</v>
      </c>
      <c r="B223" s="86" t="s">
        <v>370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91">
        <v>1442.73</v>
      </c>
      <c r="F223" s="91">
        <v>115.32</v>
      </c>
      <c r="G223" s="91">
        <v>26.37</v>
      </c>
      <c r="H223" s="91">
        <v>495.33</v>
      </c>
      <c r="I223" s="91">
        <v>6928.48</v>
      </c>
      <c r="J223" s="91">
        <v>2584.64</v>
      </c>
      <c r="K223" s="91">
        <v>1111.25</v>
      </c>
      <c r="L223" s="91">
        <v>1238.3800000000001</v>
      </c>
      <c r="M223" s="91">
        <v>1373.74</v>
      </c>
      <c r="N223" s="91">
        <v>673.15</v>
      </c>
      <c r="O223" s="91">
        <v>2820.9</v>
      </c>
      <c r="P223" s="91">
        <v>1227.05</v>
      </c>
      <c r="Q223" s="91">
        <v>2605.52</v>
      </c>
      <c r="R223" s="91">
        <v>1895.01</v>
      </c>
      <c r="S223" s="91">
        <v>1751.56</v>
      </c>
      <c r="T223" s="91">
        <v>5332.91</v>
      </c>
      <c r="U223" s="91">
        <v>1989.57</v>
      </c>
      <c r="V223" s="91">
        <v>2424.0700000000002</v>
      </c>
      <c r="W223" s="91">
        <v>6096.22</v>
      </c>
      <c r="X223" s="91">
        <v>6145.43</v>
      </c>
      <c r="Y223" s="91">
        <v>1295.8</v>
      </c>
      <c r="Z223" s="91">
        <v>2648.51</v>
      </c>
      <c r="AA223" s="91">
        <v>1735.18</v>
      </c>
      <c r="AB223" s="91">
        <v>5228.97</v>
      </c>
      <c r="AC223" s="91">
        <v>651.01</v>
      </c>
      <c r="AD223" s="91">
        <v>2055.42</v>
      </c>
      <c r="AE223" s="91">
        <v>29349.34</v>
      </c>
      <c r="AF223" s="91">
        <v>10926.78</v>
      </c>
      <c r="AG223" s="91">
        <v>40952.379999999997</v>
      </c>
      <c r="AH223" s="91">
        <v>66283.81</v>
      </c>
      <c r="AI223" s="91">
        <v>5648.98</v>
      </c>
      <c r="AJ223" s="91">
        <v>855.27</v>
      </c>
      <c r="AK223" s="91">
        <v>1070.75</v>
      </c>
      <c r="AL223" s="91">
        <v>9897.0300000000007</v>
      </c>
      <c r="AM223" s="91">
        <v>1719.65</v>
      </c>
      <c r="AN223" s="91">
        <v>29100.959999999999</v>
      </c>
      <c r="AO223" s="91">
        <v>2406.39</v>
      </c>
      <c r="AP223" s="91">
        <v>3366.71</v>
      </c>
      <c r="AQ223" s="91">
        <v>12983.95</v>
      </c>
      <c r="AR223" s="91">
        <v>8865.85</v>
      </c>
      <c r="AS223" s="91">
        <v>19581.84</v>
      </c>
      <c r="AT223" s="91">
        <v>7598.66</v>
      </c>
      <c r="AU223" s="91">
        <v>5093.42</v>
      </c>
      <c r="AV223" s="91">
        <v>36198.720000000001</v>
      </c>
      <c r="AW223" s="91">
        <v>20826.73</v>
      </c>
      <c r="AX223" s="91">
        <v>9330.86</v>
      </c>
      <c r="AY223" s="91">
        <v>4043.93</v>
      </c>
      <c r="AZ223" s="91">
        <v>3369.93</v>
      </c>
      <c r="BA223" s="91">
        <v>3501.41</v>
      </c>
      <c r="BB223" s="91">
        <v>4366.43</v>
      </c>
      <c r="BC223" s="91">
        <v>2768.66</v>
      </c>
      <c r="BD223" s="91">
        <v>1387.1</v>
      </c>
      <c r="BE223" s="91">
        <v>11512.03</v>
      </c>
      <c r="BF223" s="91">
        <v>19735.61</v>
      </c>
      <c r="BG223" s="91">
        <v>8792.19</v>
      </c>
      <c r="BH223" s="91">
        <v>11903.91</v>
      </c>
      <c r="BI223" s="91">
        <v>7956.7</v>
      </c>
      <c r="BJ223" s="91">
        <v>3430.71</v>
      </c>
      <c r="BK223" s="91">
        <v>3732.4</v>
      </c>
      <c r="BL223" s="91">
        <v>2516.3000000000002</v>
      </c>
      <c r="BM223" s="91">
        <v>455.93</v>
      </c>
      <c r="BN223" s="91">
        <v>4358.29</v>
      </c>
      <c r="BO223" s="91">
        <v>0</v>
      </c>
      <c r="BP223" s="91">
        <v>0</v>
      </c>
      <c r="BQ223" s="91" t="s">
        <v>308</v>
      </c>
      <c r="BR223" s="91">
        <v>477782.12</v>
      </c>
      <c r="BS223" s="91" t="s">
        <v>308</v>
      </c>
      <c r="BT223" s="91">
        <v>1118704</v>
      </c>
      <c r="BU223" s="91" t="s">
        <v>308</v>
      </c>
      <c r="BV223" s="91">
        <v>308.66000000000003</v>
      </c>
      <c r="BW223" s="91" t="s">
        <v>308</v>
      </c>
      <c r="BX223" s="91">
        <v>24306.1</v>
      </c>
      <c r="BY223" s="91" t="s">
        <v>308</v>
      </c>
      <c r="BZ223" s="91">
        <v>1143318.77</v>
      </c>
      <c r="CA223" s="91" t="s">
        <v>308</v>
      </c>
      <c r="CB223" s="91">
        <v>22711.279999999999</v>
      </c>
      <c r="CC223" s="91" t="s">
        <v>308</v>
      </c>
      <c r="CD223" s="91">
        <v>0</v>
      </c>
      <c r="CE223" s="91" t="s">
        <v>308</v>
      </c>
      <c r="CF223" s="91">
        <v>73.290000000000006</v>
      </c>
      <c r="CG223" s="91" t="s">
        <v>308</v>
      </c>
      <c r="CH223" s="91">
        <v>73.290000000000006</v>
      </c>
      <c r="CI223" s="91" t="s">
        <v>308</v>
      </c>
      <c r="CJ223" s="91">
        <v>22784.57</v>
      </c>
      <c r="CK223" s="91" t="s">
        <v>308</v>
      </c>
      <c r="CL223" s="91">
        <v>0</v>
      </c>
      <c r="CM223" s="91" t="s">
        <v>308</v>
      </c>
      <c r="CN223" s="91">
        <v>0</v>
      </c>
      <c r="CO223" s="91" t="s">
        <v>308</v>
      </c>
      <c r="CP223" s="91">
        <v>0</v>
      </c>
      <c r="CQ223" s="91" t="s">
        <v>308</v>
      </c>
      <c r="CR223" s="91">
        <v>1387.06</v>
      </c>
      <c r="CS223" s="91" t="s">
        <v>308</v>
      </c>
      <c r="CT223" s="91">
        <v>1387.06</v>
      </c>
      <c r="CU223" s="91" t="s">
        <v>308</v>
      </c>
      <c r="CV223" s="91">
        <v>1167490.3899999999</v>
      </c>
      <c r="CW223" s="91" t="s">
        <v>308</v>
      </c>
      <c r="CX223" s="91">
        <v>1645272.52</v>
      </c>
      <c r="CY223" s="91" t="s">
        <v>308</v>
      </c>
    </row>
    <row r="224" spans="1:103" ht="14.5" x14ac:dyDescent="0.35">
      <c r="A224" s="86" t="s">
        <v>410</v>
      </c>
      <c r="B224" s="86" t="s">
        <v>409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V224" s="88">
        <v>0</v>
      </c>
      <c r="W224" s="88">
        <v>0</v>
      </c>
      <c r="X224" s="88">
        <v>0</v>
      </c>
      <c r="Y224" s="88">
        <v>0</v>
      </c>
      <c r="Z224" s="88">
        <v>0</v>
      </c>
      <c r="AA224" s="88">
        <v>0</v>
      </c>
      <c r="AB224" s="88">
        <v>0</v>
      </c>
      <c r="AC224" s="88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88">
        <v>0</v>
      </c>
      <c r="AJ224" s="88">
        <v>0</v>
      </c>
      <c r="AK224" s="88">
        <v>0</v>
      </c>
      <c r="AL224" s="88">
        <v>0</v>
      </c>
      <c r="AM224" s="88">
        <v>0</v>
      </c>
      <c r="AN224" s="88">
        <v>0</v>
      </c>
      <c r="AO224" s="88">
        <v>0</v>
      </c>
      <c r="AP224" s="88">
        <v>0</v>
      </c>
      <c r="AQ224" s="88">
        <v>0</v>
      </c>
      <c r="AR224" s="88">
        <v>0</v>
      </c>
      <c r="AS224" s="88">
        <v>0</v>
      </c>
      <c r="AT224" s="88">
        <v>0</v>
      </c>
      <c r="AU224" s="88">
        <v>0</v>
      </c>
      <c r="AV224" s="88">
        <v>0</v>
      </c>
      <c r="AW224" s="88">
        <v>0</v>
      </c>
      <c r="AX224" s="88">
        <v>0</v>
      </c>
      <c r="AY224" s="88">
        <v>0</v>
      </c>
      <c r="AZ224" s="88">
        <v>0</v>
      </c>
      <c r="BA224" s="88">
        <v>0</v>
      </c>
      <c r="BB224" s="88">
        <v>0</v>
      </c>
      <c r="BC224" s="88">
        <v>0</v>
      </c>
      <c r="BD224" s="88">
        <v>0</v>
      </c>
      <c r="BE224" s="88">
        <v>0</v>
      </c>
      <c r="BF224" s="88">
        <v>0</v>
      </c>
      <c r="BG224" s="88">
        <v>0</v>
      </c>
      <c r="BH224" s="88">
        <v>0</v>
      </c>
      <c r="BI224" s="88">
        <v>0</v>
      </c>
      <c r="BJ224" s="88">
        <v>0</v>
      </c>
      <c r="BK224" s="88">
        <v>0</v>
      </c>
      <c r="BL224" s="88">
        <v>0</v>
      </c>
      <c r="BM224" s="88">
        <v>0</v>
      </c>
      <c r="BN224" s="88">
        <v>0</v>
      </c>
      <c r="BO224" s="88">
        <v>0</v>
      </c>
      <c r="BP224" s="88">
        <v>0</v>
      </c>
      <c r="BQ224" s="88" t="s">
        <v>308</v>
      </c>
      <c r="BR224" s="88">
        <v>0</v>
      </c>
      <c r="BS224" s="88" t="s">
        <v>308</v>
      </c>
      <c r="BT224" s="88">
        <v>0</v>
      </c>
      <c r="BU224" s="88" t="s">
        <v>308</v>
      </c>
      <c r="BV224" s="88">
        <v>0</v>
      </c>
      <c r="BW224" s="88" t="s">
        <v>308</v>
      </c>
      <c r="BX224" s="88">
        <v>0</v>
      </c>
      <c r="BY224" s="88" t="s">
        <v>308</v>
      </c>
      <c r="BZ224" s="88">
        <v>0</v>
      </c>
      <c r="CA224" s="88" t="s">
        <v>308</v>
      </c>
      <c r="CB224" s="88">
        <v>0</v>
      </c>
      <c r="CC224" s="88" t="s">
        <v>308</v>
      </c>
      <c r="CD224" s="88">
        <v>0</v>
      </c>
      <c r="CE224" s="88" t="s">
        <v>308</v>
      </c>
      <c r="CF224" s="88">
        <v>0</v>
      </c>
      <c r="CG224" s="88" t="s">
        <v>308</v>
      </c>
      <c r="CH224" s="88">
        <v>0</v>
      </c>
      <c r="CI224" s="88" t="s">
        <v>308</v>
      </c>
      <c r="CJ224" s="88">
        <v>0</v>
      </c>
      <c r="CK224" s="88" t="s">
        <v>308</v>
      </c>
      <c r="CL224" s="88">
        <v>0</v>
      </c>
      <c r="CM224" s="88" t="s">
        <v>308</v>
      </c>
      <c r="CN224" s="88">
        <v>0</v>
      </c>
      <c r="CO224" s="88" t="s">
        <v>308</v>
      </c>
      <c r="CP224" s="88">
        <v>0</v>
      </c>
      <c r="CQ224" s="88" t="s">
        <v>308</v>
      </c>
      <c r="CR224" s="88">
        <v>0</v>
      </c>
      <c r="CS224" s="88" t="s">
        <v>308</v>
      </c>
      <c r="CT224" s="88">
        <v>0</v>
      </c>
      <c r="CU224" s="88" t="s">
        <v>308</v>
      </c>
      <c r="CV224" s="88">
        <v>0</v>
      </c>
      <c r="CW224" s="88" t="s">
        <v>308</v>
      </c>
      <c r="CX224" s="88">
        <v>0</v>
      </c>
      <c r="CY224" s="88" t="s">
        <v>308</v>
      </c>
    </row>
    <row r="225" spans="1:103" ht="14.5" x14ac:dyDescent="0.35">
      <c r="A225" s="86" t="s">
        <v>410</v>
      </c>
      <c r="B225" s="86" t="s">
        <v>371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91">
        <v>2401.0300000000002</v>
      </c>
      <c r="F225" s="91">
        <v>332.78</v>
      </c>
      <c r="G225" s="91">
        <v>153.87</v>
      </c>
      <c r="H225" s="91">
        <v>1525.32</v>
      </c>
      <c r="I225" s="91">
        <v>15837.06</v>
      </c>
      <c r="J225" s="91">
        <v>2822.61</v>
      </c>
      <c r="K225" s="91">
        <v>1628.63</v>
      </c>
      <c r="L225" s="91">
        <v>3074.22</v>
      </c>
      <c r="M225" s="91">
        <v>1695.77</v>
      </c>
      <c r="N225" s="91">
        <v>5871.26</v>
      </c>
      <c r="O225" s="91">
        <v>8913.65</v>
      </c>
      <c r="P225" s="91">
        <v>5965.89</v>
      </c>
      <c r="Q225" s="91">
        <v>4613.6400000000003</v>
      </c>
      <c r="R225" s="91">
        <v>3728.84</v>
      </c>
      <c r="S225" s="91">
        <v>5062.47</v>
      </c>
      <c r="T225" s="91">
        <v>6656.54</v>
      </c>
      <c r="U225" s="91">
        <v>5473.96</v>
      </c>
      <c r="V225" s="91">
        <v>5196.4399999999996</v>
      </c>
      <c r="W225" s="91">
        <v>12982.2</v>
      </c>
      <c r="X225" s="91">
        <v>9892.32</v>
      </c>
      <c r="Y225" s="91">
        <v>3563.48</v>
      </c>
      <c r="Z225" s="91">
        <v>3105.79</v>
      </c>
      <c r="AA225" s="91">
        <v>3230.09</v>
      </c>
      <c r="AB225" s="91">
        <v>8260.25</v>
      </c>
      <c r="AC225" s="91">
        <v>945.49</v>
      </c>
      <c r="AD225" s="91">
        <v>3522.7</v>
      </c>
      <c r="AE225" s="91">
        <v>26051.29</v>
      </c>
      <c r="AF225" s="91">
        <v>6921.56</v>
      </c>
      <c r="AG225" s="91">
        <v>50602.07</v>
      </c>
      <c r="AH225" s="91">
        <v>22146.18</v>
      </c>
      <c r="AI225" s="91">
        <v>6363.93</v>
      </c>
      <c r="AJ225" s="91">
        <v>2349.35</v>
      </c>
      <c r="AK225" s="91">
        <v>1565.94</v>
      </c>
      <c r="AL225" s="91">
        <v>9278.92</v>
      </c>
      <c r="AM225" s="91">
        <v>1558.68</v>
      </c>
      <c r="AN225" s="91">
        <v>9497.85</v>
      </c>
      <c r="AO225" s="91">
        <v>4250.25</v>
      </c>
      <c r="AP225" s="91">
        <v>3674.37</v>
      </c>
      <c r="AQ225" s="91">
        <v>6592.45</v>
      </c>
      <c r="AR225" s="91">
        <v>17258.599999999999</v>
      </c>
      <c r="AS225" s="91">
        <v>25015.86</v>
      </c>
      <c r="AT225" s="91">
        <v>9007.83</v>
      </c>
      <c r="AU225" s="91">
        <v>8400.41</v>
      </c>
      <c r="AV225" s="91">
        <v>21191.57</v>
      </c>
      <c r="AW225" s="91">
        <v>104707.07</v>
      </c>
      <c r="AX225" s="91">
        <v>18342.93</v>
      </c>
      <c r="AY225" s="91">
        <v>5934.19</v>
      </c>
      <c r="AZ225" s="91">
        <v>4814.1099999999997</v>
      </c>
      <c r="BA225" s="91">
        <v>7423.76</v>
      </c>
      <c r="BB225" s="91">
        <v>6972.33</v>
      </c>
      <c r="BC225" s="91">
        <v>2981.01</v>
      </c>
      <c r="BD225" s="91">
        <v>2835.13</v>
      </c>
      <c r="BE225" s="91">
        <v>22177.18</v>
      </c>
      <c r="BF225" s="91">
        <v>14641.13</v>
      </c>
      <c r="BG225" s="91">
        <v>5087.29</v>
      </c>
      <c r="BH225" s="91">
        <v>8905.89</v>
      </c>
      <c r="BI225" s="91">
        <v>3812.18</v>
      </c>
      <c r="BJ225" s="91">
        <v>3242.64</v>
      </c>
      <c r="BK225" s="91">
        <v>2198.63</v>
      </c>
      <c r="BL225" s="91">
        <v>3664.2</v>
      </c>
      <c r="BM225" s="91">
        <v>566.27</v>
      </c>
      <c r="BN225" s="91">
        <v>2241.81</v>
      </c>
      <c r="BO225" s="91">
        <v>0</v>
      </c>
      <c r="BP225" s="91">
        <v>0</v>
      </c>
      <c r="BQ225" s="91" t="s">
        <v>308</v>
      </c>
      <c r="BR225" s="91">
        <v>578731.19999999995</v>
      </c>
      <c r="BS225" s="91" t="s">
        <v>308</v>
      </c>
      <c r="BT225" s="91">
        <v>18299.34</v>
      </c>
      <c r="BU225" s="91" t="s">
        <v>308</v>
      </c>
      <c r="BV225" s="91">
        <v>438.08</v>
      </c>
      <c r="BW225" s="91" t="s">
        <v>308</v>
      </c>
      <c r="BX225" s="91">
        <v>1864.92</v>
      </c>
      <c r="BY225" s="91" t="s">
        <v>308</v>
      </c>
      <c r="BZ225" s="91">
        <v>20602.349999999999</v>
      </c>
      <c r="CA225" s="91" t="s">
        <v>308</v>
      </c>
      <c r="CB225" s="91">
        <v>22006.959999999999</v>
      </c>
      <c r="CC225" s="91" t="s">
        <v>308</v>
      </c>
      <c r="CD225" s="91">
        <v>0</v>
      </c>
      <c r="CE225" s="91" t="s">
        <v>308</v>
      </c>
      <c r="CF225" s="91">
        <v>-224.41</v>
      </c>
      <c r="CG225" s="91" t="s">
        <v>308</v>
      </c>
      <c r="CH225" s="91">
        <v>-224.41</v>
      </c>
      <c r="CI225" s="91" t="s">
        <v>308</v>
      </c>
      <c r="CJ225" s="91">
        <v>21782.55</v>
      </c>
      <c r="CK225" s="91" t="s">
        <v>308</v>
      </c>
      <c r="CL225" s="91">
        <v>0</v>
      </c>
      <c r="CM225" s="91" t="s">
        <v>308</v>
      </c>
      <c r="CN225" s="91">
        <v>0</v>
      </c>
      <c r="CO225" s="91" t="s">
        <v>308</v>
      </c>
      <c r="CP225" s="91">
        <v>0</v>
      </c>
      <c r="CQ225" s="91" t="s">
        <v>308</v>
      </c>
      <c r="CR225" s="91">
        <v>39489.39</v>
      </c>
      <c r="CS225" s="91" t="s">
        <v>308</v>
      </c>
      <c r="CT225" s="91">
        <v>39489.39</v>
      </c>
      <c r="CU225" s="91" t="s">
        <v>308</v>
      </c>
      <c r="CV225" s="91">
        <v>81874.289999999994</v>
      </c>
      <c r="CW225" s="91" t="s">
        <v>308</v>
      </c>
      <c r="CX225" s="91">
        <v>660605.48</v>
      </c>
      <c r="CY225" s="91" t="s">
        <v>308</v>
      </c>
    </row>
    <row r="226" spans="1:103" ht="14.5" x14ac:dyDescent="0.35">
      <c r="A226" s="86" t="s">
        <v>410</v>
      </c>
      <c r="B226" s="86" t="s">
        <v>372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933.59</v>
      </c>
      <c r="F226" s="87">
        <v>119.54</v>
      </c>
      <c r="G226" s="87">
        <v>17.97</v>
      </c>
      <c r="H226" s="87">
        <v>1447.01</v>
      </c>
      <c r="I226" s="87">
        <v>3443.78</v>
      </c>
      <c r="J226" s="87">
        <v>1014.26</v>
      </c>
      <c r="K226" s="87">
        <v>614.4</v>
      </c>
      <c r="L226" s="87">
        <v>847.86</v>
      </c>
      <c r="M226" s="87">
        <v>289.58</v>
      </c>
      <c r="N226" s="87">
        <v>2727.22</v>
      </c>
      <c r="O226" s="87">
        <v>3973.29</v>
      </c>
      <c r="P226" s="87">
        <v>1929.27</v>
      </c>
      <c r="Q226" s="87">
        <v>2243.89</v>
      </c>
      <c r="R226" s="87">
        <v>1825.98</v>
      </c>
      <c r="S226" s="87">
        <v>1612.01</v>
      </c>
      <c r="T226" s="87">
        <v>3338.31</v>
      </c>
      <c r="U226" s="87">
        <v>2407.13</v>
      </c>
      <c r="V226" s="87">
        <v>3089.74</v>
      </c>
      <c r="W226" s="87">
        <v>5640.58</v>
      </c>
      <c r="X226" s="87">
        <v>6228.46</v>
      </c>
      <c r="Y226" s="87">
        <v>2778.09</v>
      </c>
      <c r="Z226" s="87">
        <v>799.71</v>
      </c>
      <c r="AA226" s="87">
        <v>1637.86</v>
      </c>
      <c r="AB226" s="87">
        <v>5502.4</v>
      </c>
      <c r="AC226" s="87">
        <v>893.1</v>
      </c>
      <c r="AD226" s="87">
        <v>4821</v>
      </c>
      <c r="AE226" s="87">
        <v>38082.83</v>
      </c>
      <c r="AF226" s="87">
        <v>970.06</v>
      </c>
      <c r="AG226" s="87">
        <v>6382.31</v>
      </c>
      <c r="AH226" s="87">
        <v>2964.02</v>
      </c>
      <c r="AI226" s="87">
        <v>3542.05</v>
      </c>
      <c r="AJ226" s="87">
        <v>936.11</v>
      </c>
      <c r="AK226" s="87">
        <v>689.37</v>
      </c>
      <c r="AL226" s="87">
        <v>3664.56</v>
      </c>
      <c r="AM226" s="87">
        <v>287.99</v>
      </c>
      <c r="AN226" s="87">
        <v>1648</v>
      </c>
      <c r="AO226" s="87">
        <v>899.63</v>
      </c>
      <c r="AP226" s="87">
        <v>648.86</v>
      </c>
      <c r="AQ226" s="87">
        <v>2205.5100000000002</v>
      </c>
      <c r="AR226" s="87">
        <v>4493.2</v>
      </c>
      <c r="AS226" s="87">
        <v>1812.37</v>
      </c>
      <c r="AT226" s="87">
        <v>824.74</v>
      </c>
      <c r="AU226" s="87">
        <v>997.82</v>
      </c>
      <c r="AV226" s="87">
        <v>5994.02</v>
      </c>
      <c r="AW226" s="87">
        <v>6993.23</v>
      </c>
      <c r="AX226" s="87">
        <v>35011.96</v>
      </c>
      <c r="AY226" s="87">
        <v>2828.24</v>
      </c>
      <c r="AZ226" s="87">
        <v>1487.68</v>
      </c>
      <c r="BA226" s="87">
        <v>2010.7</v>
      </c>
      <c r="BB226" s="87">
        <v>1743.05</v>
      </c>
      <c r="BC226" s="87">
        <v>567.82000000000005</v>
      </c>
      <c r="BD226" s="87">
        <v>276.56</v>
      </c>
      <c r="BE226" s="87">
        <v>5607.59</v>
      </c>
      <c r="BF226" s="87">
        <v>7349.26</v>
      </c>
      <c r="BG226" s="87">
        <v>1585.87</v>
      </c>
      <c r="BH226" s="87">
        <v>1439.03</v>
      </c>
      <c r="BI226" s="87">
        <v>636</v>
      </c>
      <c r="BJ226" s="87">
        <v>1254.46</v>
      </c>
      <c r="BK226" s="87">
        <v>705.81</v>
      </c>
      <c r="BL226" s="87">
        <v>501.86</v>
      </c>
      <c r="BM226" s="87">
        <v>124.84</v>
      </c>
      <c r="BN226" s="87">
        <v>687.52</v>
      </c>
      <c r="BO226" s="87">
        <v>0</v>
      </c>
      <c r="BP226" s="87">
        <v>0</v>
      </c>
      <c r="BQ226" s="87" t="s">
        <v>308</v>
      </c>
      <c r="BR226" s="87">
        <v>208030.96</v>
      </c>
      <c r="BS226" s="87" t="s">
        <v>308</v>
      </c>
      <c r="BT226" s="87">
        <v>6637.47</v>
      </c>
      <c r="BU226" s="87" t="s">
        <v>308</v>
      </c>
      <c r="BV226" s="87">
        <v>15.28</v>
      </c>
      <c r="BW226" s="87" t="s">
        <v>308</v>
      </c>
      <c r="BX226" s="87">
        <v>1358.54</v>
      </c>
      <c r="BY226" s="87" t="s">
        <v>308</v>
      </c>
      <c r="BZ226" s="87">
        <v>8011.28</v>
      </c>
      <c r="CA226" s="87" t="s">
        <v>308</v>
      </c>
      <c r="CB226" s="87">
        <v>60112.9</v>
      </c>
      <c r="CC226" s="87" t="s">
        <v>308</v>
      </c>
      <c r="CD226" s="87">
        <v>0</v>
      </c>
      <c r="CE226" s="87" t="s">
        <v>308</v>
      </c>
      <c r="CF226" s="87">
        <v>93.65</v>
      </c>
      <c r="CG226" s="87" t="s">
        <v>308</v>
      </c>
      <c r="CH226" s="87">
        <v>93.65</v>
      </c>
      <c r="CI226" s="87" t="s">
        <v>308</v>
      </c>
      <c r="CJ226" s="87">
        <v>60206.55</v>
      </c>
      <c r="CK226" s="87" t="s">
        <v>308</v>
      </c>
      <c r="CL226" s="87">
        <v>0</v>
      </c>
      <c r="CM226" s="87" t="s">
        <v>308</v>
      </c>
      <c r="CN226" s="87">
        <v>0</v>
      </c>
      <c r="CO226" s="87" t="s">
        <v>308</v>
      </c>
      <c r="CP226" s="87">
        <v>0</v>
      </c>
      <c r="CQ226" s="87" t="s">
        <v>308</v>
      </c>
      <c r="CR226" s="87">
        <v>24698.18</v>
      </c>
      <c r="CS226" s="87" t="s">
        <v>308</v>
      </c>
      <c r="CT226" s="87">
        <v>24698.18</v>
      </c>
      <c r="CU226" s="87" t="s">
        <v>308</v>
      </c>
      <c r="CV226" s="87">
        <v>92916.01</v>
      </c>
      <c r="CW226" s="87" t="s">
        <v>308</v>
      </c>
      <c r="CX226" s="87">
        <v>300946.96999999997</v>
      </c>
      <c r="CY226" s="87" t="s">
        <v>308</v>
      </c>
    </row>
    <row r="227" spans="1:103" ht="14.5" x14ac:dyDescent="0.35">
      <c r="A227" s="86" t="s">
        <v>410</v>
      </c>
      <c r="B227" s="86" t="s">
        <v>373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91">
        <v>46</v>
      </c>
      <c r="F227" s="91">
        <v>0.2</v>
      </c>
      <c r="G227" s="91">
        <v>0.22</v>
      </c>
      <c r="H227" s="91">
        <v>23.12</v>
      </c>
      <c r="I227" s="91">
        <v>173.55</v>
      </c>
      <c r="J227" s="91">
        <v>129.6</v>
      </c>
      <c r="K227" s="91">
        <v>2.98</v>
      </c>
      <c r="L227" s="91">
        <v>22.08</v>
      </c>
      <c r="M227" s="91">
        <v>10.66</v>
      </c>
      <c r="N227" s="91">
        <v>52.29</v>
      </c>
      <c r="O227" s="91">
        <v>122.5</v>
      </c>
      <c r="P227" s="91">
        <v>1487.53</v>
      </c>
      <c r="Q227" s="91">
        <v>70</v>
      </c>
      <c r="R227" s="91">
        <v>28.63</v>
      </c>
      <c r="S227" s="91">
        <v>18.18</v>
      </c>
      <c r="T227" s="91">
        <v>111.14</v>
      </c>
      <c r="U227" s="91">
        <v>862.43</v>
      </c>
      <c r="V227" s="91">
        <v>127.67</v>
      </c>
      <c r="W227" s="91">
        <v>646.33000000000004</v>
      </c>
      <c r="X227" s="91">
        <v>1763.61</v>
      </c>
      <c r="Y227" s="91">
        <v>106.87</v>
      </c>
      <c r="Z227" s="91">
        <v>56.33</v>
      </c>
      <c r="AA227" s="91">
        <v>37.369999999999997</v>
      </c>
      <c r="AB227" s="91">
        <v>101.26</v>
      </c>
      <c r="AC227" s="91">
        <v>7.32</v>
      </c>
      <c r="AD227" s="91">
        <v>28.61</v>
      </c>
      <c r="AE227" s="91">
        <v>330.7</v>
      </c>
      <c r="AF227" s="91">
        <v>11.84</v>
      </c>
      <c r="AG227" s="91">
        <v>485.47</v>
      </c>
      <c r="AH227" s="91">
        <v>72.819999999999993</v>
      </c>
      <c r="AI227" s="91">
        <v>28.92</v>
      </c>
      <c r="AJ227" s="91">
        <v>0.64</v>
      </c>
      <c r="AK227" s="91">
        <v>2.0499999999999998</v>
      </c>
      <c r="AL227" s="91">
        <v>11.12</v>
      </c>
      <c r="AM227" s="91">
        <v>-0.69</v>
      </c>
      <c r="AN227" s="91">
        <v>4.5</v>
      </c>
      <c r="AO227" s="91">
        <v>168.2</v>
      </c>
      <c r="AP227" s="91">
        <v>27.5</v>
      </c>
      <c r="AQ227" s="91">
        <v>17.989999999999998</v>
      </c>
      <c r="AR227" s="91">
        <v>334.65</v>
      </c>
      <c r="AS227" s="91">
        <v>79.05</v>
      </c>
      <c r="AT227" s="91">
        <v>22.93</v>
      </c>
      <c r="AU227" s="91">
        <v>5.03</v>
      </c>
      <c r="AV227" s="91">
        <v>83.63</v>
      </c>
      <c r="AW227" s="91">
        <v>414.45</v>
      </c>
      <c r="AX227" s="91">
        <v>103.56</v>
      </c>
      <c r="AY227" s="91">
        <v>6228.72</v>
      </c>
      <c r="AZ227" s="91">
        <v>124.47</v>
      </c>
      <c r="BA227" s="91">
        <v>27.24</v>
      </c>
      <c r="BB227" s="91">
        <v>20.43</v>
      </c>
      <c r="BC227" s="91">
        <v>6.42</v>
      </c>
      <c r="BD227" s="91">
        <v>0.17</v>
      </c>
      <c r="BE227" s="91">
        <v>32.4</v>
      </c>
      <c r="BF227" s="91">
        <v>371.16</v>
      </c>
      <c r="BG227" s="91">
        <v>236.32</v>
      </c>
      <c r="BH227" s="91">
        <v>235.98</v>
      </c>
      <c r="BI227" s="91">
        <v>37.14</v>
      </c>
      <c r="BJ227" s="91">
        <v>21.63</v>
      </c>
      <c r="BK227" s="91">
        <v>22.19</v>
      </c>
      <c r="BL227" s="91">
        <v>62.44</v>
      </c>
      <c r="BM227" s="91">
        <v>0.55000000000000004</v>
      </c>
      <c r="BN227" s="91">
        <v>4.74</v>
      </c>
      <c r="BO227" s="91">
        <v>0</v>
      </c>
      <c r="BP227" s="91">
        <v>0</v>
      </c>
      <c r="BQ227" s="91" t="s">
        <v>308</v>
      </c>
      <c r="BR227" s="91">
        <v>15672.81</v>
      </c>
      <c r="BS227" s="91" t="s">
        <v>308</v>
      </c>
      <c r="BT227" s="91">
        <v>54.26</v>
      </c>
      <c r="BU227" s="91" t="s">
        <v>308</v>
      </c>
      <c r="BV227" s="91">
        <v>1975.51</v>
      </c>
      <c r="BW227" s="91" t="s">
        <v>308</v>
      </c>
      <c r="BX227" s="91">
        <v>39543.199999999997</v>
      </c>
      <c r="BY227" s="91" t="s">
        <v>308</v>
      </c>
      <c r="BZ227" s="91">
        <v>41572.97</v>
      </c>
      <c r="CA227" s="91" t="s">
        <v>308</v>
      </c>
      <c r="CB227" s="91">
        <v>218757.46</v>
      </c>
      <c r="CC227" s="91" t="s">
        <v>308</v>
      </c>
      <c r="CD227" s="91">
        <v>0</v>
      </c>
      <c r="CE227" s="91" t="s">
        <v>308</v>
      </c>
      <c r="CF227" s="91">
        <v>-145.55000000000001</v>
      </c>
      <c r="CG227" s="91" t="s">
        <v>308</v>
      </c>
      <c r="CH227" s="91">
        <v>-145.55000000000001</v>
      </c>
      <c r="CI227" s="91" t="s">
        <v>308</v>
      </c>
      <c r="CJ227" s="91">
        <v>218611.91</v>
      </c>
      <c r="CK227" s="91" t="s">
        <v>308</v>
      </c>
      <c r="CL227" s="91">
        <v>0</v>
      </c>
      <c r="CM227" s="91" t="s">
        <v>308</v>
      </c>
      <c r="CN227" s="91">
        <v>0</v>
      </c>
      <c r="CO227" s="91" t="s">
        <v>308</v>
      </c>
      <c r="CP227" s="91">
        <v>0</v>
      </c>
      <c r="CQ227" s="91" t="s">
        <v>308</v>
      </c>
      <c r="CR227" s="91">
        <v>30534.74</v>
      </c>
      <c r="CS227" s="91" t="s">
        <v>308</v>
      </c>
      <c r="CT227" s="91">
        <v>30534.74</v>
      </c>
      <c r="CU227" s="91" t="s">
        <v>308</v>
      </c>
      <c r="CV227" s="91">
        <v>290719.63</v>
      </c>
      <c r="CW227" s="91" t="s">
        <v>308</v>
      </c>
      <c r="CX227" s="91">
        <v>306392.43</v>
      </c>
      <c r="CY227" s="91" t="s">
        <v>308</v>
      </c>
    </row>
    <row r="228" spans="1:103" ht="14.5" x14ac:dyDescent="0.35">
      <c r="A228" s="86" t="s">
        <v>410</v>
      </c>
      <c r="B228" s="86" t="s">
        <v>374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197.14</v>
      </c>
      <c r="F228" s="87">
        <v>44.1</v>
      </c>
      <c r="G228" s="87">
        <v>15.29</v>
      </c>
      <c r="H228" s="87">
        <v>229.61</v>
      </c>
      <c r="I228" s="87">
        <v>14073.56</v>
      </c>
      <c r="J228" s="87">
        <v>1478.06</v>
      </c>
      <c r="K228" s="87">
        <v>267.91000000000003</v>
      </c>
      <c r="L228" s="87">
        <v>723.24</v>
      </c>
      <c r="M228" s="87">
        <v>470.2</v>
      </c>
      <c r="N228" s="87">
        <v>1136.6600000000001</v>
      </c>
      <c r="O228" s="87">
        <v>4227.93</v>
      </c>
      <c r="P228" s="87">
        <v>3757.36</v>
      </c>
      <c r="Q228" s="87">
        <v>1001.67</v>
      </c>
      <c r="R228" s="87">
        <v>660.78</v>
      </c>
      <c r="S228" s="87">
        <v>401.9</v>
      </c>
      <c r="T228" s="87">
        <v>1118.25</v>
      </c>
      <c r="U228" s="87">
        <v>1278.7</v>
      </c>
      <c r="V228" s="87">
        <v>1161.22</v>
      </c>
      <c r="W228" s="87">
        <v>1685.58</v>
      </c>
      <c r="X228" s="87">
        <v>3566.93</v>
      </c>
      <c r="Y228" s="87">
        <v>458.94</v>
      </c>
      <c r="Z228" s="87">
        <v>1733.96</v>
      </c>
      <c r="AA228" s="87">
        <v>440.09</v>
      </c>
      <c r="AB228" s="87">
        <v>1133.8399999999999</v>
      </c>
      <c r="AC228" s="87">
        <v>129.28</v>
      </c>
      <c r="AD228" s="87">
        <v>563.94000000000005</v>
      </c>
      <c r="AE228" s="87">
        <v>2154.29</v>
      </c>
      <c r="AF228" s="87">
        <v>4523.6499999999996</v>
      </c>
      <c r="AG228" s="87">
        <v>16990.98</v>
      </c>
      <c r="AH228" s="87">
        <v>11154.71</v>
      </c>
      <c r="AI228" s="87">
        <v>1100.6199999999999</v>
      </c>
      <c r="AJ228" s="87">
        <v>169.71</v>
      </c>
      <c r="AK228" s="87">
        <v>476.61</v>
      </c>
      <c r="AL228" s="87">
        <v>897.07</v>
      </c>
      <c r="AM228" s="87">
        <v>386.77</v>
      </c>
      <c r="AN228" s="87">
        <v>1948.35</v>
      </c>
      <c r="AO228" s="87">
        <v>2694.95</v>
      </c>
      <c r="AP228" s="87">
        <v>1626.01</v>
      </c>
      <c r="AQ228" s="87">
        <v>2986.38</v>
      </c>
      <c r="AR228" s="87">
        <v>2824.45</v>
      </c>
      <c r="AS228" s="87">
        <v>4703.05</v>
      </c>
      <c r="AT228" s="87">
        <v>2119.98</v>
      </c>
      <c r="AU228" s="87">
        <v>986.13</v>
      </c>
      <c r="AV228" s="87">
        <v>1280.6400000000001</v>
      </c>
      <c r="AW228" s="87">
        <v>3794.38</v>
      </c>
      <c r="AX228" s="87">
        <v>957.77</v>
      </c>
      <c r="AY228" s="87">
        <v>342.52</v>
      </c>
      <c r="AZ228" s="87">
        <v>14049.94</v>
      </c>
      <c r="BA228" s="87">
        <v>740.46</v>
      </c>
      <c r="BB228" s="87">
        <v>1043.8399999999999</v>
      </c>
      <c r="BC228" s="87">
        <v>739.93</v>
      </c>
      <c r="BD228" s="87">
        <v>1906.86</v>
      </c>
      <c r="BE228" s="87">
        <v>1823</v>
      </c>
      <c r="BF228" s="87">
        <v>2260.9</v>
      </c>
      <c r="BG228" s="87">
        <v>689.26</v>
      </c>
      <c r="BH228" s="87">
        <v>1025.8699999999999</v>
      </c>
      <c r="BI228" s="87">
        <v>269.45</v>
      </c>
      <c r="BJ228" s="87">
        <v>1308.21</v>
      </c>
      <c r="BK228" s="87">
        <v>1021.88</v>
      </c>
      <c r="BL228" s="87">
        <v>617.32000000000005</v>
      </c>
      <c r="BM228" s="87">
        <v>87.42</v>
      </c>
      <c r="BN228" s="87">
        <v>465.58</v>
      </c>
      <c r="BO228" s="87">
        <v>0</v>
      </c>
      <c r="BP228" s="87">
        <v>0</v>
      </c>
      <c r="BQ228" s="87" t="s">
        <v>308</v>
      </c>
      <c r="BR228" s="87">
        <v>134125.16</v>
      </c>
      <c r="BS228" s="87" t="s">
        <v>308</v>
      </c>
      <c r="BT228" s="87">
        <v>127.94</v>
      </c>
      <c r="BU228" s="87" t="s">
        <v>308</v>
      </c>
      <c r="BV228" s="87">
        <v>11.8</v>
      </c>
      <c r="BW228" s="87" t="s">
        <v>308</v>
      </c>
      <c r="BX228" s="87">
        <v>13.95</v>
      </c>
      <c r="BY228" s="87" t="s">
        <v>308</v>
      </c>
      <c r="BZ228" s="87">
        <v>153.69</v>
      </c>
      <c r="CA228" s="87" t="s">
        <v>308</v>
      </c>
      <c r="CB228" s="87">
        <v>112.65</v>
      </c>
      <c r="CC228" s="87" t="s">
        <v>308</v>
      </c>
      <c r="CD228" s="87">
        <v>0</v>
      </c>
      <c r="CE228" s="87" t="s">
        <v>308</v>
      </c>
      <c r="CF228" s="87">
        <v>585.23</v>
      </c>
      <c r="CG228" s="87" t="s">
        <v>308</v>
      </c>
      <c r="CH228" s="87">
        <v>585.23</v>
      </c>
      <c r="CI228" s="87" t="s">
        <v>308</v>
      </c>
      <c r="CJ228" s="87">
        <v>697.89</v>
      </c>
      <c r="CK228" s="87" t="s">
        <v>308</v>
      </c>
      <c r="CL228" s="87">
        <v>0</v>
      </c>
      <c r="CM228" s="87" t="s">
        <v>308</v>
      </c>
      <c r="CN228" s="87">
        <v>0</v>
      </c>
      <c r="CO228" s="87" t="s">
        <v>308</v>
      </c>
      <c r="CP228" s="87">
        <v>0</v>
      </c>
      <c r="CQ228" s="87" t="s">
        <v>308</v>
      </c>
      <c r="CR228" s="87">
        <v>11304.43</v>
      </c>
      <c r="CS228" s="87" t="s">
        <v>308</v>
      </c>
      <c r="CT228" s="87">
        <v>11304.43</v>
      </c>
      <c r="CU228" s="87" t="s">
        <v>308</v>
      </c>
      <c r="CV228" s="87">
        <v>12156.01</v>
      </c>
      <c r="CW228" s="87" t="s">
        <v>308</v>
      </c>
      <c r="CX228" s="87">
        <v>146281.16</v>
      </c>
      <c r="CY228" s="87" t="s">
        <v>308</v>
      </c>
    </row>
    <row r="229" spans="1:103" ht="14.5" x14ac:dyDescent="0.35">
      <c r="A229" s="86" t="s">
        <v>410</v>
      </c>
      <c r="B229" s="86" t="s">
        <v>375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91">
        <v>4083.68</v>
      </c>
      <c r="F229" s="91">
        <v>81.5</v>
      </c>
      <c r="G229" s="91">
        <v>22.56</v>
      </c>
      <c r="H229" s="91">
        <v>345.88</v>
      </c>
      <c r="I229" s="91">
        <v>1842.73</v>
      </c>
      <c r="J229" s="91">
        <v>1298.6300000000001</v>
      </c>
      <c r="K229" s="91">
        <v>174.08</v>
      </c>
      <c r="L229" s="91">
        <v>366.64</v>
      </c>
      <c r="M229" s="91">
        <v>246.41</v>
      </c>
      <c r="N229" s="91">
        <v>325.08999999999997</v>
      </c>
      <c r="O229" s="91">
        <v>1072.19</v>
      </c>
      <c r="P229" s="91">
        <v>499.64</v>
      </c>
      <c r="Q229" s="91">
        <v>788.27</v>
      </c>
      <c r="R229" s="91">
        <v>404.83</v>
      </c>
      <c r="S229" s="91">
        <v>612.94000000000005</v>
      </c>
      <c r="T229" s="91">
        <v>878.05</v>
      </c>
      <c r="U229" s="91">
        <v>936.83</v>
      </c>
      <c r="V229" s="91">
        <v>968.54</v>
      </c>
      <c r="W229" s="91">
        <v>1866.05</v>
      </c>
      <c r="X229" s="91">
        <v>1981.64</v>
      </c>
      <c r="Y229" s="91">
        <v>563.17999999999995</v>
      </c>
      <c r="Z229" s="91">
        <v>1095.75</v>
      </c>
      <c r="AA229" s="91">
        <v>346.88</v>
      </c>
      <c r="AB229" s="91">
        <v>1681.46</v>
      </c>
      <c r="AC229" s="91">
        <v>220.53</v>
      </c>
      <c r="AD229" s="91">
        <v>810.42</v>
      </c>
      <c r="AE229" s="91">
        <v>4149.05</v>
      </c>
      <c r="AF229" s="91">
        <v>932.9</v>
      </c>
      <c r="AG229" s="91">
        <v>7404.03</v>
      </c>
      <c r="AH229" s="91">
        <v>3196.65</v>
      </c>
      <c r="AI229" s="91">
        <v>1033.74</v>
      </c>
      <c r="AJ229" s="91">
        <v>495.64</v>
      </c>
      <c r="AK229" s="91">
        <v>409.65</v>
      </c>
      <c r="AL229" s="91">
        <v>1118</v>
      </c>
      <c r="AM229" s="91">
        <v>198.21</v>
      </c>
      <c r="AN229" s="91">
        <v>1480.04</v>
      </c>
      <c r="AO229" s="91">
        <v>2444.9699999999998</v>
      </c>
      <c r="AP229" s="91">
        <v>1016.55</v>
      </c>
      <c r="AQ229" s="91">
        <v>1451.78</v>
      </c>
      <c r="AR229" s="91">
        <v>4525.95</v>
      </c>
      <c r="AS229" s="91">
        <v>3910.74</v>
      </c>
      <c r="AT229" s="91">
        <v>2045.18</v>
      </c>
      <c r="AU229" s="91">
        <v>2054.73</v>
      </c>
      <c r="AV229" s="91">
        <v>2063.59</v>
      </c>
      <c r="AW229" s="91">
        <v>6294.42</v>
      </c>
      <c r="AX229" s="91">
        <v>2571.58</v>
      </c>
      <c r="AY229" s="91">
        <v>1057.44</v>
      </c>
      <c r="AZ229" s="91">
        <v>1520.53</v>
      </c>
      <c r="BA229" s="91">
        <v>5333.98</v>
      </c>
      <c r="BB229" s="91">
        <v>894.48</v>
      </c>
      <c r="BC229" s="91">
        <v>487.09</v>
      </c>
      <c r="BD229" s="91">
        <v>423.61</v>
      </c>
      <c r="BE229" s="91">
        <v>3187.94</v>
      </c>
      <c r="BF229" s="91">
        <v>3995.83</v>
      </c>
      <c r="BG229" s="91">
        <v>1580.12</v>
      </c>
      <c r="BH229" s="91">
        <v>1580.49</v>
      </c>
      <c r="BI229" s="91">
        <v>928.32</v>
      </c>
      <c r="BJ229" s="91">
        <v>1338.32</v>
      </c>
      <c r="BK229" s="91">
        <v>811.84</v>
      </c>
      <c r="BL229" s="91">
        <v>577.21</v>
      </c>
      <c r="BM229" s="91">
        <v>82.96</v>
      </c>
      <c r="BN229" s="91">
        <v>330.48</v>
      </c>
      <c r="BO229" s="91">
        <v>0</v>
      </c>
      <c r="BP229" s="91">
        <v>0</v>
      </c>
      <c r="BQ229" s="91" t="s">
        <v>308</v>
      </c>
      <c r="BR229" s="91">
        <v>96442.42</v>
      </c>
      <c r="BS229" s="91" t="s">
        <v>308</v>
      </c>
      <c r="BT229" s="91">
        <v>15741.79</v>
      </c>
      <c r="BU229" s="91" t="s">
        <v>308</v>
      </c>
      <c r="BV229" s="91">
        <v>14.01</v>
      </c>
      <c r="BW229" s="91" t="s">
        <v>308</v>
      </c>
      <c r="BX229" s="91">
        <v>1121.21</v>
      </c>
      <c r="BY229" s="91" t="s">
        <v>308</v>
      </c>
      <c r="BZ229" s="91">
        <v>16877.02</v>
      </c>
      <c r="CA229" s="91" t="s">
        <v>308</v>
      </c>
      <c r="CB229" s="91">
        <v>482.85</v>
      </c>
      <c r="CC229" s="91" t="s">
        <v>308</v>
      </c>
      <c r="CD229" s="91">
        <v>0</v>
      </c>
      <c r="CE229" s="91" t="s">
        <v>308</v>
      </c>
      <c r="CF229" s="91">
        <v>126.34</v>
      </c>
      <c r="CG229" s="91" t="s">
        <v>308</v>
      </c>
      <c r="CH229" s="91">
        <v>126.34</v>
      </c>
      <c r="CI229" s="91" t="s">
        <v>308</v>
      </c>
      <c r="CJ229" s="91">
        <v>609.19000000000005</v>
      </c>
      <c r="CK229" s="91" t="s">
        <v>308</v>
      </c>
      <c r="CL229" s="91">
        <v>0</v>
      </c>
      <c r="CM229" s="91" t="s">
        <v>308</v>
      </c>
      <c r="CN229" s="91">
        <v>0</v>
      </c>
      <c r="CO229" s="91" t="s">
        <v>308</v>
      </c>
      <c r="CP229" s="91">
        <v>0</v>
      </c>
      <c r="CQ229" s="91" t="s">
        <v>308</v>
      </c>
      <c r="CR229" s="91">
        <v>6694.43</v>
      </c>
      <c r="CS229" s="91" t="s">
        <v>308</v>
      </c>
      <c r="CT229" s="91">
        <v>6694.43</v>
      </c>
      <c r="CU229" s="91" t="s">
        <v>308</v>
      </c>
      <c r="CV229" s="91">
        <v>24180.639999999999</v>
      </c>
      <c r="CW229" s="91" t="s">
        <v>308</v>
      </c>
      <c r="CX229" s="91">
        <v>120623.06</v>
      </c>
      <c r="CY229" s="91" t="s">
        <v>308</v>
      </c>
    </row>
    <row r="230" spans="1:103" ht="14.5" x14ac:dyDescent="0.35">
      <c r="A230" s="86" t="s">
        <v>410</v>
      </c>
      <c r="B230" s="86" t="s">
        <v>376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3540.68</v>
      </c>
      <c r="F230" s="87">
        <v>237.85</v>
      </c>
      <c r="G230" s="87">
        <v>52.35</v>
      </c>
      <c r="H230" s="87">
        <v>1237.58</v>
      </c>
      <c r="I230" s="87">
        <v>4579.6000000000004</v>
      </c>
      <c r="J230" s="87">
        <v>890.48</v>
      </c>
      <c r="K230" s="87">
        <v>743.64</v>
      </c>
      <c r="L230" s="87">
        <v>1006.13</v>
      </c>
      <c r="M230" s="87">
        <v>1267.92</v>
      </c>
      <c r="N230" s="87">
        <v>1060.6400000000001</v>
      </c>
      <c r="O230" s="87">
        <v>3309.56</v>
      </c>
      <c r="P230" s="87">
        <v>8535.34</v>
      </c>
      <c r="Q230" s="87">
        <v>1770.02</v>
      </c>
      <c r="R230" s="87">
        <v>1678.2</v>
      </c>
      <c r="S230" s="87">
        <v>1992.09</v>
      </c>
      <c r="T230" s="87">
        <v>2488.58</v>
      </c>
      <c r="U230" s="87">
        <v>3092.25</v>
      </c>
      <c r="V230" s="87">
        <v>1606.3</v>
      </c>
      <c r="W230" s="87">
        <v>3083.62</v>
      </c>
      <c r="X230" s="87">
        <v>3337.76</v>
      </c>
      <c r="Y230" s="87">
        <v>1257.26</v>
      </c>
      <c r="Z230" s="87">
        <v>1616.88</v>
      </c>
      <c r="AA230" s="87">
        <v>1000.64</v>
      </c>
      <c r="AB230" s="87">
        <v>4160.95</v>
      </c>
      <c r="AC230" s="87">
        <v>747.78</v>
      </c>
      <c r="AD230" s="87">
        <v>2786.08</v>
      </c>
      <c r="AE230" s="87">
        <v>19537.14</v>
      </c>
      <c r="AF230" s="87">
        <v>2063.9499999999998</v>
      </c>
      <c r="AG230" s="87">
        <v>16207.41</v>
      </c>
      <c r="AH230" s="87">
        <v>9332.0400000000009</v>
      </c>
      <c r="AI230" s="87">
        <v>8529.06</v>
      </c>
      <c r="AJ230" s="87">
        <v>2329.0300000000002</v>
      </c>
      <c r="AK230" s="87">
        <v>5091.38</v>
      </c>
      <c r="AL230" s="87">
        <v>5263.78</v>
      </c>
      <c r="AM230" s="87">
        <v>726.4</v>
      </c>
      <c r="AN230" s="87">
        <v>4242.8</v>
      </c>
      <c r="AO230" s="87">
        <v>1553.21</v>
      </c>
      <c r="AP230" s="87">
        <v>3275.83</v>
      </c>
      <c r="AQ230" s="87">
        <v>4604.8599999999997</v>
      </c>
      <c r="AR230" s="87">
        <v>11327.42</v>
      </c>
      <c r="AS230" s="87">
        <v>3683.71</v>
      </c>
      <c r="AT230" s="87">
        <v>1944.65</v>
      </c>
      <c r="AU230" s="87">
        <v>2309.9699999999998</v>
      </c>
      <c r="AV230" s="87">
        <v>1900.4</v>
      </c>
      <c r="AW230" s="87">
        <v>7317.26</v>
      </c>
      <c r="AX230" s="87">
        <v>2286.44</v>
      </c>
      <c r="AY230" s="87">
        <v>2610.62</v>
      </c>
      <c r="AZ230" s="87">
        <v>1532.35</v>
      </c>
      <c r="BA230" s="87">
        <v>1231.1099999999999</v>
      </c>
      <c r="BB230" s="87">
        <v>25230.3</v>
      </c>
      <c r="BC230" s="87">
        <v>395.48</v>
      </c>
      <c r="BD230" s="87">
        <v>948.53</v>
      </c>
      <c r="BE230" s="87">
        <v>5952.25</v>
      </c>
      <c r="BF230" s="87">
        <v>4957.25</v>
      </c>
      <c r="BG230" s="87">
        <v>2624.04</v>
      </c>
      <c r="BH230" s="87">
        <v>3849.37</v>
      </c>
      <c r="BI230" s="87">
        <v>1493.17</v>
      </c>
      <c r="BJ230" s="87">
        <v>1721.84</v>
      </c>
      <c r="BK230" s="87">
        <v>1501.61</v>
      </c>
      <c r="BL230" s="87">
        <v>815.65</v>
      </c>
      <c r="BM230" s="87">
        <v>281.70999999999998</v>
      </c>
      <c r="BN230" s="87">
        <v>2305.5100000000002</v>
      </c>
      <c r="BO230" s="87">
        <v>0</v>
      </c>
      <c r="BP230" s="87">
        <v>0</v>
      </c>
      <c r="BQ230" s="87" t="s">
        <v>308</v>
      </c>
      <c r="BR230" s="87">
        <v>228057.71</v>
      </c>
      <c r="BS230" s="87" t="s">
        <v>308</v>
      </c>
      <c r="BT230" s="87">
        <v>24064.880000000001</v>
      </c>
      <c r="BU230" s="87" t="s">
        <v>308</v>
      </c>
      <c r="BV230" s="87">
        <v>0</v>
      </c>
      <c r="BW230" s="87" t="s">
        <v>308</v>
      </c>
      <c r="BX230" s="87">
        <v>933.4</v>
      </c>
      <c r="BY230" s="87" t="s">
        <v>308</v>
      </c>
      <c r="BZ230" s="87">
        <v>24998.28</v>
      </c>
      <c r="CA230" s="87" t="s">
        <v>308</v>
      </c>
      <c r="CB230" s="87">
        <v>-2567.91</v>
      </c>
      <c r="CC230" s="87" t="s">
        <v>308</v>
      </c>
      <c r="CD230" s="87">
        <v>0</v>
      </c>
      <c r="CE230" s="87" t="s">
        <v>308</v>
      </c>
      <c r="CF230" s="87">
        <v>39</v>
      </c>
      <c r="CG230" s="87" t="s">
        <v>308</v>
      </c>
      <c r="CH230" s="87">
        <v>39</v>
      </c>
      <c r="CI230" s="87" t="s">
        <v>308</v>
      </c>
      <c r="CJ230" s="87">
        <v>-2528.92</v>
      </c>
      <c r="CK230" s="87" t="s">
        <v>308</v>
      </c>
      <c r="CL230" s="87">
        <v>0</v>
      </c>
      <c r="CM230" s="87" t="s">
        <v>308</v>
      </c>
      <c r="CN230" s="87">
        <v>0</v>
      </c>
      <c r="CO230" s="87" t="s">
        <v>308</v>
      </c>
      <c r="CP230" s="87">
        <v>0</v>
      </c>
      <c r="CQ230" s="87" t="s">
        <v>308</v>
      </c>
      <c r="CR230" s="87">
        <v>60911.93</v>
      </c>
      <c r="CS230" s="87" t="s">
        <v>308</v>
      </c>
      <c r="CT230" s="87">
        <v>60911.93</v>
      </c>
      <c r="CU230" s="87" t="s">
        <v>308</v>
      </c>
      <c r="CV230" s="87">
        <v>83381.3</v>
      </c>
      <c r="CW230" s="87" t="s">
        <v>308</v>
      </c>
      <c r="CX230" s="87">
        <v>311439.01</v>
      </c>
      <c r="CY230" s="87" t="s">
        <v>308</v>
      </c>
    </row>
    <row r="231" spans="1:103" ht="14.5" x14ac:dyDescent="0.35">
      <c r="A231" s="86" t="s">
        <v>410</v>
      </c>
      <c r="B231" s="86" t="s">
        <v>377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91">
        <v>3026.1</v>
      </c>
      <c r="F231" s="91">
        <v>134.84</v>
      </c>
      <c r="G231" s="91">
        <v>20.07</v>
      </c>
      <c r="H231" s="91">
        <v>701.71</v>
      </c>
      <c r="I231" s="91">
        <v>7581.63</v>
      </c>
      <c r="J231" s="91">
        <v>1037.95</v>
      </c>
      <c r="K231" s="91">
        <v>765.47</v>
      </c>
      <c r="L231" s="91">
        <v>865.82</v>
      </c>
      <c r="M231" s="91">
        <v>665.47</v>
      </c>
      <c r="N231" s="91">
        <v>192.96</v>
      </c>
      <c r="O231" s="91">
        <v>2404.79</v>
      </c>
      <c r="P231" s="91">
        <v>1996.39</v>
      </c>
      <c r="Q231" s="91">
        <v>3033.48</v>
      </c>
      <c r="R231" s="91">
        <v>1800.46</v>
      </c>
      <c r="S231" s="91">
        <v>1925.12</v>
      </c>
      <c r="T231" s="91">
        <v>5282.57</v>
      </c>
      <c r="U231" s="91">
        <v>2197.2399999999998</v>
      </c>
      <c r="V231" s="91">
        <v>2576.79</v>
      </c>
      <c r="W231" s="91">
        <v>6056.39</v>
      </c>
      <c r="X231" s="91">
        <v>6882.58</v>
      </c>
      <c r="Y231" s="91">
        <v>3187.3</v>
      </c>
      <c r="Z231" s="91">
        <v>1428.47</v>
      </c>
      <c r="AA231" s="91">
        <v>3406.3</v>
      </c>
      <c r="AB231" s="91">
        <v>2138.87</v>
      </c>
      <c r="AC231" s="91">
        <v>442.04</v>
      </c>
      <c r="AD231" s="91">
        <v>1608.96</v>
      </c>
      <c r="AE231" s="91">
        <v>10574.81</v>
      </c>
      <c r="AF231" s="91">
        <v>1187.67</v>
      </c>
      <c r="AG231" s="91">
        <v>8192.99</v>
      </c>
      <c r="AH231" s="91">
        <v>4175.43</v>
      </c>
      <c r="AI231" s="91">
        <v>4085.28</v>
      </c>
      <c r="AJ231" s="91">
        <v>1136.5999999999999</v>
      </c>
      <c r="AK231" s="91">
        <v>748.06</v>
      </c>
      <c r="AL231" s="91">
        <v>6539.95</v>
      </c>
      <c r="AM231" s="91">
        <v>768.12</v>
      </c>
      <c r="AN231" s="91">
        <v>3039.95</v>
      </c>
      <c r="AO231" s="91">
        <v>558.54999999999995</v>
      </c>
      <c r="AP231" s="91">
        <v>405.08</v>
      </c>
      <c r="AQ231" s="91">
        <v>1861.15</v>
      </c>
      <c r="AR231" s="91">
        <v>2465.4</v>
      </c>
      <c r="AS231" s="91">
        <v>1914.87</v>
      </c>
      <c r="AT231" s="91">
        <v>561.41999999999996</v>
      </c>
      <c r="AU231" s="91">
        <v>725.15</v>
      </c>
      <c r="AV231" s="91">
        <v>1105.27</v>
      </c>
      <c r="AW231" s="91">
        <v>4032.32</v>
      </c>
      <c r="AX231" s="91">
        <v>2398.2800000000002</v>
      </c>
      <c r="AY231" s="91">
        <v>1006.74</v>
      </c>
      <c r="AZ231" s="91">
        <v>691.88</v>
      </c>
      <c r="BA231" s="91">
        <v>507.39</v>
      </c>
      <c r="BB231" s="91">
        <v>1095.1500000000001</v>
      </c>
      <c r="BC231" s="91">
        <v>3058.01</v>
      </c>
      <c r="BD231" s="91">
        <v>263.45</v>
      </c>
      <c r="BE231" s="91">
        <v>4017.84</v>
      </c>
      <c r="BF231" s="91">
        <v>3199.69</v>
      </c>
      <c r="BG231" s="91">
        <v>2328.34</v>
      </c>
      <c r="BH231" s="91">
        <v>3424.99</v>
      </c>
      <c r="BI231" s="91">
        <v>1313.03</v>
      </c>
      <c r="BJ231" s="91">
        <v>490.43</v>
      </c>
      <c r="BK231" s="91">
        <v>375.89</v>
      </c>
      <c r="BL231" s="91">
        <v>326.08</v>
      </c>
      <c r="BM231" s="91">
        <v>196.3</v>
      </c>
      <c r="BN231" s="91">
        <v>368.99</v>
      </c>
      <c r="BO231" s="91">
        <v>0</v>
      </c>
      <c r="BP231" s="91">
        <v>0</v>
      </c>
      <c r="BQ231" s="91" t="s">
        <v>308</v>
      </c>
      <c r="BR231" s="91">
        <v>140500.28</v>
      </c>
      <c r="BS231" s="91" t="s">
        <v>308</v>
      </c>
      <c r="BT231" s="91">
        <v>1361.06</v>
      </c>
      <c r="BU231" s="91" t="s">
        <v>308</v>
      </c>
      <c r="BV231" s="91">
        <v>3.24</v>
      </c>
      <c r="BW231" s="91" t="s">
        <v>308</v>
      </c>
      <c r="BX231" s="91">
        <v>1906.54</v>
      </c>
      <c r="BY231" s="91" t="s">
        <v>308</v>
      </c>
      <c r="BZ231" s="91">
        <v>3270.84</v>
      </c>
      <c r="CA231" s="91" t="s">
        <v>308</v>
      </c>
      <c r="CB231" s="91">
        <v>1.84</v>
      </c>
      <c r="CC231" s="91" t="s">
        <v>308</v>
      </c>
      <c r="CD231" s="91">
        <v>0</v>
      </c>
      <c r="CE231" s="91" t="s">
        <v>308</v>
      </c>
      <c r="CF231" s="91">
        <v>1.1200000000000001</v>
      </c>
      <c r="CG231" s="91" t="s">
        <v>308</v>
      </c>
      <c r="CH231" s="91">
        <v>1.1200000000000001</v>
      </c>
      <c r="CI231" s="91" t="s">
        <v>308</v>
      </c>
      <c r="CJ231" s="91">
        <v>2.97</v>
      </c>
      <c r="CK231" s="91" t="s">
        <v>308</v>
      </c>
      <c r="CL231" s="91">
        <v>0</v>
      </c>
      <c r="CM231" s="91" t="s">
        <v>308</v>
      </c>
      <c r="CN231" s="91">
        <v>0</v>
      </c>
      <c r="CO231" s="91" t="s">
        <v>308</v>
      </c>
      <c r="CP231" s="91">
        <v>0</v>
      </c>
      <c r="CQ231" s="91" t="s">
        <v>308</v>
      </c>
      <c r="CR231" s="91">
        <v>2379.29</v>
      </c>
      <c r="CS231" s="91" t="s">
        <v>308</v>
      </c>
      <c r="CT231" s="91">
        <v>2379.29</v>
      </c>
      <c r="CU231" s="91" t="s">
        <v>308</v>
      </c>
      <c r="CV231" s="91">
        <v>5653.1</v>
      </c>
      <c r="CW231" s="91" t="s">
        <v>308</v>
      </c>
      <c r="CX231" s="91">
        <v>146153.38</v>
      </c>
      <c r="CY231" s="91" t="s">
        <v>308</v>
      </c>
    </row>
    <row r="232" spans="1:103" ht="14.5" x14ac:dyDescent="0.35">
      <c r="A232" s="86" t="s">
        <v>410</v>
      </c>
      <c r="B232" s="86" t="s">
        <v>378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11.48</v>
      </c>
      <c r="F232" s="87">
        <v>11.06</v>
      </c>
      <c r="G232" s="87">
        <v>3.98</v>
      </c>
      <c r="H232" s="87">
        <v>31.56</v>
      </c>
      <c r="I232" s="87">
        <v>185.24</v>
      </c>
      <c r="J232" s="87">
        <v>83.35</v>
      </c>
      <c r="K232" s="87">
        <v>27.9</v>
      </c>
      <c r="L232" s="87">
        <v>24.68</v>
      </c>
      <c r="M232" s="87">
        <v>48.54</v>
      </c>
      <c r="N232" s="87">
        <v>93.91</v>
      </c>
      <c r="O232" s="87">
        <v>165.99</v>
      </c>
      <c r="P232" s="87">
        <v>165.97</v>
      </c>
      <c r="Q232" s="87">
        <v>70.989999999999995</v>
      </c>
      <c r="R232" s="87">
        <v>162.26</v>
      </c>
      <c r="S232" s="87">
        <v>122.83</v>
      </c>
      <c r="T232" s="87">
        <v>86.29</v>
      </c>
      <c r="U232" s="87">
        <v>103.09</v>
      </c>
      <c r="V232" s="87">
        <v>77.55</v>
      </c>
      <c r="W232" s="87">
        <v>184.56</v>
      </c>
      <c r="X232" s="87">
        <v>104.47</v>
      </c>
      <c r="Y232" s="87">
        <v>69.22</v>
      </c>
      <c r="Z232" s="87">
        <v>65.87</v>
      </c>
      <c r="AA232" s="87">
        <v>65.83</v>
      </c>
      <c r="AB232" s="87">
        <v>121.09</v>
      </c>
      <c r="AC232" s="87">
        <v>40.950000000000003</v>
      </c>
      <c r="AD232" s="87">
        <v>148.24</v>
      </c>
      <c r="AE232" s="87">
        <v>336.88</v>
      </c>
      <c r="AF232" s="87">
        <v>195.52</v>
      </c>
      <c r="AG232" s="87">
        <v>1496.91</v>
      </c>
      <c r="AH232" s="87">
        <v>636.27</v>
      </c>
      <c r="AI232" s="87">
        <v>1777.98</v>
      </c>
      <c r="AJ232" s="87">
        <v>1628.31</v>
      </c>
      <c r="AK232" s="87">
        <v>5594.83</v>
      </c>
      <c r="AL232" s="87">
        <v>737.83</v>
      </c>
      <c r="AM232" s="87">
        <v>41.81</v>
      </c>
      <c r="AN232" s="87">
        <v>1597.81</v>
      </c>
      <c r="AO232" s="87">
        <v>65.17</v>
      </c>
      <c r="AP232" s="87">
        <v>195.82</v>
      </c>
      <c r="AQ232" s="87">
        <v>176.38</v>
      </c>
      <c r="AR232" s="87">
        <v>286.86</v>
      </c>
      <c r="AS232" s="87">
        <v>182.08</v>
      </c>
      <c r="AT232" s="87">
        <v>42.6</v>
      </c>
      <c r="AU232" s="87">
        <v>24.92</v>
      </c>
      <c r="AV232" s="87">
        <v>192.18</v>
      </c>
      <c r="AW232" s="87">
        <v>638.79</v>
      </c>
      <c r="AX232" s="87">
        <v>309.63</v>
      </c>
      <c r="AY232" s="87">
        <v>108.69</v>
      </c>
      <c r="AZ232" s="87">
        <v>139.94999999999999</v>
      </c>
      <c r="BA232" s="87">
        <v>132.30000000000001</v>
      </c>
      <c r="BB232" s="87">
        <v>242.1</v>
      </c>
      <c r="BC232" s="87">
        <v>72.930000000000007</v>
      </c>
      <c r="BD232" s="87">
        <v>25879.38</v>
      </c>
      <c r="BE232" s="87">
        <v>375.36</v>
      </c>
      <c r="BF232" s="87">
        <v>486.91</v>
      </c>
      <c r="BG232" s="87">
        <v>244.95</v>
      </c>
      <c r="BH232" s="87">
        <v>104.32</v>
      </c>
      <c r="BI232" s="87">
        <v>103.55</v>
      </c>
      <c r="BJ232" s="87">
        <v>546.21</v>
      </c>
      <c r="BK232" s="87">
        <v>940.14</v>
      </c>
      <c r="BL232" s="87">
        <v>76.34</v>
      </c>
      <c r="BM232" s="87">
        <v>15.41</v>
      </c>
      <c r="BN232" s="87">
        <v>55.65</v>
      </c>
      <c r="BO232" s="87">
        <v>0</v>
      </c>
      <c r="BP232" s="87">
        <v>0</v>
      </c>
      <c r="BQ232" s="87" t="s">
        <v>308</v>
      </c>
      <c r="BR232" s="87">
        <v>47959.65</v>
      </c>
      <c r="BS232" s="87" t="s">
        <v>308</v>
      </c>
      <c r="BT232" s="87">
        <v>45005.21</v>
      </c>
      <c r="BU232" s="87" t="s">
        <v>308</v>
      </c>
      <c r="BV232" s="87">
        <v>62.79</v>
      </c>
      <c r="BW232" s="87" t="s">
        <v>308</v>
      </c>
      <c r="BX232" s="87">
        <v>840.34</v>
      </c>
      <c r="BY232" s="87" t="s">
        <v>308</v>
      </c>
      <c r="BZ232" s="87">
        <v>45908.33</v>
      </c>
      <c r="CA232" s="87" t="s">
        <v>308</v>
      </c>
      <c r="CB232" s="87">
        <v>1.21</v>
      </c>
      <c r="CC232" s="87" t="s">
        <v>308</v>
      </c>
      <c r="CD232" s="87">
        <v>0</v>
      </c>
      <c r="CE232" s="87" t="s">
        <v>308</v>
      </c>
      <c r="CF232" s="87">
        <v>-6.61</v>
      </c>
      <c r="CG232" s="87" t="s">
        <v>308</v>
      </c>
      <c r="CH232" s="87">
        <v>-6.61</v>
      </c>
      <c r="CI232" s="87" t="s">
        <v>308</v>
      </c>
      <c r="CJ232" s="87">
        <v>-5.4</v>
      </c>
      <c r="CK232" s="87" t="s">
        <v>308</v>
      </c>
      <c r="CL232" s="87">
        <v>0</v>
      </c>
      <c r="CM232" s="87" t="s">
        <v>308</v>
      </c>
      <c r="CN232" s="87">
        <v>0</v>
      </c>
      <c r="CO232" s="87" t="s">
        <v>308</v>
      </c>
      <c r="CP232" s="87">
        <v>0</v>
      </c>
      <c r="CQ232" s="87" t="s">
        <v>308</v>
      </c>
      <c r="CR232" s="87">
        <v>5596.91</v>
      </c>
      <c r="CS232" s="87" t="s">
        <v>308</v>
      </c>
      <c r="CT232" s="87">
        <v>5596.91</v>
      </c>
      <c r="CU232" s="87" t="s">
        <v>308</v>
      </c>
      <c r="CV232" s="87">
        <v>51499.85</v>
      </c>
      <c r="CW232" s="87" t="s">
        <v>308</v>
      </c>
      <c r="CX232" s="87">
        <v>99459.5</v>
      </c>
      <c r="CY232" s="87" t="s">
        <v>308</v>
      </c>
    </row>
    <row r="233" spans="1:103" ht="14.5" x14ac:dyDescent="0.35">
      <c r="A233" s="86" t="s">
        <v>410</v>
      </c>
      <c r="B233" s="86" t="s">
        <v>379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91">
        <v>1623.17</v>
      </c>
      <c r="F233" s="91">
        <v>174.39</v>
      </c>
      <c r="G233" s="91">
        <v>83.65</v>
      </c>
      <c r="H233" s="91">
        <v>984.35</v>
      </c>
      <c r="I233" s="91">
        <v>9284.48</v>
      </c>
      <c r="J233" s="91">
        <v>2665.47</v>
      </c>
      <c r="K233" s="91">
        <v>1046.17</v>
      </c>
      <c r="L233" s="91">
        <v>1505.61</v>
      </c>
      <c r="M233" s="91">
        <v>1782.69</v>
      </c>
      <c r="N233" s="91">
        <v>2239.65</v>
      </c>
      <c r="O233" s="91">
        <v>5060.47</v>
      </c>
      <c r="P233" s="91">
        <v>2164.66</v>
      </c>
      <c r="Q233" s="91">
        <v>2321.15</v>
      </c>
      <c r="R233" s="91">
        <v>2355.4699999999998</v>
      </c>
      <c r="S233" s="91">
        <v>3700.17</v>
      </c>
      <c r="T233" s="91">
        <v>4302.3500000000004</v>
      </c>
      <c r="U233" s="91">
        <v>2401.7399999999998</v>
      </c>
      <c r="V233" s="91">
        <v>2805.18</v>
      </c>
      <c r="W233" s="91">
        <v>6351.53</v>
      </c>
      <c r="X233" s="91">
        <v>6039.28</v>
      </c>
      <c r="Y233" s="91">
        <v>1838.85</v>
      </c>
      <c r="Z233" s="91">
        <v>2066.44</v>
      </c>
      <c r="AA233" s="91">
        <v>1959.36</v>
      </c>
      <c r="AB233" s="91">
        <v>6526.47</v>
      </c>
      <c r="AC233" s="91">
        <v>1606.97</v>
      </c>
      <c r="AD233" s="91">
        <v>5760.9</v>
      </c>
      <c r="AE233" s="91">
        <v>14388.84</v>
      </c>
      <c r="AF233" s="91">
        <v>4357.66</v>
      </c>
      <c r="AG233" s="91">
        <v>24201.58</v>
      </c>
      <c r="AH233" s="91">
        <v>15571.21</v>
      </c>
      <c r="AI233" s="91">
        <v>4595.3500000000004</v>
      </c>
      <c r="AJ233" s="91">
        <v>1501.91</v>
      </c>
      <c r="AK233" s="91">
        <v>1483.02</v>
      </c>
      <c r="AL233" s="91">
        <v>6932.34</v>
      </c>
      <c r="AM233" s="91">
        <v>1018.99</v>
      </c>
      <c r="AN233" s="91">
        <v>5909.44</v>
      </c>
      <c r="AO233" s="91">
        <v>3037.32</v>
      </c>
      <c r="AP233" s="91">
        <v>3921.72</v>
      </c>
      <c r="AQ233" s="91">
        <v>5360</v>
      </c>
      <c r="AR233" s="91">
        <v>7058.94</v>
      </c>
      <c r="AS233" s="91">
        <v>11522.93</v>
      </c>
      <c r="AT233" s="91">
        <v>5408.44</v>
      </c>
      <c r="AU233" s="91">
        <v>4370.83</v>
      </c>
      <c r="AV233" s="91">
        <v>15803</v>
      </c>
      <c r="AW233" s="91">
        <v>15645.31</v>
      </c>
      <c r="AX233" s="91">
        <v>5154.49</v>
      </c>
      <c r="AY233" s="91">
        <v>4430.3599999999997</v>
      </c>
      <c r="AZ233" s="91">
        <v>2877.06</v>
      </c>
      <c r="BA233" s="91">
        <v>2516.85</v>
      </c>
      <c r="BB233" s="91">
        <v>6318.89</v>
      </c>
      <c r="BC233" s="91">
        <v>855.79</v>
      </c>
      <c r="BD233" s="91">
        <v>1347.25</v>
      </c>
      <c r="BE233" s="91">
        <v>24663.83</v>
      </c>
      <c r="BF233" s="91">
        <v>26823.599999999999</v>
      </c>
      <c r="BG233" s="91">
        <v>7785.03</v>
      </c>
      <c r="BH233" s="91">
        <v>11969.55</v>
      </c>
      <c r="BI233" s="91">
        <v>4946.1499999999996</v>
      </c>
      <c r="BJ233" s="91">
        <v>2696.56</v>
      </c>
      <c r="BK233" s="91">
        <v>2175.23</v>
      </c>
      <c r="BL233" s="91">
        <v>1907.37</v>
      </c>
      <c r="BM233" s="91">
        <v>344.95</v>
      </c>
      <c r="BN233" s="91">
        <v>2770.74</v>
      </c>
      <c r="BO233" s="91">
        <v>0</v>
      </c>
      <c r="BP233" s="91">
        <v>0</v>
      </c>
      <c r="BQ233" s="91" t="s">
        <v>308</v>
      </c>
      <c r="BR233" s="91">
        <v>340323.09</v>
      </c>
      <c r="BS233" s="91" t="s">
        <v>308</v>
      </c>
      <c r="BT233" s="91">
        <v>24823.86</v>
      </c>
      <c r="BU233" s="91" t="s">
        <v>308</v>
      </c>
      <c r="BV233" s="91">
        <v>17.25</v>
      </c>
      <c r="BW233" s="91" t="s">
        <v>308</v>
      </c>
      <c r="BX233" s="91">
        <v>3411.15</v>
      </c>
      <c r="BY233" s="91" t="s">
        <v>308</v>
      </c>
      <c r="BZ233" s="91">
        <v>28252.26</v>
      </c>
      <c r="CA233" s="91" t="s">
        <v>308</v>
      </c>
      <c r="CB233" s="91">
        <v>6973.79</v>
      </c>
      <c r="CC233" s="91" t="s">
        <v>308</v>
      </c>
      <c r="CD233" s="91">
        <v>0</v>
      </c>
      <c r="CE233" s="91" t="s">
        <v>308</v>
      </c>
      <c r="CF233" s="91">
        <v>73.59</v>
      </c>
      <c r="CG233" s="91" t="s">
        <v>308</v>
      </c>
      <c r="CH233" s="91">
        <v>73.59</v>
      </c>
      <c r="CI233" s="91" t="s">
        <v>308</v>
      </c>
      <c r="CJ233" s="91">
        <v>7047.39</v>
      </c>
      <c r="CK233" s="91" t="s">
        <v>308</v>
      </c>
      <c r="CL233" s="91">
        <v>0</v>
      </c>
      <c r="CM233" s="91" t="s">
        <v>308</v>
      </c>
      <c r="CN233" s="91">
        <v>0</v>
      </c>
      <c r="CO233" s="91" t="s">
        <v>308</v>
      </c>
      <c r="CP233" s="91">
        <v>0</v>
      </c>
      <c r="CQ233" s="91" t="s">
        <v>308</v>
      </c>
      <c r="CR233" s="91">
        <v>23031.93</v>
      </c>
      <c r="CS233" s="91" t="s">
        <v>308</v>
      </c>
      <c r="CT233" s="91">
        <v>23031.93</v>
      </c>
      <c r="CU233" s="91" t="s">
        <v>308</v>
      </c>
      <c r="CV233" s="91">
        <v>58331.58</v>
      </c>
      <c r="CW233" s="91" t="s">
        <v>308</v>
      </c>
      <c r="CX233" s="91">
        <v>398654.67</v>
      </c>
      <c r="CY233" s="91" t="s">
        <v>308</v>
      </c>
    </row>
    <row r="234" spans="1:103" ht="14.5" x14ac:dyDescent="0.35">
      <c r="A234" s="86" t="s">
        <v>410</v>
      </c>
      <c r="B234" s="86" t="s">
        <v>380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575.04999999999995</v>
      </c>
      <c r="F234" s="87">
        <v>137.47</v>
      </c>
      <c r="G234" s="87">
        <v>12</v>
      </c>
      <c r="H234" s="87">
        <v>326.56</v>
      </c>
      <c r="I234" s="87">
        <v>1851.59</v>
      </c>
      <c r="J234" s="87">
        <v>368.96</v>
      </c>
      <c r="K234" s="87">
        <v>304.95999999999998</v>
      </c>
      <c r="L234" s="87">
        <v>502.28</v>
      </c>
      <c r="M234" s="87">
        <v>337.81</v>
      </c>
      <c r="N234" s="87">
        <v>484.63</v>
      </c>
      <c r="O234" s="87">
        <v>1547.21</v>
      </c>
      <c r="P234" s="87">
        <v>646.17999999999995</v>
      </c>
      <c r="Q234" s="87">
        <v>753.26</v>
      </c>
      <c r="R234" s="87">
        <v>750.03</v>
      </c>
      <c r="S234" s="87">
        <v>1000.3</v>
      </c>
      <c r="T234" s="87">
        <v>895.92</v>
      </c>
      <c r="U234" s="87">
        <v>642.42999999999995</v>
      </c>
      <c r="V234" s="87">
        <v>792.03</v>
      </c>
      <c r="W234" s="87">
        <v>1272.56</v>
      </c>
      <c r="X234" s="87">
        <v>1501.71</v>
      </c>
      <c r="Y234" s="87">
        <v>205.99</v>
      </c>
      <c r="Z234" s="87">
        <v>379.8</v>
      </c>
      <c r="AA234" s="87">
        <v>302.87</v>
      </c>
      <c r="AB234" s="87">
        <v>10783.31</v>
      </c>
      <c r="AC234" s="87">
        <v>255.4</v>
      </c>
      <c r="AD234" s="87">
        <v>906.69</v>
      </c>
      <c r="AE234" s="87">
        <v>5028.9399999999996</v>
      </c>
      <c r="AF234" s="87">
        <v>802.6</v>
      </c>
      <c r="AG234" s="87">
        <v>2527.42</v>
      </c>
      <c r="AH234" s="87">
        <v>1731.71</v>
      </c>
      <c r="AI234" s="87">
        <v>1399.29</v>
      </c>
      <c r="AJ234" s="87">
        <v>188.99</v>
      </c>
      <c r="AK234" s="87">
        <v>160.86000000000001</v>
      </c>
      <c r="AL234" s="87">
        <v>902.24</v>
      </c>
      <c r="AM234" s="87">
        <v>193.03</v>
      </c>
      <c r="AN234" s="87">
        <v>1110.57</v>
      </c>
      <c r="AO234" s="87">
        <v>248.41</v>
      </c>
      <c r="AP234" s="87">
        <v>237.79</v>
      </c>
      <c r="AQ234" s="87">
        <v>571.71</v>
      </c>
      <c r="AR234" s="87">
        <v>1087.77</v>
      </c>
      <c r="AS234" s="87">
        <v>1016.05</v>
      </c>
      <c r="AT234" s="87">
        <v>466.11</v>
      </c>
      <c r="AU234" s="87">
        <v>237.42</v>
      </c>
      <c r="AV234" s="87">
        <v>2718.22</v>
      </c>
      <c r="AW234" s="87">
        <v>3918.76</v>
      </c>
      <c r="AX234" s="87">
        <v>2022.93</v>
      </c>
      <c r="AY234" s="87">
        <v>323.14999999999998</v>
      </c>
      <c r="AZ234" s="87">
        <v>732.79</v>
      </c>
      <c r="BA234" s="87">
        <v>1116.79</v>
      </c>
      <c r="BB234" s="87">
        <v>523.66999999999996</v>
      </c>
      <c r="BC234" s="87">
        <v>302.17</v>
      </c>
      <c r="BD234" s="87">
        <v>142.12</v>
      </c>
      <c r="BE234" s="87">
        <v>2070.9299999999998</v>
      </c>
      <c r="BF234" s="87">
        <v>9854.99</v>
      </c>
      <c r="BG234" s="87">
        <v>1742.48</v>
      </c>
      <c r="BH234" s="87">
        <v>1606.48</v>
      </c>
      <c r="BI234" s="87">
        <v>1483.5</v>
      </c>
      <c r="BJ234" s="87">
        <v>340.7</v>
      </c>
      <c r="BK234" s="87">
        <v>394.84</v>
      </c>
      <c r="BL234" s="87">
        <v>683.78</v>
      </c>
      <c r="BM234" s="87">
        <v>21.21</v>
      </c>
      <c r="BN234" s="87">
        <v>162.21</v>
      </c>
      <c r="BO234" s="87">
        <v>0</v>
      </c>
      <c r="BP234" s="87">
        <v>0</v>
      </c>
      <c r="BQ234" s="87" t="s">
        <v>308</v>
      </c>
      <c r="BR234" s="87">
        <v>75609.61</v>
      </c>
      <c r="BS234" s="87" t="s">
        <v>308</v>
      </c>
      <c r="BT234" s="87">
        <v>18136.599999999999</v>
      </c>
      <c r="BU234" s="87" t="s">
        <v>308</v>
      </c>
      <c r="BV234" s="87">
        <v>218.74</v>
      </c>
      <c r="BW234" s="87" t="s">
        <v>308</v>
      </c>
      <c r="BX234" s="87">
        <v>868544.56</v>
      </c>
      <c r="BY234" s="87" t="s">
        <v>308</v>
      </c>
      <c r="BZ234" s="87">
        <v>886899.91</v>
      </c>
      <c r="CA234" s="87" t="s">
        <v>308</v>
      </c>
      <c r="CB234" s="87">
        <v>3053.54</v>
      </c>
      <c r="CC234" s="87" t="s">
        <v>308</v>
      </c>
      <c r="CD234" s="87">
        <v>0</v>
      </c>
      <c r="CE234" s="87" t="s">
        <v>308</v>
      </c>
      <c r="CF234" s="87">
        <v>0</v>
      </c>
      <c r="CG234" s="87" t="s">
        <v>308</v>
      </c>
      <c r="CH234" s="87">
        <v>0</v>
      </c>
      <c r="CI234" s="87" t="s">
        <v>308</v>
      </c>
      <c r="CJ234" s="87">
        <v>3053.54</v>
      </c>
      <c r="CK234" s="87" t="s">
        <v>308</v>
      </c>
      <c r="CL234" s="87">
        <v>0</v>
      </c>
      <c r="CM234" s="87" t="s">
        <v>308</v>
      </c>
      <c r="CN234" s="87">
        <v>0</v>
      </c>
      <c r="CO234" s="87" t="s">
        <v>308</v>
      </c>
      <c r="CP234" s="87">
        <v>0</v>
      </c>
      <c r="CQ234" s="87" t="s">
        <v>308</v>
      </c>
      <c r="CR234" s="87">
        <v>1802.29</v>
      </c>
      <c r="CS234" s="87" t="s">
        <v>308</v>
      </c>
      <c r="CT234" s="87">
        <v>1802.29</v>
      </c>
      <c r="CU234" s="87" t="s">
        <v>308</v>
      </c>
      <c r="CV234" s="87">
        <v>891755.74</v>
      </c>
      <c r="CW234" s="87" t="s">
        <v>308</v>
      </c>
      <c r="CX234" s="87">
        <v>967365.35</v>
      </c>
      <c r="CY234" s="87" t="s">
        <v>308</v>
      </c>
    </row>
    <row r="235" spans="1:103" ht="14.5" x14ac:dyDescent="0.35">
      <c r="A235" s="86" t="s">
        <v>410</v>
      </c>
      <c r="B235" s="86" t="s">
        <v>381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91">
        <v>237.56</v>
      </c>
      <c r="F235" s="91">
        <v>41.66</v>
      </c>
      <c r="G235" s="91">
        <v>26.07</v>
      </c>
      <c r="H235" s="91">
        <v>137.55000000000001</v>
      </c>
      <c r="I235" s="91">
        <v>1429.81</v>
      </c>
      <c r="J235" s="91">
        <v>191.47</v>
      </c>
      <c r="K235" s="91">
        <v>89.48</v>
      </c>
      <c r="L235" s="91">
        <v>151.47</v>
      </c>
      <c r="M235" s="91">
        <v>228.98</v>
      </c>
      <c r="N235" s="91">
        <v>309.8</v>
      </c>
      <c r="O235" s="91">
        <v>776.86</v>
      </c>
      <c r="P235" s="91">
        <v>648.54</v>
      </c>
      <c r="Q235" s="91">
        <v>372.45</v>
      </c>
      <c r="R235" s="91">
        <v>246.52</v>
      </c>
      <c r="S235" s="91">
        <v>487.39</v>
      </c>
      <c r="T235" s="91">
        <v>591.22</v>
      </c>
      <c r="U235" s="91">
        <v>563.09</v>
      </c>
      <c r="V235" s="91">
        <v>607.76</v>
      </c>
      <c r="W235" s="91">
        <v>1154.56</v>
      </c>
      <c r="X235" s="91">
        <v>1995.86</v>
      </c>
      <c r="Y235" s="91">
        <v>639.85</v>
      </c>
      <c r="Z235" s="91">
        <v>267.37</v>
      </c>
      <c r="AA235" s="91">
        <v>538.5</v>
      </c>
      <c r="AB235" s="91">
        <v>1132.71</v>
      </c>
      <c r="AC235" s="91">
        <v>131.34</v>
      </c>
      <c r="AD235" s="91">
        <v>295.13</v>
      </c>
      <c r="AE235" s="91">
        <v>1425.75</v>
      </c>
      <c r="AF235" s="91">
        <v>665.88</v>
      </c>
      <c r="AG235" s="91">
        <v>2517.77</v>
      </c>
      <c r="AH235" s="91">
        <v>1905.46</v>
      </c>
      <c r="AI235" s="91">
        <v>1643.06</v>
      </c>
      <c r="AJ235" s="91">
        <v>147.72999999999999</v>
      </c>
      <c r="AK235" s="91">
        <v>1138.46</v>
      </c>
      <c r="AL235" s="91">
        <v>913.13</v>
      </c>
      <c r="AM235" s="91">
        <v>334.37</v>
      </c>
      <c r="AN235" s="91">
        <v>537.29999999999995</v>
      </c>
      <c r="AO235" s="91">
        <v>241.44</v>
      </c>
      <c r="AP235" s="91">
        <v>344.2</v>
      </c>
      <c r="AQ235" s="91">
        <v>1484.94</v>
      </c>
      <c r="AR235" s="91">
        <v>2564.87</v>
      </c>
      <c r="AS235" s="91">
        <v>2323.85</v>
      </c>
      <c r="AT235" s="91">
        <v>641.30999999999995</v>
      </c>
      <c r="AU235" s="91">
        <v>317.38</v>
      </c>
      <c r="AV235" s="91">
        <v>913.07</v>
      </c>
      <c r="AW235" s="91">
        <v>2195.83</v>
      </c>
      <c r="AX235" s="91">
        <v>787.62</v>
      </c>
      <c r="AY235" s="91">
        <v>1819.29</v>
      </c>
      <c r="AZ235" s="91">
        <v>536.66999999999996</v>
      </c>
      <c r="BA235" s="91">
        <v>303.83</v>
      </c>
      <c r="BB235" s="91">
        <v>372.02</v>
      </c>
      <c r="BC235" s="91">
        <v>388.82</v>
      </c>
      <c r="BD235" s="91">
        <v>122.52</v>
      </c>
      <c r="BE235" s="91">
        <v>1187.03</v>
      </c>
      <c r="BF235" s="91">
        <v>7191.4</v>
      </c>
      <c r="BG235" s="91">
        <v>19180.96</v>
      </c>
      <c r="BH235" s="91">
        <v>3328.4</v>
      </c>
      <c r="BI235" s="91">
        <v>957.31</v>
      </c>
      <c r="BJ235" s="91">
        <v>417.21</v>
      </c>
      <c r="BK235" s="91">
        <v>271.41000000000003</v>
      </c>
      <c r="BL235" s="91">
        <v>654.42999999999995</v>
      </c>
      <c r="BM235" s="91">
        <v>70.39</v>
      </c>
      <c r="BN235" s="91">
        <v>256.49</v>
      </c>
      <c r="BO235" s="91">
        <v>0</v>
      </c>
      <c r="BP235" s="91">
        <v>0</v>
      </c>
      <c r="BQ235" s="91" t="s">
        <v>308</v>
      </c>
      <c r="BR235" s="91">
        <v>73394.58</v>
      </c>
      <c r="BS235" s="91" t="s">
        <v>308</v>
      </c>
      <c r="BT235" s="91">
        <v>75036.89</v>
      </c>
      <c r="BU235" s="91" t="s">
        <v>308</v>
      </c>
      <c r="BV235" s="91">
        <v>18963.46</v>
      </c>
      <c r="BW235" s="91" t="s">
        <v>308</v>
      </c>
      <c r="BX235" s="91">
        <v>483261.16</v>
      </c>
      <c r="BY235" s="91" t="s">
        <v>308</v>
      </c>
      <c r="BZ235" s="91">
        <v>577261.51</v>
      </c>
      <c r="CA235" s="91" t="s">
        <v>308</v>
      </c>
      <c r="CB235" s="91">
        <v>580.67999999999995</v>
      </c>
      <c r="CC235" s="91" t="s">
        <v>308</v>
      </c>
      <c r="CD235" s="91">
        <v>67.7</v>
      </c>
      <c r="CE235" s="91" t="s">
        <v>308</v>
      </c>
      <c r="CF235" s="91">
        <v>-34.03</v>
      </c>
      <c r="CG235" s="91" t="s">
        <v>308</v>
      </c>
      <c r="CH235" s="91">
        <v>33.67</v>
      </c>
      <c r="CI235" s="91" t="s">
        <v>308</v>
      </c>
      <c r="CJ235" s="91">
        <v>614.35</v>
      </c>
      <c r="CK235" s="91" t="s">
        <v>308</v>
      </c>
      <c r="CL235" s="91">
        <v>0</v>
      </c>
      <c r="CM235" s="91" t="s">
        <v>308</v>
      </c>
      <c r="CN235" s="91">
        <v>0</v>
      </c>
      <c r="CO235" s="91" t="s">
        <v>308</v>
      </c>
      <c r="CP235" s="91">
        <v>0</v>
      </c>
      <c r="CQ235" s="91" t="s">
        <v>308</v>
      </c>
      <c r="CR235" s="91">
        <v>527.16999999999996</v>
      </c>
      <c r="CS235" s="91" t="s">
        <v>308</v>
      </c>
      <c r="CT235" s="91">
        <v>527.16999999999996</v>
      </c>
      <c r="CU235" s="91" t="s">
        <v>308</v>
      </c>
      <c r="CV235" s="91">
        <v>578403.03</v>
      </c>
      <c r="CW235" s="91" t="s">
        <v>308</v>
      </c>
      <c r="CX235" s="91">
        <v>651797.61</v>
      </c>
      <c r="CY235" s="91" t="s">
        <v>308</v>
      </c>
    </row>
    <row r="236" spans="1:103" ht="14.5" x14ac:dyDescent="0.35">
      <c r="A236" s="86" t="s">
        <v>410</v>
      </c>
      <c r="B236" s="86" t="s">
        <v>382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70.69</v>
      </c>
      <c r="F236" s="87">
        <v>19.399999999999999</v>
      </c>
      <c r="G236" s="87">
        <v>11.61</v>
      </c>
      <c r="H236" s="87">
        <v>44.83</v>
      </c>
      <c r="I236" s="87">
        <v>495.11</v>
      </c>
      <c r="J236" s="87">
        <v>74.180000000000007</v>
      </c>
      <c r="K236" s="87">
        <v>25.39</v>
      </c>
      <c r="L236" s="87">
        <v>29.85</v>
      </c>
      <c r="M236" s="87">
        <v>41.26</v>
      </c>
      <c r="N236" s="87">
        <v>111.39</v>
      </c>
      <c r="O236" s="87">
        <v>154.66</v>
      </c>
      <c r="P236" s="87">
        <v>255.18</v>
      </c>
      <c r="Q236" s="87">
        <v>78.48</v>
      </c>
      <c r="R236" s="87">
        <v>53.4</v>
      </c>
      <c r="S236" s="87">
        <v>125.01</v>
      </c>
      <c r="T236" s="87">
        <v>118.76</v>
      </c>
      <c r="U236" s="87">
        <v>45.95</v>
      </c>
      <c r="V236" s="87">
        <v>77.7</v>
      </c>
      <c r="W236" s="87">
        <v>185.31</v>
      </c>
      <c r="X236" s="87">
        <v>129.97999999999999</v>
      </c>
      <c r="Y236" s="87">
        <v>74.489999999999995</v>
      </c>
      <c r="Z236" s="87">
        <v>86.94</v>
      </c>
      <c r="AA236" s="87">
        <v>111.77</v>
      </c>
      <c r="AB236" s="87">
        <v>238.95</v>
      </c>
      <c r="AC236" s="87">
        <v>48.18</v>
      </c>
      <c r="AD236" s="87">
        <v>229.65</v>
      </c>
      <c r="AE236" s="87">
        <v>381.95</v>
      </c>
      <c r="AF236" s="87">
        <v>253.2</v>
      </c>
      <c r="AG236" s="87">
        <v>1414.87</v>
      </c>
      <c r="AH236" s="87">
        <v>593.61</v>
      </c>
      <c r="AI236" s="87">
        <v>232.29</v>
      </c>
      <c r="AJ236" s="87">
        <v>28.27</v>
      </c>
      <c r="AK236" s="87">
        <v>59.79</v>
      </c>
      <c r="AL236" s="87">
        <v>156.87</v>
      </c>
      <c r="AM236" s="87">
        <v>28.22</v>
      </c>
      <c r="AN236" s="87">
        <v>769.38</v>
      </c>
      <c r="AO236" s="87">
        <v>112.25</v>
      </c>
      <c r="AP236" s="87">
        <v>48.78</v>
      </c>
      <c r="AQ236" s="87">
        <v>340.54</v>
      </c>
      <c r="AR236" s="87">
        <v>272.7</v>
      </c>
      <c r="AS236" s="87">
        <v>240.25</v>
      </c>
      <c r="AT236" s="87">
        <v>257.98</v>
      </c>
      <c r="AU236" s="87">
        <v>164.65</v>
      </c>
      <c r="AV236" s="87">
        <v>107.42</v>
      </c>
      <c r="AW236" s="87">
        <v>282.17</v>
      </c>
      <c r="AX236" s="87">
        <v>178.68</v>
      </c>
      <c r="AY236" s="87">
        <v>237.72</v>
      </c>
      <c r="AZ236" s="87">
        <v>515.91999999999996</v>
      </c>
      <c r="BA236" s="87">
        <v>247.66</v>
      </c>
      <c r="BB236" s="87">
        <v>138.33000000000001</v>
      </c>
      <c r="BC236" s="87">
        <v>76.180000000000007</v>
      </c>
      <c r="BD236" s="87">
        <v>411.49</v>
      </c>
      <c r="BE236" s="87">
        <v>843.34</v>
      </c>
      <c r="BF236" s="87">
        <v>2539.48</v>
      </c>
      <c r="BG236" s="87">
        <v>906.21</v>
      </c>
      <c r="BH236" s="87">
        <v>42603.12</v>
      </c>
      <c r="BI236" s="87">
        <v>4719.51</v>
      </c>
      <c r="BJ236" s="87">
        <v>122.99</v>
      </c>
      <c r="BK236" s="87">
        <v>301.8</v>
      </c>
      <c r="BL236" s="87">
        <v>200.46</v>
      </c>
      <c r="BM236" s="87">
        <v>17.399999999999999</v>
      </c>
      <c r="BN236" s="87">
        <v>91.51</v>
      </c>
      <c r="BO236" s="87">
        <v>0</v>
      </c>
      <c r="BP236" s="87">
        <v>0</v>
      </c>
      <c r="BQ236" s="87" t="s">
        <v>308</v>
      </c>
      <c r="BR236" s="87">
        <v>62835.11</v>
      </c>
      <c r="BS236" s="87" t="s">
        <v>308</v>
      </c>
      <c r="BT236" s="87">
        <v>164656.57999999999</v>
      </c>
      <c r="BU236" s="87" t="s">
        <v>308</v>
      </c>
      <c r="BV236" s="87">
        <v>4996.75</v>
      </c>
      <c r="BW236" s="87" t="s">
        <v>308</v>
      </c>
      <c r="BX236" s="87">
        <v>613265.17000000004</v>
      </c>
      <c r="BY236" s="87" t="s">
        <v>308</v>
      </c>
      <c r="BZ236" s="87">
        <v>782918.5</v>
      </c>
      <c r="CA236" s="87" t="s">
        <v>308</v>
      </c>
      <c r="CB236" s="87">
        <v>33.47</v>
      </c>
      <c r="CC236" s="87" t="s">
        <v>308</v>
      </c>
      <c r="CD236" s="87">
        <v>0</v>
      </c>
      <c r="CE236" s="87" t="s">
        <v>308</v>
      </c>
      <c r="CF236" s="87">
        <v>-0.31</v>
      </c>
      <c r="CG236" s="87" t="s">
        <v>308</v>
      </c>
      <c r="CH236" s="87">
        <v>-0.31</v>
      </c>
      <c r="CI236" s="87" t="s">
        <v>308</v>
      </c>
      <c r="CJ236" s="87">
        <v>33.17</v>
      </c>
      <c r="CK236" s="87" t="s">
        <v>308</v>
      </c>
      <c r="CL236" s="87">
        <v>0</v>
      </c>
      <c r="CM236" s="87" t="s">
        <v>308</v>
      </c>
      <c r="CN236" s="87">
        <v>0</v>
      </c>
      <c r="CO236" s="87" t="s">
        <v>308</v>
      </c>
      <c r="CP236" s="87">
        <v>0</v>
      </c>
      <c r="CQ236" s="87" t="s">
        <v>308</v>
      </c>
      <c r="CR236" s="87">
        <v>438.18</v>
      </c>
      <c r="CS236" s="87" t="s">
        <v>308</v>
      </c>
      <c r="CT236" s="87">
        <v>438.18</v>
      </c>
      <c r="CU236" s="87" t="s">
        <v>308</v>
      </c>
      <c r="CV236" s="87">
        <v>783389.85</v>
      </c>
      <c r="CW236" s="87" t="s">
        <v>308</v>
      </c>
      <c r="CX236" s="87">
        <v>846224.96</v>
      </c>
      <c r="CY236" s="87" t="s">
        <v>308</v>
      </c>
    </row>
    <row r="237" spans="1:103" ht="14.5" x14ac:dyDescent="0.35">
      <c r="A237" s="86" t="s">
        <v>410</v>
      </c>
      <c r="B237" s="86" t="s">
        <v>383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91">
        <v>17.190000000000001</v>
      </c>
      <c r="F237" s="91">
        <v>3.26</v>
      </c>
      <c r="G237" s="91">
        <v>0.21</v>
      </c>
      <c r="H237" s="91">
        <v>0.32</v>
      </c>
      <c r="I237" s="91">
        <v>1.97</v>
      </c>
      <c r="J237" s="91">
        <v>1.45</v>
      </c>
      <c r="K237" s="91">
        <v>0.11</v>
      </c>
      <c r="L237" s="91">
        <v>0</v>
      </c>
      <c r="M237" s="91">
        <v>0.11</v>
      </c>
      <c r="N237" s="91">
        <v>0.1</v>
      </c>
      <c r="O237" s="91">
        <v>0.22</v>
      </c>
      <c r="P237" s="91">
        <v>1.42</v>
      </c>
      <c r="Q237" s="91">
        <v>0.11</v>
      </c>
      <c r="R237" s="91">
        <v>0.32</v>
      </c>
      <c r="S237" s="91">
        <v>0.73</v>
      </c>
      <c r="T237" s="91">
        <v>0.67</v>
      </c>
      <c r="U237" s="91">
        <v>0.11</v>
      </c>
      <c r="V237" s="91">
        <v>0.34</v>
      </c>
      <c r="W237" s="91">
        <v>0.42</v>
      </c>
      <c r="X237" s="91">
        <v>0</v>
      </c>
      <c r="Y237" s="91">
        <v>2.89</v>
      </c>
      <c r="Z237" s="91">
        <v>4.8</v>
      </c>
      <c r="AA237" s="91">
        <v>2.61</v>
      </c>
      <c r="AB237" s="91">
        <v>1.33</v>
      </c>
      <c r="AC237" s="91">
        <v>0.1</v>
      </c>
      <c r="AD237" s="91">
        <v>4.93</v>
      </c>
      <c r="AE237" s="91">
        <v>2.29</v>
      </c>
      <c r="AF237" s="91">
        <v>0.21</v>
      </c>
      <c r="AG237" s="91">
        <v>4.5199999999999996</v>
      </c>
      <c r="AH237" s="91">
        <v>1.34</v>
      </c>
      <c r="AI237" s="91">
        <v>2.09</v>
      </c>
      <c r="AJ237" s="91">
        <v>0.1</v>
      </c>
      <c r="AK237" s="91">
        <v>0.51</v>
      </c>
      <c r="AL237" s="91">
        <v>0</v>
      </c>
      <c r="AM237" s="91">
        <v>0.02</v>
      </c>
      <c r="AN237" s="91">
        <v>30.1</v>
      </c>
      <c r="AO237" s="91">
        <v>0.25</v>
      </c>
      <c r="AP237" s="91">
        <v>0.28000000000000003</v>
      </c>
      <c r="AQ237" s="91">
        <v>1.67</v>
      </c>
      <c r="AR237" s="91">
        <v>0.23</v>
      </c>
      <c r="AS237" s="91">
        <v>29.55</v>
      </c>
      <c r="AT237" s="91">
        <v>0.35</v>
      </c>
      <c r="AU237" s="91">
        <v>3.21</v>
      </c>
      <c r="AV237" s="91">
        <v>15.26</v>
      </c>
      <c r="AW237" s="91">
        <v>11.38</v>
      </c>
      <c r="AX237" s="91">
        <v>0.15</v>
      </c>
      <c r="AY237" s="91">
        <v>11.3</v>
      </c>
      <c r="AZ237" s="91">
        <v>1142.1300000000001</v>
      </c>
      <c r="BA237" s="91">
        <v>329.91</v>
      </c>
      <c r="BB237" s="91">
        <v>0.41</v>
      </c>
      <c r="BC237" s="91">
        <v>7.0000000000000007E-2</v>
      </c>
      <c r="BD237" s="91">
        <v>498.27</v>
      </c>
      <c r="BE237" s="91">
        <v>754.12</v>
      </c>
      <c r="BF237" s="91">
        <v>337.03</v>
      </c>
      <c r="BG237" s="91">
        <v>266.64999999999998</v>
      </c>
      <c r="BH237" s="91">
        <v>3080.17</v>
      </c>
      <c r="BI237" s="91">
        <v>2860.36</v>
      </c>
      <c r="BJ237" s="91">
        <v>150.52000000000001</v>
      </c>
      <c r="BK237" s="91">
        <v>184.76</v>
      </c>
      <c r="BL237" s="91">
        <v>91.39</v>
      </c>
      <c r="BM237" s="91">
        <v>0.1</v>
      </c>
      <c r="BN237" s="91">
        <v>0.44</v>
      </c>
      <c r="BO237" s="91">
        <v>0</v>
      </c>
      <c r="BP237" s="91">
        <v>0</v>
      </c>
      <c r="BQ237" s="91" t="s">
        <v>308</v>
      </c>
      <c r="BR237" s="91">
        <v>9856.89</v>
      </c>
      <c r="BS237" s="91" t="s">
        <v>308</v>
      </c>
      <c r="BT237" s="91">
        <v>73363.289999999994</v>
      </c>
      <c r="BU237" s="91" t="s">
        <v>308</v>
      </c>
      <c r="BV237" s="91">
        <v>46411.38</v>
      </c>
      <c r="BW237" s="91" t="s">
        <v>308</v>
      </c>
      <c r="BX237" s="91">
        <v>206424.69</v>
      </c>
      <c r="BY237" s="91" t="s">
        <v>308</v>
      </c>
      <c r="BZ237" s="91">
        <v>326199.37</v>
      </c>
      <c r="CA237" s="91" t="s">
        <v>308</v>
      </c>
      <c r="CB237" s="91">
        <v>0.04</v>
      </c>
      <c r="CC237" s="91" t="s">
        <v>308</v>
      </c>
      <c r="CD237" s="91">
        <v>0</v>
      </c>
      <c r="CE237" s="91" t="s">
        <v>308</v>
      </c>
      <c r="CF237" s="91">
        <v>-252.96</v>
      </c>
      <c r="CG237" s="91" t="s">
        <v>308</v>
      </c>
      <c r="CH237" s="91">
        <v>-252.96</v>
      </c>
      <c r="CI237" s="91" t="s">
        <v>308</v>
      </c>
      <c r="CJ237" s="91">
        <v>-252.93</v>
      </c>
      <c r="CK237" s="91" t="s">
        <v>308</v>
      </c>
      <c r="CL237" s="91">
        <v>0</v>
      </c>
      <c r="CM237" s="91" t="s">
        <v>308</v>
      </c>
      <c r="CN237" s="91">
        <v>0</v>
      </c>
      <c r="CO237" s="91" t="s">
        <v>308</v>
      </c>
      <c r="CP237" s="91">
        <v>0</v>
      </c>
      <c r="CQ237" s="91" t="s">
        <v>308</v>
      </c>
      <c r="CR237" s="91">
        <v>67.510000000000005</v>
      </c>
      <c r="CS237" s="91" t="s">
        <v>308</v>
      </c>
      <c r="CT237" s="91">
        <v>67.510000000000005</v>
      </c>
      <c r="CU237" s="91" t="s">
        <v>308</v>
      </c>
      <c r="CV237" s="91">
        <v>326013.95</v>
      </c>
      <c r="CW237" s="91" t="s">
        <v>308</v>
      </c>
      <c r="CX237" s="91">
        <v>335870.83</v>
      </c>
      <c r="CY237" s="91" t="s">
        <v>308</v>
      </c>
    </row>
    <row r="238" spans="1:103" ht="14.5" x14ac:dyDescent="0.35">
      <c r="A238" s="86" t="s">
        <v>410</v>
      </c>
      <c r="B238" s="86" t="s">
        <v>384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3.38</v>
      </c>
      <c r="F238" s="87">
        <v>1.88</v>
      </c>
      <c r="G238" s="87">
        <v>2.9</v>
      </c>
      <c r="H238" s="87">
        <v>13.95</v>
      </c>
      <c r="I238" s="87">
        <v>512.70000000000005</v>
      </c>
      <c r="J238" s="87">
        <v>373.55</v>
      </c>
      <c r="K238" s="87">
        <v>34.42</v>
      </c>
      <c r="L238" s="87">
        <v>42.48</v>
      </c>
      <c r="M238" s="87">
        <v>291.35000000000002</v>
      </c>
      <c r="N238" s="87">
        <v>36.39</v>
      </c>
      <c r="O238" s="87">
        <v>60.58</v>
      </c>
      <c r="P238" s="87">
        <v>159.54</v>
      </c>
      <c r="Q238" s="87">
        <v>311.5</v>
      </c>
      <c r="R238" s="87">
        <v>106.22</v>
      </c>
      <c r="S238" s="87">
        <v>57.74</v>
      </c>
      <c r="T238" s="87">
        <v>97.2</v>
      </c>
      <c r="U238" s="87">
        <v>33.58</v>
      </c>
      <c r="V238" s="87">
        <v>193.36</v>
      </c>
      <c r="W238" s="87">
        <v>83.13</v>
      </c>
      <c r="X238" s="87">
        <v>86.02</v>
      </c>
      <c r="Y238" s="87">
        <v>25.18</v>
      </c>
      <c r="Z238" s="87">
        <v>109.42</v>
      </c>
      <c r="AA238" s="87">
        <v>111.6</v>
      </c>
      <c r="AB238" s="87">
        <v>169.38</v>
      </c>
      <c r="AC238" s="87">
        <v>6.01</v>
      </c>
      <c r="AD238" s="87">
        <v>36.32</v>
      </c>
      <c r="AE238" s="87">
        <v>319.66000000000003</v>
      </c>
      <c r="AF238" s="87">
        <v>231.19</v>
      </c>
      <c r="AG238" s="87">
        <v>334.95</v>
      </c>
      <c r="AH238" s="87">
        <v>120.89</v>
      </c>
      <c r="AI238" s="87">
        <v>27.56</v>
      </c>
      <c r="AJ238" s="87">
        <v>40.130000000000003</v>
      </c>
      <c r="AK238" s="87">
        <v>31.55</v>
      </c>
      <c r="AL238" s="87">
        <v>45.71</v>
      </c>
      <c r="AM238" s="87">
        <v>24.19</v>
      </c>
      <c r="AN238" s="87">
        <v>1736.85</v>
      </c>
      <c r="AO238" s="87">
        <v>2083.5300000000002</v>
      </c>
      <c r="AP238" s="87">
        <v>2790.08</v>
      </c>
      <c r="AQ238" s="87">
        <v>251.04</v>
      </c>
      <c r="AR238" s="87">
        <v>145.93</v>
      </c>
      <c r="AS238" s="87">
        <v>379.56</v>
      </c>
      <c r="AT238" s="87">
        <v>58.83</v>
      </c>
      <c r="AU238" s="87">
        <v>26.51</v>
      </c>
      <c r="AV238" s="87">
        <v>405.56</v>
      </c>
      <c r="AW238" s="87">
        <v>501.73</v>
      </c>
      <c r="AX238" s="87">
        <v>187.33</v>
      </c>
      <c r="AY238" s="87">
        <v>208.68</v>
      </c>
      <c r="AZ238" s="87">
        <v>202.77</v>
      </c>
      <c r="BA238" s="87">
        <v>221.67</v>
      </c>
      <c r="BB238" s="87">
        <v>123.32</v>
      </c>
      <c r="BC238" s="87">
        <v>52.22</v>
      </c>
      <c r="BD238" s="87">
        <v>290.27</v>
      </c>
      <c r="BE238" s="87">
        <v>558.57000000000005</v>
      </c>
      <c r="BF238" s="87">
        <v>1093.32</v>
      </c>
      <c r="BG238" s="87">
        <v>890.3</v>
      </c>
      <c r="BH238" s="87">
        <v>49.71</v>
      </c>
      <c r="BI238" s="87">
        <v>183.9</v>
      </c>
      <c r="BJ238" s="87">
        <v>15896.64</v>
      </c>
      <c r="BK238" s="87">
        <v>2290.36</v>
      </c>
      <c r="BL238" s="87">
        <v>578.83000000000004</v>
      </c>
      <c r="BM238" s="87">
        <v>4.38</v>
      </c>
      <c r="BN238" s="87">
        <v>39.49</v>
      </c>
      <c r="BO238" s="87">
        <v>0</v>
      </c>
      <c r="BP238" s="87">
        <v>0</v>
      </c>
      <c r="BQ238" s="87" t="s">
        <v>308</v>
      </c>
      <c r="BR238" s="87">
        <v>35387.019999999997</v>
      </c>
      <c r="BS238" s="87" t="s">
        <v>308</v>
      </c>
      <c r="BT238" s="87">
        <v>67747.11</v>
      </c>
      <c r="BU238" s="87" t="s">
        <v>308</v>
      </c>
      <c r="BV238" s="87">
        <v>5043.0200000000004</v>
      </c>
      <c r="BW238" s="87" t="s">
        <v>308</v>
      </c>
      <c r="BX238" s="87">
        <v>40303.61</v>
      </c>
      <c r="BY238" s="87" t="s">
        <v>308</v>
      </c>
      <c r="BZ238" s="87">
        <v>113093.73</v>
      </c>
      <c r="CA238" s="87" t="s">
        <v>308</v>
      </c>
      <c r="CB238" s="87">
        <v>3392.42</v>
      </c>
      <c r="CC238" s="87" t="s">
        <v>308</v>
      </c>
      <c r="CD238" s="87">
        <v>1889.59</v>
      </c>
      <c r="CE238" s="87" t="s">
        <v>308</v>
      </c>
      <c r="CF238" s="87">
        <v>2129.6</v>
      </c>
      <c r="CG238" s="87" t="s">
        <v>308</v>
      </c>
      <c r="CH238" s="87">
        <v>4019.19</v>
      </c>
      <c r="CI238" s="87" t="s">
        <v>308</v>
      </c>
      <c r="CJ238" s="87">
        <v>7411.61</v>
      </c>
      <c r="CK238" s="87" t="s">
        <v>308</v>
      </c>
      <c r="CL238" s="87">
        <v>0</v>
      </c>
      <c r="CM238" s="87" t="s">
        <v>308</v>
      </c>
      <c r="CN238" s="87">
        <v>0</v>
      </c>
      <c r="CO238" s="87" t="s">
        <v>308</v>
      </c>
      <c r="CP238" s="87">
        <v>0</v>
      </c>
      <c r="CQ238" s="87" t="s">
        <v>308</v>
      </c>
      <c r="CR238" s="87">
        <v>3508.56</v>
      </c>
      <c r="CS238" s="87" t="s">
        <v>308</v>
      </c>
      <c r="CT238" s="87">
        <v>3508.56</v>
      </c>
      <c r="CU238" s="87" t="s">
        <v>308</v>
      </c>
      <c r="CV238" s="87">
        <v>124013.9</v>
      </c>
      <c r="CW238" s="87" t="s">
        <v>308</v>
      </c>
      <c r="CX238" s="87">
        <v>159400.92000000001</v>
      </c>
      <c r="CY238" s="87" t="s">
        <v>308</v>
      </c>
    </row>
    <row r="239" spans="1:103" ht="14.5" x14ac:dyDescent="0.35">
      <c r="A239" s="86" t="s">
        <v>410</v>
      </c>
      <c r="B239" s="86" t="s">
        <v>385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91">
        <v>23.45</v>
      </c>
      <c r="F239" s="91">
        <v>5.52</v>
      </c>
      <c r="G239" s="91">
        <v>1.76</v>
      </c>
      <c r="H239" s="91">
        <v>23.02</v>
      </c>
      <c r="I239" s="91">
        <v>813.7</v>
      </c>
      <c r="J239" s="91">
        <v>273.44</v>
      </c>
      <c r="K239" s="91">
        <v>32.72</v>
      </c>
      <c r="L239" s="91">
        <v>39</v>
      </c>
      <c r="M239" s="91">
        <v>180.46</v>
      </c>
      <c r="N239" s="91">
        <v>84.84</v>
      </c>
      <c r="O239" s="91">
        <v>119.92</v>
      </c>
      <c r="P239" s="91">
        <v>162.06</v>
      </c>
      <c r="Q239" s="91">
        <v>254.44</v>
      </c>
      <c r="R239" s="91">
        <v>99.13</v>
      </c>
      <c r="S239" s="91">
        <v>97.15</v>
      </c>
      <c r="T239" s="91">
        <v>120.7</v>
      </c>
      <c r="U239" s="91">
        <v>66.989999999999995</v>
      </c>
      <c r="V239" s="91">
        <v>148.24</v>
      </c>
      <c r="W239" s="91">
        <v>177.84</v>
      </c>
      <c r="X239" s="91">
        <v>160.9</v>
      </c>
      <c r="Y239" s="91">
        <v>135.83000000000001</v>
      </c>
      <c r="Z239" s="91">
        <v>170.71</v>
      </c>
      <c r="AA239" s="91">
        <v>130.62</v>
      </c>
      <c r="AB239" s="91">
        <v>223.57</v>
      </c>
      <c r="AC239" s="91">
        <v>28.72</v>
      </c>
      <c r="AD239" s="91">
        <v>82.83</v>
      </c>
      <c r="AE239" s="91">
        <v>304.04000000000002</v>
      </c>
      <c r="AF239" s="91">
        <v>281.56</v>
      </c>
      <c r="AG239" s="91">
        <v>1393.9</v>
      </c>
      <c r="AH239" s="91">
        <v>582.79</v>
      </c>
      <c r="AI239" s="91">
        <v>161.33000000000001</v>
      </c>
      <c r="AJ239" s="91">
        <v>99</v>
      </c>
      <c r="AK239" s="91">
        <v>44.68</v>
      </c>
      <c r="AL239" s="91">
        <v>163.31</v>
      </c>
      <c r="AM239" s="91">
        <v>57.3</v>
      </c>
      <c r="AN239" s="91">
        <v>878.16</v>
      </c>
      <c r="AO239" s="91">
        <v>220.62</v>
      </c>
      <c r="AP239" s="91">
        <v>575.44000000000005</v>
      </c>
      <c r="AQ239" s="91">
        <v>389.47</v>
      </c>
      <c r="AR239" s="91">
        <v>334.53</v>
      </c>
      <c r="AS239" s="91">
        <v>570.07000000000005</v>
      </c>
      <c r="AT239" s="91">
        <v>141.12</v>
      </c>
      <c r="AU239" s="91">
        <v>44.18</v>
      </c>
      <c r="AV239" s="91">
        <v>331</v>
      </c>
      <c r="AW239" s="91">
        <v>670.16</v>
      </c>
      <c r="AX239" s="91">
        <v>246.54</v>
      </c>
      <c r="AY239" s="91">
        <v>101.91</v>
      </c>
      <c r="AZ239" s="91">
        <v>215.01</v>
      </c>
      <c r="BA239" s="91">
        <v>130.33000000000001</v>
      </c>
      <c r="BB239" s="91">
        <v>284.79000000000002</v>
      </c>
      <c r="BC239" s="91">
        <v>57.5</v>
      </c>
      <c r="BD239" s="91">
        <v>293.89999999999998</v>
      </c>
      <c r="BE239" s="91">
        <v>1128.68</v>
      </c>
      <c r="BF239" s="91">
        <v>3842.88</v>
      </c>
      <c r="BG239" s="91">
        <v>836.77</v>
      </c>
      <c r="BH239" s="91">
        <v>424.34</v>
      </c>
      <c r="BI239" s="91">
        <v>350.07</v>
      </c>
      <c r="BJ239" s="91">
        <v>2644.67</v>
      </c>
      <c r="BK239" s="91">
        <v>8304.7999999999993</v>
      </c>
      <c r="BL239" s="91">
        <v>1094.52</v>
      </c>
      <c r="BM239" s="91">
        <v>43.8</v>
      </c>
      <c r="BN239" s="91">
        <v>470.83</v>
      </c>
      <c r="BO239" s="91">
        <v>0</v>
      </c>
      <c r="BP239" s="91">
        <v>0</v>
      </c>
      <c r="BQ239" s="91" t="s">
        <v>308</v>
      </c>
      <c r="BR239" s="91">
        <v>31371.56</v>
      </c>
      <c r="BS239" s="91" t="s">
        <v>308</v>
      </c>
      <c r="BT239" s="91">
        <v>41018.160000000003</v>
      </c>
      <c r="BU239" s="91" t="s">
        <v>308</v>
      </c>
      <c r="BV239" s="91">
        <v>11672.32</v>
      </c>
      <c r="BW239" s="91" t="s">
        <v>308</v>
      </c>
      <c r="BX239" s="91">
        <v>21574.05</v>
      </c>
      <c r="BY239" s="91" t="s">
        <v>308</v>
      </c>
      <c r="BZ239" s="91">
        <v>74264.53</v>
      </c>
      <c r="CA239" s="91" t="s">
        <v>308</v>
      </c>
      <c r="CB239" s="91">
        <v>0.35</v>
      </c>
      <c r="CC239" s="91" t="s">
        <v>308</v>
      </c>
      <c r="CD239" s="91">
        <v>0</v>
      </c>
      <c r="CE239" s="91" t="s">
        <v>308</v>
      </c>
      <c r="CF239" s="91">
        <v>1.92</v>
      </c>
      <c r="CG239" s="91" t="s">
        <v>308</v>
      </c>
      <c r="CH239" s="91">
        <v>1.92</v>
      </c>
      <c r="CI239" s="91" t="s">
        <v>308</v>
      </c>
      <c r="CJ239" s="91">
        <v>2.27</v>
      </c>
      <c r="CK239" s="91" t="s">
        <v>308</v>
      </c>
      <c r="CL239" s="91">
        <v>0</v>
      </c>
      <c r="CM239" s="91" t="s">
        <v>308</v>
      </c>
      <c r="CN239" s="91">
        <v>0</v>
      </c>
      <c r="CO239" s="91" t="s">
        <v>308</v>
      </c>
      <c r="CP239" s="91">
        <v>0</v>
      </c>
      <c r="CQ239" s="91" t="s">
        <v>308</v>
      </c>
      <c r="CR239" s="91">
        <v>451.78</v>
      </c>
      <c r="CS239" s="91" t="s">
        <v>308</v>
      </c>
      <c r="CT239" s="91">
        <v>451.78</v>
      </c>
      <c r="CU239" s="91" t="s">
        <v>308</v>
      </c>
      <c r="CV239" s="91">
        <v>74718.58</v>
      </c>
      <c r="CW239" s="91" t="s">
        <v>308</v>
      </c>
      <c r="CX239" s="91">
        <v>106090.14</v>
      </c>
      <c r="CY239" s="91" t="s">
        <v>308</v>
      </c>
    </row>
    <row r="240" spans="1:103" ht="14.5" x14ac:dyDescent="0.35">
      <c r="A240" s="86" t="s">
        <v>410</v>
      </c>
      <c r="B240" s="86" t="s">
        <v>386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558.61</v>
      </c>
      <c r="F240" s="87">
        <v>31.67</v>
      </c>
      <c r="G240" s="87">
        <v>36.020000000000003</v>
      </c>
      <c r="H240" s="87">
        <v>80.900000000000006</v>
      </c>
      <c r="I240" s="87">
        <v>894.98</v>
      </c>
      <c r="J240" s="87">
        <v>173.72</v>
      </c>
      <c r="K240" s="87">
        <v>70.91</v>
      </c>
      <c r="L240" s="87">
        <v>106.37</v>
      </c>
      <c r="M240" s="87">
        <v>108.04</v>
      </c>
      <c r="N240" s="87">
        <v>332.51</v>
      </c>
      <c r="O240" s="87">
        <v>576.83000000000004</v>
      </c>
      <c r="P240" s="87">
        <v>204.95</v>
      </c>
      <c r="Q240" s="87">
        <v>182.12</v>
      </c>
      <c r="R240" s="87">
        <v>218.68</v>
      </c>
      <c r="S240" s="87">
        <v>413.41</v>
      </c>
      <c r="T240" s="87">
        <v>263.5</v>
      </c>
      <c r="U240" s="87">
        <v>154.66999999999999</v>
      </c>
      <c r="V240" s="87">
        <v>192.85</v>
      </c>
      <c r="W240" s="87">
        <v>342.74</v>
      </c>
      <c r="X240" s="87">
        <v>271.36</v>
      </c>
      <c r="Y240" s="87">
        <v>114.07</v>
      </c>
      <c r="Z240" s="87">
        <v>209.66</v>
      </c>
      <c r="AA240" s="87">
        <v>134.96</v>
      </c>
      <c r="AB240" s="87">
        <v>962.29</v>
      </c>
      <c r="AC240" s="87">
        <v>109.94</v>
      </c>
      <c r="AD240" s="87">
        <v>393.14</v>
      </c>
      <c r="AE240" s="87">
        <v>1153.3</v>
      </c>
      <c r="AF240" s="87">
        <v>583.98</v>
      </c>
      <c r="AG240" s="87">
        <v>1575.75</v>
      </c>
      <c r="AH240" s="87">
        <v>1584.74</v>
      </c>
      <c r="AI240" s="87">
        <v>522.71</v>
      </c>
      <c r="AJ240" s="87">
        <v>103.1</v>
      </c>
      <c r="AK240" s="87">
        <v>33.82</v>
      </c>
      <c r="AL240" s="87">
        <v>728.23</v>
      </c>
      <c r="AM240" s="87">
        <v>77.69</v>
      </c>
      <c r="AN240" s="87">
        <v>559.07000000000005</v>
      </c>
      <c r="AO240" s="87">
        <v>203.62</v>
      </c>
      <c r="AP240" s="87">
        <v>130.49</v>
      </c>
      <c r="AQ240" s="87">
        <v>352.76</v>
      </c>
      <c r="AR240" s="87">
        <v>558.74</v>
      </c>
      <c r="AS240" s="87">
        <v>848.86</v>
      </c>
      <c r="AT240" s="87">
        <v>350.25</v>
      </c>
      <c r="AU240" s="87">
        <v>354.44</v>
      </c>
      <c r="AV240" s="87">
        <v>361.81</v>
      </c>
      <c r="AW240" s="87">
        <v>1376.9</v>
      </c>
      <c r="AX240" s="87">
        <v>649.26</v>
      </c>
      <c r="AY240" s="87">
        <v>283.2</v>
      </c>
      <c r="AZ240" s="87">
        <v>348.39</v>
      </c>
      <c r="BA240" s="87">
        <v>292.70999999999998</v>
      </c>
      <c r="BB240" s="87">
        <v>208.89</v>
      </c>
      <c r="BC240" s="87">
        <v>289.56</v>
      </c>
      <c r="BD240" s="87">
        <v>109.8</v>
      </c>
      <c r="BE240" s="87">
        <v>775.19</v>
      </c>
      <c r="BF240" s="87">
        <v>546.58000000000004</v>
      </c>
      <c r="BG240" s="87">
        <v>347.45</v>
      </c>
      <c r="BH240" s="87">
        <v>1660.33</v>
      </c>
      <c r="BI240" s="87">
        <v>375.35</v>
      </c>
      <c r="BJ240" s="87">
        <v>210.09</v>
      </c>
      <c r="BK240" s="87">
        <v>217.72</v>
      </c>
      <c r="BL240" s="87">
        <v>1779.5</v>
      </c>
      <c r="BM240" s="87">
        <v>33.04</v>
      </c>
      <c r="BN240" s="87">
        <v>306.35000000000002</v>
      </c>
      <c r="BO240" s="87">
        <v>0</v>
      </c>
      <c r="BP240" s="87">
        <v>0</v>
      </c>
      <c r="BQ240" s="87" t="s">
        <v>308</v>
      </c>
      <c r="BR240" s="87">
        <v>27032.57</v>
      </c>
      <c r="BS240" s="87" t="s">
        <v>308</v>
      </c>
      <c r="BT240" s="87">
        <v>6333.49</v>
      </c>
      <c r="BU240" s="87" t="s">
        <v>308</v>
      </c>
      <c r="BV240" s="87">
        <v>64777.57</v>
      </c>
      <c r="BW240" s="87" t="s">
        <v>308</v>
      </c>
      <c r="BX240" s="87">
        <v>10717.62</v>
      </c>
      <c r="BY240" s="87" t="s">
        <v>308</v>
      </c>
      <c r="BZ240" s="87">
        <v>81828.679999999993</v>
      </c>
      <c r="CA240" s="87" t="s">
        <v>308</v>
      </c>
      <c r="CB240" s="87">
        <v>0.08</v>
      </c>
      <c r="CC240" s="87" t="s">
        <v>308</v>
      </c>
      <c r="CD240" s="87">
        <v>0</v>
      </c>
      <c r="CE240" s="87" t="s">
        <v>308</v>
      </c>
      <c r="CF240" s="87">
        <v>0</v>
      </c>
      <c r="CG240" s="87" t="s">
        <v>308</v>
      </c>
      <c r="CH240" s="87">
        <v>0</v>
      </c>
      <c r="CI240" s="87" t="s">
        <v>308</v>
      </c>
      <c r="CJ240" s="87">
        <v>0.08</v>
      </c>
      <c r="CK240" s="87" t="s">
        <v>308</v>
      </c>
      <c r="CL240" s="87">
        <v>0</v>
      </c>
      <c r="CM240" s="87" t="s">
        <v>308</v>
      </c>
      <c r="CN240" s="87">
        <v>0</v>
      </c>
      <c r="CO240" s="87" t="s">
        <v>308</v>
      </c>
      <c r="CP240" s="87">
        <v>0</v>
      </c>
      <c r="CQ240" s="87" t="s">
        <v>308</v>
      </c>
      <c r="CR240" s="87">
        <v>101.33</v>
      </c>
      <c r="CS240" s="87" t="s">
        <v>308</v>
      </c>
      <c r="CT240" s="87">
        <v>101.33</v>
      </c>
      <c r="CU240" s="87" t="s">
        <v>308</v>
      </c>
      <c r="CV240" s="87">
        <v>81930.09</v>
      </c>
      <c r="CW240" s="87" t="s">
        <v>308</v>
      </c>
      <c r="CX240" s="87">
        <v>108962.66</v>
      </c>
      <c r="CY240" s="87" t="s">
        <v>308</v>
      </c>
    </row>
    <row r="241" spans="1:103" ht="14.5" x14ac:dyDescent="0.35">
      <c r="A241" s="86" t="s">
        <v>410</v>
      </c>
      <c r="B241" s="86" t="s">
        <v>387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91">
        <v>26.32</v>
      </c>
      <c r="F241" s="91">
        <v>38.56</v>
      </c>
      <c r="G241" s="91">
        <v>56.34</v>
      </c>
      <c r="H241" s="91">
        <v>35.76</v>
      </c>
      <c r="I241" s="91">
        <v>496.92</v>
      </c>
      <c r="J241" s="91">
        <v>120.12</v>
      </c>
      <c r="K241" s="91">
        <v>72.33</v>
      </c>
      <c r="L241" s="91">
        <v>68.28</v>
      </c>
      <c r="M241" s="91">
        <v>63.56</v>
      </c>
      <c r="N241" s="91">
        <v>135.52000000000001</v>
      </c>
      <c r="O241" s="91">
        <v>148.19</v>
      </c>
      <c r="P241" s="91">
        <v>85.13</v>
      </c>
      <c r="Q241" s="91">
        <v>130.4</v>
      </c>
      <c r="R241" s="91">
        <v>128.93</v>
      </c>
      <c r="S241" s="91">
        <v>134.01</v>
      </c>
      <c r="T241" s="91">
        <v>120.04</v>
      </c>
      <c r="U241" s="91">
        <v>242.67</v>
      </c>
      <c r="V241" s="91">
        <v>232.14</v>
      </c>
      <c r="W241" s="91">
        <v>325.67</v>
      </c>
      <c r="X241" s="91">
        <v>559.46</v>
      </c>
      <c r="Y241" s="91">
        <v>132.81</v>
      </c>
      <c r="Z241" s="91">
        <v>360.33</v>
      </c>
      <c r="AA241" s="91">
        <v>278.79000000000002</v>
      </c>
      <c r="AB241" s="91">
        <v>224.5</v>
      </c>
      <c r="AC241" s="91">
        <v>73.91</v>
      </c>
      <c r="AD241" s="91">
        <v>95.35</v>
      </c>
      <c r="AE241" s="91">
        <v>349.46</v>
      </c>
      <c r="AF241" s="91">
        <v>98.43</v>
      </c>
      <c r="AG241" s="91">
        <v>932.05</v>
      </c>
      <c r="AH241" s="91">
        <v>767.37</v>
      </c>
      <c r="AI241" s="91">
        <v>242.82</v>
      </c>
      <c r="AJ241" s="91">
        <v>58.25</v>
      </c>
      <c r="AK241" s="91">
        <v>125.45</v>
      </c>
      <c r="AL241" s="91">
        <v>186.3</v>
      </c>
      <c r="AM241" s="91">
        <v>42.09</v>
      </c>
      <c r="AN241" s="91">
        <v>383.42</v>
      </c>
      <c r="AO241" s="91">
        <v>74.8</v>
      </c>
      <c r="AP241" s="91">
        <v>339.21</v>
      </c>
      <c r="AQ241" s="91">
        <v>410.32</v>
      </c>
      <c r="AR241" s="91">
        <v>617.14</v>
      </c>
      <c r="AS241" s="91">
        <v>653.45000000000005</v>
      </c>
      <c r="AT241" s="91">
        <v>211.04</v>
      </c>
      <c r="AU241" s="91">
        <v>176.09</v>
      </c>
      <c r="AV241" s="91">
        <v>295.97000000000003</v>
      </c>
      <c r="AW241" s="91">
        <v>641.94000000000005</v>
      </c>
      <c r="AX241" s="91">
        <v>163.02000000000001</v>
      </c>
      <c r="AY241" s="91">
        <v>145.52000000000001</v>
      </c>
      <c r="AZ241" s="91">
        <v>94.11</v>
      </c>
      <c r="BA241" s="91">
        <v>102.32</v>
      </c>
      <c r="BB241" s="91">
        <v>139.21</v>
      </c>
      <c r="BC241" s="91">
        <v>24.06</v>
      </c>
      <c r="BD241" s="91">
        <v>71.36</v>
      </c>
      <c r="BE241" s="91">
        <v>209.92</v>
      </c>
      <c r="BF241" s="91">
        <v>1237.55</v>
      </c>
      <c r="BG241" s="91">
        <v>462.6</v>
      </c>
      <c r="BH241" s="91">
        <v>471.03</v>
      </c>
      <c r="BI241" s="91">
        <v>184.18</v>
      </c>
      <c r="BJ241" s="91">
        <v>128.06</v>
      </c>
      <c r="BK241" s="91">
        <v>52.13</v>
      </c>
      <c r="BL241" s="91">
        <v>85.97</v>
      </c>
      <c r="BM241" s="91">
        <v>654.07000000000005</v>
      </c>
      <c r="BN241" s="91">
        <v>57.3</v>
      </c>
      <c r="BO241" s="91">
        <v>0</v>
      </c>
      <c r="BP241" s="91">
        <v>0</v>
      </c>
      <c r="BQ241" s="91" t="s">
        <v>308</v>
      </c>
      <c r="BR241" s="91">
        <v>15274.04</v>
      </c>
      <c r="BS241" s="91" t="s">
        <v>308</v>
      </c>
      <c r="BT241" s="91">
        <v>12925.74</v>
      </c>
      <c r="BU241" s="91" t="s">
        <v>308</v>
      </c>
      <c r="BV241" s="91">
        <v>182.62</v>
      </c>
      <c r="BW241" s="91" t="s">
        <v>308</v>
      </c>
      <c r="BX241" s="91">
        <v>0</v>
      </c>
      <c r="BY241" s="91" t="s">
        <v>308</v>
      </c>
      <c r="BZ241" s="91">
        <v>13108.36</v>
      </c>
      <c r="CA241" s="91" t="s">
        <v>308</v>
      </c>
      <c r="CB241" s="91">
        <v>2168.6799999999998</v>
      </c>
      <c r="CC241" s="91" t="s">
        <v>308</v>
      </c>
      <c r="CD241" s="91">
        <v>0</v>
      </c>
      <c r="CE241" s="91" t="s">
        <v>308</v>
      </c>
      <c r="CF241" s="91">
        <v>179.76</v>
      </c>
      <c r="CG241" s="91" t="s">
        <v>308</v>
      </c>
      <c r="CH241" s="91">
        <v>179.76</v>
      </c>
      <c r="CI241" s="91" t="s">
        <v>308</v>
      </c>
      <c r="CJ241" s="91">
        <v>2348.44</v>
      </c>
      <c r="CK241" s="91" t="s">
        <v>308</v>
      </c>
      <c r="CL241" s="91">
        <v>0</v>
      </c>
      <c r="CM241" s="91" t="s">
        <v>308</v>
      </c>
      <c r="CN241" s="91">
        <v>0</v>
      </c>
      <c r="CO241" s="91" t="s">
        <v>308</v>
      </c>
      <c r="CP241" s="91">
        <v>0</v>
      </c>
      <c r="CQ241" s="91" t="s">
        <v>308</v>
      </c>
      <c r="CR241" s="91">
        <v>450.9</v>
      </c>
      <c r="CS241" s="91" t="s">
        <v>308</v>
      </c>
      <c r="CT241" s="91">
        <v>450.9</v>
      </c>
      <c r="CU241" s="91" t="s">
        <v>308</v>
      </c>
      <c r="CV241" s="91">
        <v>15907.71</v>
      </c>
      <c r="CW241" s="91" t="s">
        <v>308</v>
      </c>
      <c r="CX241" s="91">
        <v>31181.74</v>
      </c>
      <c r="CY241" s="91" t="s">
        <v>308</v>
      </c>
    </row>
    <row r="242" spans="1:103" ht="14.5" x14ac:dyDescent="0.35">
      <c r="A242" s="86" t="s">
        <v>410</v>
      </c>
      <c r="B242" s="86" t="s">
        <v>388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58.66</v>
      </c>
      <c r="F242" s="87">
        <v>6.22</v>
      </c>
      <c r="G242" s="87">
        <v>14.5</v>
      </c>
      <c r="H242" s="87">
        <v>68.38</v>
      </c>
      <c r="I242" s="87">
        <v>454.29</v>
      </c>
      <c r="J242" s="87">
        <v>120.03</v>
      </c>
      <c r="K242" s="87">
        <v>25.84</v>
      </c>
      <c r="L242" s="87">
        <v>59.03</v>
      </c>
      <c r="M242" s="87">
        <v>67.819999999999993</v>
      </c>
      <c r="N242" s="87">
        <v>88.06</v>
      </c>
      <c r="O242" s="87">
        <v>261.20999999999998</v>
      </c>
      <c r="P242" s="87">
        <v>124.82</v>
      </c>
      <c r="Q242" s="87">
        <v>105.95</v>
      </c>
      <c r="R242" s="87">
        <v>86.89</v>
      </c>
      <c r="S242" s="87">
        <v>138.01</v>
      </c>
      <c r="T242" s="87">
        <v>140.93</v>
      </c>
      <c r="U242" s="87">
        <v>164.95</v>
      </c>
      <c r="V242" s="87">
        <v>130.82</v>
      </c>
      <c r="W242" s="87">
        <v>221.35</v>
      </c>
      <c r="X242" s="87">
        <v>176.84</v>
      </c>
      <c r="Y242" s="87">
        <v>65.5</v>
      </c>
      <c r="Z242" s="87">
        <v>269.39</v>
      </c>
      <c r="AA242" s="87">
        <v>68.63</v>
      </c>
      <c r="AB242" s="87">
        <v>346.45</v>
      </c>
      <c r="AC242" s="87">
        <v>69.430000000000007</v>
      </c>
      <c r="AD242" s="87">
        <v>600.94000000000005</v>
      </c>
      <c r="AE242" s="87">
        <v>538.12</v>
      </c>
      <c r="AF242" s="87">
        <v>152.77000000000001</v>
      </c>
      <c r="AG242" s="87">
        <v>609.79</v>
      </c>
      <c r="AH242" s="87">
        <v>566.19000000000005</v>
      </c>
      <c r="AI242" s="87">
        <v>779.3</v>
      </c>
      <c r="AJ242" s="87">
        <v>85.5</v>
      </c>
      <c r="AK242" s="87">
        <v>102.02</v>
      </c>
      <c r="AL242" s="87">
        <v>256.92</v>
      </c>
      <c r="AM242" s="87">
        <v>60.66</v>
      </c>
      <c r="AN242" s="87">
        <v>2026.99</v>
      </c>
      <c r="AO242" s="87">
        <v>57.2</v>
      </c>
      <c r="AP242" s="87">
        <v>155.11000000000001</v>
      </c>
      <c r="AQ242" s="87">
        <v>323.17</v>
      </c>
      <c r="AR242" s="87">
        <v>442.26</v>
      </c>
      <c r="AS242" s="87">
        <v>249.42</v>
      </c>
      <c r="AT242" s="87">
        <v>140.97</v>
      </c>
      <c r="AU242" s="87">
        <v>34.700000000000003</v>
      </c>
      <c r="AV242" s="87">
        <v>215.71</v>
      </c>
      <c r="AW242" s="87">
        <v>1678.89</v>
      </c>
      <c r="AX242" s="87">
        <v>442.68</v>
      </c>
      <c r="AY242" s="87">
        <v>157.5</v>
      </c>
      <c r="AZ242" s="87">
        <v>505.04</v>
      </c>
      <c r="BA242" s="87">
        <v>414.91</v>
      </c>
      <c r="BB242" s="87">
        <v>1013.25</v>
      </c>
      <c r="BC242" s="87">
        <v>248.01</v>
      </c>
      <c r="BD242" s="87">
        <v>461.04</v>
      </c>
      <c r="BE242" s="87">
        <v>1145.68</v>
      </c>
      <c r="BF242" s="87">
        <v>983.95</v>
      </c>
      <c r="BG242" s="87">
        <v>503.84</v>
      </c>
      <c r="BH242" s="87">
        <v>3673.63</v>
      </c>
      <c r="BI242" s="87">
        <v>1176.23</v>
      </c>
      <c r="BJ242" s="87">
        <v>440.44</v>
      </c>
      <c r="BK242" s="87">
        <v>556.83000000000004</v>
      </c>
      <c r="BL242" s="87">
        <v>330.46</v>
      </c>
      <c r="BM242" s="87">
        <v>8.66</v>
      </c>
      <c r="BN242" s="87">
        <v>7893.46</v>
      </c>
      <c r="BO242" s="87">
        <v>0</v>
      </c>
      <c r="BP242" s="87">
        <v>0</v>
      </c>
      <c r="BQ242" s="87" t="s">
        <v>308</v>
      </c>
      <c r="BR242" s="87">
        <v>32366.22</v>
      </c>
      <c r="BS242" s="87" t="s">
        <v>308</v>
      </c>
      <c r="BT242" s="87">
        <v>116734.5</v>
      </c>
      <c r="BU242" s="87" t="s">
        <v>308</v>
      </c>
      <c r="BV242" s="87">
        <v>17.48</v>
      </c>
      <c r="BW242" s="87" t="s">
        <v>308</v>
      </c>
      <c r="BX242" s="87">
        <v>459.18</v>
      </c>
      <c r="BY242" s="87" t="s">
        <v>308</v>
      </c>
      <c r="BZ242" s="87">
        <v>117211.16</v>
      </c>
      <c r="CA242" s="87" t="s">
        <v>308</v>
      </c>
      <c r="CB242" s="87">
        <v>8.25</v>
      </c>
      <c r="CC242" s="87" t="s">
        <v>308</v>
      </c>
      <c r="CD242" s="87">
        <v>0</v>
      </c>
      <c r="CE242" s="87" t="s">
        <v>308</v>
      </c>
      <c r="CF242" s="87">
        <v>153.38</v>
      </c>
      <c r="CG242" s="87" t="s">
        <v>308</v>
      </c>
      <c r="CH242" s="87">
        <v>153.38</v>
      </c>
      <c r="CI242" s="87" t="s">
        <v>308</v>
      </c>
      <c r="CJ242" s="87">
        <v>161.63</v>
      </c>
      <c r="CK242" s="87" t="s">
        <v>308</v>
      </c>
      <c r="CL242" s="87">
        <v>0</v>
      </c>
      <c r="CM242" s="87" t="s">
        <v>308</v>
      </c>
      <c r="CN242" s="87">
        <v>0</v>
      </c>
      <c r="CO242" s="87" t="s">
        <v>308</v>
      </c>
      <c r="CP242" s="87">
        <v>0</v>
      </c>
      <c r="CQ242" s="87" t="s">
        <v>308</v>
      </c>
      <c r="CR242" s="87">
        <v>1535.84</v>
      </c>
      <c r="CS242" s="87" t="s">
        <v>308</v>
      </c>
      <c r="CT242" s="87">
        <v>1535.84</v>
      </c>
      <c r="CU242" s="87" t="s">
        <v>308</v>
      </c>
      <c r="CV242" s="87">
        <v>118908.63</v>
      </c>
      <c r="CW242" s="87" t="s">
        <v>308</v>
      </c>
      <c r="CX242" s="87">
        <v>151274.85</v>
      </c>
      <c r="CY242" s="87" t="s">
        <v>308</v>
      </c>
    </row>
    <row r="243" spans="1:103" ht="14.5" x14ac:dyDescent="0.35">
      <c r="A243" s="86" t="s">
        <v>410</v>
      </c>
      <c r="B243" s="86" t="s">
        <v>389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91">
        <v>0</v>
      </c>
      <c r="F243" s="91">
        <v>13.34</v>
      </c>
      <c r="G243" s="91">
        <v>0</v>
      </c>
      <c r="H243" s="91">
        <v>0</v>
      </c>
      <c r="I243" s="91">
        <v>0</v>
      </c>
      <c r="J243" s="91">
        <v>0</v>
      </c>
      <c r="K243" s="91">
        <v>0</v>
      </c>
      <c r="L243" s="91">
        <v>0</v>
      </c>
      <c r="M243" s="91">
        <v>0</v>
      </c>
      <c r="N243" s="91">
        <v>0</v>
      </c>
      <c r="O243" s="91">
        <v>0</v>
      </c>
      <c r="P243" s="91">
        <v>0</v>
      </c>
      <c r="Q243" s="91">
        <v>0</v>
      </c>
      <c r="R243" s="91">
        <v>0</v>
      </c>
      <c r="S243" s="91">
        <v>0</v>
      </c>
      <c r="T243" s="91">
        <v>0</v>
      </c>
      <c r="U243" s="91">
        <v>0</v>
      </c>
      <c r="V243" s="91">
        <v>0</v>
      </c>
      <c r="W243" s="91">
        <v>0</v>
      </c>
      <c r="X243" s="91">
        <v>0</v>
      </c>
      <c r="Y243" s="91">
        <v>0</v>
      </c>
      <c r="Z243" s="91">
        <v>0</v>
      </c>
      <c r="AA243" s="91">
        <v>0</v>
      </c>
      <c r="AB243" s="91">
        <v>0</v>
      </c>
      <c r="AC243" s="91">
        <v>0</v>
      </c>
      <c r="AD243" s="91">
        <v>0</v>
      </c>
      <c r="AE243" s="91">
        <v>55.08</v>
      </c>
      <c r="AF243" s="91">
        <v>0</v>
      </c>
      <c r="AG243" s="91">
        <v>0</v>
      </c>
      <c r="AH243" s="91">
        <v>0</v>
      </c>
      <c r="AI243" s="91">
        <v>0</v>
      </c>
      <c r="AJ243" s="91">
        <v>0</v>
      </c>
      <c r="AK243" s="91">
        <v>0</v>
      </c>
      <c r="AL243" s="91">
        <v>32.46</v>
      </c>
      <c r="AM243" s="91">
        <v>0</v>
      </c>
      <c r="AN243" s="91">
        <v>1.22</v>
      </c>
      <c r="AO243" s="91">
        <v>0</v>
      </c>
      <c r="AP243" s="91">
        <v>0</v>
      </c>
      <c r="AQ243" s="91">
        <v>0</v>
      </c>
      <c r="AR243" s="91">
        <v>0</v>
      </c>
      <c r="AS243" s="91">
        <v>0</v>
      </c>
      <c r="AT243" s="91">
        <v>0</v>
      </c>
      <c r="AU243" s="91">
        <v>0</v>
      </c>
      <c r="AV243" s="91">
        <v>3.41</v>
      </c>
      <c r="AW243" s="91">
        <v>0</v>
      </c>
      <c r="AX243" s="91">
        <v>2.13</v>
      </c>
      <c r="AY243" s="91">
        <v>0.11</v>
      </c>
      <c r="AZ243" s="91">
        <v>0</v>
      </c>
      <c r="BA243" s="91">
        <v>0</v>
      </c>
      <c r="BB243" s="91">
        <v>0</v>
      </c>
      <c r="BC243" s="91">
        <v>8.4499999999999993</v>
      </c>
      <c r="BD243" s="91">
        <v>1.72</v>
      </c>
      <c r="BE243" s="91">
        <v>9.15</v>
      </c>
      <c r="BF243" s="91">
        <v>636.96</v>
      </c>
      <c r="BG243" s="91">
        <v>534.71</v>
      </c>
      <c r="BH243" s="91">
        <v>156.53</v>
      </c>
      <c r="BI243" s="91">
        <v>142.57</v>
      </c>
      <c r="BJ243" s="91">
        <v>8.14</v>
      </c>
      <c r="BK243" s="91">
        <v>18.55</v>
      </c>
      <c r="BL243" s="91">
        <v>4.45</v>
      </c>
      <c r="BM243" s="91">
        <v>0</v>
      </c>
      <c r="BN243" s="91">
        <v>0</v>
      </c>
      <c r="BO243" s="91">
        <v>0</v>
      </c>
      <c r="BP243" s="91">
        <v>0</v>
      </c>
      <c r="BQ243" s="91" t="s">
        <v>308</v>
      </c>
      <c r="BR243" s="91">
        <v>1628.98</v>
      </c>
      <c r="BS243" s="91" t="s">
        <v>308</v>
      </c>
      <c r="BT243" s="91">
        <v>42721.42</v>
      </c>
      <c r="BU243" s="91" t="s">
        <v>308</v>
      </c>
      <c r="BV243" s="91">
        <v>0</v>
      </c>
      <c r="BW243" s="91" t="s">
        <v>308</v>
      </c>
      <c r="BX243" s="91">
        <v>1505.25</v>
      </c>
      <c r="BY243" s="91" t="s">
        <v>308</v>
      </c>
      <c r="BZ243" s="91">
        <v>44226.67</v>
      </c>
      <c r="CA243" s="91" t="s">
        <v>308</v>
      </c>
      <c r="CB243" s="91">
        <v>0</v>
      </c>
      <c r="CC243" s="91" t="s">
        <v>308</v>
      </c>
      <c r="CD243" s="91">
        <v>0</v>
      </c>
      <c r="CE243" s="91" t="s">
        <v>308</v>
      </c>
      <c r="CF243" s="91">
        <v>0</v>
      </c>
      <c r="CG243" s="91" t="s">
        <v>308</v>
      </c>
      <c r="CH243" s="91">
        <v>0</v>
      </c>
      <c r="CI243" s="91" t="s">
        <v>308</v>
      </c>
      <c r="CJ243" s="91">
        <v>0</v>
      </c>
      <c r="CK243" s="91" t="s">
        <v>308</v>
      </c>
      <c r="CL243" s="91">
        <v>0</v>
      </c>
      <c r="CM243" s="91" t="s">
        <v>308</v>
      </c>
      <c r="CN243" s="91">
        <v>0</v>
      </c>
      <c r="CO243" s="91" t="s">
        <v>308</v>
      </c>
      <c r="CP243" s="91">
        <v>0</v>
      </c>
      <c r="CQ243" s="91" t="s">
        <v>308</v>
      </c>
      <c r="CR243" s="91">
        <v>0.2</v>
      </c>
      <c r="CS243" s="91" t="s">
        <v>308</v>
      </c>
      <c r="CT243" s="91">
        <v>0.2</v>
      </c>
      <c r="CU243" s="91" t="s">
        <v>308</v>
      </c>
      <c r="CV243" s="91">
        <v>44226.879999999997</v>
      </c>
      <c r="CW243" s="91" t="s">
        <v>308</v>
      </c>
      <c r="CX243" s="91">
        <v>45855.86</v>
      </c>
      <c r="CY243" s="91" t="s">
        <v>308</v>
      </c>
    </row>
    <row r="244" spans="1:103" ht="14.5" x14ac:dyDescent="0.35">
      <c r="A244" s="86" t="s">
        <v>410</v>
      </c>
      <c r="B244" s="86" t="s">
        <v>390</v>
      </c>
      <c r="C244" s="71"/>
      <c r="D244" s="71"/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88">
        <v>0</v>
      </c>
      <c r="K244" s="88">
        <v>0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8">
        <v>0</v>
      </c>
      <c r="S244" s="88">
        <v>0</v>
      </c>
      <c r="T244" s="88">
        <v>0</v>
      </c>
      <c r="U244" s="88">
        <v>0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8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88">
        <v>0</v>
      </c>
      <c r="AJ244" s="88">
        <v>0</v>
      </c>
      <c r="AK244" s="88">
        <v>0</v>
      </c>
      <c r="AL244" s="88">
        <v>0</v>
      </c>
      <c r="AM244" s="88">
        <v>0</v>
      </c>
      <c r="AN244" s="88">
        <v>0</v>
      </c>
      <c r="AO244" s="88">
        <v>0</v>
      </c>
      <c r="AP244" s="88">
        <v>0</v>
      </c>
      <c r="AQ244" s="88">
        <v>0</v>
      </c>
      <c r="AR244" s="88">
        <v>0</v>
      </c>
      <c r="AS244" s="88">
        <v>0</v>
      </c>
      <c r="AT244" s="88">
        <v>0</v>
      </c>
      <c r="AU244" s="88">
        <v>0</v>
      </c>
      <c r="AV244" s="88">
        <v>0</v>
      </c>
      <c r="AW244" s="88">
        <v>0</v>
      </c>
      <c r="AX244" s="88">
        <v>0</v>
      </c>
      <c r="AY244" s="88">
        <v>0</v>
      </c>
      <c r="AZ244" s="88">
        <v>0</v>
      </c>
      <c r="BA244" s="88">
        <v>0</v>
      </c>
      <c r="BB244" s="88">
        <v>0</v>
      </c>
      <c r="BC244" s="88">
        <v>0</v>
      </c>
      <c r="BD244" s="88">
        <v>0</v>
      </c>
      <c r="BE244" s="88">
        <v>0</v>
      </c>
      <c r="BF244" s="88">
        <v>0</v>
      </c>
      <c r="BG244" s="88">
        <v>0</v>
      </c>
      <c r="BH244" s="88">
        <v>0</v>
      </c>
      <c r="BI244" s="88">
        <v>0</v>
      </c>
      <c r="BJ244" s="88">
        <v>0</v>
      </c>
      <c r="BK244" s="88">
        <v>0</v>
      </c>
      <c r="BL244" s="88">
        <v>0</v>
      </c>
      <c r="BM244" s="88">
        <v>0</v>
      </c>
      <c r="BN244" s="88">
        <v>0</v>
      </c>
      <c r="BO244" s="88">
        <v>0</v>
      </c>
      <c r="BP244" s="88">
        <v>0</v>
      </c>
      <c r="BQ244" s="88" t="s">
        <v>308</v>
      </c>
      <c r="BR244" s="88">
        <v>0</v>
      </c>
      <c r="BS244" s="88" t="s">
        <v>308</v>
      </c>
      <c r="BT244" s="88">
        <v>0</v>
      </c>
      <c r="BU244" s="88" t="s">
        <v>308</v>
      </c>
      <c r="BV244" s="88">
        <v>0</v>
      </c>
      <c r="BW244" s="88" t="s">
        <v>308</v>
      </c>
      <c r="BX244" s="88">
        <v>0</v>
      </c>
      <c r="BY244" s="88" t="s">
        <v>308</v>
      </c>
      <c r="BZ244" s="88">
        <v>0</v>
      </c>
      <c r="CA244" s="88" t="s">
        <v>308</v>
      </c>
      <c r="CB244" s="88">
        <v>0</v>
      </c>
      <c r="CC244" s="88" t="s">
        <v>308</v>
      </c>
      <c r="CD244" s="88">
        <v>0</v>
      </c>
      <c r="CE244" s="88" t="s">
        <v>308</v>
      </c>
      <c r="CF244" s="88">
        <v>0</v>
      </c>
      <c r="CG244" s="88" t="s">
        <v>308</v>
      </c>
      <c r="CH244" s="88">
        <v>0</v>
      </c>
      <c r="CI244" s="88" t="s">
        <v>308</v>
      </c>
      <c r="CJ244" s="88">
        <v>0</v>
      </c>
      <c r="CK244" s="88" t="s">
        <v>308</v>
      </c>
      <c r="CL244" s="88">
        <v>0</v>
      </c>
      <c r="CM244" s="88" t="s">
        <v>308</v>
      </c>
      <c r="CN244" s="88">
        <v>0</v>
      </c>
      <c r="CO244" s="88" t="s">
        <v>308</v>
      </c>
      <c r="CP244" s="88">
        <v>0</v>
      </c>
      <c r="CQ244" s="88" t="s">
        <v>308</v>
      </c>
      <c r="CR244" s="88">
        <v>0</v>
      </c>
      <c r="CS244" s="88" t="s">
        <v>308</v>
      </c>
      <c r="CT244" s="88">
        <v>0</v>
      </c>
      <c r="CU244" s="88" t="s">
        <v>308</v>
      </c>
      <c r="CV244" s="88">
        <v>0</v>
      </c>
      <c r="CW244" s="88" t="s">
        <v>308</v>
      </c>
      <c r="CX244" s="88">
        <v>0</v>
      </c>
      <c r="CY244" s="88" t="s">
        <v>308</v>
      </c>
    </row>
    <row r="245" spans="1:103" ht="14.5" x14ac:dyDescent="0.35">
      <c r="A245" s="86" t="s">
        <v>410</v>
      </c>
      <c r="B245" s="86" t="s">
        <v>309</v>
      </c>
      <c r="C245" s="71"/>
      <c r="D245" s="71"/>
      <c r="E245" s="91">
        <v>208701.43</v>
      </c>
      <c r="F245" s="91">
        <v>21284.6</v>
      </c>
      <c r="G245" s="91">
        <v>5806.65</v>
      </c>
      <c r="H245" s="91">
        <v>39145.79</v>
      </c>
      <c r="I245" s="91">
        <v>678781</v>
      </c>
      <c r="J245" s="91">
        <v>106498.99</v>
      </c>
      <c r="K245" s="91">
        <v>79929.5</v>
      </c>
      <c r="L245" s="91">
        <v>107200.63</v>
      </c>
      <c r="M245" s="91">
        <v>42025.02</v>
      </c>
      <c r="N245" s="91">
        <v>131116.54</v>
      </c>
      <c r="O245" s="91">
        <v>283914.78000000003</v>
      </c>
      <c r="P245" s="91">
        <v>98905.8</v>
      </c>
      <c r="Q245" s="91">
        <v>154870.79999999999</v>
      </c>
      <c r="R245" s="91">
        <v>106153.01</v>
      </c>
      <c r="S245" s="91">
        <v>225558.78</v>
      </c>
      <c r="T245" s="91">
        <v>243151.6</v>
      </c>
      <c r="U245" s="91">
        <v>125713.31</v>
      </c>
      <c r="V245" s="91">
        <v>146739.82999999999</v>
      </c>
      <c r="W245" s="91">
        <v>339426.01</v>
      </c>
      <c r="X245" s="91">
        <v>527226.31000000006</v>
      </c>
      <c r="Y245" s="91">
        <v>112052.17</v>
      </c>
      <c r="Z245" s="91">
        <v>107061.24</v>
      </c>
      <c r="AA245" s="91">
        <v>91901.1</v>
      </c>
      <c r="AB245" s="91">
        <v>347664.04</v>
      </c>
      <c r="AC245" s="91">
        <v>25860.959999999999</v>
      </c>
      <c r="AD245" s="91">
        <v>102015.99</v>
      </c>
      <c r="AE245" s="91">
        <v>839923.53</v>
      </c>
      <c r="AF245" s="91">
        <v>112998.95</v>
      </c>
      <c r="AG245" s="91">
        <v>532024.75</v>
      </c>
      <c r="AH245" s="91">
        <v>312726.3</v>
      </c>
      <c r="AI245" s="91">
        <v>264983.93</v>
      </c>
      <c r="AJ245" s="91">
        <v>64669.23</v>
      </c>
      <c r="AK245" s="91">
        <v>72824.679999999993</v>
      </c>
      <c r="AL245" s="91">
        <v>252817.45</v>
      </c>
      <c r="AM245" s="91">
        <v>39193.9</v>
      </c>
      <c r="AN245" s="91">
        <v>273472.98</v>
      </c>
      <c r="AO245" s="91">
        <v>66514.36</v>
      </c>
      <c r="AP245" s="91">
        <v>65342.46</v>
      </c>
      <c r="AQ245" s="91">
        <v>150629.15</v>
      </c>
      <c r="AR245" s="91">
        <v>220112.5</v>
      </c>
      <c r="AS245" s="91">
        <v>281074.40000000002</v>
      </c>
      <c r="AT245" s="91">
        <v>162696.35</v>
      </c>
      <c r="AU245" s="91">
        <v>92362.62</v>
      </c>
      <c r="AV245" s="91">
        <v>333137.32</v>
      </c>
      <c r="AW245" s="91">
        <v>261057.32</v>
      </c>
      <c r="AX245" s="91">
        <v>127975.96</v>
      </c>
      <c r="AY245" s="91">
        <v>59847.02</v>
      </c>
      <c r="AZ245" s="91">
        <v>68923.850000000006</v>
      </c>
      <c r="BA245" s="91">
        <v>48297.919999999998</v>
      </c>
      <c r="BB245" s="91">
        <v>84346.62</v>
      </c>
      <c r="BC245" s="91">
        <v>21798.73</v>
      </c>
      <c r="BD245" s="91">
        <v>71165.84</v>
      </c>
      <c r="BE245" s="91">
        <v>158260.24</v>
      </c>
      <c r="BF245" s="91">
        <v>277538.59999999998</v>
      </c>
      <c r="BG245" s="91">
        <v>124475.13</v>
      </c>
      <c r="BH245" s="91">
        <v>251825.62</v>
      </c>
      <c r="BI245" s="91">
        <v>76558.36</v>
      </c>
      <c r="BJ245" s="91">
        <v>62456.83</v>
      </c>
      <c r="BK245" s="91">
        <v>46298.65</v>
      </c>
      <c r="BL245" s="91">
        <v>38592.959999999999</v>
      </c>
      <c r="BM245" s="91">
        <v>9002.73</v>
      </c>
      <c r="BN245" s="91">
        <v>45397.11</v>
      </c>
      <c r="BO245" s="91">
        <v>0</v>
      </c>
      <c r="BP245" s="91">
        <v>0</v>
      </c>
      <c r="BQ245" s="91" t="s">
        <v>308</v>
      </c>
      <c r="BR245" s="91">
        <v>10430030.26</v>
      </c>
      <c r="BS245" s="91" t="s">
        <v>308</v>
      </c>
      <c r="BT245" s="91">
        <v>5437856.54</v>
      </c>
      <c r="BU245" s="91" t="s">
        <v>308</v>
      </c>
      <c r="BV245" s="91">
        <v>162816.01999999999</v>
      </c>
      <c r="BW245" s="91" t="s">
        <v>308</v>
      </c>
      <c r="BX245" s="91">
        <v>2506606.36</v>
      </c>
      <c r="BY245" s="91" t="s">
        <v>308</v>
      </c>
      <c r="BZ245" s="91">
        <v>8107278.9100000001</v>
      </c>
      <c r="CA245" s="91" t="s">
        <v>308</v>
      </c>
      <c r="CB245" s="91">
        <v>2128623.27</v>
      </c>
      <c r="CC245" s="91" t="s">
        <v>308</v>
      </c>
      <c r="CD245" s="91">
        <v>11933.91</v>
      </c>
      <c r="CE245" s="91" t="s">
        <v>308</v>
      </c>
      <c r="CF245" s="91">
        <v>14046.44</v>
      </c>
      <c r="CG245" s="91" t="s">
        <v>308</v>
      </c>
      <c r="CH245" s="91">
        <v>25980.36</v>
      </c>
      <c r="CI245" s="91" t="s">
        <v>308</v>
      </c>
      <c r="CJ245" s="91">
        <v>2154603.62</v>
      </c>
      <c r="CK245" s="91" t="s">
        <v>308</v>
      </c>
      <c r="CL245" s="91">
        <v>0</v>
      </c>
      <c r="CM245" s="91" t="s">
        <v>308</v>
      </c>
      <c r="CN245" s="91">
        <v>0</v>
      </c>
      <c r="CO245" s="91" t="s">
        <v>308</v>
      </c>
      <c r="CP245" s="91">
        <v>0</v>
      </c>
      <c r="CQ245" s="91" t="s">
        <v>308</v>
      </c>
      <c r="CR245" s="91">
        <v>2065314.31</v>
      </c>
      <c r="CS245" s="91" t="s">
        <v>308</v>
      </c>
      <c r="CT245" s="91">
        <v>2065314.31</v>
      </c>
      <c r="CU245" s="91" t="s">
        <v>308</v>
      </c>
      <c r="CV245" s="91">
        <v>12327196.84</v>
      </c>
      <c r="CW245" s="91" t="s">
        <v>308</v>
      </c>
      <c r="CX245" s="91">
        <v>22757227.109999999</v>
      </c>
      <c r="CY245" s="91" t="s">
        <v>308</v>
      </c>
    </row>
    <row r="246" spans="1:103" ht="14.5" x14ac:dyDescent="0.35">
      <c r="A246" s="86" t="s">
        <v>410</v>
      </c>
      <c r="B246" s="86" t="s">
        <v>391</v>
      </c>
      <c r="C246" s="71"/>
      <c r="D246" s="71"/>
      <c r="E246" s="88" t="s">
        <v>392</v>
      </c>
      <c r="F246" s="88" t="s">
        <v>392</v>
      </c>
      <c r="G246" s="88" t="s">
        <v>392</v>
      </c>
      <c r="H246" s="88" t="s">
        <v>392</v>
      </c>
      <c r="I246" s="88" t="s">
        <v>392</v>
      </c>
      <c r="J246" s="88" t="s">
        <v>392</v>
      </c>
      <c r="K246" s="88" t="s">
        <v>392</v>
      </c>
      <c r="L246" s="88" t="s">
        <v>392</v>
      </c>
      <c r="M246" s="88" t="s">
        <v>392</v>
      </c>
      <c r="N246" s="88" t="s">
        <v>392</v>
      </c>
      <c r="O246" s="88" t="s">
        <v>392</v>
      </c>
      <c r="P246" s="88" t="s">
        <v>392</v>
      </c>
      <c r="Q246" s="88" t="s">
        <v>392</v>
      </c>
      <c r="R246" s="88" t="s">
        <v>392</v>
      </c>
      <c r="S246" s="88" t="s">
        <v>392</v>
      </c>
      <c r="T246" s="88" t="s">
        <v>392</v>
      </c>
      <c r="U246" s="88" t="s">
        <v>392</v>
      </c>
      <c r="V246" s="88" t="s">
        <v>392</v>
      </c>
      <c r="W246" s="88" t="s">
        <v>392</v>
      </c>
      <c r="X246" s="88" t="s">
        <v>392</v>
      </c>
      <c r="Y246" s="88" t="s">
        <v>392</v>
      </c>
      <c r="Z246" s="88" t="s">
        <v>392</v>
      </c>
      <c r="AA246" s="88" t="s">
        <v>392</v>
      </c>
      <c r="AB246" s="88" t="s">
        <v>392</v>
      </c>
      <c r="AC246" s="88" t="s">
        <v>392</v>
      </c>
      <c r="AD246" s="88" t="s">
        <v>392</v>
      </c>
      <c r="AE246" s="88" t="s">
        <v>392</v>
      </c>
      <c r="AF246" s="88" t="s">
        <v>392</v>
      </c>
      <c r="AG246" s="88" t="s">
        <v>392</v>
      </c>
      <c r="AH246" s="88" t="s">
        <v>392</v>
      </c>
      <c r="AI246" s="88" t="s">
        <v>392</v>
      </c>
      <c r="AJ246" s="88" t="s">
        <v>392</v>
      </c>
      <c r="AK246" s="88" t="s">
        <v>392</v>
      </c>
      <c r="AL246" s="88" t="s">
        <v>392</v>
      </c>
      <c r="AM246" s="88" t="s">
        <v>392</v>
      </c>
      <c r="AN246" s="88" t="s">
        <v>392</v>
      </c>
      <c r="AO246" s="88" t="s">
        <v>392</v>
      </c>
      <c r="AP246" s="88" t="s">
        <v>392</v>
      </c>
      <c r="AQ246" s="88" t="s">
        <v>392</v>
      </c>
      <c r="AR246" s="88" t="s">
        <v>392</v>
      </c>
      <c r="AS246" s="88" t="s">
        <v>392</v>
      </c>
      <c r="AT246" s="88" t="s">
        <v>392</v>
      </c>
      <c r="AU246" s="88" t="s">
        <v>392</v>
      </c>
      <c r="AV246" s="88" t="s">
        <v>392</v>
      </c>
      <c r="AW246" s="88" t="s">
        <v>392</v>
      </c>
      <c r="AX246" s="88" t="s">
        <v>392</v>
      </c>
      <c r="AY246" s="88" t="s">
        <v>392</v>
      </c>
      <c r="AZ246" s="88" t="s">
        <v>392</v>
      </c>
      <c r="BA246" s="88" t="s">
        <v>392</v>
      </c>
      <c r="BB246" s="88" t="s">
        <v>392</v>
      </c>
      <c r="BC246" s="88" t="s">
        <v>392</v>
      </c>
      <c r="BD246" s="88" t="s">
        <v>392</v>
      </c>
      <c r="BE246" s="88" t="s">
        <v>392</v>
      </c>
      <c r="BF246" s="88" t="s">
        <v>392</v>
      </c>
      <c r="BG246" s="88" t="s">
        <v>392</v>
      </c>
      <c r="BH246" s="88" t="s">
        <v>392</v>
      </c>
      <c r="BI246" s="88" t="s">
        <v>392</v>
      </c>
      <c r="BJ246" s="88" t="s">
        <v>392</v>
      </c>
      <c r="BK246" s="88" t="s">
        <v>392</v>
      </c>
      <c r="BL246" s="88" t="s">
        <v>392</v>
      </c>
      <c r="BM246" s="88" t="s">
        <v>392</v>
      </c>
      <c r="BN246" s="88" t="s">
        <v>392</v>
      </c>
      <c r="BO246" s="88" t="s">
        <v>392</v>
      </c>
      <c r="BP246" s="88" t="s">
        <v>392</v>
      </c>
      <c r="BQ246" s="88" t="s">
        <v>308</v>
      </c>
      <c r="BR246" s="88" t="s">
        <v>392</v>
      </c>
      <c r="BS246" s="88" t="s">
        <v>308</v>
      </c>
      <c r="BT246" s="88" t="s">
        <v>392</v>
      </c>
      <c r="BU246" s="88" t="s">
        <v>308</v>
      </c>
      <c r="BV246" s="88" t="s">
        <v>392</v>
      </c>
      <c r="BW246" s="88" t="s">
        <v>308</v>
      </c>
      <c r="BX246" s="88" t="s">
        <v>392</v>
      </c>
      <c r="BY246" s="88" t="s">
        <v>308</v>
      </c>
      <c r="BZ246" s="88" t="s">
        <v>392</v>
      </c>
      <c r="CA246" s="88" t="s">
        <v>308</v>
      </c>
      <c r="CB246" s="88" t="s">
        <v>392</v>
      </c>
      <c r="CC246" s="88" t="s">
        <v>308</v>
      </c>
      <c r="CD246" s="88" t="s">
        <v>392</v>
      </c>
      <c r="CE246" s="88" t="s">
        <v>308</v>
      </c>
      <c r="CF246" s="88" t="s">
        <v>392</v>
      </c>
      <c r="CG246" s="88" t="s">
        <v>308</v>
      </c>
      <c r="CH246" s="88" t="s">
        <v>392</v>
      </c>
      <c r="CI246" s="88" t="s">
        <v>308</v>
      </c>
      <c r="CJ246" s="88" t="s">
        <v>392</v>
      </c>
      <c r="CK246" s="88" t="s">
        <v>308</v>
      </c>
      <c r="CL246" s="88" t="s">
        <v>392</v>
      </c>
      <c r="CM246" s="88" t="s">
        <v>308</v>
      </c>
      <c r="CN246" s="88" t="s">
        <v>392</v>
      </c>
      <c r="CO246" s="88" t="s">
        <v>308</v>
      </c>
      <c r="CP246" s="88" t="s">
        <v>392</v>
      </c>
      <c r="CQ246" s="88" t="s">
        <v>308</v>
      </c>
      <c r="CR246" s="88" t="s">
        <v>392</v>
      </c>
      <c r="CS246" s="88" t="s">
        <v>308</v>
      </c>
      <c r="CT246" s="88" t="s">
        <v>392</v>
      </c>
      <c r="CU246" s="88" t="s">
        <v>308</v>
      </c>
      <c r="CV246" s="88" t="s">
        <v>392</v>
      </c>
      <c r="CW246" s="88" t="s">
        <v>308</v>
      </c>
      <c r="CX246" s="88" t="s">
        <v>392</v>
      </c>
      <c r="CY246" s="88" t="s">
        <v>308</v>
      </c>
    </row>
    <row r="247" spans="1:103" ht="14.5" x14ac:dyDescent="0.35">
      <c r="A247" s="86" t="s">
        <v>410</v>
      </c>
      <c r="B247" s="86" t="s">
        <v>393</v>
      </c>
      <c r="C247" s="71"/>
      <c r="D247" s="71"/>
      <c r="E247" s="92" t="s">
        <v>392</v>
      </c>
      <c r="F247" s="92" t="s">
        <v>392</v>
      </c>
      <c r="G247" s="92" t="s">
        <v>392</v>
      </c>
      <c r="H247" s="92" t="s">
        <v>392</v>
      </c>
      <c r="I247" s="92" t="s">
        <v>392</v>
      </c>
      <c r="J247" s="92" t="s">
        <v>392</v>
      </c>
      <c r="K247" s="92" t="s">
        <v>392</v>
      </c>
      <c r="L247" s="92" t="s">
        <v>392</v>
      </c>
      <c r="M247" s="92" t="s">
        <v>392</v>
      </c>
      <c r="N247" s="92" t="s">
        <v>392</v>
      </c>
      <c r="O247" s="92" t="s">
        <v>392</v>
      </c>
      <c r="P247" s="92" t="s">
        <v>392</v>
      </c>
      <c r="Q247" s="92" t="s">
        <v>392</v>
      </c>
      <c r="R247" s="92" t="s">
        <v>392</v>
      </c>
      <c r="S247" s="92" t="s">
        <v>392</v>
      </c>
      <c r="T247" s="92" t="s">
        <v>392</v>
      </c>
      <c r="U247" s="92" t="s">
        <v>392</v>
      </c>
      <c r="V247" s="92" t="s">
        <v>392</v>
      </c>
      <c r="W247" s="92" t="s">
        <v>392</v>
      </c>
      <c r="X247" s="92" t="s">
        <v>392</v>
      </c>
      <c r="Y247" s="92" t="s">
        <v>392</v>
      </c>
      <c r="Z247" s="92" t="s">
        <v>392</v>
      </c>
      <c r="AA247" s="92" t="s">
        <v>392</v>
      </c>
      <c r="AB247" s="92" t="s">
        <v>392</v>
      </c>
      <c r="AC247" s="92" t="s">
        <v>392</v>
      </c>
      <c r="AD247" s="92" t="s">
        <v>392</v>
      </c>
      <c r="AE247" s="92" t="s">
        <v>392</v>
      </c>
      <c r="AF247" s="92" t="s">
        <v>392</v>
      </c>
      <c r="AG247" s="92" t="s">
        <v>392</v>
      </c>
      <c r="AH247" s="92" t="s">
        <v>392</v>
      </c>
      <c r="AI247" s="92" t="s">
        <v>392</v>
      </c>
      <c r="AJ247" s="92" t="s">
        <v>392</v>
      </c>
      <c r="AK247" s="92" t="s">
        <v>392</v>
      </c>
      <c r="AL247" s="92" t="s">
        <v>392</v>
      </c>
      <c r="AM247" s="92" t="s">
        <v>392</v>
      </c>
      <c r="AN247" s="92" t="s">
        <v>392</v>
      </c>
      <c r="AO247" s="92" t="s">
        <v>392</v>
      </c>
      <c r="AP247" s="92" t="s">
        <v>392</v>
      </c>
      <c r="AQ247" s="92" t="s">
        <v>392</v>
      </c>
      <c r="AR247" s="92" t="s">
        <v>392</v>
      </c>
      <c r="AS247" s="92" t="s">
        <v>392</v>
      </c>
      <c r="AT247" s="92" t="s">
        <v>392</v>
      </c>
      <c r="AU247" s="92" t="s">
        <v>392</v>
      </c>
      <c r="AV247" s="92" t="s">
        <v>392</v>
      </c>
      <c r="AW247" s="92" t="s">
        <v>392</v>
      </c>
      <c r="AX247" s="92" t="s">
        <v>392</v>
      </c>
      <c r="AY247" s="92" t="s">
        <v>392</v>
      </c>
      <c r="AZ247" s="92" t="s">
        <v>392</v>
      </c>
      <c r="BA247" s="92" t="s">
        <v>392</v>
      </c>
      <c r="BB247" s="92" t="s">
        <v>392</v>
      </c>
      <c r="BC247" s="92" t="s">
        <v>392</v>
      </c>
      <c r="BD247" s="92" t="s">
        <v>392</v>
      </c>
      <c r="BE247" s="92" t="s">
        <v>392</v>
      </c>
      <c r="BF247" s="92" t="s">
        <v>392</v>
      </c>
      <c r="BG247" s="92" t="s">
        <v>392</v>
      </c>
      <c r="BH247" s="92" t="s">
        <v>392</v>
      </c>
      <c r="BI247" s="92" t="s">
        <v>392</v>
      </c>
      <c r="BJ247" s="92" t="s">
        <v>392</v>
      </c>
      <c r="BK247" s="92" t="s">
        <v>392</v>
      </c>
      <c r="BL247" s="92" t="s">
        <v>392</v>
      </c>
      <c r="BM247" s="92" t="s">
        <v>392</v>
      </c>
      <c r="BN247" s="92" t="s">
        <v>392</v>
      </c>
      <c r="BO247" s="92" t="s">
        <v>392</v>
      </c>
      <c r="BP247" s="92" t="s">
        <v>392</v>
      </c>
      <c r="BQ247" s="92" t="s">
        <v>308</v>
      </c>
      <c r="BR247" s="92" t="s">
        <v>392</v>
      </c>
      <c r="BS247" s="92" t="s">
        <v>308</v>
      </c>
      <c r="BT247" s="92" t="s">
        <v>392</v>
      </c>
      <c r="BU247" s="92" t="s">
        <v>308</v>
      </c>
      <c r="BV247" s="92" t="s">
        <v>392</v>
      </c>
      <c r="BW247" s="92" t="s">
        <v>308</v>
      </c>
      <c r="BX247" s="92" t="s">
        <v>392</v>
      </c>
      <c r="BY247" s="92" t="s">
        <v>308</v>
      </c>
      <c r="BZ247" s="92" t="s">
        <v>392</v>
      </c>
      <c r="CA247" s="92" t="s">
        <v>308</v>
      </c>
      <c r="CB247" s="92" t="s">
        <v>392</v>
      </c>
      <c r="CC247" s="92" t="s">
        <v>308</v>
      </c>
      <c r="CD247" s="92" t="s">
        <v>392</v>
      </c>
      <c r="CE247" s="92" t="s">
        <v>308</v>
      </c>
      <c r="CF247" s="92" t="s">
        <v>392</v>
      </c>
      <c r="CG247" s="92" t="s">
        <v>308</v>
      </c>
      <c r="CH247" s="92" t="s">
        <v>392</v>
      </c>
      <c r="CI247" s="92" t="s">
        <v>308</v>
      </c>
      <c r="CJ247" s="92" t="s">
        <v>392</v>
      </c>
      <c r="CK247" s="92" t="s">
        <v>308</v>
      </c>
      <c r="CL247" s="92" t="s">
        <v>392</v>
      </c>
      <c r="CM247" s="92" t="s">
        <v>308</v>
      </c>
      <c r="CN247" s="92" t="s">
        <v>392</v>
      </c>
      <c r="CO247" s="92" t="s">
        <v>308</v>
      </c>
      <c r="CP247" s="92" t="s">
        <v>392</v>
      </c>
      <c r="CQ247" s="92" t="s">
        <v>308</v>
      </c>
      <c r="CR247" s="92" t="s">
        <v>392</v>
      </c>
      <c r="CS247" s="92" t="s">
        <v>308</v>
      </c>
      <c r="CT247" s="92" t="s">
        <v>392</v>
      </c>
      <c r="CU247" s="92" t="s">
        <v>308</v>
      </c>
      <c r="CV247" s="92" t="s">
        <v>392</v>
      </c>
      <c r="CW247" s="92" t="s">
        <v>308</v>
      </c>
      <c r="CX247" s="92" t="s">
        <v>392</v>
      </c>
      <c r="CY247" s="92" t="s">
        <v>308</v>
      </c>
    </row>
    <row r="248" spans="1:103" ht="14.5" x14ac:dyDescent="0.35">
      <c r="A248" s="86" t="s">
        <v>410</v>
      </c>
      <c r="B248" s="86" t="s">
        <v>394</v>
      </c>
      <c r="C248" s="71"/>
      <c r="D248" s="71"/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88">
        <v>0</v>
      </c>
      <c r="K248" s="88">
        <v>0</v>
      </c>
      <c r="L248" s="88">
        <v>0</v>
      </c>
      <c r="M248" s="88">
        <v>0</v>
      </c>
      <c r="N248" s="88">
        <v>0</v>
      </c>
      <c r="O248" s="88">
        <v>0</v>
      </c>
      <c r="P248" s="88">
        <v>0</v>
      </c>
      <c r="Q248" s="88">
        <v>0</v>
      </c>
      <c r="R248" s="88">
        <v>0</v>
      </c>
      <c r="S248" s="88">
        <v>0</v>
      </c>
      <c r="T248" s="88">
        <v>0</v>
      </c>
      <c r="U248" s="88">
        <v>0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</v>
      </c>
      <c r="AB248" s="88">
        <v>0</v>
      </c>
      <c r="AC248" s="88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88">
        <v>0</v>
      </c>
      <c r="AJ248" s="88">
        <v>0</v>
      </c>
      <c r="AK248" s="88">
        <v>0</v>
      </c>
      <c r="AL248" s="88">
        <v>0</v>
      </c>
      <c r="AM248" s="88">
        <v>0</v>
      </c>
      <c r="AN248" s="88">
        <v>0</v>
      </c>
      <c r="AO248" s="88">
        <v>0</v>
      </c>
      <c r="AP248" s="88">
        <v>0</v>
      </c>
      <c r="AQ248" s="88">
        <v>0</v>
      </c>
      <c r="AR248" s="88">
        <v>0</v>
      </c>
      <c r="AS248" s="88">
        <v>0</v>
      </c>
      <c r="AT248" s="88">
        <v>0</v>
      </c>
      <c r="AU248" s="88">
        <v>0</v>
      </c>
      <c r="AV248" s="88">
        <v>0</v>
      </c>
      <c r="AW248" s="88">
        <v>0</v>
      </c>
      <c r="AX248" s="88">
        <v>0</v>
      </c>
      <c r="AY248" s="88">
        <v>0</v>
      </c>
      <c r="AZ248" s="88">
        <v>0</v>
      </c>
      <c r="BA248" s="88">
        <v>0</v>
      </c>
      <c r="BB248" s="88">
        <v>0</v>
      </c>
      <c r="BC248" s="88">
        <v>0</v>
      </c>
      <c r="BD248" s="88">
        <v>0</v>
      </c>
      <c r="BE248" s="88">
        <v>0</v>
      </c>
      <c r="BF248" s="88">
        <v>0</v>
      </c>
      <c r="BG248" s="88">
        <v>0</v>
      </c>
      <c r="BH248" s="88">
        <v>0</v>
      </c>
      <c r="BI248" s="88">
        <v>0</v>
      </c>
      <c r="BJ248" s="88">
        <v>0</v>
      </c>
      <c r="BK248" s="88">
        <v>0</v>
      </c>
      <c r="BL248" s="88">
        <v>0</v>
      </c>
      <c r="BM248" s="88">
        <v>0</v>
      </c>
      <c r="BN248" s="88">
        <v>0</v>
      </c>
      <c r="BO248" s="88">
        <v>0</v>
      </c>
      <c r="BP248" s="88">
        <v>0</v>
      </c>
      <c r="BQ248" s="88" t="s">
        <v>308</v>
      </c>
      <c r="BR248" s="88">
        <v>0</v>
      </c>
      <c r="BS248" s="88" t="s">
        <v>308</v>
      </c>
      <c r="BT248" s="88">
        <v>-109079.97</v>
      </c>
      <c r="BU248" s="88" t="s">
        <v>308</v>
      </c>
      <c r="BV248" s="88">
        <v>0</v>
      </c>
      <c r="BW248" s="88" t="s">
        <v>308</v>
      </c>
      <c r="BX248" s="88">
        <v>0</v>
      </c>
      <c r="BY248" s="88" t="s">
        <v>308</v>
      </c>
      <c r="BZ248" s="88">
        <v>-109079.97</v>
      </c>
      <c r="CA248" s="88" t="s">
        <v>308</v>
      </c>
      <c r="CB248" s="88">
        <v>0</v>
      </c>
      <c r="CC248" s="88" t="s">
        <v>308</v>
      </c>
      <c r="CD248" s="88">
        <v>0</v>
      </c>
      <c r="CE248" s="88" t="s">
        <v>308</v>
      </c>
      <c r="CF248" s="88">
        <v>0</v>
      </c>
      <c r="CG248" s="88" t="s">
        <v>308</v>
      </c>
      <c r="CH248" s="88">
        <v>0</v>
      </c>
      <c r="CI248" s="88" t="s">
        <v>308</v>
      </c>
      <c r="CJ248" s="88">
        <v>0</v>
      </c>
      <c r="CK248" s="88" t="s">
        <v>308</v>
      </c>
      <c r="CL248" s="88">
        <v>0</v>
      </c>
      <c r="CM248" s="88" t="s">
        <v>308</v>
      </c>
      <c r="CN248" s="88">
        <v>0</v>
      </c>
      <c r="CO248" s="88" t="s">
        <v>308</v>
      </c>
      <c r="CP248" s="88">
        <v>0</v>
      </c>
      <c r="CQ248" s="88" t="s">
        <v>308</v>
      </c>
      <c r="CR248" s="88">
        <v>109079.97</v>
      </c>
      <c r="CS248" s="88" t="s">
        <v>308</v>
      </c>
      <c r="CT248" s="88">
        <v>109079.97</v>
      </c>
      <c r="CU248" s="88" t="s">
        <v>308</v>
      </c>
      <c r="CV248" s="88">
        <v>0</v>
      </c>
      <c r="CW248" s="88" t="s">
        <v>308</v>
      </c>
      <c r="CX248" s="88">
        <v>0</v>
      </c>
      <c r="CY248" s="88" t="s">
        <v>308</v>
      </c>
    </row>
    <row r="249" spans="1:103" ht="14.5" x14ac:dyDescent="0.35">
      <c r="A249" s="86" t="s">
        <v>410</v>
      </c>
      <c r="B249" s="86" t="s">
        <v>395</v>
      </c>
      <c r="C249" s="71"/>
      <c r="D249" s="71"/>
      <c r="E249" s="91">
        <v>228783.35</v>
      </c>
      <c r="F249" s="91">
        <v>22531.08</v>
      </c>
      <c r="G249" s="91">
        <v>6539.5</v>
      </c>
      <c r="H249" s="91">
        <v>44767.64</v>
      </c>
      <c r="I249" s="91">
        <v>735507.65</v>
      </c>
      <c r="J249" s="91">
        <v>130211.27</v>
      </c>
      <c r="K249" s="91">
        <v>84627.9</v>
      </c>
      <c r="L249" s="91">
        <v>116159.73</v>
      </c>
      <c r="M249" s="91">
        <v>44921.19</v>
      </c>
      <c r="N249" s="91">
        <v>273870.21999999997</v>
      </c>
      <c r="O249" s="91">
        <v>333193.03000000003</v>
      </c>
      <c r="P249" s="91">
        <v>137662.6</v>
      </c>
      <c r="Q249" s="91">
        <v>174644.24</v>
      </c>
      <c r="R249" s="91">
        <v>116235.43</v>
      </c>
      <c r="S249" s="91">
        <v>267827.53000000003</v>
      </c>
      <c r="T249" s="91">
        <v>265129.33</v>
      </c>
      <c r="U249" s="91">
        <v>182653.12</v>
      </c>
      <c r="V249" s="91">
        <v>170075.85</v>
      </c>
      <c r="W249" s="91">
        <v>377563.81</v>
      </c>
      <c r="X249" s="91">
        <v>577818.69999999995</v>
      </c>
      <c r="Y249" s="91">
        <v>138699.97</v>
      </c>
      <c r="Z249" s="91">
        <v>122723.19</v>
      </c>
      <c r="AA249" s="91">
        <v>103243.04</v>
      </c>
      <c r="AB249" s="91">
        <v>396438.12</v>
      </c>
      <c r="AC249" s="91">
        <v>27610.99</v>
      </c>
      <c r="AD249" s="91">
        <v>109849.57</v>
      </c>
      <c r="AE249" s="91">
        <v>893924.11</v>
      </c>
      <c r="AF249" s="91">
        <v>121246.04</v>
      </c>
      <c r="AG249" s="91">
        <v>579374.94999999995</v>
      </c>
      <c r="AH249" s="91">
        <v>330802.5</v>
      </c>
      <c r="AI249" s="91">
        <v>296580.88</v>
      </c>
      <c r="AJ249" s="91">
        <v>91180.77</v>
      </c>
      <c r="AK249" s="91">
        <v>87865.98</v>
      </c>
      <c r="AL249" s="91">
        <v>272371.69</v>
      </c>
      <c r="AM249" s="91">
        <v>45023.85</v>
      </c>
      <c r="AN249" s="91">
        <v>293636.45</v>
      </c>
      <c r="AO249" s="91">
        <v>74436.88</v>
      </c>
      <c r="AP249" s="91">
        <v>71368.23</v>
      </c>
      <c r="AQ249" s="91">
        <v>164536.10999999999</v>
      </c>
      <c r="AR249" s="91">
        <v>262031.97</v>
      </c>
      <c r="AS249" s="91">
        <v>329143.75</v>
      </c>
      <c r="AT249" s="91">
        <v>184754.9</v>
      </c>
      <c r="AU249" s="91">
        <v>106750.41</v>
      </c>
      <c r="AV249" s="91">
        <v>361051.33</v>
      </c>
      <c r="AW249" s="91">
        <v>283554.63</v>
      </c>
      <c r="AX249" s="91">
        <v>136437.75</v>
      </c>
      <c r="AY249" s="91">
        <v>69164.36</v>
      </c>
      <c r="AZ249" s="91">
        <v>72529.09</v>
      </c>
      <c r="BA249" s="91">
        <v>51805.29</v>
      </c>
      <c r="BB249" s="91">
        <v>93250.22</v>
      </c>
      <c r="BC249" s="91">
        <v>23218.09</v>
      </c>
      <c r="BD249" s="91">
        <v>76340.34</v>
      </c>
      <c r="BE249" s="91">
        <v>168000.89</v>
      </c>
      <c r="BF249" s="91">
        <v>331381.82</v>
      </c>
      <c r="BG249" s="91">
        <v>141267.49</v>
      </c>
      <c r="BH249" s="91">
        <v>300935.71000000002</v>
      </c>
      <c r="BI249" s="91">
        <v>90169.08</v>
      </c>
      <c r="BJ249" s="91">
        <v>71344.070000000007</v>
      </c>
      <c r="BK249" s="91">
        <v>52173.84</v>
      </c>
      <c r="BL249" s="91">
        <v>45474.57</v>
      </c>
      <c r="BM249" s="91">
        <v>10458.16</v>
      </c>
      <c r="BN249" s="91">
        <v>48227.9</v>
      </c>
      <c r="BO249" s="91">
        <v>4.25</v>
      </c>
      <c r="BP249" s="91">
        <v>0</v>
      </c>
      <c r="BQ249" s="91" t="s">
        <v>308</v>
      </c>
      <c r="BR249" s="91">
        <v>11821106.33</v>
      </c>
      <c r="BS249" s="91" t="s">
        <v>308</v>
      </c>
      <c r="BT249" s="91">
        <v>6432870.4500000002</v>
      </c>
      <c r="BU249" s="91" t="s">
        <v>308</v>
      </c>
      <c r="BV249" s="91">
        <v>162874.17000000001</v>
      </c>
      <c r="BW249" s="91" t="s">
        <v>308</v>
      </c>
      <c r="BX249" s="91">
        <v>2540679.9900000002</v>
      </c>
      <c r="BY249" s="91" t="s">
        <v>308</v>
      </c>
      <c r="BZ249" s="91">
        <v>9136424.6099999994</v>
      </c>
      <c r="CA249" s="91" t="s">
        <v>308</v>
      </c>
      <c r="CB249" s="91">
        <v>2470035.7200000002</v>
      </c>
      <c r="CC249" s="91" t="s">
        <v>308</v>
      </c>
      <c r="CD249" s="91">
        <v>13538.39</v>
      </c>
      <c r="CE249" s="91" t="s">
        <v>308</v>
      </c>
      <c r="CF249" s="91">
        <v>53607.4</v>
      </c>
      <c r="CG249" s="91" t="s">
        <v>308</v>
      </c>
      <c r="CH249" s="91">
        <v>67145.789999999994</v>
      </c>
      <c r="CI249" s="91" t="s">
        <v>308</v>
      </c>
      <c r="CJ249" s="91">
        <v>2537181.5099999998</v>
      </c>
      <c r="CK249" s="91" t="s">
        <v>308</v>
      </c>
      <c r="CL249" s="91">
        <v>0</v>
      </c>
      <c r="CM249" s="91" t="s">
        <v>308</v>
      </c>
      <c r="CN249" s="91">
        <v>0</v>
      </c>
      <c r="CO249" s="91" t="s">
        <v>308</v>
      </c>
      <c r="CP249" s="91">
        <v>0</v>
      </c>
      <c r="CQ249" s="91" t="s">
        <v>308</v>
      </c>
      <c r="CR249" s="91">
        <v>2165360.02</v>
      </c>
      <c r="CS249" s="91" t="s">
        <v>308</v>
      </c>
      <c r="CT249" s="91">
        <v>2165360.02</v>
      </c>
      <c r="CU249" s="91" t="s">
        <v>308</v>
      </c>
      <c r="CV249" s="91">
        <v>13838966.140000001</v>
      </c>
      <c r="CW249" s="91" t="s">
        <v>308</v>
      </c>
      <c r="CX249" s="91">
        <v>25660072.469999999</v>
      </c>
      <c r="CY249" s="91" t="s">
        <v>308</v>
      </c>
    </row>
    <row r="250" spans="1:103" ht="14.5" x14ac:dyDescent="0.35">
      <c r="A250" s="86" t="s">
        <v>410</v>
      </c>
      <c r="B250" s="86" t="s">
        <v>396</v>
      </c>
      <c r="C250" s="71"/>
      <c r="D250" s="71"/>
      <c r="E250" s="87">
        <v>41401.019999999997</v>
      </c>
      <c r="F250" s="87">
        <v>7379</v>
      </c>
      <c r="G250" s="87">
        <v>2365.3000000000002</v>
      </c>
      <c r="H250" s="87">
        <v>17090.11</v>
      </c>
      <c r="I250" s="87">
        <v>119597.26</v>
      </c>
      <c r="J250" s="87">
        <v>36069.72</v>
      </c>
      <c r="K250" s="87">
        <v>19181.009999999998</v>
      </c>
      <c r="L250" s="87">
        <v>23021.91</v>
      </c>
      <c r="M250" s="87">
        <v>16991.810000000001</v>
      </c>
      <c r="N250" s="87">
        <v>7731.4</v>
      </c>
      <c r="O250" s="87">
        <v>59247.43</v>
      </c>
      <c r="P250" s="87">
        <v>30655.51</v>
      </c>
      <c r="Q250" s="87">
        <v>50629.32</v>
      </c>
      <c r="R250" s="87">
        <v>36690.92</v>
      </c>
      <c r="S250" s="87">
        <v>39323.620000000003</v>
      </c>
      <c r="T250" s="87">
        <v>106676.45</v>
      </c>
      <c r="U250" s="87">
        <v>46209.32</v>
      </c>
      <c r="V250" s="87">
        <v>56499.83</v>
      </c>
      <c r="W250" s="87">
        <v>130086.76</v>
      </c>
      <c r="X250" s="87">
        <v>105578.45</v>
      </c>
      <c r="Y250" s="87">
        <v>29481.81</v>
      </c>
      <c r="Z250" s="87">
        <v>47652.52</v>
      </c>
      <c r="AA250" s="87">
        <v>51192.82</v>
      </c>
      <c r="AB250" s="87">
        <v>59204.73</v>
      </c>
      <c r="AC250" s="87">
        <v>11289.41</v>
      </c>
      <c r="AD250" s="87">
        <v>37158.519999999997</v>
      </c>
      <c r="AE250" s="87">
        <v>304856.84000000003</v>
      </c>
      <c r="AF250" s="87">
        <v>85994.14</v>
      </c>
      <c r="AG250" s="87">
        <v>319539.05</v>
      </c>
      <c r="AH250" s="87">
        <v>273911.73</v>
      </c>
      <c r="AI250" s="87">
        <v>134482.56</v>
      </c>
      <c r="AJ250" s="87">
        <v>9221.9</v>
      </c>
      <c r="AK250" s="87">
        <v>18843.11</v>
      </c>
      <c r="AL250" s="87">
        <v>94880.24</v>
      </c>
      <c r="AM250" s="87">
        <v>37912.120000000003</v>
      </c>
      <c r="AN250" s="87">
        <v>161623.57999999999</v>
      </c>
      <c r="AO250" s="87">
        <v>31257.21</v>
      </c>
      <c r="AP250" s="87">
        <v>26599.31</v>
      </c>
      <c r="AQ250" s="87">
        <v>42476.32</v>
      </c>
      <c r="AR250" s="87">
        <v>157412.37</v>
      </c>
      <c r="AS250" s="87">
        <v>175987.88</v>
      </c>
      <c r="AT250" s="87">
        <v>46878.02</v>
      </c>
      <c r="AU250" s="87">
        <v>44415.22</v>
      </c>
      <c r="AV250" s="87">
        <v>52798.92</v>
      </c>
      <c r="AW250" s="87">
        <v>213295.1</v>
      </c>
      <c r="AX250" s="87">
        <v>86811.04</v>
      </c>
      <c r="AY250" s="87">
        <v>52740.02</v>
      </c>
      <c r="AZ250" s="87">
        <v>27574.21</v>
      </c>
      <c r="BA250" s="87">
        <v>19983.21</v>
      </c>
      <c r="BB250" s="87">
        <v>19651.11</v>
      </c>
      <c r="BC250" s="87">
        <v>106033.15</v>
      </c>
      <c r="BD250" s="87">
        <v>11077.31</v>
      </c>
      <c r="BE250" s="87">
        <v>144579.76999999999</v>
      </c>
      <c r="BF250" s="87">
        <v>538612.05000000005</v>
      </c>
      <c r="BG250" s="87">
        <v>453038.81</v>
      </c>
      <c r="BH250" s="87">
        <v>374230.78</v>
      </c>
      <c r="BI250" s="87">
        <v>226722.11</v>
      </c>
      <c r="BJ250" s="87">
        <v>39748.82</v>
      </c>
      <c r="BK250" s="87">
        <v>35242.92</v>
      </c>
      <c r="BL250" s="87">
        <v>66517.429999999993</v>
      </c>
      <c r="BM250" s="87">
        <v>8068.3</v>
      </c>
      <c r="BN250" s="87">
        <v>31035.61</v>
      </c>
      <c r="BO250" s="87">
        <v>44576.62</v>
      </c>
      <c r="BP250" s="87">
        <v>0</v>
      </c>
      <c r="BQ250" s="87" t="s">
        <v>308</v>
      </c>
      <c r="BR250" s="87">
        <v>5707034.9000000004</v>
      </c>
      <c r="BS250" s="87" t="s">
        <v>308</v>
      </c>
      <c r="BT250" s="87" t="s">
        <v>392</v>
      </c>
      <c r="BU250" s="87" t="s">
        <v>308</v>
      </c>
      <c r="BV250" s="87" t="s">
        <v>392</v>
      </c>
      <c r="BW250" s="87" t="s">
        <v>308</v>
      </c>
      <c r="BX250" s="87" t="s">
        <v>392</v>
      </c>
      <c r="BY250" s="87" t="s">
        <v>308</v>
      </c>
      <c r="BZ250" s="87" t="s">
        <v>392</v>
      </c>
      <c r="CA250" s="87" t="s">
        <v>308</v>
      </c>
      <c r="CB250" s="87" t="s">
        <v>392</v>
      </c>
      <c r="CC250" s="87" t="s">
        <v>308</v>
      </c>
      <c r="CD250" s="87" t="s">
        <v>392</v>
      </c>
      <c r="CE250" s="87" t="s">
        <v>308</v>
      </c>
      <c r="CF250" s="87" t="s">
        <v>392</v>
      </c>
      <c r="CG250" s="87" t="s">
        <v>308</v>
      </c>
      <c r="CH250" s="87" t="s">
        <v>392</v>
      </c>
      <c r="CI250" s="87" t="s">
        <v>308</v>
      </c>
      <c r="CJ250" s="87" t="s">
        <v>392</v>
      </c>
      <c r="CK250" s="87" t="s">
        <v>308</v>
      </c>
      <c r="CL250" s="87" t="s">
        <v>392</v>
      </c>
      <c r="CM250" s="87" t="s">
        <v>308</v>
      </c>
      <c r="CN250" s="87" t="s">
        <v>392</v>
      </c>
      <c r="CO250" s="87" t="s">
        <v>308</v>
      </c>
      <c r="CP250" s="87" t="s">
        <v>392</v>
      </c>
      <c r="CQ250" s="87" t="s">
        <v>308</v>
      </c>
      <c r="CR250" s="87" t="s">
        <v>392</v>
      </c>
      <c r="CS250" s="87" t="s">
        <v>308</v>
      </c>
      <c r="CT250" s="87" t="s">
        <v>392</v>
      </c>
      <c r="CU250" s="87" t="s">
        <v>308</v>
      </c>
      <c r="CV250" s="87" t="s">
        <v>392</v>
      </c>
      <c r="CW250" s="87" t="s">
        <v>308</v>
      </c>
      <c r="CX250" s="87" t="s">
        <v>392</v>
      </c>
      <c r="CY250" s="87" t="s">
        <v>308</v>
      </c>
    </row>
    <row r="251" spans="1:103" ht="14.5" x14ac:dyDescent="0.35">
      <c r="A251" s="86" t="s">
        <v>410</v>
      </c>
      <c r="B251" s="86" t="s">
        <v>397</v>
      </c>
      <c r="C251" s="71"/>
      <c r="D251" s="71"/>
      <c r="E251" s="91">
        <v>33680.32</v>
      </c>
      <c r="F251" s="91">
        <v>5968.8</v>
      </c>
      <c r="G251" s="91">
        <v>2024.8</v>
      </c>
      <c r="H251" s="91">
        <v>13297.51</v>
      </c>
      <c r="I251" s="91">
        <v>95811.96</v>
      </c>
      <c r="J251" s="91">
        <v>28407.52</v>
      </c>
      <c r="K251" s="91">
        <v>15495.31</v>
      </c>
      <c r="L251" s="91">
        <v>18286.509999999998</v>
      </c>
      <c r="M251" s="91">
        <v>13652.21</v>
      </c>
      <c r="N251" s="91">
        <v>5840.3</v>
      </c>
      <c r="O251" s="91">
        <v>45679.63</v>
      </c>
      <c r="P251" s="91">
        <v>24078.82</v>
      </c>
      <c r="Q251" s="91">
        <v>40380.53</v>
      </c>
      <c r="R251" s="91">
        <v>28936.82</v>
      </c>
      <c r="S251" s="91">
        <v>30852.720000000001</v>
      </c>
      <c r="T251" s="91">
        <v>85716.46</v>
      </c>
      <c r="U251" s="91">
        <v>36652.019999999997</v>
      </c>
      <c r="V251" s="91">
        <v>45092.03</v>
      </c>
      <c r="W251" s="91">
        <v>105591.67</v>
      </c>
      <c r="X251" s="91">
        <v>84089.66</v>
      </c>
      <c r="Y251" s="91">
        <v>22609.72</v>
      </c>
      <c r="Z251" s="91">
        <v>38428.629999999997</v>
      </c>
      <c r="AA251" s="91">
        <v>40334.629999999997</v>
      </c>
      <c r="AB251" s="91">
        <v>42858.83</v>
      </c>
      <c r="AC251" s="91">
        <v>8627.61</v>
      </c>
      <c r="AD251" s="91">
        <v>29071.119999999999</v>
      </c>
      <c r="AE251" s="91">
        <v>246809.47</v>
      </c>
      <c r="AF251" s="91">
        <v>69751.850000000006</v>
      </c>
      <c r="AG251" s="91">
        <v>256931.47</v>
      </c>
      <c r="AH251" s="91">
        <v>223725.15</v>
      </c>
      <c r="AI251" s="91">
        <v>105579.17</v>
      </c>
      <c r="AJ251" s="91">
        <v>7876.91</v>
      </c>
      <c r="AK251" s="91">
        <v>15065.11</v>
      </c>
      <c r="AL251" s="91">
        <v>74360.25</v>
      </c>
      <c r="AM251" s="91">
        <v>29330.02</v>
      </c>
      <c r="AN251" s="91">
        <v>135873.09</v>
      </c>
      <c r="AO251" s="91">
        <v>24699.52</v>
      </c>
      <c r="AP251" s="91">
        <v>20372.61</v>
      </c>
      <c r="AQ251" s="91">
        <v>32512.62</v>
      </c>
      <c r="AR251" s="91">
        <v>126246.88</v>
      </c>
      <c r="AS251" s="91">
        <v>132620.09</v>
      </c>
      <c r="AT251" s="91">
        <v>36366.32</v>
      </c>
      <c r="AU251" s="91">
        <v>33947.620000000003</v>
      </c>
      <c r="AV251" s="91">
        <v>42402.13</v>
      </c>
      <c r="AW251" s="91">
        <v>167433.01</v>
      </c>
      <c r="AX251" s="91">
        <v>70343.350000000006</v>
      </c>
      <c r="AY251" s="91">
        <v>41056.93</v>
      </c>
      <c r="AZ251" s="91">
        <v>22360.71</v>
      </c>
      <c r="BA251" s="91">
        <v>16348.11</v>
      </c>
      <c r="BB251" s="91">
        <v>15640.51</v>
      </c>
      <c r="BC251" s="91">
        <v>86067.46</v>
      </c>
      <c r="BD251" s="91">
        <v>8982.31</v>
      </c>
      <c r="BE251" s="91">
        <v>116255.28</v>
      </c>
      <c r="BF251" s="91">
        <v>387682.56</v>
      </c>
      <c r="BG251" s="91">
        <v>333269.82</v>
      </c>
      <c r="BH251" s="91">
        <v>299529.59999999998</v>
      </c>
      <c r="BI251" s="91">
        <v>181373.92</v>
      </c>
      <c r="BJ251" s="91">
        <v>31110.82</v>
      </c>
      <c r="BK251" s="91">
        <v>28044.82</v>
      </c>
      <c r="BL251" s="91">
        <v>52555.94</v>
      </c>
      <c r="BM251" s="91">
        <v>6377.6</v>
      </c>
      <c r="BN251" s="91">
        <v>26014.12</v>
      </c>
      <c r="BO251" s="91">
        <v>40472.730000000003</v>
      </c>
      <c r="BP251" s="91">
        <v>0</v>
      </c>
      <c r="BQ251" s="91" t="s">
        <v>308</v>
      </c>
      <c r="BR251" s="91">
        <v>4486856</v>
      </c>
      <c r="BS251" s="91" t="s">
        <v>308</v>
      </c>
      <c r="BT251" s="91" t="s">
        <v>392</v>
      </c>
      <c r="BU251" s="91" t="s">
        <v>308</v>
      </c>
      <c r="BV251" s="91" t="s">
        <v>392</v>
      </c>
      <c r="BW251" s="91" t="s">
        <v>308</v>
      </c>
      <c r="BX251" s="91" t="s">
        <v>392</v>
      </c>
      <c r="BY251" s="91" t="s">
        <v>308</v>
      </c>
      <c r="BZ251" s="91" t="s">
        <v>392</v>
      </c>
      <c r="CA251" s="91" t="s">
        <v>308</v>
      </c>
      <c r="CB251" s="91" t="s">
        <v>392</v>
      </c>
      <c r="CC251" s="91" t="s">
        <v>308</v>
      </c>
      <c r="CD251" s="91" t="s">
        <v>392</v>
      </c>
      <c r="CE251" s="91" t="s">
        <v>308</v>
      </c>
      <c r="CF251" s="91" t="s">
        <v>392</v>
      </c>
      <c r="CG251" s="91" t="s">
        <v>308</v>
      </c>
      <c r="CH251" s="91" t="s">
        <v>392</v>
      </c>
      <c r="CI251" s="91" t="s">
        <v>308</v>
      </c>
      <c r="CJ251" s="91" t="s">
        <v>392</v>
      </c>
      <c r="CK251" s="91" t="s">
        <v>308</v>
      </c>
      <c r="CL251" s="91" t="s">
        <v>392</v>
      </c>
      <c r="CM251" s="91" t="s">
        <v>308</v>
      </c>
      <c r="CN251" s="91" t="s">
        <v>392</v>
      </c>
      <c r="CO251" s="91" t="s">
        <v>308</v>
      </c>
      <c r="CP251" s="91" t="s">
        <v>392</v>
      </c>
      <c r="CQ251" s="91" t="s">
        <v>308</v>
      </c>
      <c r="CR251" s="91" t="s">
        <v>392</v>
      </c>
      <c r="CS251" s="91" t="s">
        <v>308</v>
      </c>
      <c r="CT251" s="91" t="s">
        <v>392</v>
      </c>
      <c r="CU251" s="91" t="s">
        <v>308</v>
      </c>
      <c r="CV251" s="91" t="s">
        <v>392</v>
      </c>
      <c r="CW251" s="91" t="s">
        <v>308</v>
      </c>
      <c r="CX251" s="91" t="s">
        <v>392</v>
      </c>
      <c r="CY251" s="91" t="s">
        <v>308</v>
      </c>
    </row>
    <row r="252" spans="1:103" ht="14.5" x14ac:dyDescent="0.35">
      <c r="A252" s="86" t="s">
        <v>410</v>
      </c>
      <c r="B252" s="86" t="s">
        <v>398</v>
      </c>
      <c r="C252" s="71"/>
      <c r="D252" s="71"/>
      <c r="E252" s="88">
        <v>0</v>
      </c>
      <c r="F252" s="88">
        <v>0</v>
      </c>
      <c r="G252" s="88">
        <v>0</v>
      </c>
      <c r="H252" s="88">
        <v>0</v>
      </c>
      <c r="I252" s="88">
        <v>0</v>
      </c>
      <c r="J252" s="88">
        <v>0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88">
        <v>0</v>
      </c>
      <c r="Q252" s="88">
        <v>0</v>
      </c>
      <c r="R252" s="88">
        <v>0</v>
      </c>
      <c r="S252" s="88">
        <v>0</v>
      </c>
      <c r="T252" s="88">
        <v>0</v>
      </c>
      <c r="U252" s="88">
        <v>0</v>
      </c>
      <c r="V252" s="88">
        <v>0</v>
      </c>
      <c r="W252" s="88">
        <v>0</v>
      </c>
      <c r="X252" s="88">
        <v>0</v>
      </c>
      <c r="Y252" s="88">
        <v>0</v>
      </c>
      <c r="Z252" s="88">
        <v>0</v>
      </c>
      <c r="AA252" s="88">
        <v>0</v>
      </c>
      <c r="AB252" s="88">
        <v>0</v>
      </c>
      <c r="AC252" s="88">
        <v>0</v>
      </c>
      <c r="AD252" s="88">
        <v>0</v>
      </c>
      <c r="AE252" s="88">
        <v>0</v>
      </c>
      <c r="AF252" s="88">
        <v>0</v>
      </c>
      <c r="AG252" s="88">
        <v>0</v>
      </c>
      <c r="AH252" s="88">
        <v>0</v>
      </c>
      <c r="AI252" s="88">
        <v>0</v>
      </c>
      <c r="AJ252" s="88">
        <v>0</v>
      </c>
      <c r="AK252" s="88">
        <v>0</v>
      </c>
      <c r="AL252" s="88">
        <v>0</v>
      </c>
      <c r="AM252" s="88">
        <v>0</v>
      </c>
      <c r="AN252" s="88">
        <v>0</v>
      </c>
      <c r="AO252" s="88">
        <v>0</v>
      </c>
      <c r="AP252" s="88">
        <v>0</v>
      </c>
      <c r="AQ252" s="88">
        <v>0</v>
      </c>
      <c r="AR252" s="88">
        <v>0</v>
      </c>
      <c r="AS252" s="88">
        <v>0</v>
      </c>
      <c r="AT252" s="88">
        <v>0</v>
      </c>
      <c r="AU252" s="88">
        <v>0</v>
      </c>
      <c r="AV252" s="88">
        <v>0</v>
      </c>
      <c r="AW252" s="88">
        <v>0</v>
      </c>
      <c r="AX252" s="88">
        <v>0</v>
      </c>
      <c r="AY252" s="88">
        <v>0</v>
      </c>
      <c r="AZ252" s="88">
        <v>0</v>
      </c>
      <c r="BA252" s="88">
        <v>0</v>
      </c>
      <c r="BB252" s="88">
        <v>0</v>
      </c>
      <c r="BC252" s="88">
        <v>0</v>
      </c>
      <c r="BD252" s="88">
        <v>0</v>
      </c>
      <c r="BE252" s="88">
        <v>0</v>
      </c>
      <c r="BF252" s="88">
        <v>0</v>
      </c>
      <c r="BG252" s="88">
        <v>0</v>
      </c>
      <c r="BH252" s="88">
        <v>0</v>
      </c>
      <c r="BI252" s="88">
        <v>0</v>
      </c>
      <c r="BJ252" s="88">
        <v>0</v>
      </c>
      <c r="BK252" s="88">
        <v>0</v>
      </c>
      <c r="BL252" s="88">
        <v>0</v>
      </c>
      <c r="BM252" s="88">
        <v>0</v>
      </c>
      <c r="BN252" s="88">
        <v>0</v>
      </c>
      <c r="BO252" s="88">
        <v>0</v>
      </c>
      <c r="BP252" s="88">
        <v>0</v>
      </c>
      <c r="BQ252" s="88" t="s">
        <v>308</v>
      </c>
      <c r="BR252" s="88">
        <v>0</v>
      </c>
      <c r="BS252" s="88" t="s">
        <v>308</v>
      </c>
      <c r="BT252" s="88" t="s">
        <v>392</v>
      </c>
      <c r="BU252" s="88" t="s">
        <v>308</v>
      </c>
      <c r="BV252" s="88" t="s">
        <v>392</v>
      </c>
      <c r="BW252" s="88" t="s">
        <v>308</v>
      </c>
      <c r="BX252" s="88" t="s">
        <v>392</v>
      </c>
      <c r="BY252" s="88" t="s">
        <v>308</v>
      </c>
      <c r="BZ252" s="88" t="s">
        <v>392</v>
      </c>
      <c r="CA252" s="88" t="s">
        <v>308</v>
      </c>
      <c r="CB252" s="88" t="s">
        <v>392</v>
      </c>
      <c r="CC252" s="88" t="s">
        <v>308</v>
      </c>
      <c r="CD252" s="88" t="s">
        <v>392</v>
      </c>
      <c r="CE252" s="88" t="s">
        <v>308</v>
      </c>
      <c r="CF252" s="88" t="s">
        <v>392</v>
      </c>
      <c r="CG252" s="88" t="s">
        <v>308</v>
      </c>
      <c r="CH252" s="88" t="s">
        <v>392</v>
      </c>
      <c r="CI252" s="88" t="s">
        <v>308</v>
      </c>
      <c r="CJ252" s="88" t="s">
        <v>392</v>
      </c>
      <c r="CK252" s="88" t="s">
        <v>308</v>
      </c>
      <c r="CL252" s="88" t="s">
        <v>392</v>
      </c>
      <c r="CM252" s="88" t="s">
        <v>308</v>
      </c>
      <c r="CN252" s="88" t="s">
        <v>392</v>
      </c>
      <c r="CO252" s="88" t="s">
        <v>308</v>
      </c>
      <c r="CP252" s="88" t="s">
        <v>392</v>
      </c>
      <c r="CQ252" s="88" t="s">
        <v>308</v>
      </c>
      <c r="CR252" s="88" t="s">
        <v>392</v>
      </c>
      <c r="CS252" s="88" t="s">
        <v>308</v>
      </c>
      <c r="CT252" s="88" t="s">
        <v>392</v>
      </c>
      <c r="CU252" s="88" t="s">
        <v>308</v>
      </c>
      <c r="CV252" s="88" t="s">
        <v>392</v>
      </c>
      <c r="CW252" s="88" t="s">
        <v>308</v>
      </c>
      <c r="CX252" s="88" t="s">
        <v>392</v>
      </c>
      <c r="CY252" s="88" t="s">
        <v>308</v>
      </c>
    </row>
    <row r="253" spans="1:103" ht="14.5" x14ac:dyDescent="0.35">
      <c r="A253" s="86" t="s">
        <v>410</v>
      </c>
      <c r="B253" s="86" t="s">
        <v>399</v>
      </c>
      <c r="C253" s="71"/>
      <c r="D253" s="71"/>
      <c r="E253" s="92">
        <v>0</v>
      </c>
      <c r="F253" s="92">
        <v>0</v>
      </c>
      <c r="G253" s="92">
        <v>0</v>
      </c>
      <c r="H253" s="92">
        <v>0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0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0</v>
      </c>
      <c r="AI253" s="92">
        <v>0</v>
      </c>
      <c r="AJ253" s="92">
        <v>0</v>
      </c>
      <c r="AK253" s="92">
        <v>0</v>
      </c>
      <c r="AL253" s="92">
        <v>0</v>
      </c>
      <c r="AM253" s="92">
        <v>0</v>
      </c>
      <c r="AN253" s="92">
        <v>0</v>
      </c>
      <c r="AO253" s="92">
        <v>0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0</v>
      </c>
      <c r="BD253" s="92">
        <v>0</v>
      </c>
      <c r="BE253" s="92">
        <v>0</v>
      </c>
      <c r="BF253" s="92">
        <v>0</v>
      </c>
      <c r="BG253" s="92">
        <v>0</v>
      </c>
      <c r="BH253" s="92">
        <v>0</v>
      </c>
      <c r="BI253" s="92">
        <v>0</v>
      </c>
      <c r="BJ253" s="92">
        <v>0</v>
      </c>
      <c r="BK253" s="92">
        <v>0</v>
      </c>
      <c r="BL253" s="92">
        <v>0</v>
      </c>
      <c r="BM253" s="92">
        <v>0</v>
      </c>
      <c r="BN253" s="92">
        <v>0</v>
      </c>
      <c r="BO253" s="92">
        <v>0</v>
      </c>
      <c r="BP253" s="92">
        <v>0</v>
      </c>
      <c r="BQ253" s="92" t="s">
        <v>308</v>
      </c>
      <c r="BR253" s="92">
        <v>0</v>
      </c>
      <c r="BS253" s="92" t="s">
        <v>308</v>
      </c>
      <c r="BT253" s="92" t="s">
        <v>392</v>
      </c>
      <c r="BU253" s="92" t="s">
        <v>308</v>
      </c>
      <c r="BV253" s="92" t="s">
        <v>392</v>
      </c>
      <c r="BW253" s="92" t="s">
        <v>308</v>
      </c>
      <c r="BX253" s="92" t="s">
        <v>392</v>
      </c>
      <c r="BY253" s="92" t="s">
        <v>308</v>
      </c>
      <c r="BZ253" s="92" t="s">
        <v>392</v>
      </c>
      <c r="CA253" s="92" t="s">
        <v>308</v>
      </c>
      <c r="CB253" s="92" t="s">
        <v>392</v>
      </c>
      <c r="CC253" s="92" t="s">
        <v>308</v>
      </c>
      <c r="CD253" s="92" t="s">
        <v>392</v>
      </c>
      <c r="CE253" s="92" t="s">
        <v>308</v>
      </c>
      <c r="CF253" s="92" t="s">
        <v>392</v>
      </c>
      <c r="CG253" s="92" t="s">
        <v>308</v>
      </c>
      <c r="CH253" s="92" t="s">
        <v>392</v>
      </c>
      <c r="CI253" s="92" t="s">
        <v>308</v>
      </c>
      <c r="CJ253" s="92" t="s">
        <v>392</v>
      </c>
      <c r="CK253" s="92" t="s">
        <v>308</v>
      </c>
      <c r="CL253" s="92" t="s">
        <v>392</v>
      </c>
      <c r="CM253" s="92" t="s">
        <v>308</v>
      </c>
      <c r="CN253" s="92" t="s">
        <v>392</v>
      </c>
      <c r="CO253" s="92" t="s">
        <v>308</v>
      </c>
      <c r="CP253" s="92" t="s">
        <v>392</v>
      </c>
      <c r="CQ253" s="92" t="s">
        <v>308</v>
      </c>
      <c r="CR253" s="92" t="s">
        <v>392</v>
      </c>
      <c r="CS253" s="92" t="s">
        <v>308</v>
      </c>
      <c r="CT253" s="92" t="s">
        <v>392</v>
      </c>
      <c r="CU253" s="92" t="s">
        <v>308</v>
      </c>
      <c r="CV253" s="92" t="s">
        <v>392</v>
      </c>
      <c r="CW253" s="92" t="s">
        <v>308</v>
      </c>
      <c r="CX253" s="92" t="s">
        <v>392</v>
      </c>
      <c r="CY253" s="92" t="s">
        <v>308</v>
      </c>
    </row>
    <row r="254" spans="1:103" ht="14.5" x14ac:dyDescent="0.35">
      <c r="A254" s="86" t="s">
        <v>410</v>
      </c>
      <c r="B254" s="86" t="s">
        <v>400</v>
      </c>
      <c r="C254" s="71"/>
      <c r="D254" s="71"/>
      <c r="E254" s="88">
        <v>0</v>
      </c>
      <c r="F254" s="88">
        <v>0</v>
      </c>
      <c r="G254" s="88">
        <v>0</v>
      </c>
      <c r="H254" s="88">
        <v>0</v>
      </c>
      <c r="I254" s="88">
        <v>0</v>
      </c>
      <c r="J254" s="88">
        <v>0</v>
      </c>
      <c r="K254" s="88">
        <v>0</v>
      </c>
      <c r="L254" s="88">
        <v>0</v>
      </c>
      <c r="M254" s="88">
        <v>0</v>
      </c>
      <c r="N254" s="88">
        <v>0</v>
      </c>
      <c r="O254" s="88">
        <v>0</v>
      </c>
      <c r="P254" s="88">
        <v>0</v>
      </c>
      <c r="Q254" s="88">
        <v>0</v>
      </c>
      <c r="R254" s="88">
        <v>0</v>
      </c>
      <c r="S254" s="88">
        <v>0</v>
      </c>
      <c r="T254" s="88">
        <v>0</v>
      </c>
      <c r="U254" s="88">
        <v>0</v>
      </c>
      <c r="V254" s="88">
        <v>0</v>
      </c>
      <c r="W254" s="88">
        <v>0</v>
      </c>
      <c r="X254" s="88">
        <v>0</v>
      </c>
      <c r="Y254" s="88">
        <v>0</v>
      </c>
      <c r="Z254" s="88">
        <v>0</v>
      </c>
      <c r="AA254" s="88">
        <v>0</v>
      </c>
      <c r="AB254" s="88">
        <v>0</v>
      </c>
      <c r="AC254" s="88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88">
        <v>0</v>
      </c>
      <c r="AJ254" s="88">
        <v>0</v>
      </c>
      <c r="AK254" s="88">
        <v>0</v>
      </c>
      <c r="AL254" s="88">
        <v>0</v>
      </c>
      <c r="AM254" s="88">
        <v>0</v>
      </c>
      <c r="AN254" s="88">
        <v>0</v>
      </c>
      <c r="AO254" s="88">
        <v>0</v>
      </c>
      <c r="AP254" s="88">
        <v>0</v>
      </c>
      <c r="AQ254" s="88">
        <v>0</v>
      </c>
      <c r="AR254" s="88">
        <v>0</v>
      </c>
      <c r="AS254" s="88">
        <v>0</v>
      </c>
      <c r="AT254" s="88">
        <v>0</v>
      </c>
      <c r="AU254" s="88">
        <v>0</v>
      </c>
      <c r="AV254" s="88">
        <v>0</v>
      </c>
      <c r="AW254" s="88">
        <v>0</v>
      </c>
      <c r="AX254" s="88">
        <v>0</v>
      </c>
      <c r="AY254" s="88">
        <v>0</v>
      </c>
      <c r="AZ254" s="88">
        <v>0</v>
      </c>
      <c r="BA254" s="88">
        <v>0</v>
      </c>
      <c r="BB254" s="88">
        <v>0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0</v>
      </c>
      <c r="BK254" s="88">
        <v>0</v>
      </c>
      <c r="BL254" s="88">
        <v>0</v>
      </c>
      <c r="BM254" s="88">
        <v>0</v>
      </c>
      <c r="BN254" s="88">
        <v>0</v>
      </c>
      <c r="BO254" s="88">
        <v>0</v>
      </c>
      <c r="BP254" s="88">
        <v>0</v>
      </c>
      <c r="BQ254" s="88" t="s">
        <v>308</v>
      </c>
      <c r="BR254" s="88">
        <v>0</v>
      </c>
      <c r="BS254" s="88" t="s">
        <v>308</v>
      </c>
      <c r="BT254" s="88" t="s">
        <v>392</v>
      </c>
      <c r="BU254" s="88" t="s">
        <v>308</v>
      </c>
      <c r="BV254" s="88" t="s">
        <v>392</v>
      </c>
      <c r="BW254" s="88" t="s">
        <v>308</v>
      </c>
      <c r="BX254" s="88" t="s">
        <v>392</v>
      </c>
      <c r="BY254" s="88" t="s">
        <v>308</v>
      </c>
      <c r="BZ254" s="88" t="s">
        <v>392</v>
      </c>
      <c r="CA254" s="88" t="s">
        <v>308</v>
      </c>
      <c r="CB254" s="88" t="s">
        <v>392</v>
      </c>
      <c r="CC254" s="88" t="s">
        <v>308</v>
      </c>
      <c r="CD254" s="88" t="s">
        <v>392</v>
      </c>
      <c r="CE254" s="88" t="s">
        <v>308</v>
      </c>
      <c r="CF254" s="88" t="s">
        <v>392</v>
      </c>
      <c r="CG254" s="88" t="s">
        <v>308</v>
      </c>
      <c r="CH254" s="88" t="s">
        <v>392</v>
      </c>
      <c r="CI254" s="88" t="s">
        <v>308</v>
      </c>
      <c r="CJ254" s="88" t="s">
        <v>392</v>
      </c>
      <c r="CK254" s="88" t="s">
        <v>308</v>
      </c>
      <c r="CL254" s="88" t="s">
        <v>392</v>
      </c>
      <c r="CM254" s="88" t="s">
        <v>308</v>
      </c>
      <c r="CN254" s="88" t="s">
        <v>392</v>
      </c>
      <c r="CO254" s="88" t="s">
        <v>308</v>
      </c>
      <c r="CP254" s="88" t="s">
        <v>392</v>
      </c>
      <c r="CQ254" s="88" t="s">
        <v>308</v>
      </c>
      <c r="CR254" s="88" t="s">
        <v>392</v>
      </c>
      <c r="CS254" s="88" t="s">
        <v>308</v>
      </c>
      <c r="CT254" s="88" t="s">
        <v>392</v>
      </c>
      <c r="CU254" s="88" t="s">
        <v>308</v>
      </c>
      <c r="CV254" s="88" t="s">
        <v>392</v>
      </c>
      <c r="CW254" s="88" t="s">
        <v>308</v>
      </c>
      <c r="CX254" s="88" t="s">
        <v>392</v>
      </c>
      <c r="CY254" s="88" t="s">
        <v>308</v>
      </c>
    </row>
    <row r="255" spans="1:103" ht="14.5" x14ac:dyDescent="0.35">
      <c r="A255" s="86" t="s">
        <v>410</v>
      </c>
      <c r="B255" s="86" t="s">
        <v>401</v>
      </c>
      <c r="C255" s="71"/>
      <c r="D255" s="71"/>
      <c r="E255" s="92">
        <v>0</v>
      </c>
      <c r="F255" s="92">
        <v>0</v>
      </c>
      <c r="G255" s="92">
        <v>0</v>
      </c>
      <c r="H255" s="92">
        <v>0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0</v>
      </c>
      <c r="AC255" s="92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2">
        <v>0</v>
      </c>
      <c r="AJ255" s="92">
        <v>0</v>
      </c>
      <c r="AK255" s="92">
        <v>0</v>
      </c>
      <c r="AL255" s="92">
        <v>0</v>
      </c>
      <c r="AM255" s="92">
        <v>0</v>
      </c>
      <c r="AN255" s="92">
        <v>0</v>
      </c>
      <c r="AO255" s="92">
        <v>0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0</v>
      </c>
      <c r="BD255" s="92">
        <v>0</v>
      </c>
      <c r="BE255" s="92">
        <v>0</v>
      </c>
      <c r="BF255" s="92">
        <v>0</v>
      </c>
      <c r="BG255" s="92">
        <v>0</v>
      </c>
      <c r="BH255" s="92">
        <v>0</v>
      </c>
      <c r="BI255" s="92">
        <v>0</v>
      </c>
      <c r="BJ255" s="92">
        <v>0</v>
      </c>
      <c r="BK255" s="92">
        <v>0</v>
      </c>
      <c r="BL255" s="92">
        <v>0</v>
      </c>
      <c r="BM255" s="92">
        <v>0</v>
      </c>
      <c r="BN255" s="92">
        <v>0</v>
      </c>
      <c r="BO255" s="92">
        <v>0</v>
      </c>
      <c r="BP255" s="92">
        <v>0</v>
      </c>
      <c r="BQ255" s="92" t="s">
        <v>308</v>
      </c>
      <c r="BR255" s="92">
        <v>0</v>
      </c>
      <c r="BS255" s="92" t="s">
        <v>308</v>
      </c>
      <c r="BT255" s="92" t="s">
        <v>392</v>
      </c>
      <c r="BU255" s="92" t="s">
        <v>308</v>
      </c>
      <c r="BV255" s="92" t="s">
        <v>392</v>
      </c>
      <c r="BW255" s="92" t="s">
        <v>308</v>
      </c>
      <c r="BX255" s="92" t="s">
        <v>392</v>
      </c>
      <c r="BY255" s="92" t="s">
        <v>308</v>
      </c>
      <c r="BZ255" s="92" t="s">
        <v>392</v>
      </c>
      <c r="CA255" s="92" t="s">
        <v>308</v>
      </c>
      <c r="CB255" s="92" t="s">
        <v>392</v>
      </c>
      <c r="CC255" s="92" t="s">
        <v>308</v>
      </c>
      <c r="CD255" s="92" t="s">
        <v>392</v>
      </c>
      <c r="CE255" s="92" t="s">
        <v>308</v>
      </c>
      <c r="CF255" s="92" t="s">
        <v>392</v>
      </c>
      <c r="CG255" s="92" t="s">
        <v>308</v>
      </c>
      <c r="CH255" s="92" t="s">
        <v>392</v>
      </c>
      <c r="CI255" s="92" t="s">
        <v>308</v>
      </c>
      <c r="CJ255" s="92" t="s">
        <v>392</v>
      </c>
      <c r="CK255" s="92" t="s">
        <v>308</v>
      </c>
      <c r="CL255" s="92" t="s">
        <v>392</v>
      </c>
      <c r="CM255" s="92" t="s">
        <v>308</v>
      </c>
      <c r="CN255" s="92" t="s">
        <v>392</v>
      </c>
      <c r="CO255" s="92" t="s">
        <v>308</v>
      </c>
      <c r="CP255" s="92" t="s">
        <v>392</v>
      </c>
      <c r="CQ255" s="92" t="s">
        <v>308</v>
      </c>
      <c r="CR255" s="92" t="s">
        <v>392</v>
      </c>
      <c r="CS255" s="92" t="s">
        <v>308</v>
      </c>
      <c r="CT255" s="92" t="s">
        <v>392</v>
      </c>
      <c r="CU255" s="92" t="s">
        <v>308</v>
      </c>
      <c r="CV255" s="92" t="s">
        <v>392</v>
      </c>
      <c r="CW255" s="92" t="s">
        <v>308</v>
      </c>
      <c r="CX255" s="92" t="s">
        <v>392</v>
      </c>
      <c r="CY255" s="92" t="s">
        <v>308</v>
      </c>
    </row>
    <row r="256" spans="1:103" ht="14.5" x14ac:dyDescent="0.35">
      <c r="A256" s="86" t="s">
        <v>410</v>
      </c>
      <c r="B256" s="86" t="s">
        <v>402</v>
      </c>
      <c r="C256" s="71"/>
      <c r="D256" s="71"/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88">
        <v>0</v>
      </c>
      <c r="K256" s="88">
        <v>0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8">
        <v>0</v>
      </c>
      <c r="S256" s="88">
        <v>0</v>
      </c>
      <c r="T256" s="88">
        <v>0</v>
      </c>
      <c r="U256" s="88">
        <v>0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8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88">
        <v>0</v>
      </c>
      <c r="AJ256" s="88">
        <v>0</v>
      </c>
      <c r="AK256" s="88">
        <v>0</v>
      </c>
      <c r="AL256" s="88">
        <v>0</v>
      </c>
      <c r="AM256" s="88">
        <v>0</v>
      </c>
      <c r="AN256" s="88">
        <v>0</v>
      </c>
      <c r="AO256" s="88">
        <v>0</v>
      </c>
      <c r="AP256" s="88">
        <v>0</v>
      </c>
      <c r="AQ256" s="88">
        <v>0</v>
      </c>
      <c r="AR256" s="88">
        <v>0</v>
      </c>
      <c r="AS256" s="88">
        <v>0</v>
      </c>
      <c r="AT256" s="88">
        <v>0</v>
      </c>
      <c r="AU256" s="88">
        <v>0</v>
      </c>
      <c r="AV256" s="88">
        <v>0</v>
      </c>
      <c r="AW256" s="88">
        <v>0</v>
      </c>
      <c r="AX256" s="88">
        <v>0</v>
      </c>
      <c r="AY256" s="88">
        <v>0</v>
      </c>
      <c r="AZ256" s="88">
        <v>0</v>
      </c>
      <c r="BA256" s="88">
        <v>0</v>
      </c>
      <c r="BB256" s="88">
        <v>0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0</v>
      </c>
      <c r="BK256" s="88">
        <v>0</v>
      </c>
      <c r="BL256" s="88">
        <v>0</v>
      </c>
      <c r="BM256" s="88">
        <v>0</v>
      </c>
      <c r="BN256" s="88">
        <v>0</v>
      </c>
      <c r="BO256" s="88">
        <v>0</v>
      </c>
      <c r="BP256" s="88">
        <v>0</v>
      </c>
      <c r="BQ256" s="88" t="s">
        <v>308</v>
      </c>
      <c r="BR256" s="88">
        <v>0</v>
      </c>
      <c r="BS256" s="88" t="s">
        <v>308</v>
      </c>
      <c r="BT256" s="88" t="s">
        <v>392</v>
      </c>
      <c r="BU256" s="88" t="s">
        <v>308</v>
      </c>
      <c r="BV256" s="88" t="s">
        <v>392</v>
      </c>
      <c r="BW256" s="88" t="s">
        <v>308</v>
      </c>
      <c r="BX256" s="88" t="s">
        <v>392</v>
      </c>
      <c r="BY256" s="88" t="s">
        <v>308</v>
      </c>
      <c r="BZ256" s="88" t="s">
        <v>392</v>
      </c>
      <c r="CA256" s="88" t="s">
        <v>308</v>
      </c>
      <c r="CB256" s="88" t="s">
        <v>392</v>
      </c>
      <c r="CC256" s="88" t="s">
        <v>308</v>
      </c>
      <c r="CD256" s="88" t="s">
        <v>392</v>
      </c>
      <c r="CE256" s="88" t="s">
        <v>308</v>
      </c>
      <c r="CF256" s="88" t="s">
        <v>392</v>
      </c>
      <c r="CG256" s="88" t="s">
        <v>308</v>
      </c>
      <c r="CH256" s="88" t="s">
        <v>392</v>
      </c>
      <c r="CI256" s="88" t="s">
        <v>308</v>
      </c>
      <c r="CJ256" s="88" t="s">
        <v>392</v>
      </c>
      <c r="CK256" s="88" t="s">
        <v>308</v>
      </c>
      <c r="CL256" s="88" t="s">
        <v>392</v>
      </c>
      <c r="CM256" s="88" t="s">
        <v>308</v>
      </c>
      <c r="CN256" s="88" t="s">
        <v>392</v>
      </c>
      <c r="CO256" s="88" t="s">
        <v>308</v>
      </c>
      <c r="CP256" s="88" t="s">
        <v>392</v>
      </c>
      <c r="CQ256" s="88" t="s">
        <v>308</v>
      </c>
      <c r="CR256" s="88" t="s">
        <v>392</v>
      </c>
      <c r="CS256" s="88" t="s">
        <v>308</v>
      </c>
      <c r="CT256" s="88" t="s">
        <v>392</v>
      </c>
      <c r="CU256" s="88" t="s">
        <v>308</v>
      </c>
      <c r="CV256" s="88" t="s">
        <v>392</v>
      </c>
      <c r="CW256" s="88" t="s">
        <v>308</v>
      </c>
      <c r="CX256" s="88" t="s">
        <v>392</v>
      </c>
      <c r="CY256" s="88" t="s">
        <v>308</v>
      </c>
    </row>
    <row r="257" spans="1:103" ht="14.5" x14ac:dyDescent="0.35">
      <c r="A257" s="86" t="s">
        <v>410</v>
      </c>
      <c r="B257" s="86" t="s">
        <v>403</v>
      </c>
      <c r="C257" s="71"/>
      <c r="D257" s="71"/>
      <c r="E257" s="91">
        <v>168182.38</v>
      </c>
      <c r="F257" s="91">
        <v>24589.85</v>
      </c>
      <c r="G257" s="91">
        <v>5933.43</v>
      </c>
      <c r="H257" s="91">
        <v>45192.55</v>
      </c>
      <c r="I257" s="91">
        <v>228865.65</v>
      </c>
      <c r="J257" s="91">
        <v>64430.93</v>
      </c>
      <c r="K257" s="91">
        <v>33259.599999999999</v>
      </c>
      <c r="L257" s="91">
        <v>41922.75</v>
      </c>
      <c r="M257" s="91">
        <v>27386.27</v>
      </c>
      <c r="N257" s="91">
        <v>28413.71</v>
      </c>
      <c r="O257" s="91">
        <v>133317.64000000001</v>
      </c>
      <c r="P257" s="91">
        <v>99695.74</v>
      </c>
      <c r="Q257" s="91">
        <v>85356.81</v>
      </c>
      <c r="R257" s="91">
        <v>61855.1</v>
      </c>
      <c r="S257" s="91">
        <v>64212.85</v>
      </c>
      <c r="T257" s="91">
        <v>163357.19</v>
      </c>
      <c r="U257" s="91">
        <v>134775.89000000001</v>
      </c>
      <c r="V257" s="91">
        <v>90624.08</v>
      </c>
      <c r="W257" s="91">
        <v>203482.37</v>
      </c>
      <c r="X257" s="91">
        <v>203367.36</v>
      </c>
      <c r="Y257" s="91">
        <v>51193.79</v>
      </c>
      <c r="Z257" s="91">
        <v>78154.009999999995</v>
      </c>
      <c r="AA257" s="91">
        <v>74163.72</v>
      </c>
      <c r="AB257" s="91">
        <v>208030.37</v>
      </c>
      <c r="AC257" s="91">
        <v>27648.65</v>
      </c>
      <c r="AD257" s="91">
        <v>75622.23</v>
      </c>
      <c r="AE257" s="91">
        <v>553718.05000000005</v>
      </c>
      <c r="AF257" s="91">
        <v>160404.57</v>
      </c>
      <c r="AG257" s="91">
        <v>600237.11</v>
      </c>
      <c r="AH257" s="91">
        <v>471714.02</v>
      </c>
      <c r="AI257" s="91">
        <v>255013.4</v>
      </c>
      <c r="AJ257" s="91">
        <v>30817.15</v>
      </c>
      <c r="AK257" s="91">
        <v>31501.81</v>
      </c>
      <c r="AL257" s="91">
        <v>193149.11</v>
      </c>
      <c r="AM257" s="91">
        <v>43963.519999999997</v>
      </c>
      <c r="AN257" s="91">
        <v>297824.5</v>
      </c>
      <c r="AO257" s="91">
        <v>67045.070000000007</v>
      </c>
      <c r="AP257" s="91">
        <v>52742.67</v>
      </c>
      <c r="AQ257" s="91">
        <v>134784.89000000001</v>
      </c>
      <c r="AR257" s="91">
        <v>254221.65</v>
      </c>
      <c r="AS257" s="91">
        <v>378879.78</v>
      </c>
      <c r="AT257" s="91">
        <v>89048.88</v>
      </c>
      <c r="AU257" s="91">
        <v>79647.47</v>
      </c>
      <c r="AV257" s="91">
        <v>1198943.31</v>
      </c>
      <c r="AW257" s="91">
        <v>357879.01</v>
      </c>
      <c r="AX257" s="91">
        <v>146748.74</v>
      </c>
      <c r="AY257" s="91">
        <v>97891.02</v>
      </c>
      <c r="AZ257" s="91">
        <v>49570.07</v>
      </c>
      <c r="BA257" s="91">
        <v>52580.28</v>
      </c>
      <c r="BB257" s="91">
        <v>126731.3</v>
      </c>
      <c r="BC257" s="91">
        <v>117511.67999999999</v>
      </c>
      <c r="BD257" s="91">
        <v>22828.26</v>
      </c>
      <c r="BE257" s="91">
        <v>206504.76</v>
      </c>
      <c r="BF257" s="91">
        <v>717015.04000000004</v>
      </c>
      <c r="BG257" s="91">
        <v>540169.4</v>
      </c>
      <c r="BH257" s="91">
        <v>557778.99</v>
      </c>
      <c r="BI257" s="91">
        <v>247813.36</v>
      </c>
      <c r="BJ257" s="91">
        <v>86312.85</v>
      </c>
      <c r="BK257" s="91">
        <v>60162.5</v>
      </c>
      <c r="BL257" s="91">
        <v>74835.179999999993</v>
      </c>
      <c r="BM257" s="91">
        <v>14864.46</v>
      </c>
      <c r="BN257" s="91">
        <v>97844.2</v>
      </c>
      <c r="BO257" s="91">
        <v>44387.12</v>
      </c>
      <c r="BP257" s="91">
        <v>0</v>
      </c>
      <c r="BQ257" s="91" t="s">
        <v>308</v>
      </c>
      <c r="BR257" s="91">
        <v>10936120.1</v>
      </c>
      <c r="BS257" s="91" t="s">
        <v>308</v>
      </c>
      <c r="BT257" s="91" t="s">
        <v>392</v>
      </c>
      <c r="BU257" s="91" t="s">
        <v>308</v>
      </c>
      <c r="BV257" s="91" t="s">
        <v>392</v>
      </c>
      <c r="BW257" s="91" t="s">
        <v>308</v>
      </c>
      <c r="BX257" s="91" t="s">
        <v>392</v>
      </c>
      <c r="BY257" s="91" t="s">
        <v>308</v>
      </c>
      <c r="BZ257" s="91" t="s">
        <v>392</v>
      </c>
      <c r="CA257" s="91" t="s">
        <v>308</v>
      </c>
      <c r="CB257" s="91" t="s">
        <v>392</v>
      </c>
      <c r="CC257" s="91" t="s">
        <v>308</v>
      </c>
      <c r="CD257" s="91" t="s">
        <v>392</v>
      </c>
      <c r="CE257" s="91" t="s">
        <v>308</v>
      </c>
      <c r="CF257" s="91" t="s">
        <v>392</v>
      </c>
      <c r="CG257" s="91" t="s">
        <v>308</v>
      </c>
      <c r="CH257" s="91" t="s">
        <v>392</v>
      </c>
      <c r="CI257" s="91" t="s">
        <v>308</v>
      </c>
      <c r="CJ257" s="91" t="s">
        <v>392</v>
      </c>
      <c r="CK257" s="91" t="s">
        <v>308</v>
      </c>
      <c r="CL257" s="91" t="s">
        <v>392</v>
      </c>
      <c r="CM257" s="91" t="s">
        <v>308</v>
      </c>
      <c r="CN257" s="91" t="s">
        <v>392</v>
      </c>
      <c r="CO257" s="91" t="s">
        <v>308</v>
      </c>
      <c r="CP257" s="91" t="s">
        <v>392</v>
      </c>
      <c r="CQ257" s="91" t="s">
        <v>308</v>
      </c>
      <c r="CR257" s="91" t="s">
        <v>392</v>
      </c>
      <c r="CS257" s="91" t="s">
        <v>308</v>
      </c>
      <c r="CT257" s="91" t="s">
        <v>392</v>
      </c>
      <c r="CU257" s="91" t="s">
        <v>308</v>
      </c>
      <c r="CV257" s="91" t="s">
        <v>392</v>
      </c>
      <c r="CW257" s="91" t="s">
        <v>308</v>
      </c>
      <c r="CX257" s="91" t="s">
        <v>392</v>
      </c>
      <c r="CY257" s="91" t="s">
        <v>308</v>
      </c>
    </row>
    <row r="258" spans="1:103" s="119" customFormat="1" ht="14.5" x14ac:dyDescent="0.35">
      <c r="A258" s="116" t="s">
        <v>410</v>
      </c>
      <c r="B258" s="116" t="s">
        <v>51</v>
      </c>
      <c r="C258" s="113"/>
      <c r="D258" s="113"/>
      <c r="E258" s="117">
        <v>396965.73</v>
      </c>
      <c r="F258" s="117">
        <v>47120.93</v>
      </c>
      <c r="G258" s="117">
        <v>12472.92</v>
      </c>
      <c r="H258" s="117">
        <v>89960.18</v>
      </c>
      <c r="I258" s="117">
        <v>964373.3</v>
      </c>
      <c r="J258" s="117">
        <v>194642.21</v>
      </c>
      <c r="K258" s="117">
        <v>117887.5</v>
      </c>
      <c r="L258" s="117">
        <v>158082.48000000001</v>
      </c>
      <c r="M258" s="117">
        <v>72307.460000000006</v>
      </c>
      <c r="N258" s="117">
        <v>302283.93</v>
      </c>
      <c r="O258" s="117">
        <v>466510.67</v>
      </c>
      <c r="P258" s="117">
        <v>237358.34</v>
      </c>
      <c r="Q258" s="117">
        <v>260001.05</v>
      </c>
      <c r="R258" s="117">
        <v>178090.53</v>
      </c>
      <c r="S258" s="117">
        <v>332040.38</v>
      </c>
      <c r="T258" s="117">
        <v>428486.52</v>
      </c>
      <c r="U258" s="117">
        <v>317429.01</v>
      </c>
      <c r="V258" s="117">
        <v>260699.93</v>
      </c>
      <c r="W258" s="117">
        <v>581046.18000000005</v>
      </c>
      <c r="X258" s="117">
        <v>781186.06</v>
      </c>
      <c r="Y258" s="117">
        <v>189893.76000000001</v>
      </c>
      <c r="Z258" s="117">
        <v>200877.19</v>
      </c>
      <c r="AA258" s="117">
        <v>177406.76</v>
      </c>
      <c r="AB258" s="117">
        <v>604468.49</v>
      </c>
      <c r="AC258" s="117">
        <v>55259.64</v>
      </c>
      <c r="AD258" s="117">
        <v>185471.8</v>
      </c>
      <c r="AE258" s="117">
        <v>1447642.16</v>
      </c>
      <c r="AF258" s="117">
        <v>281650.62</v>
      </c>
      <c r="AG258" s="117">
        <v>1179612.06</v>
      </c>
      <c r="AH258" s="117">
        <v>802516.52</v>
      </c>
      <c r="AI258" s="117">
        <v>551594.29</v>
      </c>
      <c r="AJ258" s="117">
        <v>121997.92</v>
      </c>
      <c r="AK258" s="117">
        <v>119367.79</v>
      </c>
      <c r="AL258" s="117">
        <v>465520.79</v>
      </c>
      <c r="AM258" s="117">
        <v>88987.37</v>
      </c>
      <c r="AN258" s="117">
        <v>591460.94999999995</v>
      </c>
      <c r="AO258" s="117">
        <v>141481.94</v>
      </c>
      <c r="AP258" s="117">
        <v>124110.9</v>
      </c>
      <c r="AQ258" s="117">
        <v>299321</v>
      </c>
      <c r="AR258" s="117">
        <v>516253.62</v>
      </c>
      <c r="AS258" s="117">
        <v>708023.53</v>
      </c>
      <c r="AT258" s="117">
        <v>273803.77</v>
      </c>
      <c r="AU258" s="117">
        <v>186397.88</v>
      </c>
      <c r="AV258" s="117">
        <v>1559994.64</v>
      </c>
      <c r="AW258" s="117">
        <v>641433.64</v>
      </c>
      <c r="AX258" s="117">
        <v>283186.48</v>
      </c>
      <c r="AY258" s="117">
        <v>167055.38</v>
      </c>
      <c r="AZ258" s="117">
        <v>122099.17</v>
      </c>
      <c r="BA258" s="117">
        <v>104385.57</v>
      </c>
      <c r="BB258" s="117">
        <v>219981.52</v>
      </c>
      <c r="BC258" s="117">
        <v>140729.76999999999</v>
      </c>
      <c r="BD258" s="117">
        <v>99168.59</v>
      </c>
      <c r="BE258" s="117">
        <v>374505.66</v>
      </c>
      <c r="BF258" s="117">
        <v>1048396.85</v>
      </c>
      <c r="BG258" s="117">
        <v>681436.89</v>
      </c>
      <c r="BH258" s="117">
        <v>858714.7</v>
      </c>
      <c r="BI258" s="117">
        <v>337982.43</v>
      </c>
      <c r="BJ258" s="117">
        <v>157656.92000000001</v>
      </c>
      <c r="BK258" s="117">
        <v>112336.34</v>
      </c>
      <c r="BL258" s="117">
        <v>120309.74</v>
      </c>
      <c r="BM258" s="117">
        <v>25322.62</v>
      </c>
      <c r="BN258" s="117">
        <v>146072.09</v>
      </c>
      <c r="BO258" s="117">
        <v>44391.38</v>
      </c>
      <c r="BP258" s="117">
        <v>0</v>
      </c>
      <c r="BQ258" s="117" t="s">
        <v>308</v>
      </c>
      <c r="BR258" s="117">
        <v>22757226.43</v>
      </c>
      <c r="BS258" s="117" t="s">
        <v>308</v>
      </c>
      <c r="BT258" s="117" t="s">
        <v>392</v>
      </c>
      <c r="BU258" s="117" t="s">
        <v>308</v>
      </c>
      <c r="BV258" s="117" t="s">
        <v>392</v>
      </c>
      <c r="BW258" s="117" t="s">
        <v>308</v>
      </c>
      <c r="BX258" s="117" t="s">
        <v>392</v>
      </c>
      <c r="BY258" s="117" t="s">
        <v>308</v>
      </c>
      <c r="BZ258" s="117" t="s">
        <v>392</v>
      </c>
      <c r="CA258" s="117" t="s">
        <v>308</v>
      </c>
      <c r="CB258" s="117" t="s">
        <v>392</v>
      </c>
      <c r="CC258" s="117" t="s">
        <v>308</v>
      </c>
      <c r="CD258" s="117" t="s">
        <v>392</v>
      </c>
      <c r="CE258" s="117" t="s">
        <v>308</v>
      </c>
      <c r="CF258" s="117" t="s">
        <v>392</v>
      </c>
      <c r="CG258" s="117" t="s">
        <v>308</v>
      </c>
      <c r="CH258" s="117" t="s">
        <v>392</v>
      </c>
      <c r="CI258" s="117" t="s">
        <v>308</v>
      </c>
      <c r="CJ258" s="117" t="s">
        <v>392</v>
      </c>
      <c r="CK258" s="117" t="s">
        <v>308</v>
      </c>
      <c r="CL258" s="117" t="s">
        <v>392</v>
      </c>
      <c r="CM258" s="117" t="s">
        <v>308</v>
      </c>
      <c r="CN258" s="117" t="s">
        <v>392</v>
      </c>
      <c r="CO258" s="117" t="s">
        <v>308</v>
      </c>
      <c r="CP258" s="117" t="s">
        <v>392</v>
      </c>
      <c r="CQ258" s="117" t="s">
        <v>308</v>
      </c>
      <c r="CR258" s="117" t="s">
        <v>392</v>
      </c>
      <c r="CS258" s="117" t="s">
        <v>308</v>
      </c>
      <c r="CT258" s="117" t="s">
        <v>392</v>
      </c>
      <c r="CU258" s="117" t="s">
        <v>308</v>
      </c>
      <c r="CV258" s="117" t="s">
        <v>392</v>
      </c>
      <c r="CW258" s="117" t="s">
        <v>308</v>
      </c>
      <c r="CX258" s="117" t="s">
        <v>392</v>
      </c>
      <c r="CY258" s="117" t="s">
        <v>308</v>
      </c>
    </row>
    <row r="259" spans="1:103" ht="14.5" x14ac:dyDescent="0.35">
      <c r="A259" s="86" t="s">
        <v>410</v>
      </c>
      <c r="B259" s="86" t="s">
        <v>404</v>
      </c>
      <c r="C259" s="71"/>
      <c r="D259" s="71"/>
      <c r="E259" s="91">
        <v>11643.7</v>
      </c>
      <c r="F259" s="91">
        <v>606.77</v>
      </c>
      <c r="G259" s="91">
        <v>492.96</v>
      </c>
      <c r="H259" s="91">
        <v>4437.59</v>
      </c>
      <c r="I259" s="91">
        <v>50904.17</v>
      </c>
      <c r="J259" s="91">
        <v>22143.65</v>
      </c>
      <c r="K259" s="91">
        <v>4054.77</v>
      </c>
      <c r="L259" s="91">
        <v>8081.25</v>
      </c>
      <c r="M259" s="91">
        <v>2549.96</v>
      </c>
      <c r="N259" s="91">
        <v>139305.4</v>
      </c>
      <c r="O259" s="91">
        <v>43950.35</v>
      </c>
      <c r="P259" s="91">
        <v>37992.86</v>
      </c>
      <c r="Q259" s="91">
        <v>18231.830000000002</v>
      </c>
      <c r="R259" s="91">
        <v>8590.51</v>
      </c>
      <c r="S259" s="91">
        <v>40496.980000000003</v>
      </c>
      <c r="T259" s="91">
        <v>20417.900000000001</v>
      </c>
      <c r="U259" s="91">
        <v>55676.9</v>
      </c>
      <c r="V259" s="91">
        <v>22064.44</v>
      </c>
      <c r="W259" s="91">
        <v>35740.65</v>
      </c>
      <c r="X259" s="91">
        <v>47344.01</v>
      </c>
      <c r="Y259" s="91">
        <v>26574.42</v>
      </c>
      <c r="Z259" s="91">
        <v>14458.02</v>
      </c>
      <c r="AA259" s="91">
        <v>10525.91</v>
      </c>
      <c r="AB259" s="91">
        <v>48113.69</v>
      </c>
      <c r="AC259" s="91">
        <v>976.15</v>
      </c>
      <c r="AD259" s="91">
        <v>4076.52</v>
      </c>
      <c r="AE259" s="91">
        <v>41585.35</v>
      </c>
      <c r="AF259" s="91">
        <v>6170.03</v>
      </c>
      <c r="AG259" s="91">
        <v>37427.300000000003</v>
      </c>
      <c r="AH259" s="91">
        <v>12074.7</v>
      </c>
      <c r="AI259" s="91">
        <v>11716.29</v>
      </c>
      <c r="AJ259" s="91">
        <v>24731.91</v>
      </c>
      <c r="AK259" s="91">
        <v>11988.07</v>
      </c>
      <c r="AL259" s="91">
        <v>12683.39</v>
      </c>
      <c r="AM259" s="91">
        <v>3251.87</v>
      </c>
      <c r="AN259" s="91">
        <v>9783.94</v>
      </c>
      <c r="AO259" s="91">
        <v>7499.15</v>
      </c>
      <c r="AP259" s="91">
        <v>5037.4799999999996</v>
      </c>
      <c r="AQ259" s="91">
        <v>12136.46</v>
      </c>
      <c r="AR259" s="91">
        <v>39896.11</v>
      </c>
      <c r="AS259" s="91">
        <v>24731.63</v>
      </c>
      <c r="AT259" s="91">
        <v>8812.2999999999993</v>
      </c>
      <c r="AU259" s="91">
        <v>7818.04</v>
      </c>
      <c r="AV259" s="91">
        <v>6511.86</v>
      </c>
      <c r="AW259" s="91">
        <v>17062.740000000002</v>
      </c>
      <c r="AX259" s="91">
        <v>6461.17</v>
      </c>
      <c r="AY259" s="91">
        <v>5068.32</v>
      </c>
      <c r="AZ259" s="91">
        <v>2961.21</v>
      </c>
      <c r="BA259" s="91">
        <v>2669.28</v>
      </c>
      <c r="BB259" s="91">
        <v>7343.92</v>
      </c>
      <c r="BC259" s="91">
        <v>1145.1199999999999</v>
      </c>
      <c r="BD259" s="91">
        <v>4336.91</v>
      </c>
      <c r="BE259" s="91">
        <v>6951.01</v>
      </c>
      <c r="BF259" s="91">
        <v>12549.3</v>
      </c>
      <c r="BG259" s="91">
        <v>3831.05</v>
      </c>
      <c r="BH259" s="91">
        <v>20174.400000000001</v>
      </c>
      <c r="BI259" s="91">
        <v>3299.81</v>
      </c>
      <c r="BJ259" s="91">
        <v>3216.07</v>
      </c>
      <c r="BK259" s="91">
        <v>1895.14</v>
      </c>
      <c r="BL259" s="91">
        <v>1767.15</v>
      </c>
      <c r="BM259" s="91">
        <v>1274.17</v>
      </c>
      <c r="BN259" s="91">
        <v>1594.12</v>
      </c>
      <c r="BO259" s="91">
        <v>0.9</v>
      </c>
      <c r="BP259" s="91">
        <v>0</v>
      </c>
      <c r="BQ259" s="91" t="s">
        <v>308</v>
      </c>
      <c r="BR259" s="91">
        <v>1066909.04</v>
      </c>
      <c r="BS259" s="91" t="s">
        <v>308</v>
      </c>
      <c r="BT259" s="91">
        <v>228063.23</v>
      </c>
      <c r="BU259" s="91" t="s">
        <v>308</v>
      </c>
      <c r="BV259" s="91">
        <v>29.82</v>
      </c>
      <c r="BW259" s="91" t="s">
        <v>308</v>
      </c>
      <c r="BX259" s="91">
        <v>20552.189999999999</v>
      </c>
      <c r="BY259" s="91" t="s">
        <v>308</v>
      </c>
      <c r="BZ259" s="91">
        <v>248645.24</v>
      </c>
      <c r="CA259" s="91" t="s">
        <v>308</v>
      </c>
      <c r="CB259" s="91">
        <v>173053.61</v>
      </c>
      <c r="CC259" s="91" t="s">
        <v>308</v>
      </c>
      <c r="CD259" s="91">
        <v>1044.98</v>
      </c>
      <c r="CE259" s="91" t="s">
        <v>308</v>
      </c>
      <c r="CF259" s="91">
        <v>39076.78</v>
      </c>
      <c r="CG259" s="91" t="s">
        <v>308</v>
      </c>
      <c r="CH259" s="91">
        <v>40121.760000000002</v>
      </c>
      <c r="CI259" s="91" t="s">
        <v>308</v>
      </c>
      <c r="CJ259" s="91">
        <v>213175.37</v>
      </c>
      <c r="CK259" s="91" t="s">
        <v>308</v>
      </c>
      <c r="CL259" s="91">
        <v>0</v>
      </c>
      <c r="CM259" s="91" t="s">
        <v>308</v>
      </c>
      <c r="CN259" s="91">
        <v>0</v>
      </c>
      <c r="CO259" s="91" t="s">
        <v>308</v>
      </c>
      <c r="CP259" s="91">
        <v>0</v>
      </c>
      <c r="CQ259" s="91" t="s">
        <v>308</v>
      </c>
      <c r="CR259" s="91">
        <v>97224.93</v>
      </c>
      <c r="CS259" s="91" t="s">
        <v>308</v>
      </c>
      <c r="CT259" s="91">
        <v>97224.93</v>
      </c>
      <c r="CU259" s="91" t="s">
        <v>308</v>
      </c>
      <c r="CV259" s="91">
        <v>559045.53</v>
      </c>
      <c r="CW259" s="91" t="s">
        <v>308</v>
      </c>
      <c r="CX259" s="91">
        <v>1625954.56</v>
      </c>
      <c r="CY259" s="91" t="s">
        <v>308</v>
      </c>
    </row>
    <row r="260" spans="1:103" ht="14.5" x14ac:dyDescent="0.35">
      <c r="A260" s="86" t="s">
        <v>410</v>
      </c>
      <c r="B260" s="86" t="s">
        <v>405</v>
      </c>
      <c r="C260" s="71"/>
      <c r="D260" s="71"/>
      <c r="E260" s="87">
        <v>8438.2199999999993</v>
      </c>
      <c r="F260" s="87">
        <v>639.72</v>
      </c>
      <c r="G260" s="87">
        <v>239.89</v>
      </c>
      <c r="H260" s="87">
        <v>1184.25</v>
      </c>
      <c r="I260" s="87">
        <v>5822.47</v>
      </c>
      <c r="J260" s="87">
        <v>1568.63</v>
      </c>
      <c r="K260" s="87">
        <v>643.62</v>
      </c>
      <c r="L260" s="87">
        <v>877.84</v>
      </c>
      <c r="M260" s="87">
        <v>346.21</v>
      </c>
      <c r="N260" s="87">
        <v>3448.29</v>
      </c>
      <c r="O260" s="87">
        <v>5327.89</v>
      </c>
      <c r="P260" s="87">
        <v>763.94</v>
      </c>
      <c r="Q260" s="87">
        <v>1541.61</v>
      </c>
      <c r="R260" s="87">
        <v>1491.91</v>
      </c>
      <c r="S260" s="87">
        <v>1771.77</v>
      </c>
      <c r="T260" s="87">
        <v>1559.83</v>
      </c>
      <c r="U260" s="87">
        <v>1262.9100000000001</v>
      </c>
      <c r="V260" s="87">
        <v>1271.58</v>
      </c>
      <c r="W260" s="87">
        <v>2397.15</v>
      </c>
      <c r="X260" s="87">
        <v>3248.39</v>
      </c>
      <c r="Y260" s="87">
        <v>73.38</v>
      </c>
      <c r="Z260" s="87">
        <v>1203.92</v>
      </c>
      <c r="AA260" s="87">
        <v>816.03</v>
      </c>
      <c r="AB260" s="87">
        <v>660.39</v>
      </c>
      <c r="AC260" s="87">
        <v>773.88</v>
      </c>
      <c r="AD260" s="87">
        <v>3757.06</v>
      </c>
      <c r="AE260" s="87">
        <v>12415.23</v>
      </c>
      <c r="AF260" s="87">
        <v>2077.06</v>
      </c>
      <c r="AG260" s="87">
        <v>9922.9</v>
      </c>
      <c r="AH260" s="87">
        <v>6001.5</v>
      </c>
      <c r="AI260" s="87">
        <v>19880.66</v>
      </c>
      <c r="AJ260" s="87">
        <v>1779.62</v>
      </c>
      <c r="AK260" s="87">
        <v>3053.23</v>
      </c>
      <c r="AL260" s="87">
        <v>6870.84</v>
      </c>
      <c r="AM260" s="87">
        <v>2578.0700000000002</v>
      </c>
      <c r="AN260" s="87">
        <v>10379.530000000001</v>
      </c>
      <c r="AO260" s="87">
        <v>423.37</v>
      </c>
      <c r="AP260" s="87">
        <v>988.29</v>
      </c>
      <c r="AQ260" s="87">
        <v>1770.49</v>
      </c>
      <c r="AR260" s="87">
        <v>2023.36</v>
      </c>
      <c r="AS260" s="87">
        <v>23337.73</v>
      </c>
      <c r="AT260" s="87">
        <v>13246.25</v>
      </c>
      <c r="AU260" s="87">
        <v>6569.74</v>
      </c>
      <c r="AV260" s="87">
        <v>21402.14</v>
      </c>
      <c r="AW260" s="87">
        <v>5434.57</v>
      </c>
      <c r="AX260" s="87">
        <v>2000.62</v>
      </c>
      <c r="AY260" s="87">
        <v>4249.0200000000004</v>
      </c>
      <c r="AZ260" s="87">
        <v>644.03</v>
      </c>
      <c r="BA260" s="87">
        <v>838.08</v>
      </c>
      <c r="BB260" s="87">
        <v>1559.67</v>
      </c>
      <c r="BC260" s="87">
        <v>274.23</v>
      </c>
      <c r="BD260" s="87">
        <v>837.58</v>
      </c>
      <c r="BE260" s="87">
        <v>2789.64</v>
      </c>
      <c r="BF260" s="87">
        <v>41293.919999999998</v>
      </c>
      <c r="BG260" s="87">
        <v>12961.31</v>
      </c>
      <c r="BH260" s="87">
        <v>28935.7</v>
      </c>
      <c r="BI260" s="87">
        <v>10310.91</v>
      </c>
      <c r="BJ260" s="87">
        <v>5671.17</v>
      </c>
      <c r="BK260" s="87">
        <v>3980.04</v>
      </c>
      <c r="BL260" s="87">
        <v>5114.46</v>
      </c>
      <c r="BM260" s="87">
        <v>181.26</v>
      </c>
      <c r="BN260" s="87">
        <v>1236.67</v>
      </c>
      <c r="BO260" s="87">
        <v>3.35</v>
      </c>
      <c r="BP260" s="87">
        <v>0</v>
      </c>
      <c r="BQ260" s="87" t="s">
        <v>308</v>
      </c>
      <c r="BR260" s="87">
        <v>324167.03000000003</v>
      </c>
      <c r="BS260" s="87" t="s">
        <v>308</v>
      </c>
      <c r="BT260" s="87">
        <v>766950.69</v>
      </c>
      <c r="BU260" s="87" t="s">
        <v>308</v>
      </c>
      <c r="BV260" s="87">
        <v>28.32</v>
      </c>
      <c r="BW260" s="87" t="s">
        <v>308</v>
      </c>
      <c r="BX260" s="87">
        <v>13521.45</v>
      </c>
      <c r="BY260" s="87" t="s">
        <v>308</v>
      </c>
      <c r="BZ260" s="87">
        <v>780500.46</v>
      </c>
      <c r="CA260" s="87" t="s">
        <v>308</v>
      </c>
      <c r="CB260" s="87">
        <v>168358.85</v>
      </c>
      <c r="CC260" s="87" t="s">
        <v>308</v>
      </c>
      <c r="CD260" s="87">
        <v>559.49</v>
      </c>
      <c r="CE260" s="87" t="s">
        <v>308</v>
      </c>
      <c r="CF260" s="87">
        <v>484.18</v>
      </c>
      <c r="CG260" s="87" t="s">
        <v>308</v>
      </c>
      <c r="CH260" s="87">
        <v>1043.67</v>
      </c>
      <c r="CI260" s="87" t="s">
        <v>308</v>
      </c>
      <c r="CJ260" s="87">
        <v>169402.52</v>
      </c>
      <c r="CK260" s="87" t="s">
        <v>308</v>
      </c>
      <c r="CL260" s="87">
        <v>0</v>
      </c>
      <c r="CM260" s="87" t="s">
        <v>308</v>
      </c>
      <c r="CN260" s="87">
        <v>0</v>
      </c>
      <c r="CO260" s="87" t="s">
        <v>308</v>
      </c>
      <c r="CP260" s="87">
        <v>0</v>
      </c>
      <c r="CQ260" s="87" t="s">
        <v>308</v>
      </c>
      <c r="CR260" s="87">
        <v>2820.79</v>
      </c>
      <c r="CS260" s="87" t="s">
        <v>308</v>
      </c>
      <c r="CT260" s="87">
        <v>2820.79</v>
      </c>
      <c r="CU260" s="87" t="s">
        <v>308</v>
      </c>
      <c r="CV260" s="87">
        <v>952723.77</v>
      </c>
      <c r="CW260" s="87" t="s">
        <v>308</v>
      </c>
      <c r="CX260" s="87">
        <v>1276890.8</v>
      </c>
      <c r="CY260" s="87" t="s">
        <v>308</v>
      </c>
    </row>
    <row r="261" spans="1:103" ht="14.5" x14ac:dyDescent="0.35">
      <c r="A261" s="86" t="s">
        <v>410</v>
      </c>
      <c r="B261" s="86" t="s">
        <v>406</v>
      </c>
      <c r="C261" s="71"/>
      <c r="D261" s="71"/>
      <c r="E261" s="91">
        <v>228783.35</v>
      </c>
      <c r="F261" s="91">
        <v>22531.08</v>
      </c>
      <c r="G261" s="91">
        <v>6539.5</v>
      </c>
      <c r="H261" s="91">
        <v>44767.64</v>
      </c>
      <c r="I261" s="91">
        <v>735507.65</v>
      </c>
      <c r="J261" s="91">
        <v>130211.27</v>
      </c>
      <c r="K261" s="91">
        <v>84627.9</v>
      </c>
      <c r="L261" s="91">
        <v>116159.73</v>
      </c>
      <c r="M261" s="91">
        <v>44921.19</v>
      </c>
      <c r="N261" s="91">
        <v>273870.21999999997</v>
      </c>
      <c r="O261" s="91">
        <v>333193.03000000003</v>
      </c>
      <c r="P261" s="91">
        <v>137662.6</v>
      </c>
      <c r="Q261" s="91">
        <v>174644.24</v>
      </c>
      <c r="R261" s="91">
        <v>116235.43</v>
      </c>
      <c r="S261" s="91">
        <v>267827.53000000003</v>
      </c>
      <c r="T261" s="91">
        <v>265129.33</v>
      </c>
      <c r="U261" s="91">
        <v>182653.12</v>
      </c>
      <c r="V261" s="91">
        <v>170075.85</v>
      </c>
      <c r="W261" s="91">
        <v>377563.81</v>
      </c>
      <c r="X261" s="91">
        <v>577818.69999999995</v>
      </c>
      <c r="Y261" s="91">
        <v>138699.97</v>
      </c>
      <c r="Z261" s="91">
        <v>122723.19</v>
      </c>
      <c r="AA261" s="91">
        <v>103243.04</v>
      </c>
      <c r="AB261" s="91">
        <v>396438.12</v>
      </c>
      <c r="AC261" s="91">
        <v>27610.99</v>
      </c>
      <c r="AD261" s="91">
        <v>109849.57</v>
      </c>
      <c r="AE261" s="91">
        <v>893924.11</v>
      </c>
      <c r="AF261" s="91">
        <v>121246.04</v>
      </c>
      <c r="AG261" s="91">
        <v>579374.94999999995</v>
      </c>
      <c r="AH261" s="91">
        <v>330802.5</v>
      </c>
      <c r="AI261" s="91">
        <v>296580.88</v>
      </c>
      <c r="AJ261" s="91">
        <v>91180.77</v>
      </c>
      <c r="AK261" s="91">
        <v>87865.98</v>
      </c>
      <c r="AL261" s="91">
        <v>272371.69</v>
      </c>
      <c r="AM261" s="91">
        <v>45023.85</v>
      </c>
      <c r="AN261" s="91">
        <v>293636.45</v>
      </c>
      <c r="AO261" s="91">
        <v>74436.88</v>
      </c>
      <c r="AP261" s="91">
        <v>71368.23</v>
      </c>
      <c r="AQ261" s="91">
        <v>164536.10999999999</v>
      </c>
      <c r="AR261" s="91">
        <v>262031.97</v>
      </c>
      <c r="AS261" s="91">
        <v>329143.75</v>
      </c>
      <c r="AT261" s="91">
        <v>184754.9</v>
      </c>
      <c r="AU261" s="91">
        <v>106750.41</v>
      </c>
      <c r="AV261" s="91">
        <v>361051.33</v>
      </c>
      <c r="AW261" s="91">
        <v>283554.63</v>
      </c>
      <c r="AX261" s="91">
        <v>136437.75</v>
      </c>
      <c r="AY261" s="91">
        <v>69164.36</v>
      </c>
      <c r="AZ261" s="91">
        <v>72529.09</v>
      </c>
      <c r="BA261" s="91">
        <v>51805.29</v>
      </c>
      <c r="BB261" s="91">
        <v>93250.22</v>
      </c>
      <c r="BC261" s="91">
        <v>23218.09</v>
      </c>
      <c r="BD261" s="91">
        <v>76340.34</v>
      </c>
      <c r="BE261" s="91">
        <v>168000.89</v>
      </c>
      <c r="BF261" s="91">
        <v>331381.82</v>
      </c>
      <c r="BG261" s="91">
        <v>141267.49</v>
      </c>
      <c r="BH261" s="91">
        <v>300935.71000000002</v>
      </c>
      <c r="BI261" s="91">
        <v>90169.08</v>
      </c>
      <c r="BJ261" s="91">
        <v>71344.070000000007</v>
      </c>
      <c r="BK261" s="91">
        <v>52173.84</v>
      </c>
      <c r="BL261" s="91">
        <v>45474.57</v>
      </c>
      <c r="BM261" s="91">
        <v>10458.16</v>
      </c>
      <c r="BN261" s="91">
        <v>48227.9</v>
      </c>
      <c r="BO261" s="91">
        <v>4.25</v>
      </c>
      <c r="BP261" s="91">
        <v>0</v>
      </c>
      <c r="BQ261" s="91" t="s">
        <v>308</v>
      </c>
      <c r="BR261" s="91">
        <v>11821106.33</v>
      </c>
      <c r="BS261" s="91" t="s">
        <v>308</v>
      </c>
      <c r="BT261" s="91">
        <v>6432870.5</v>
      </c>
      <c r="BU261" s="91" t="s">
        <v>308</v>
      </c>
      <c r="BV261" s="91">
        <v>162874.17000000001</v>
      </c>
      <c r="BW261" s="91" t="s">
        <v>308</v>
      </c>
      <c r="BX261" s="91">
        <v>2540679.9900000002</v>
      </c>
      <c r="BY261" s="91" t="s">
        <v>308</v>
      </c>
      <c r="BZ261" s="91">
        <v>9136424.6600000001</v>
      </c>
      <c r="CA261" s="91" t="s">
        <v>308</v>
      </c>
      <c r="CB261" s="91">
        <v>2470035.7200000002</v>
      </c>
      <c r="CC261" s="91" t="s">
        <v>308</v>
      </c>
      <c r="CD261" s="91">
        <v>13538.39</v>
      </c>
      <c r="CE261" s="91" t="s">
        <v>308</v>
      </c>
      <c r="CF261" s="91">
        <v>53607.4</v>
      </c>
      <c r="CG261" s="91" t="s">
        <v>308</v>
      </c>
      <c r="CH261" s="91">
        <v>67145.789999999994</v>
      </c>
      <c r="CI261" s="91" t="s">
        <v>308</v>
      </c>
      <c r="CJ261" s="91">
        <v>2537181.5099999998</v>
      </c>
      <c r="CK261" s="91" t="s">
        <v>308</v>
      </c>
      <c r="CL261" s="91">
        <v>0</v>
      </c>
      <c r="CM261" s="91" t="s">
        <v>308</v>
      </c>
      <c r="CN261" s="91">
        <v>0</v>
      </c>
      <c r="CO261" s="91" t="s">
        <v>308</v>
      </c>
      <c r="CP261" s="91">
        <v>0</v>
      </c>
      <c r="CQ261" s="91" t="s">
        <v>308</v>
      </c>
      <c r="CR261" s="91">
        <v>2256610.21</v>
      </c>
      <c r="CS261" s="91" t="s">
        <v>308</v>
      </c>
      <c r="CT261" s="91">
        <v>2256610.21</v>
      </c>
      <c r="CU261" s="91" t="s">
        <v>308</v>
      </c>
      <c r="CV261" s="91">
        <v>13930216.390000001</v>
      </c>
      <c r="CW261" s="91" t="s">
        <v>308</v>
      </c>
      <c r="CX261" s="91">
        <v>25751322.719999999</v>
      </c>
      <c r="CY261" s="91" t="s">
        <v>308</v>
      </c>
    </row>
    <row r="262" spans="1:103" ht="14.5" x14ac:dyDescent="0.35">
      <c r="A262" s="86" t="s">
        <v>410</v>
      </c>
      <c r="B262" s="86" t="s">
        <v>407</v>
      </c>
      <c r="C262" s="71"/>
      <c r="D262" s="71"/>
      <c r="E262" s="88" t="s">
        <v>392</v>
      </c>
      <c r="F262" s="88" t="s">
        <v>392</v>
      </c>
      <c r="G262" s="88" t="s">
        <v>392</v>
      </c>
      <c r="H262" s="88" t="s">
        <v>392</v>
      </c>
      <c r="I262" s="88" t="s">
        <v>392</v>
      </c>
      <c r="J262" s="88" t="s">
        <v>392</v>
      </c>
      <c r="K262" s="88" t="s">
        <v>392</v>
      </c>
      <c r="L262" s="88" t="s">
        <v>392</v>
      </c>
      <c r="M262" s="88" t="s">
        <v>392</v>
      </c>
      <c r="N262" s="88" t="s">
        <v>392</v>
      </c>
      <c r="O262" s="88" t="s">
        <v>392</v>
      </c>
      <c r="P262" s="88" t="s">
        <v>392</v>
      </c>
      <c r="Q262" s="88" t="s">
        <v>392</v>
      </c>
      <c r="R262" s="88" t="s">
        <v>392</v>
      </c>
      <c r="S262" s="88" t="s">
        <v>392</v>
      </c>
      <c r="T262" s="88" t="s">
        <v>392</v>
      </c>
      <c r="U262" s="88" t="s">
        <v>392</v>
      </c>
      <c r="V262" s="88" t="s">
        <v>392</v>
      </c>
      <c r="W262" s="88" t="s">
        <v>392</v>
      </c>
      <c r="X262" s="88" t="s">
        <v>392</v>
      </c>
      <c r="Y262" s="88" t="s">
        <v>392</v>
      </c>
      <c r="Z262" s="88" t="s">
        <v>392</v>
      </c>
      <c r="AA262" s="88" t="s">
        <v>392</v>
      </c>
      <c r="AB262" s="88" t="s">
        <v>392</v>
      </c>
      <c r="AC262" s="88" t="s">
        <v>392</v>
      </c>
      <c r="AD262" s="88" t="s">
        <v>392</v>
      </c>
      <c r="AE262" s="88" t="s">
        <v>392</v>
      </c>
      <c r="AF262" s="88" t="s">
        <v>392</v>
      </c>
      <c r="AG262" s="88" t="s">
        <v>392</v>
      </c>
      <c r="AH262" s="88" t="s">
        <v>392</v>
      </c>
      <c r="AI262" s="88" t="s">
        <v>392</v>
      </c>
      <c r="AJ262" s="88" t="s">
        <v>392</v>
      </c>
      <c r="AK262" s="88" t="s">
        <v>392</v>
      </c>
      <c r="AL262" s="88" t="s">
        <v>392</v>
      </c>
      <c r="AM262" s="88" t="s">
        <v>392</v>
      </c>
      <c r="AN262" s="88" t="s">
        <v>392</v>
      </c>
      <c r="AO262" s="88" t="s">
        <v>392</v>
      </c>
      <c r="AP262" s="88" t="s">
        <v>392</v>
      </c>
      <c r="AQ262" s="88" t="s">
        <v>392</v>
      </c>
      <c r="AR262" s="88" t="s">
        <v>392</v>
      </c>
      <c r="AS262" s="88" t="s">
        <v>392</v>
      </c>
      <c r="AT262" s="88" t="s">
        <v>392</v>
      </c>
      <c r="AU262" s="88" t="s">
        <v>392</v>
      </c>
      <c r="AV262" s="88" t="s">
        <v>392</v>
      </c>
      <c r="AW262" s="88" t="s">
        <v>392</v>
      </c>
      <c r="AX262" s="88" t="s">
        <v>392</v>
      </c>
      <c r="AY262" s="88" t="s">
        <v>392</v>
      </c>
      <c r="AZ262" s="88" t="s">
        <v>392</v>
      </c>
      <c r="BA262" s="88" t="s">
        <v>392</v>
      </c>
      <c r="BB262" s="88" t="s">
        <v>392</v>
      </c>
      <c r="BC262" s="88" t="s">
        <v>392</v>
      </c>
      <c r="BD262" s="88" t="s">
        <v>392</v>
      </c>
      <c r="BE262" s="88" t="s">
        <v>392</v>
      </c>
      <c r="BF262" s="88" t="s">
        <v>392</v>
      </c>
      <c r="BG262" s="88" t="s">
        <v>392</v>
      </c>
      <c r="BH262" s="88" t="s">
        <v>392</v>
      </c>
      <c r="BI262" s="88" t="s">
        <v>392</v>
      </c>
      <c r="BJ262" s="88" t="s">
        <v>392</v>
      </c>
      <c r="BK262" s="88" t="s">
        <v>392</v>
      </c>
      <c r="BL262" s="88" t="s">
        <v>392</v>
      </c>
      <c r="BM262" s="88" t="s">
        <v>392</v>
      </c>
      <c r="BN262" s="88" t="s">
        <v>392</v>
      </c>
      <c r="BO262" s="88" t="s">
        <v>392</v>
      </c>
      <c r="BP262" s="88" t="s">
        <v>392</v>
      </c>
      <c r="BQ262" s="88" t="s">
        <v>308</v>
      </c>
      <c r="BR262" s="88" t="s">
        <v>392</v>
      </c>
      <c r="BS262" s="88" t="s">
        <v>308</v>
      </c>
      <c r="BT262" s="88" t="s">
        <v>392</v>
      </c>
      <c r="BU262" s="88" t="s">
        <v>308</v>
      </c>
      <c r="BV262" s="88" t="s">
        <v>392</v>
      </c>
      <c r="BW262" s="88" t="s">
        <v>308</v>
      </c>
      <c r="BX262" s="88" t="s">
        <v>392</v>
      </c>
      <c r="BY262" s="88" t="s">
        <v>308</v>
      </c>
      <c r="BZ262" s="88" t="s">
        <v>392</v>
      </c>
      <c r="CA262" s="88" t="s">
        <v>308</v>
      </c>
      <c r="CB262" s="88" t="s">
        <v>392</v>
      </c>
      <c r="CC262" s="88" t="s">
        <v>308</v>
      </c>
      <c r="CD262" s="88" t="s">
        <v>392</v>
      </c>
      <c r="CE262" s="88" t="s">
        <v>308</v>
      </c>
      <c r="CF262" s="88" t="s">
        <v>392</v>
      </c>
      <c r="CG262" s="88" t="s">
        <v>308</v>
      </c>
      <c r="CH262" s="88" t="s">
        <v>392</v>
      </c>
      <c r="CI262" s="88" t="s">
        <v>308</v>
      </c>
      <c r="CJ262" s="88" t="s">
        <v>392</v>
      </c>
      <c r="CK262" s="88" t="s">
        <v>308</v>
      </c>
      <c r="CL262" s="88" t="s">
        <v>392</v>
      </c>
      <c r="CM262" s="88" t="s">
        <v>308</v>
      </c>
      <c r="CN262" s="88" t="s">
        <v>392</v>
      </c>
      <c r="CO262" s="88" t="s">
        <v>308</v>
      </c>
      <c r="CP262" s="88" t="s">
        <v>392</v>
      </c>
      <c r="CQ262" s="88" t="s">
        <v>308</v>
      </c>
      <c r="CR262" s="88" t="s">
        <v>392</v>
      </c>
      <c r="CS262" s="88" t="s">
        <v>308</v>
      </c>
      <c r="CT262" s="88" t="s">
        <v>392</v>
      </c>
      <c r="CU262" s="88" t="s">
        <v>308</v>
      </c>
      <c r="CV262" s="88" t="s">
        <v>392</v>
      </c>
      <c r="CW262" s="88" t="s">
        <v>308</v>
      </c>
      <c r="CX262" s="88" t="s">
        <v>392</v>
      </c>
      <c r="CY262" s="88" t="s">
        <v>308</v>
      </c>
    </row>
    <row r="264" spans="1:103" ht="14.5" x14ac:dyDescent="0.35">
      <c r="A264" s="70" t="s">
        <v>411</v>
      </c>
    </row>
    <row r="265" spans="1:103" ht="14.5" x14ac:dyDescent="0.35">
      <c r="A265" s="70" t="s">
        <v>392</v>
      </c>
      <c r="B265" s="65" t="s">
        <v>412</v>
      </c>
      <c r="C265" s="72"/>
      <c r="D265" s="72"/>
    </row>
    <row r="267" spans="1:103" ht="11.5" customHeight="1" x14ac:dyDescent="0.35">
      <c r="E267" s="66" t="s">
        <v>309</v>
      </c>
      <c r="F267" s="66" t="s">
        <v>413</v>
      </c>
    </row>
    <row r="268" spans="1:103" ht="11.5" customHeight="1" x14ac:dyDescent="0.35">
      <c r="D268" s="67" t="s">
        <v>410</v>
      </c>
      <c r="E268" s="120">
        <f>E245</f>
        <v>208701.43</v>
      </c>
      <c r="F268" s="120">
        <f>CR180</f>
        <v>22282.41</v>
      </c>
    </row>
    <row r="269" spans="1:103" ht="11.5" customHeight="1" x14ac:dyDescent="0.35">
      <c r="D269" s="67" t="s">
        <v>408</v>
      </c>
      <c r="E269" s="120">
        <f>E162</f>
        <v>11643.7</v>
      </c>
      <c r="F269" s="120">
        <f>CR97</f>
        <v>703.41</v>
      </c>
      <c r="G269" s="66">
        <f>F269/E269</f>
        <v>6.0411209495263525E-2</v>
      </c>
    </row>
    <row r="270" spans="1:103" ht="11.5" customHeight="1" x14ac:dyDescent="0.35">
      <c r="D270" s="67" t="s">
        <v>309</v>
      </c>
      <c r="E270" s="120">
        <f>E79</f>
        <v>220345.13</v>
      </c>
      <c r="F270" s="120">
        <f>CR15</f>
        <v>22985.82</v>
      </c>
    </row>
    <row r="272" spans="1:103" ht="11.5" customHeight="1" x14ac:dyDescent="0.35">
      <c r="E272" s="120"/>
      <c r="F272" s="120">
        <f>SUM(F268:F269)</f>
        <v>22985.82</v>
      </c>
    </row>
    <row r="280" spans="5:7" ht="11.5" customHeight="1" x14ac:dyDescent="0.35">
      <c r="E280" s="120">
        <f>SUM(E162:BP162)</f>
        <v>1066909.0300000003</v>
      </c>
      <c r="F280" s="120">
        <f>CR162</f>
        <v>97224.93</v>
      </c>
      <c r="G280" s="122">
        <f>F280/E280</f>
        <v>9.1127666245359243E-2</v>
      </c>
    </row>
  </sheetData>
  <mergeCells count="19"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  <mergeCell ref="CX10:CY10"/>
    <mergeCell ref="CL10:CM10"/>
    <mergeCell ref="CN10:CO10"/>
    <mergeCell ref="CP10:CQ10"/>
    <mergeCell ref="CR10:CS10"/>
    <mergeCell ref="CT10:CU10"/>
    <mergeCell ref="CV10:CW10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CY280"/>
  <sheetViews>
    <sheetView zoomScaleNormal="100" workbookViewId="0">
      <pane xSplit="4" ySplit="14" topLeftCell="E15" activePane="bottomRight" state="frozen"/>
      <selection activeCell="C12" sqref="C12:D12"/>
      <selection pane="topRight" activeCell="C12" sqref="C12:D12"/>
      <selection pane="bottomLeft" activeCell="C12" sqref="C12:D12"/>
      <selection pane="bottomRight" activeCell="B20" sqref="B20"/>
    </sheetView>
  </sheetViews>
  <sheetFormatPr defaultColWidth="9.08984375" defaultRowHeight="11.5" customHeight="1" x14ac:dyDescent="0.35"/>
  <cols>
    <col min="1" max="1" width="17" style="66" customWidth="1"/>
    <col min="2" max="2" width="48.08984375" style="66" customWidth="1"/>
    <col min="3" max="4" width="20" style="67" customWidth="1"/>
    <col min="5" max="30" width="19.81640625" style="66" customWidth="1"/>
    <col min="31" max="31" width="12" style="66" customWidth="1"/>
    <col min="32" max="35" width="19.81640625" style="66" customWidth="1"/>
    <col min="36" max="36" width="15" style="66" customWidth="1"/>
    <col min="37" max="37" width="13" style="66" customWidth="1"/>
    <col min="38" max="42" width="19.81640625" style="66" customWidth="1"/>
    <col min="43" max="43" width="18" style="66" customWidth="1"/>
    <col min="44" max="58" width="19.81640625" style="66" customWidth="1"/>
    <col min="59" max="59" width="10" style="66" customWidth="1"/>
    <col min="60" max="67" width="19.81640625" style="66" customWidth="1"/>
    <col min="68" max="68" width="19.81640625" style="68" customWidth="1"/>
    <col min="69" max="69" width="5" style="66" customWidth="1"/>
    <col min="70" max="70" width="10" style="66" customWidth="1"/>
    <col min="71" max="71" width="5" style="66" customWidth="1"/>
    <col min="72" max="72" width="19.81640625" style="66" customWidth="1"/>
    <col min="73" max="73" width="5" style="66" customWidth="1"/>
    <col min="74" max="74" width="19.81640625" style="66" customWidth="1"/>
    <col min="75" max="75" width="5" style="66" customWidth="1"/>
    <col min="76" max="76" width="19.81640625" style="66" customWidth="1"/>
    <col min="77" max="77" width="5" style="66" customWidth="1"/>
    <col min="78" max="78" width="19.81640625" style="66" customWidth="1"/>
    <col min="79" max="79" width="5" style="66" customWidth="1"/>
    <col min="80" max="80" width="19.81640625" style="66" customWidth="1"/>
    <col min="81" max="81" width="5" style="66" customWidth="1"/>
    <col min="82" max="82" width="19.81640625" style="66" customWidth="1"/>
    <col min="83" max="83" width="5" style="66" customWidth="1"/>
    <col min="84" max="84" width="19.81640625" style="66" customWidth="1"/>
    <col min="85" max="85" width="5" style="66" customWidth="1"/>
    <col min="86" max="86" width="19.81640625" style="66" customWidth="1"/>
    <col min="87" max="87" width="5" style="66" customWidth="1"/>
    <col min="88" max="88" width="19.81640625" style="66" customWidth="1"/>
    <col min="89" max="89" width="5" style="66" customWidth="1"/>
    <col min="90" max="90" width="19.81640625" style="66" customWidth="1"/>
    <col min="91" max="91" width="5" style="66" customWidth="1"/>
    <col min="92" max="92" width="19.81640625" style="66" customWidth="1"/>
    <col min="93" max="93" width="5" style="66" customWidth="1"/>
    <col min="94" max="94" width="19.81640625" style="66" customWidth="1"/>
    <col min="95" max="95" width="5" style="66" customWidth="1"/>
    <col min="96" max="96" width="19.81640625" style="69" customWidth="1"/>
    <col min="97" max="97" width="5" style="66" customWidth="1"/>
    <col min="98" max="98" width="19.81640625" style="66" customWidth="1"/>
    <col min="99" max="99" width="5" style="66" customWidth="1"/>
    <col min="100" max="100" width="15" style="66" customWidth="1"/>
    <col min="101" max="101" width="5" style="66" customWidth="1"/>
    <col min="102" max="102" width="10" style="66" customWidth="1"/>
    <col min="103" max="103" width="5" style="66" customWidth="1"/>
    <col min="104" max="16384" width="9.08984375" style="66"/>
  </cols>
  <sheetData>
    <row r="1" spans="1:103" ht="14.5" x14ac:dyDescent="0.35">
      <c r="A1" s="65" t="s">
        <v>229</v>
      </c>
    </row>
    <row r="2" spans="1:103" ht="14.5" x14ac:dyDescent="0.35">
      <c r="A2" s="65" t="s">
        <v>230</v>
      </c>
      <c r="B2" s="70" t="s">
        <v>231</v>
      </c>
      <c r="C2" s="71"/>
      <c r="D2" s="71"/>
    </row>
    <row r="3" spans="1:103" ht="14.5" x14ac:dyDescent="0.35">
      <c r="A3" s="65" t="s">
        <v>232</v>
      </c>
      <c r="B3" s="65" t="s">
        <v>233</v>
      </c>
      <c r="C3" s="72"/>
      <c r="D3" s="72"/>
      <c r="AN3" s="73" t="s">
        <v>234</v>
      </c>
    </row>
    <row r="5" spans="1:103" ht="14.5" x14ac:dyDescent="0.35">
      <c r="A5" s="70" t="s">
        <v>235</v>
      </c>
      <c r="E5" s="65" t="s">
        <v>236</v>
      </c>
    </row>
    <row r="6" spans="1:103" ht="14.5" x14ac:dyDescent="0.35">
      <c r="A6" s="70" t="s">
        <v>237</v>
      </c>
      <c r="E6" s="65" t="s">
        <v>238</v>
      </c>
    </row>
    <row r="7" spans="1:103" ht="14.5" x14ac:dyDescent="0.35">
      <c r="A7" s="70" t="s">
        <v>239</v>
      </c>
      <c r="E7" s="65" t="s">
        <v>240</v>
      </c>
    </row>
    <row r="8" spans="1:103" ht="14.5" x14ac:dyDescent="0.35">
      <c r="A8" s="70" t="s">
        <v>241</v>
      </c>
      <c r="E8" s="65" t="s">
        <v>242</v>
      </c>
    </row>
    <row r="10" spans="1:103" s="76" customFormat="1" ht="36" customHeight="1" x14ac:dyDescent="0.35">
      <c r="A10" s="208" t="s">
        <v>243</v>
      </c>
      <c r="B10" s="208" t="s">
        <v>243</v>
      </c>
      <c r="C10" s="74"/>
      <c r="D10" s="74"/>
      <c r="E10" s="75" t="s">
        <v>244</v>
      </c>
      <c r="F10" s="75" t="s">
        <v>245</v>
      </c>
      <c r="G10" s="75" t="s">
        <v>246</v>
      </c>
      <c r="H10" s="75" t="s">
        <v>247</v>
      </c>
      <c r="I10" s="75" t="s">
        <v>248</v>
      </c>
      <c r="J10" s="75" t="s">
        <v>249</v>
      </c>
      <c r="K10" s="75" t="s">
        <v>250</v>
      </c>
      <c r="L10" s="75" t="s">
        <v>251</v>
      </c>
      <c r="M10" s="75" t="s">
        <v>252</v>
      </c>
      <c r="N10" s="75" t="s">
        <v>253</v>
      </c>
      <c r="O10" s="75" t="s">
        <v>254</v>
      </c>
      <c r="P10" s="75" t="s">
        <v>255</v>
      </c>
      <c r="Q10" s="75" t="s">
        <v>256</v>
      </c>
      <c r="R10" s="75" t="s">
        <v>257</v>
      </c>
      <c r="S10" s="75" t="s">
        <v>258</v>
      </c>
      <c r="T10" s="75" t="s">
        <v>259</v>
      </c>
      <c r="U10" s="75" t="s">
        <v>260</v>
      </c>
      <c r="V10" s="75" t="s">
        <v>261</v>
      </c>
      <c r="W10" s="75" t="s">
        <v>262</v>
      </c>
      <c r="X10" s="75" t="s">
        <v>263</v>
      </c>
      <c r="Y10" s="75" t="s">
        <v>264</v>
      </c>
      <c r="Z10" s="75" t="s">
        <v>265</v>
      </c>
      <c r="AA10" s="75" t="s">
        <v>266</v>
      </c>
      <c r="AB10" s="75" t="s">
        <v>267</v>
      </c>
      <c r="AC10" s="75" t="s">
        <v>268</v>
      </c>
      <c r="AD10" s="75" t="s">
        <v>269</v>
      </c>
      <c r="AE10" s="75" t="s">
        <v>270</v>
      </c>
      <c r="AF10" s="75" t="s">
        <v>271</v>
      </c>
      <c r="AG10" s="75" t="s">
        <v>272</v>
      </c>
      <c r="AH10" s="75" t="s">
        <v>273</v>
      </c>
      <c r="AI10" s="75" t="s">
        <v>274</v>
      </c>
      <c r="AJ10" s="75" t="s">
        <v>275</v>
      </c>
      <c r="AK10" s="75" t="s">
        <v>276</v>
      </c>
      <c r="AL10" s="75" t="s">
        <v>277</v>
      </c>
      <c r="AM10" s="75" t="s">
        <v>278</v>
      </c>
      <c r="AN10" s="75" t="s">
        <v>279</v>
      </c>
      <c r="AO10" s="75" t="s">
        <v>280</v>
      </c>
      <c r="AP10" s="75" t="s">
        <v>281</v>
      </c>
      <c r="AQ10" s="75" t="s">
        <v>282</v>
      </c>
      <c r="AR10" s="75" t="s">
        <v>283</v>
      </c>
      <c r="AS10" s="75" t="s">
        <v>284</v>
      </c>
      <c r="AT10" s="75" t="s">
        <v>285</v>
      </c>
      <c r="AU10" s="75" t="s">
        <v>286</v>
      </c>
      <c r="AV10" s="75" t="s">
        <v>287</v>
      </c>
      <c r="AW10" s="75" t="s">
        <v>288</v>
      </c>
      <c r="AX10" s="75" t="s">
        <v>289</v>
      </c>
      <c r="AY10" s="75" t="s">
        <v>290</v>
      </c>
      <c r="AZ10" s="75" t="s">
        <v>291</v>
      </c>
      <c r="BA10" s="75" t="s">
        <v>292</v>
      </c>
      <c r="BB10" s="75" t="s">
        <v>293</v>
      </c>
      <c r="BC10" s="75" t="s">
        <v>294</v>
      </c>
      <c r="BD10" s="75" t="s">
        <v>295</v>
      </c>
      <c r="BE10" s="75" t="s">
        <v>296</v>
      </c>
      <c r="BF10" s="75" t="s">
        <v>297</v>
      </c>
      <c r="BG10" s="75" t="s">
        <v>298</v>
      </c>
      <c r="BH10" s="75" t="s">
        <v>299</v>
      </c>
      <c r="BI10" s="75" t="s">
        <v>300</v>
      </c>
      <c r="BJ10" s="75" t="s">
        <v>301</v>
      </c>
      <c r="BK10" s="75" t="s">
        <v>302</v>
      </c>
      <c r="BL10" s="75" t="s">
        <v>303</v>
      </c>
      <c r="BM10" s="75" t="s">
        <v>304</v>
      </c>
      <c r="BN10" s="75" t="s">
        <v>305</v>
      </c>
      <c r="BO10" s="75" t="s">
        <v>306</v>
      </c>
      <c r="BP10" s="207" t="s">
        <v>307</v>
      </c>
      <c r="BQ10" s="207" t="s">
        <v>308</v>
      </c>
      <c r="BR10" s="207" t="s">
        <v>309</v>
      </c>
      <c r="BS10" s="207" t="s">
        <v>308</v>
      </c>
      <c r="BT10" s="207" t="s">
        <v>310</v>
      </c>
      <c r="BU10" s="207" t="s">
        <v>308</v>
      </c>
      <c r="BV10" s="207" t="s">
        <v>311</v>
      </c>
      <c r="BW10" s="207" t="s">
        <v>308</v>
      </c>
      <c r="BX10" s="207" t="s">
        <v>312</v>
      </c>
      <c r="BY10" s="207" t="s">
        <v>308</v>
      </c>
      <c r="BZ10" s="207" t="s">
        <v>313</v>
      </c>
      <c r="CA10" s="207" t="s">
        <v>308</v>
      </c>
      <c r="CB10" s="207" t="s">
        <v>314</v>
      </c>
      <c r="CC10" s="207" t="s">
        <v>308</v>
      </c>
      <c r="CD10" s="207" t="s">
        <v>315</v>
      </c>
      <c r="CE10" s="207" t="s">
        <v>308</v>
      </c>
      <c r="CF10" s="207" t="s">
        <v>316</v>
      </c>
      <c r="CG10" s="207" t="s">
        <v>308</v>
      </c>
      <c r="CH10" s="207" t="s">
        <v>317</v>
      </c>
      <c r="CI10" s="207" t="s">
        <v>308</v>
      </c>
      <c r="CJ10" s="207" t="s">
        <v>318</v>
      </c>
      <c r="CK10" s="207" t="s">
        <v>308</v>
      </c>
      <c r="CL10" s="207" t="s">
        <v>319</v>
      </c>
      <c r="CM10" s="207" t="s">
        <v>308</v>
      </c>
      <c r="CN10" s="207" t="s">
        <v>320</v>
      </c>
      <c r="CO10" s="207" t="s">
        <v>308</v>
      </c>
      <c r="CP10" s="207" t="s">
        <v>321</v>
      </c>
      <c r="CQ10" s="207" t="s">
        <v>308</v>
      </c>
      <c r="CR10" s="207" t="s">
        <v>322</v>
      </c>
      <c r="CS10" s="207" t="s">
        <v>308</v>
      </c>
      <c r="CT10" s="207" t="s">
        <v>323</v>
      </c>
      <c r="CU10" s="207" t="s">
        <v>308</v>
      </c>
      <c r="CV10" s="207" t="s">
        <v>324</v>
      </c>
      <c r="CW10" s="207" t="s">
        <v>308</v>
      </c>
      <c r="CX10" s="207" t="s">
        <v>325</v>
      </c>
      <c r="CY10" s="207" t="s">
        <v>308</v>
      </c>
    </row>
    <row r="11" spans="1:103" s="67" customFormat="1" ht="14.5" x14ac:dyDescent="0.35">
      <c r="A11" s="77"/>
      <c r="B11" s="77"/>
      <c r="C11" s="78"/>
      <c r="D11" s="78"/>
      <c r="E11" s="79"/>
      <c r="F11" s="79"/>
      <c r="G11" s="79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79"/>
      <c r="AH11" s="79"/>
      <c r="AI11" s="79"/>
      <c r="AJ11" s="79"/>
      <c r="AK11" s="79"/>
      <c r="AL11" s="79"/>
      <c r="AM11" s="79"/>
      <c r="AN11" s="79"/>
      <c r="AO11" s="79"/>
      <c r="AP11" s="79"/>
      <c r="AQ11" s="79"/>
      <c r="AR11" s="79"/>
      <c r="AS11" s="79"/>
      <c r="AT11" s="79"/>
      <c r="AU11" s="79"/>
      <c r="AV11" s="79"/>
      <c r="AW11" s="79"/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80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G11" s="79"/>
      <c r="CH11" s="79"/>
      <c r="CI11" s="79"/>
      <c r="CJ11" s="79"/>
      <c r="CK11" s="79"/>
      <c r="CL11" s="79"/>
      <c r="CM11" s="79"/>
      <c r="CN11" s="79"/>
      <c r="CO11" s="79"/>
      <c r="CP11" s="79"/>
      <c r="CQ11" s="79"/>
      <c r="CR11" s="81"/>
      <c r="CS11" s="79"/>
      <c r="CT11" s="79"/>
      <c r="CU11" s="79"/>
      <c r="CV11" s="79"/>
      <c r="CW11" s="79"/>
      <c r="CX11" s="79"/>
      <c r="CY11" s="79"/>
    </row>
    <row r="12" spans="1:103" s="67" customFormat="1" ht="14.5" x14ac:dyDescent="0.35">
      <c r="A12" s="77"/>
      <c r="B12" s="77"/>
      <c r="C12" s="78"/>
      <c r="D12" s="78"/>
      <c r="E12" s="79" t="str" cm="1">
        <f t="array" ref="E12:BP12">TRANSPOSE(C15:C78)</f>
        <v>ISIC 1</v>
      </c>
      <c r="F12" s="79" t="str">
        <v>ISIC 2</v>
      </c>
      <c r="G12" s="79" t="str">
        <v>ISIC 3</v>
      </c>
      <c r="H12" s="79" t="str">
        <v>ISIC 05-09</v>
      </c>
      <c r="I12" s="79" t="str">
        <v>ISIC 10-12</v>
      </c>
      <c r="J12" s="79" t="str">
        <v>ISIC 13-15</v>
      </c>
      <c r="K12" s="79" t="str">
        <v>ISIC 16</v>
      </c>
      <c r="L12" s="79" t="str">
        <v>ISIC 17</v>
      </c>
      <c r="M12" s="79" t="str">
        <v>ISIC 18</v>
      </c>
      <c r="N12" s="79" t="str">
        <v>ISIC 19</v>
      </c>
      <c r="O12" s="79" t="str">
        <v>ISIC 20</v>
      </c>
      <c r="P12" s="79" t="str">
        <v>ISIC 21</v>
      </c>
      <c r="Q12" s="79" t="str">
        <v>ISIC 22</v>
      </c>
      <c r="R12" s="79" t="str">
        <v>ISIC 23</v>
      </c>
      <c r="S12" s="79" t="str">
        <v>ISIC 24</v>
      </c>
      <c r="T12" s="79" t="str">
        <v>ISIC 25</v>
      </c>
      <c r="U12" s="79" t="str">
        <v>ISIC 26</v>
      </c>
      <c r="V12" s="79" t="str">
        <v>ISIC 27</v>
      </c>
      <c r="W12" s="79" t="str">
        <v>ISIC 28</v>
      </c>
      <c r="X12" s="79" t="str">
        <v>ISIC 29</v>
      </c>
      <c r="Y12" s="79" t="str">
        <v>ISIC 30</v>
      </c>
      <c r="Z12" s="79" t="str">
        <v>ISIC 31-32</v>
      </c>
      <c r="AA12" s="79" t="str">
        <v>ISIC 33</v>
      </c>
      <c r="AB12" s="79" t="str">
        <v>ISIC 35</v>
      </c>
      <c r="AC12" s="79" t="str">
        <v>ISIC 36</v>
      </c>
      <c r="AD12" s="79" t="str">
        <v>ISIC 37-39</v>
      </c>
      <c r="AE12" s="79" t="str">
        <v>ISIC 41-43</v>
      </c>
      <c r="AF12" s="79" t="str">
        <v>ISIC 45</v>
      </c>
      <c r="AG12" s="79" t="str">
        <v>ISIC 46</v>
      </c>
      <c r="AH12" s="79" t="str">
        <v>ISIC 47</v>
      </c>
      <c r="AI12" s="79" t="str">
        <v>ISIC 49</v>
      </c>
      <c r="AJ12" s="79" t="str">
        <v>ISIC 50</v>
      </c>
      <c r="AK12" s="79" t="str">
        <v>ISIC 51</v>
      </c>
      <c r="AL12" s="79" t="str">
        <v>ISIC 52</v>
      </c>
      <c r="AM12" s="79" t="str">
        <v>ISIC 53</v>
      </c>
      <c r="AN12" s="79" t="str">
        <v>ISIC 55-56</v>
      </c>
      <c r="AO12" s="79" t="str">
        <v>ISIC 58</v>
      </c>
      <c r="AP12" s="79" t="str">
        <v>ISIC 59-60</v>
      </c>
      <c r="AQ12" s="79" t="str">
        <v>ISIC 61</v>
      </c>
      <c r="AR12" s="79" t="str">
        <v>ISIC 62-63</v>
      </c>
      <c r="AS12" s="79" t="str">
        <v>ISIC 64</v>
      </c>
      <c r="AT12" s="79" t="str">
        <v>ISIC 65</v>
      </c>
      <c r="AU12" s="79" t="str">
        <v>ISIC 66</v>
      </c>
      <c r="AV12" s="79" t="str">
        <v>ISIC 68</v>
      </c>
      <c r="AW12" s="79" t="str">
        <v>ISIC 69-70</v>
      </c>
      <c r="AX12" s="79" t="str">
        <v>ISIC 71</v>
      </c>
      <c r="AY12" s="79" t="str">
        <v>ISIC 72</v>
      </c>
      <c r="AZ12" s="79" t="str">
        <v>ISIC 73</v>
      </c>
      <c r="BA12" s="79" t="str">
        <v>ISIC 74-75</v>
      </c>
      <c r="BB12" s="79" t="str">
        <v>ISIC 77</v>
      </c>
      <c r="BC12" s="79" t="str">
        <v>ISIC 78</v>
      </c>
      <c r="BD12" s="79" t="str">
        <v>ISIC 79</v>
      </c>
      <c r="BE12" s="79" t="str">
        <v>ISIC 80-82</v>
      </c>
      <c r="BF12" s="79" t="str">
        <v>ISIC 84</v>
      </c>
      <c r="BG12" s="79" t="str">
        <v>ISIC 85</v>
      </c>
      <c r="BH12" s="79" t="str">
        <v>ISIC 86</v>
      </c>
      <c r="BI12" s="79" t="str">
        <v>ISIC 87-88</v>
      </c>
      <c r="BJ12" s="79" t="str">
        <v>ISIC 90-92</v>
      </c>
      <c r="BK12" s="79" t="str">
        <v>ISIC 93</v>
      </c>
      <c r="BL12" s="79" t="str">
        <v>ISIC 94</v>
      </c>
      <c r="BM12" s="79" t="str">
        <v>ISIC 95</v>
      </c>
      <c r="BN12" s="79" t="str">
        <v>ISIC 96</v>
      </c>
      <c r="BO12" s="79" t="str">
        <v>ISIC 97-98</v>
      </c>
      <c r="BP12" s="80" t="str">
        <v>ISIC 99</v>
      </c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G12" s="79"/>
      <c r="CH12" s="79"/>
      <c r="CI12" s="79"/>
      <c r="CJ12" s="79"/>
      <c r="CK12" s="79"/>
      <c r="CL12" s="79"/>
      <c r="CM12" s="79"/>
      <c r="CN12" s="79"/>
      <c r="CO12" s="79"/>
      <c r="CP12" s="79"/>
      <c r="CQ12" s="79"/>
      <c r="CR12" s="81"/>
      <c r="CS12" s="79"/>
      <c r="CT12" s="79"/>
      <c r="CU12" s="79"/>
      <c r="CV12" s="79"/>
      <c r="CW12" s="79"/>
      <c r="CX12" s="79"/>
      <c r="CY12" s="79"/>
    </row>
    <row r="13" spans="1:103" s="67" customFormat="1" ht="14.5" x14ac:dyDescent="0.35">
      <c r="A13" s="77"/>
      <c r="B13" s="77"/>
      <c r="C13" s="78"/>
      <c r="D13" s="78"/>
      <c r="E13" s="79" t="str" cm="1">
        <f t="array" ref="E13:BO13">TRANSPOSE(D15:D77)</f>
        <v>ISIC 01T03</v>
      </c>
      <c r="F13" s="79" t="str">
        <v>ISIC 01T03</v>
      </c>
      <c r="G13" s="79" t="str">
        <v>ISIC 01T03</v>
      </c>
      <c r="H13" s="79" t="str">
        <v>ISIC 05T09</v>
      </c>
      <c r="I13" s="79" t="str">
        <v>ISIC 10T12</v>
      </c>
      <c r="J13" s="79" t="str">
        <v>ISIC 13T15</v>
      </c>
      <c r="K13" s="79" t="str">
        <v>ISIC 16</v>
      </c>
      <c r="L13" s="79" t="str">
        <v>ISIC 17T18</v>
      </c>
      <c r="M13" s="79" t="str">
        <v>ISIC 17T18</v>
      </c>
      <c r="N13" s="79" t="str">
        <v>ISIC 19</v>
      </c>
      <c r="O13" s="79" t="str">
        <v>ISIC 20</v>
      </c>
      <c r="P13" s="79" t="str">
        <v>ISIC 21</v>
      </c>
      <c r="Q13" s="79" t="str">
        <v>ISIC 22</v>
      </c>
      <c r="R13" s="79" t="str">
        <v>ISIC 23</v>
      </c>
      <c r="S13" s="79" t="str">
        <v>ISIC 24</v>
      </c>
      <c r="T13" s="79" t="str">
        <v>ISIC 25</v>
      </c>
      <c r="U13" s="79" t="str">
        <v>ISIC 26</v>
      </c>
      <c r="V13" s="79" t="str">
        <v>ISIC 27</v>
      </c>
      <c r="W13" s="79" t="str">
        <v>ISIC 28</v>
      </c>
      <c r="X13" s="79" t="str">
        <v>ISIC 29</v>
      </c>
      <c r="Y13" s="79" t="str">
        <v>ISIC 30</v>
      </c>
      <c r="Z13" s="79" t="str">
        <v>ISIC 31T33</v>
      </c>
      <c r="AA13" s="79" t="str">
        <v>ISIC 31T33</v>
      </c>
      <c r="AB13" s="79" t="str">
        <v>ISIC 35</v>
      </c>
      <c r="AC13" s="79" t="str">
        <v>ISIC 36T39</v>
      </c>
      <c r="AD13" s="79" t="str">
        <v>ISIC 36T39</v>
      </c>
      <c r="AE13" s="79" t="str">
        <v>ISIC 41T43</v>
      </c>
      <c r="AF13" s="79" t="str">
        <v>ISIC 45T47</v>
      </c>
      <c r="AG13" s="79" t="str">
        <v>ISIC 45T47</v>
      </c>
      <c r="AH13" s="79" t="str">
        <v>ISIC 45T47</v>
      </c>
      <c r="AI13" s="79" t="str">
        <v>ISIC 49T53</v>
      </c>
      <c r="AJ13" s="79" t="str">
        <v>ISIC 49T53</v>
      </c>
      <c r="AK13" s="79" t="str">
        <v>ISIC 49T53</v>
      </c>
      <c r="AL13" s="79" t="str">
        <v>ISIC 49T53</v>
      </c>
      <c r="AM13" s="79" t="str">
        <v>ISIC 49T53</v>
      </c>
      <c r="AN13" s="79" t="str">
        <v>ISIC 55T56</v>
      </c>
      <c r="AO13" s="79" t="str">
        <v>ISIC 58T60</v>
      </c>
      <c r="AP13" s="79" t="str">
        <v>ISIC 58T60</v>
      </c>
      <c r="AQ13" s="79" t="str">
        <v>ISIC 61</v>
      </c>
      <c r="AR13" s="79" t="str">
        <v>ISIC 62T63</v>
      </c>
      <c r="AS13" s="79" t="str">
        <v>ISIC 64T66</v>
      </c>
      <c r="AT13" s="79" t="str">
        <v>ISIC 64T66</v>
      </c>
      <c r="AU13" s="79" t="str">
        <v>ISIC 64T66</v>
      </c>
      <c r="AV13" s="79" t="str">
        <v>ISIC 68</v>
      </c>
      <c r="AW13" s="79" t="str">
        <v>ISIC 69T82</v>
      </c>
      <c r="AX13" s="79" t="str">
        <v>ISIC 69T82</v>
      </c>
      <c r="AY13" s="79" t="str">
        <v>ISIC 69T82</v>
      </c>
      <c r="AZ13" s="79" t="str">
        <v>ISIC 69T82</v>
      </c>
      <c r="BA13" s="79" t="str">
        <v>ISIC 69T82</v>
      </c>
      <c r="BB13" s="79" t="str">
        <v>ISIC 69T82</v>
      </c>
      <c r="BC13" s="79" t="str">
        <v>ISIC 69T82</v>
      </c>
      <c r="BD13" s="79" t="str">
        <v>ISIC 69T82</v>
      </c>
      <c r="BE13" s="79" t="str">
        <v>ISIC 69T82</v>
      </c>
      <c r="BF13" s="79" t="str">
        <v>ISIC 84</v>
      </c>
      <c r="BG13" s="79" t="str">
        <v>ISIC 85</v>
      </c>
      <c r="BH13" s="79" t="str">
        <v>ISIC 86T88</v>
      </c>
      <c r="BI13" s="79" t="str">
        <v>ISIC 86T88</v>
      </c>
      <c r="BJ13" s="79" t="str">
        <v>ISIC 90T96</v>
      </c>
      <c r="BK13" s="79" t="str">
        <v>ISIC 90T96</v>
      </c>
      <c r="BL13" s="79" t="str">
        <v>ISIC 90T96</v>
      </c>
      <c r="BM13" s="79" t="str">
        <v>ISIC 90T96</v>
      </c>
      <c r="BN13" s="79" t="str">
        <v>ISIC 90T96</v>
      </c>
      <c r="BO13" s="79" t="str">
        <v>ISIC 97T98</v>
      </c>
      <c r="BP13" s="80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G13" s="79"/>
      <c r="CH13" s="79"/>
      <c r="CI13" s="79"/>
      <c r="CJ13" s="79"/>
      <c r="CK13" s="79"/>
      <c r="CL13" s="79"/>
      <c r="CM13" s="79"/>
      <c r="CN13" s="79"/>
      <c r="CO13" s="79"/>
      <c r="CP13" s="79"/>
      <c r="CQ13" s="79"/>
      <c r="CR13" s="81"/>
      <c r="CS13" s="79"/>
      <c r="CT13" s="79"/>
      <c r="CU13" s="79"/>
      <c r="CV13" s="79"/>
      <c r="CW13" s="79"/>
      <c r="CX13" s="79"/>
      <c r="CY13" s="79"/>
    </row>
    <row r="14" spans="1:103" ht="14.5" x14ac:dyDescent="0.35">
      <c r="A14" s="82" t="s">
        <v>326</v>
      </c>
      <c r="B14" s="82" t="s">
        <v>327</v>
      </c>
      <c r="C14" s="71"/>
      <c r="D14" s="71"/>
      <c r="E14" s="83" t="s">
        <v>308</v>
      </c>
      <c r="F14" s="83" t="s">
        <v>308</v>
      </c>
      <c r="G14" s="83" t="s">
        <v>308</v>
      </c>
      <c r="H14" s="83" t="s">
        <v>308</v>
      </c>
      <c r="I14" s="83" t="s">
        <v>308</v>
      </c>
      <c r="J14" s="83" t="s">
        <v>308</v>
      </c>
      <c r="K14" s="83" t="s">
        <v>308</v>
      </c>
      <c r="L14" s="83" t="s">
        <v>308</v>
      </c>
      <c r="M14" s="83" t="s">
        <v>308</v>
      </c>
      <c r="N14" s="83" t="s">
        <v>308</v>
      </c>
      <c r="O14" s="83" t="s">
        <v>308</v>
      </c>
      <c r="P14" s="83" t="s">
        <v>308</v>
      </c>
      <c r="Q14" s="83" t="s">
        <v>308</v>
      </c>
      <c r="R14" s="83" t="s">
        <v>308</v>
      </c>
      <c r="S14" s="83" t="s">
        <v>308</v>
      </c>
      <c r="T14" s="83" t="s">
        <v>308</v>
      </c>
      <c r="U14" s="83" t="s">
        <v>308</v>
      </c>
      <c r="V14" s="83" t="s">
        <v>308</v>
      </c>
      <c r="W14" s="83" t="s">
        <v>308</v>
      </c>
      <c r="X14" s="83" t="s">
        <v>308</v>
      </c>
      <c r="Y14" s="83" t="s">
        <v>308</v>
      </c>
      <c r="Z14" s="83" t="s">
        <v>308</v>
      </c>
      <c r="AA14" s="83" t="s">
        <v>308</v>
      </c>
      <c r="AB14" s="83" t="s">
        <v>308</v>
      </c>
      <c r="AC14" s="83" t="s">
        <v>308</v>
      </c>
      <c r="AD14" s="83" t="s">
        <v>308</v>
      </c>
      <c r="AE14" s="83" t="s">
        <v>308</v>
      </c>
      <c r="AF14" s="83" t="s">
        <v>308</v>
      </c>
      <c r="AG14" s="83" t="s">
        <v>308</v>
      </c>
      <c r="AH14" s="83" t="s">
        <v>308</v>
      </c>
      <c r="AI14" s="83" t="s">
        <v>308</v>
      </c>
      <c r="AJ14" s="83" t="s">
        <v>308</v>
      </c>
      <c r="AK14" s="83" t="s">
        <v>308</v>
      </c>
      <c r="AL14" s="83" t="s">
        <v>308</v>
      </c>
      <c r="AM14" s="83" t="s">
        <v>308</v>
      </c>
      <c r="AN14" s="83" t="s">
        <v>308</v>
      </c>
      <c r="AO14" s="83" t="s">
        <v>308</v>
      </c>
      <c r="AP14" s="83" t="s">
        <v>308</v>
      </c>
      <c r="AQ14" s="83" t="s">
        <v>308</v>
      </c>
      <c r="AR14" s="83" t="s">
        <v>308</v>
      </c>
      <c r="AS14" s="83" t="s">
        <v>308</v>
      </c>
      <c r="AT14" s="83" t="s">
        <v>308</v>
      </c>
      <c r="AU14" s="83" t="s">
        <v>308</v>
      </c>
      <c r="AV14" s="83" t="s">
        <v>308</v>
      </c>
      <c r="AW14" s="83" t="s">
        <v>308</v>
      </c>
      <c r="AX14" s="83" t="s">
        <v>308</v>
      </c>
      <c r="AY14" s="83" t="s">
        <v>308</v>
      </c>
      <c r="AZ14" s="83" t="s">
        <v>308</v>
      </c>
      <c r="BA14" s="83" t="s">
        <v>308</v>
      </c>
      <c r="BB14" s="83" t="s">
        <v>308</v>
      </c>
      <c r="BC14" s="83" t="s">
        <v>308</v>
      </c>
      <c r="BD14" s="83" t="s">
        <v>308</v>
      </c>
      <c r="BE14" s="83" t="s">
        <v>308</v>
      </c>
      <c r="BF14" s="83" t="s">
        <v>308</v>
      </c>
      <c r="BG14" s="83" t="s">
        <v>308</v>
      </c>
      <c r="BH14" s="83" t="s">
        <v>308</v>
      </c>
      <c r="BI14" s="83" t="s">
        <v>308</v>
      </c>
      <c r="BJ14" s="83" t="s">
        <v>308</v>
      </c>
      <c r="BK14" s="83" t="s">
        <v>308</v>
      </c>
      <c r="BL14" s="83" t="s">
        <v>308</v>
      </c>
      <c r="BM14" s="83" t="s">
        <v>308</v>
      </c>
      <c r="BN14" s="83" t="s">
        <v>308</v>
      </c>
      <c r="BO14" s="83" t="s">
        <v>308</v>
      </c>
      <c r="BP14" s="84" t="s">
        <v>308</v>
      </c>
      <c r="BQ14" s="83" t="s">
        <v>308</v>
      </c>
      <c r="BR14" s="83" t="s">
        <v>308</v>
      </c>
      <c r="BS14" s="83" t="s">
        <v>308</v>
      </c>
      <c r="BT14" s="83" t="s">
        <v>308</v>
      </c>
      <c r="BU14" s="83" t="s">
        <v>308</v>
      </c>
      <c r="BV14" s="83" t="s">
        <v>308</v>
      </c>
      <c r="BW14" s="83" t="s">
        <v>308</v>
      </c>
      <c r="BX14" s="83" t="s">
        <v>308</v>
      </c>
      <c r="BY14" s="83" t="s">
        <v>308</v>
      </c>
      <c r="BZ14" s="83" t="s">
        <v>308</v>
      </c>
      <c r="CA14" s="83" t="s">
        <v>308</v>
      </c>
      <c r="CB14" s="83" t="s">
        <v>308</v>
      </c>
      <c r="CC14" s="83" t="s">
        <v>308</v>
      </c>
      <c r="CD14" s="83" t="s">
        <v>308</v>
      </c>
      <c r="CE14" s="83" t="s">
        <v>308</v>
      </c>
      <c r="CF14" s="83" t="s">
        <v>308</v>
      </c>
      <c r="CG14" s="83" t="s">
        <v>308</v>
      </c>
      <c r="CH14" s="83" t="s">
        <v>308</v>
      </c>
      <c r="CI14" s="83" t="s">
        <v>308</v>
      </c>
      <c r="CJ14" s="83" t="s">
        <v>308</v>
      </c>
      <c r="CK14" s="83" t="s">
        <v>308</v>
      </c>
      <c r="CL14" s="83" t="s">
        <v>308</v>
      </c>
      <c r="CM14" s="83" t="s">
        <v>308</v>
      </c>
      <c r="CN14" s="83" t="s">
        <v>308</v>
      </c>
      <c r="CO14" s="83" t="s">
        <v>308</v>
      </c>
      <c r="CP14" s="83" t="s">
        <v>308</v>
      </c>
      <c r="CQ14" s="83" t="s">
        <v>308</v>
      </c>
      <c r="CR14" s="85" t="s">
        <v>308</v>
      </c>
      <c r="CS14" s="83" t="s">
        <v>308</v>
      </c>
      <c r="CT14" s="83" t="s">
        <v>308</v>
      </c>
      <c r="CU14" s="83" t="s">
        <v>308</v>
      </c>
      <c r="CV14" s="83" t="s">
        <v>308</v>
      </c>
      <c r="CW14" s="83" t="s">
        <v>308</v>
      </c>
      <c r="CX14" s="83" t="s">
        <v>308</v>
      </c>
      <c r="CY14" s="83" t="s">
        <v>308</v>
      </c>
    </row>
    <row r="15" spans="1:103" ht="14.5" x14ac:dyDescent="0.35">
      <c r="A15" s="86" t="s">
        <v>309</v>
      </c>
      <c r="B15" s="86" t="s">
        <v>328</v>
      </c>
      <c r="C15" s="71" t="str">
        <f>'Correspondance tables'!K3</f>
        <v>ISIC 1</v>
      </c>
      <c r="D15" s="71" t="str">
        <f>VLOOKUP(C15, 'Correspondance tables'!$O$3:$P$73, 2, FALSE)</f>
        <v>ISIC 01T03</v>
      </c>
      <c r="E15" s="87">
        <v>57341.9</v>
      </c>
      <c r="F15" s="87">
        <v>581.23</v>
      </c>
      <c r="G15" s="87">
        <v>55.79</v>
      </c>
      <c r="H15" s="87">
        <v>11.12</v>
      </c>
      <c r="I15" s="87">
        <v>213176.28</v>
      </c>
      <c r="J15" s="87">
        <v>1825.32</v>
      </c>
      <c r="K15" s="87">
        <v>37.82</v>
      </c>
      <c r="L15" s="88">
        <v>41</v>
      </c>
      <c r="M15" s="87">
        <v>2.52</v>
      </c>
      <c r="N15" s="87">
        <v>10.37</v>
      </c>
      <c r="O15" s="87">
        <v>1180.53</v>
      </c>
      <c r="P15" s="87">
        <v>365.05</v>
      </c>
      <c r="Q15" s="87">
        <v>1416.53</v>
      </c>
      <c r="R15" s="87">
        <v>7.94</v>
      </c>
      <c r="S15" s="87">
        <v>2.34</v>
      </c>
      <c r="T15" s="87">
        <v>14.39</v>
      </c>
      <c r="U15" s="87">
        <v>152.44999999999999</v>
      </c>
      <c r="V15" s="87">
        <v>3.39</v>
      </c>
      <c r="W15" s="87">
        <v>14.75</v>
      </c>
      <c r="X15" s="87">
        <v>12.84</v>
      </c>
      <c r="Y15" s="87">
        <v>0.53</v>
      </c>
      <c r="Z15" s="87">
        <v>107.09</v>
      </c>
      <c r="AA15" s="87">
        <v>2.97</v>
      </c>
      <c r="AB15" s="87">
        <v>484.27</v>
      </c>
      <c r="AC15" s="87">
        <v>15.32</v>
      </c>
      <c r="AD15" s="87">
        <v>35.21</v>
      </c>
      <c r="AE15" s="87">
        <v>269.22000000000003</v>
      </c>
      <c r="AF15" s="87">
        <v>9.3000000000000007</v>
      </c>
      <c r="AG15" s="87">
        <v>3421.6</v>
      </c>
      <c r="AH15" s="87">
        <v>1901.87</v>
      </c>
      <c r="AI15" s="87">
        <v>46.63</v>
      </c>
      <c r="AJ15" s="87">
        <v>51.74</v>
      </c>
      <c r="AK15" s="87">
        <v>3.56</v>
      </c>
      <c r="AL15" s="87">
        <v>32.6</v>
      </c>
      <c r="AM15" s="87">
        <v>0.15</v>
      </c>
      <c r="AN15" s="87">
        <v>8075.76</v>
      </c>
      <c r="AO15" s="87">
        <v>0.18</v>
      </c>
      <c r="AP15" s="87">
        <v>18.760000000000002</v>
      </c>
      <c r="AQ15" s="87">
        <v>3.38</v>
      </c>
      <c r="AR15" s="87">
        <v>2.62</v>
      </c>
      <c r="AS15" s="87">
        <v>2.83</v>
      </c>
      <c r="AT15" s="87">
        <v>29.1</v>
      </c>
      <c r="AU15" s="87">
        <v>4.5999999999999996</v>
      </c>
      <c r="AV15" s="87">
        <v>57.34</v>
      </c>
      <c r="AW15" s="87">
        <v>31.33</v>
      </c>
      <c r="AX15" s="87">
        <v>153.76</v>
      </c>
      <c r="AY15" s="87">
        <v>56.97</v>
      </c>
      <c r="AZ15" s="87">
        <v>4.04</v>
      </c>
      <c r="BA15" s="87">
        <v>24.5</v>
      </c>
      <c r="BB15" s="87">
        <v>5.21</v>
      </c>
      <c r="BC15" s="87">
        <v>3.46</v>
      </c>
      <c r="BD15" s="87">
        <v>3.38</v>
      </c>
      <c r="BE15" s="87">
        <v>1578.46</v>
      </c>
      <c r="BF15" s="87">
        <v>837.55</v>
      </c>
      <c r="BG15" s="87">
        <v>164.38</v>
      </c>
      <c r="BH15" s="87">
        <v>638.66999999999996</v>
      </c>
      <c r="BI15" s="87">
        <v>625.42999999999995</v>
      </c>
      <c r="BJ15" s="87">
        <v>158.72999999999999</v>
      </c>
      <c r="BK15" s="87">
        <v>218.03</v>
      </c>
      <c r="BL15" s="87">
        <v>65.05</v>
      </c>
      <c r="BM15" s="87">
        <v>3.48</v>
      </c>
      <c r="BN15" s="87">
        <v>109.98</v>
      </c>
      <c r="BO15" s="87">
        <v>0.03</v>
      </c>
      <c r="BP15" s="89">
        <v>0</v>
      </c>
      <c r="BQ15" s="88" t="s">
        <v>308</v>
      </c>
      <c r="BR15" s="87">
        <v>295512.65000000002</v>
      </c>
      <c r="BS15" s="88" t="s">
        <v>308</v>
      </c>
      <c r="BT15" s="87">
        <v>113707.2</v>
      </c>
      <c r="BU15" s="88" t="s">
        <v>308</v>
      </c>
      <c r="BV15" s="87">
        <v>-17.3</v>
      </c>
      <c r="BW15" s="88" t="s">
        <v>308</v>
      </c>
      <c r="BX15" s="87">
        <v>827.74</v>
      </c>
      <c r="BY15" s="88" t="s">
        <v>308</v>
      </c>
      <c r="BZ15" s="87">
        <v>114517.64</v>
      </c>
      <c r="CA15" s="88" t="s">
        <v>308</v>
      </c>
      <c r="CB15" s="87">
        <v>7977.84</v>
      </c>
      <c r="CC15" s="88" t="s">
        <v>308</v>
      </c>
      <c r="CD15" s="88">
        <v>0</v>
      </c>
      <c r="CE15" s="88" t="s">
        <v>308</v>
      </c>
      <c r="CF15" s="87">
        <v>7964.22</v>
      </c>
      <c r="CG15" s="88" t="s">
        <v>308</v>
      </c>
      <c r="CH15" s="87">
        <v>7964.22</v>
      </c>
      <c r="CI15" s="88" t="s">
        <v>308</v>
      </c>
      <c r="CJ15" s="87">
        <v>15942.07</v>
      </c>
      <c r="CK15" s="88" t="s">
        <v>308</v>
      </c>
      <c r="CL15" s="88">
        <v>0</v>
      </c>
      <c r="CM15" s="88" t="s">
        <v>308</v>
      </c>
      <c r="CN15" s="88">
        <v>0</v>
      </c>
      <c r="CO15" s="88" t="s">
        <v>308</v>
      </c>
      <c r="CP15" s="88">
        <v>0</v>
      </c>
      <c r="CQ15" s="88" t="s">
        <v>308</v>
      </c>
      <c r="CR15" s="90">
        <v>23678.27</v>
      </c>
      <c r="CS15" s="88" t="s">
        <v>308</v>
      </c>
      <c r="CT15" s="87">
        <v>23678.27</v>
      </c>
      <c r="CU15" s="88" t="s">
        <v>308</v>
      </c>
      <c r="CV15" s="87">
        <v>154137.97</v>
      </c>
      <c r="CW15" s="88" t="s">
        <v>308</v>
      </c>
      <c r="CX15" s="87">
        <v>449650.63</v>
      </c>
      <c r="CY15" s="88" t="s">
        <v>308</v>
      </c>
    </row>
    <row r="16" spans="1:103" ht="14.5" x14ac:dyDescent="0.35">
      <c r="A16" s="86" t="s">
        <v>309</v>
      </c>
      <c r="B16" s="86" t="s">
        <v>329</v>
      </c>
      <c r="C16" s="71" t="str">
        <f>'Correspondance tables'!K4</f>
        <v>ISIC 2</v>
      </c>
      <c r="D16" s="71" t="str">
        <f>VLOOKUP(C16, 'Correspondance tables'!$O$3:$P$73, 2, FALSE)</f>
        <v>ISIC 01T03</v>
      </c>
      <c r="E16" s="91">
        <v>629.97</v>
      </c>
      <c r="F16" s="91">
        <v>11490.42</v>
      </c>
      <c r="G16" s="91">
        <v>12.73</v>
      </c>
      <c r="H16" s="91">
        <v>58.17</v>
      </c>
      <c r="I16" s="91">
        <v>372.1</v>
      </c>
      <c r="J16" s="91">
        <v>7.36</v>
      </c>
      <c r="K16" s="91">
        <v>14842.61</v>
      </c>
      <c r="L16" s="91">
        <v>5507.39</v>
      </c>
      <c r="M16" s="91">
        <v>20.48</v>
      </c>
      <c r="N16" s="91">
        <v>2.2999999999999998</v>
      </c>
      <c r="O16" s="91">
        <v>104.41</v>
      </c>
      <c r="P16" s="91">
        <v>16.899999999999999</v>
      </c>
      <c r="Q16" s="91">
        <v>104.08</v>
      </c>
      <c r="R16" s="91">
        <v>19.04</v>
      </c>
      <c r="S16" s="91">
        <v>20.86</v>
      </c>
      <c r="T16" s="91">
        <v>15.29</v>
      </c>
      <c r="U16" s="91">
        <v>0.2</v>
      </c>
      <c r="V16" s="91">
        <v>3.47</v>
      </c>
      <c r="W16" s="91">
        <v>5.94</v>
      </c>
      <c r="X16" s="91">
        <v>5.15</v>
      </c>
      <c r="Y16" s="91">
        <v>6.63</v>
      </c>
      <c r="Z16" s="91">
        <v>297.02</v>
      </c>
      <c r="AA16" s="91">
        <v>1.49</v>
      </c>
      <c r="AB16" s="91">
        <v>1125.46</v>
      </c>
      <c r="AC16" s="91">
        <v>3.52</v>
      </c>
      <c r="AD16" s="91">
        <v>3.35</v>
      </c>
      <c r="AE16" s="91">
        <v>417.94</v>
      </c>
      <c r="AF16" s="91">
        <v>11.33</v>
      </c>
      <c r="AG16" s="91">
        <v>197.59</v>
      </c>
      <c r="AH16" s="91">
        <v>39.01</v>
      </c>
      <c r="AI16" s="91">
        <v>34.520000000000003</v>
      </c>
      <c r="AJ16" s="91">
        <v>0.24</v>
      </c>
      <c r="AK16" s="91">
        <v>0.15</v>
      </c>
      <c r="AL16" s="91">
        <v>9.56</v>
      </c>
      <c r="AM16" s="91">
        <v>0.16</v>
      </c>
      <c r="AN16" s="91">
        <v>39.64</v>
      </c>
      <c r="AO16" s="91">
        <v>0.71</v>
      </c>
      <c r="AP16" s="91">
        <v>5.41</v>
      </c>
      <c r="AQ16" s="91">
        <v>0.09</v>
      </c>
      <c r="AR16" s="91">
        <v>1.42</v>
      </c>
      <c r="AS16" s="91">
        <v>1.47</v>
      </c>
      <c r="AT16" s="91">
        <v>0.02</v>
      </c>
      <c r="AU16" s="91">
        <v>3.21</v>
      </c>
      <c r="AV16" s="91">
        <v>45.21</v>
      </c>
      <c r="AW16" s="91">
        <v>8.3699999999999992</v>
      </c>
      <c r="AX16" s="91">
        <v>19.14</v>
      </c>
      <c r="AY16" s="91">
        <v>4.33</v>
      </c>
      <c r="AZ16" s="91">
        <v>3.49</v>
      </c>
      <c r="BA16" s="91">
        <v>3.49</v>
      </c>
      <c r="BB16" s="91">
        <v>1.22</v>
      </c>
      <c r="BC16" s="91">
        <v>1.1000000000000001</v>
      </c>
      <c r="BD16" s="91">
        <v>0.04</v>
      </c>
      <c r="BE16" s="91">
        <v>241.06</v>
      </c>
      <c r="BF16" s="91">
        <v>160.04</v>
      </c>
      <c r="BG16" s="91">
        <v>14.25</v>
      </c>
      <c r="BH16" s="91">
        <v>13.58</v>
      </c>
      <c r="BI16" s="91">
        <v>3.94</v>
      </c>
      <c r="BJ16" s="91">
        <v>16.55</v>
      </c>
      <c r="BK16" s="91">
        <v>37.630000000000003</v>
      </c>
      <c r="BL16" s="91">
        <v>9.93</v>
      </c>
      <c r="BM16" s="91">
        <v>4.24</v>
      </c>
      <c r="BN16" s="91">
        <v>16.57</v>
      </c>
      <c r="BO16" s="92">
        <v>0</v>
      </c>
      <c r="BP16" s="93">
        <v>0</v>
      </c>
      <c r="BQ16" s="92" t="s">
        <v>308</v>
      </c>
      <c r="BR16" s="91">
        <v>36042.949999999997</v>
      </c>
      <c r="BS16" s="92" t="s">
        <v>308</v>
      </c>
      <c r="BT16" s="91">
        <v>6339.69</v>
      </c>
      <c r="BU16" s="92" t="s">
        <v>308</v>
      </c>
      <c r="BV16" s="91">
        <v>-83.78</v>
      </c>
      <c r="BW16" s="92" t="s">
        <v>308</v>
      </c>
      <c r="BX16" s="91">
        <v>871.61</v>
      </c>
      <c r="BY16" s="92" t="s">
        <v>308</v>
      </c>
      <c r="BZ16" s="91">
        <v>7127.52</v>
      </c>
      <c r="CA16" s="92" t="s">
        <v>308</v>
      </c>
      <c r="CB16" s="91">
        <v>499.06</v>
      </c>
      <c r="CC16" s="92" t="s">
        <v>308</v>
      </c>
      <c r="CD16" s="92">
        <v>0</v>
      </c>
      <c r="CE16" s="92" t="s">
        <v>308</v>
      </c>
      <c r="CF16" s="91">
        <v>5381.34</v>
      </c>
      <c r="CG16" s="92" t="s">
        <v>308</v>
      </c>
      <c r="CH16" s="91">
        <v>5381.34</v>
      </c>
      <c r="CI16" s="92" t="s">
        <v>308</v>
      </c>
      <c r="CJ16" s="91">
        <v>5880.4</v>
      </c>
      <c r="CK16" s="92" t="s">
        <v>308</v>
      </c>
      <c r="CL16" s="92">
        <v>0</v>
      </c>
      <c r="CM16" s="92" t="s">
        <v>308</v>
      </c>
      <c r="CN16" s="92">
        <v>0</v>
      </c>
      <c r="CO16" s="92" t="s">
        <v>308</v>
      </c>
      <c r="CP16" s="92">
        <v>0</v>
      </c>
      <c r="CQ16" s="92" t="s">
        <v>308</v>
      </c>
      <c r="CR16" s="94">
        <v>609.04999999999995</v>
      </c>
      <c r="CS16" s="92" t="s">
        <v>308</v>
      </c>
      <c r="CT16" s="91">
        <v>609.04999999999995</v>
      </c>
      <c r="CU16" s="92" t="s">
        <v>308</v>
      </c>
      <c r="CV16" s="91">
        <v>13616.97</v>
      </c>
      <c r="CW16" s="92" t="s">
        <v>308</v>
      </c>
      <c r="CX16" s="91">
        <v>49659.92</v>
      </c>
      <c r="CY16" s="92" t="s">
        <v>308</v>
      </c>
    </row>
    <row r="17" spans="1:103" ht="14.5" x14ac:dyDescent="0.35">
      <c r="A17" s="86" t="s">
        <v>309</v>
      </c>
      <c r="B17" s="86" t="s">
        <v>330</v>
      </c>
      <c r="C17" s="71" t="str">
        <f>'Correspondance tables'!K5</f>
        <v>ISIC 3</v>
      </c>
      <c r="D17" s="71" t="str">
        <f>VLOOKUP(C17, 'Correspondance tables'!$O$3:$P$73, 2, FALSE)</f>
        <v>ISIC 01T03</v>
      </c>
      <c r="E17" s="87">
        <v>11.15</v>
      </c>
      <c r="F17" s="87">
        <v>4.8</v>
      </c>
      <c r="G17" s="87">
        <v>835.8</v>
      </c>
      <c r="H17" s="87">
        <v>6.82</v>
      </c>
      <c r="I17" s="88">
        <v>4994</v>
      </c>
      <c r="J17" s="87">
        <v>7.12</v>
      </c>
      <c r="K17" s="87">
        <v>0.12</v>
      </c>
      <c r="L17" s="88">
        <v>0</v>
      </c>
      <c r="M17" s="88">
        <v>0</v>
      </c>
      <c r="N17" s="88">
        <v>0</v>
      </c>
      <c r="O17" s="87">
        <v>33.58</v>
      </c>
      <c r="P17" s="87">
        <v>4.66</v>
      </c>
      <c r="Q17" s="88">
        <v>0</v>
      </c>
      <c r="R17" s="87">
        <v>0.1</v>
      </c>
      <c r="S17" s="88">
        <v>0</v>
      </c>
      <c r="T17" s="87">
        <v>0.46</v>
      </c>
      <c r="U17" s="87">
        <v>0.03</v>
      </c>
      <c r="V17" s="88">
        <v>0</v>
      </c>
      <c r="W17" s="87">
        <v>0.03</v>
      </c>
      <c r="X17" s="87">
        <v>0.03</v>
      </c>
      <c r="Y17" s="87">
        <v>0.01</v>
      </c>
      <c r="Z17" s="87">
        <v>22.6</v>
      </c>
      <c r="AA17" s="87">
        <v>0.01</v>
      </c>
      <c r="AB17" s="87">
        <v>15.91</v>
      </c>
      <c r="AC17" s="87">
        <v>0.03</v>
      </c>
      <c r="AD17" s="87">
        <v>2.33</v>
      </c>
      <c r="AE17" s="87">
        <v>90.85</v>
      </c>
      <c r="AF17" s="87">
        <v>0.39</v>
      </c>
      <c r="AG17" s="87">
        <v>39.92</v>
      </c>
      <c r="AH17" s="87">
        <v>9.1300000000000008</v>
      </c>
      <c r="AI17" s="87">
        <v>1.24</v>
      </c>
      <c r="AJ17" s="87">
        <v>86.48</v>
      </c>
      <c r="AK17" s="87">
        <v>0.37</v>
      </c>
      <c r="AL17" s="87">
        <v>6.43</v>
      </c>
      <c r="AM17" s="87">
        <v>7.0000000000000007E-2</v>
      </c>
      <c r="AN17" s="87">
        <v>2355.8200000000002</v>
      </c>
      <c r="AO17" s="87">
        <v>0.34</v>
      </c>
      <c r="AP17" s="87">
        <v>4.63</v>
      </c>
      <c r="AQ17" s="87">
        <v>1.49</v>
      </c>
      <c r="AR17" s="87">
        <v>2.27</v>
      </c>
      <c r="AS17" s="87">
        <v>0.64</v>
      </c>
      <c r="AT17" s="87">
        <v>1.03</v>
      </c>
      <c r="AU17" s="87">
        <v>0.47</v>
      </c>
      <c r="AV17" s="87">
        <v>20.13</v>
      </c>
      <c r="AW17" s="87">
        <v>1.29</v>
      </c>
      <c r="AX17" s="87">
        <v>1.21</v>
      </c>
      <c r="AY17" s="87">
        <v>0.7</v>
      </c>
      <c r="AZ17" s="87">
        <v>1.2</v>
      </c>
      <c r="BA17" s="87">
        <v>4.8099999999999996</v>
      </c>
      <c r="BB17" s="87">
        <v>1.94</v>
      </c>
      <c r="BC17" s="87">
        <v>0.12</v>
      </c>
      <c r="BD17" s="87">
        <v>0.44</v>
      </c>
      <c r="BE17" s="87">
        <v>4.92</v>
      </c>
      <c r="BF17" s="87">
        <v>19.12</v>
      </c>
      <c r="BG17" s="87">
        <v>17.7</v>
      </c>
      <c r="BH17" s="87">
        <v>36.33</v>
      </c>
      <c r="BI17" s="87">
        <v>31.75</v>
      </c>
      <c r="BJ17" s="87">
        <v>4.0999999999999996</v>
      </c>
      <c r="BK17" s="87">
        <v>7.18</v>
      </c>
      <c r="BL17" s="87">
        <v>20.58</v>
      </c>
      <c r="BM17" s="87">
        <v>0.01</v>
      </c>
      <c r="BN17" s="87">
        <v>2.25</v>
      </c>
      <c r="BO17" s="88">
        <v>0</v>
      </c>
      <c r="BP17" s="89">
        <v>0</v>
      </c>
      <c r="BQ17" s="88" t="s">
        <v>308</v>
      </c>
      <c r="BR17" s="87">
        <v>8716.9699999999993</v>
      </c>
      <c r="BS17" s="88" t="s">
        <v>308</v>
      </c>
      <c r="BT17" s="87">
        <v>6206.37</v>
      </c>
      <c r="BU17" s="88" t="s">
        <v>308</v>
      </c>
      <c r="BV17" s="87">
        <v>1.1200000000000001</v>
      </c>
      <c r="BW17" s="88" t="s">
        <v>308</v>
      </c>
      <c r="BX17" s="87">
        <v>11.55</v>
      </c>
      <c r="BY17" s="88" t="s">
        <v>308</v>
      </c>
      <c r="BZ17" s="87">
        <v>6219.04</v>
      </c>
      <c r="CA17" s="88" t="s">
        <v>308</v>
      </c>
      <c r="CB17" s="88">
        <v>27</v>
      </c>
      <c r="CC17" s="88" t="s">
        <v>308</v>
      </c>
      <c r="CD17" s="88">
        <v>0</v>
      </c>
      <c r="CE17" s="88" t="s">
        <v>308</v>
      </c>
      <c r="CF17" s="87">
        <v>-96.39</v>
      </c>
      <c r="CG17" s="88" t="s">
        <v>308</v>
      </c>
      <c r="CH17" s="87">
        <v>-96.39</v>
      </c>
      <c r="CI17" s="88" t="s">
        <v>308</v>
      </c>
      <c r="CJ17" s="87">
        <v>-69.39</v>
      </c>
      <c r="CK17" s="88" t="s">
        <v>308</v>
      </c>
      <c r="CL17" s="88">
        <v>0</v>
      </c>
      <c r="CM17" s="88" t="s">
        <v>308</v>
      </c>
      <c r="CN17" s="88">
        <v>0</v>
      </c>
      <c r="CO17" s="88" t="s">
        <v>308</v>
      </c>
      <c r="CP17" s="88">
        <v>0</v>
      </c>
      <c r="CQ17" s="88" t="s">
        <v>308</v>
      </c>
      <c r="CR17" s="90">
        <v>1931.2</v>
      </c>
      <c r="CS17" s="88" t="s">
        <v>308</v>
      </c>
      <c r="CT17" s="87">
        <v>1931.2</v>
      </c>
      <c r="CU17" s="88" t="s">
        <v>308</v>
      </c>
      <c r="CV17" s="87">
        <v>8080.84</v>
      </c>
      <c r="CW17" s="88" t="s">
        <v>308</v>
      </c>
      <c r="CX17" s="87">
        <v>16797.810000000001</v>
      </c>
      <c r="CY17" s="88" t="s">
        <v>308</v>
      </c>
    </row>
    <row r="18" spans="1:103" ht="14.5" x14ac:dyDescent="0.35">
      <c r="A18" s="86" t="s">
        <v>309</v>
      </c>
      <c r="B18" s="86" t="s">
        <v>247</v>
      </c>
      <c r="C18" s="71" t="str">
        <f>'Correspondance tables'!K6</f>
        <v>ISIC 05-09</v>
      </c>
      <c r="D18" s="71" t="str">
        <f>VLOOKUP(C18, 'Correspondance tables'!$O$3:$P$73, 2, FALSE)</f>
        <v>ISIC 05T09</v>
      </c>
      <c r="E18" s="91">
        <v>1375.98</v>
      </c>
      <c r="F18" s="91">
        <v>33.64</v>
      </c>
      <c r="G18" s="91">
        <v>63.82</v>
      </c>
      <c r="H18" s="91">
        <v>16143.22</v>
      </c>
      <c r="I18" s="91">
        <v>2926.5</v>
      </c>
      <c r="J18" s="91">
        <v>333.72</v>
      </c>
      <c r="K18" s="91">
        <v>79.39</v>
      </c>
      <c r="L18" s="91">
        <v>1503.72</v>
      </c>
      <c r="M18" s="91">
        <v>73.349999999999994</v>
      </c>
      <c r="N18" s="91">
        <v>179804.01</v>
      </c>
      <c r="O18" s="91">
        <v>9539.25</v>
      </c>
      <c r="P18" s="91">
        <v>236.91</v>
      </c>
      <c r="Q18" s="91">
        <v>576.29</v>
      </c>
      <c r="R18" s="91">
        <v>12219.33</v>
      </c>
      <c r="S18" s="91">
        <v>22674.9</v>
      </c>
      <c r="T18" s="91">
        <v>1310.19</v>
      </c>
      <c r="U18" s="91">
        <v>170.23</v>
      </c>
      <c r="V18" s="91">
        <v>741.77</v>
      </c>
      <c r="W18" s="91">
        <v>1187.52</v>
      </c>
      <c r="X18" s="91">
        <v>1397.59</v>
      </c>
      <c r="Y18" s="91">
        <v>286.98</v>
      </c>
      <c r="Z18" s="91">
        <v>729.09</v>
      </c>
      <c r="AA18" s="91">
        <v>286.04000000000002</v>
      </c>
      <c r="AB18" s="91">
        <v>65166.57</v>
      </c>
      <c r="AC18" s="91">
        <v>197.73</v>
      </c>
      <c r="AD18" s="91">
        <v>358.33</v>
      </c>
      <c r="AE18" s="91">
        <v>13130.58</v>
      </c>
      <c r="AF18" s="91">
        <v>137.66999999999999</v>
      </c>
      <c r="AG18" s="91">
        <v>2699.56</v>
      </c>
      <c r="AH18" s="91">
        <v>601.28</v>
      </c>
      <c r="AI18" s="91">
        <v>859.53</v>
      </c>
      <c r="AJ18" s="91">
        <v>11.68</v>
      </c>
      <c r="AK18" s="91">
        <v>19.25</v>
      </c>
      <c r="AL18" s="91">
        <v>674.34</v>
      </c>
      <c r="AM18" s="91">
        <v>31.92</v>
      </c>
      <c r="AN18" s="91">
        <v>794.49</v>
      </c>
      <c r="AO18" s="91">
        <v>11.41</v>
      </c>
      <c r="AP18" s="91">
        <v>23.26</v>
      </c>
      <c r="AQ18" s="91">
        <v>29.7</v>
      </c>
      <c r="AR18" s="91">
        <v>48.89</v>
      </c>
      <c r="AS18" s="92">
        <v>112</v>
      </c>
      <c r="AT18" s="91">
        <v>31.45</v>
      </c>
      <c r="AU18" s="91">
        <v>25.22</v>
      </c>
      <c r="AV18" s="91">
        <v>591.04</v>
      </c>
      <c r="AW18" s="91">
        <v>170.39</v>
      </c>
      <c r="AX18" s="91">
        <v>321.39999999999998</v>
      </c>
      <c r="AY18" s="91">
        <v>72.319999999999993</v>
      </c>
      <c r="AZ18" s="91">
        <v>18.05</v>
      </c>
      <c r="BA18" s="91">
        <v>40.54</v>
      </c>
      <c r="BB18" s="91">
        <v>43.75</v>
      </c>
      <c r="BC18" s="91">
        <v>24.52</v>
      </c>
      <c r="BD18" s="91">
        <v>8.06</v>
      </c>
      <c r="BE18" s="91">
        <v>734.55</v>
      </c>
      <c r="BF18" s="91">
        <v>1274.21</v>
      </c>
      <c r="BG18" s="91">
        <v>357.49</v>
      </c>
      <c r="BH18" s="91">
        <v>517.02</v>
      </c>
      <c r="BI18" s="91">
        <v>304.55</v>
      </c>
      <c r="BJ18" s="91">
        <v>96.85</v>
      </c>
      <c r="BK18" s="91">
        <v>145.38</v>
      </c>
      <c r="BL18" s="91">
        <v>123.87</v>
      </c>
      <c r="BM18" s="91">
        <v>29.29</v>
      </c>
      <c r="BN18" s="91">
        <v>108.24</v>
      </c>
      <c r="BO18" s="92">
        <v>0</v>
      </c>
      <c r="BP18" s="93">
        <v>0</v>
      </c>
      <c r="BQ18" s="92" t="s">
        <v>308</v>
      </c>
      <c r="BR18" s="91">
        <v>343639.82</v>
      </c>
      <c r="BS18" s="92" t="s">
        <v>308</v>
      </c>
      <c r="BT18" s="91">
        <v>17849.3</v>
      </c>
      <c r="BU18" s="92" t="s">
        <v>308</v>
      </c>
      <c r="BV18" s="91">
        <v>0.56000000000000005</v>
      </c>
      <c r="BW18" s="92" t="s">
        <v>308</v>
      </c>
      <c r="BX18" s="91">
        <v>316.05</v>
      </c>
      <c r="BY18" s="92" t="s">
        <v>308</v>
      </c>
      <c r="BZ18" s="91">
        <v>18165.91</v>
      </c>
      <c r="CA18" s="92" t="s">
        <v>308</v>
      </c>
      <c r="CB18" s="91">
        <v>1506.82</v>
      </c>
      <c r="CC18" s="92" t="s">
        <v>308</v>
      </c>
      <c r="CD18" s="91">
        <v>-1.57</v>
      </c>
      <c r="CE18" s="92" t="s">
        <v>308</v>
      </c>
      <c r="CF18" s="91">
        <v>2248.37</v>
      </c>
      <c r="CG18" s="92" t="s">
        <v>308</v>
      </c>
      <c r="CH18" s="91">
        <v>2246.8000000000002</v>
      </c>
      <c r="CI18" s="92" t="s">
        <v>308</v>
      </c>
      <c r="CJ18" s="91">
        <v>3753.63</v>
      </c>
      <c r="CK18" s="92" t="s">
        <v>308</v>
      </c>
      <c r="CL18" s="92">
        <v>0</v>
      </c>
      <c r="CM18" s="92" t="s">
        <v>308</v>
      </c>
      <c r="CN18" s="92">
        <v>0</v>
      </c>
      <c r="CO18" s="92" t="s">
        <v>308</v>
      </c>
      <c r="CP18" s="92">
        <v>0</v>
      </c>
      <c r="CQ18" s="92" t="s">
        <v>308</v>
      </c>
      <c r="CR18" s="94">
        <v>24279.759999999998</v>
      </c>
      <c r="CS18" s="92" t="s">
        <v>308</v>
      </c>
      <c r="CT18" s="91">
        <v>24279.759999999998</v>
      </c>
      <c r="CU18" s="92" t="s">
        <v>308</v>
      </c>
      <c r="CV18" s="91">
        <v>46199.29</v>
      </c>
      <c r="CW18" s="92" t="s">
        <v>308</v>
      </c>
      <c r="CX18" s="91">
        <v>389839.12</v>
      </c>
      <c r="CY18" s="92" t="s">
        <v>308</v>
      </c>
    </row>
    <row r="19" spans="1:103" ht="14.5" x14ac:dyDescent="0.35">
      <c r="A19" s="86" t="s">
        <v>309</v>
      </c>
      <c r="B19" s="86" t="s">
        <v>331</v>
      </c>
      <c r="C19" s="71" t="str">
        <f>'Correspondance tables'!K7</f>
        <v>ISIC 10-12</v>
      </c>
      <c r="D19" s="71" t="str">
        <f>VLOOKUP(C19, 'Correspondance tables'!$O$3:$P$73, 2, FALSE)</f>
        <v>ISIC 10T12</v>
      </c>
      <c r="E19" s="87">
        <v>44407.93</v>
      </c>
      <c r="F19" s="87">
        <v>51.83</v>
      </c>
      <c r="G19" s="87">
        <v>1045.82</v>
      </c>
      <c r="H19" s="87">
        <v>178.48</v>
      </c>
      <c r="I19" s="87">
        <v>229590.43</v>
      </c>
      <c r="J19" s="87">
        <v>2129.7800000000002</v>
      </c>
      <c r="K19" s="87">
        <v>81.08</v>
      </c>
      <c r="L19" s="87">
        <v>727.84</v>
      </c>
      <c r="M19" s="87">
        <v>38.840000000000003</v>
      </c>
      <c r="N19" s="87">
        <v>709.21</v>
      </c>
      <c r="O19" s="87">
        <v>8140.4</v>
      </c>
      <c r="P19" s="87">
        <v>2342.25</v>
      </c>
      <c r="Q19" s="87">
        <v>254.8</v>
      </c>
      <c r="R19" s="87">
        <v>107.34</v>
      </c>
      <c r="S19" s="87">
        <v>273.02</v>
      </c>
      <c r="T19" s="87">
        <v>148.21</v>
      </c>
      <c r="U19" s="87">
        <v>337.44</v>
      </c>
      <c r="V19" s="87">
        <v>290.33999999999997</v>
      </c>
      <c r="W19" s="87">
        <v>701.92</v>
      </c>
      <c r="X19" s="87">
        <v>279.33</v>
      </c>
      <c r="Y19" s="87">
        <v>58.13</v>
      </c>
      <c r="Z19" s="87">
        <v>448.19</v>
      </c>
      <c r="AA19" s="87">
        <v>125.43</v>
      </c>
      <c r="AB19" s="87">
        <v>811.68</v>
      </c>
      <c r="AC19" s="87">
        <v>43.9</v>
      </c>
      <c r="AD19" s="87">
        <v>718.3</v>
      </c>
      <c r="AE19" s="87">
        <v>875.89</v>
      </c>
      <c r="AF19" s="87">
        <v>879.02</v>
      </c>
      <c r="AG19" s="87">
        <v>7297.07</v>
      </c>
      <c r="AH19" s="87">
        <v>4809.75</v>
      </c>
      <c r="AI19" s="87">
        <v>2060.21</v>
      </c>
      <c r="AJ19" s="87">
        <v>1077.32</v>
      </c>
      <c r="AK19" s="87">
        <v>415.11</v>
      </c>
      <c r="AL19" s="87">
        <v>1553.84</v>
      </c>
      <c r="AM19" s="87">
        <v>151.04</v>
      </c>
      <c r="AN19" s="87">
        <v>115892.33</v>
      </c>
      <c r="AO19" s="87">
        <v>335.18</v>
      </c>
      <c r="AP19" s="87">
        <v>947.47</v>
      </c>
      <c r="AQ19" s="87">
        <v>355.43</v>
      </c>
      <c r="AR19" s="87">
        <v>706.19</v>
      </c>
      <c r="AS19" s="87">
        <v>435.42</v>
      </c>
      <c r="AT19" s="87">
        <v>246.5</v>
      </c>
      <c r="AU19" s="87">
        <v>152.66999999999999</v>
      </c>
      <c r="AV19" s="87">
        <v>672.39</v>
      </c>
      <c r="AW19" s="87">
        <v>901.14</v>
      </c>
      <c r="AX19" s="87">
        <v>384.43</v>
      </c>
      <c r="AY19" s="87">
        <v>756.37</v>
      </c>
      <c r="AZ19" s="87">
        <v>336.17</v>
      </c>
      <c r="BA19" s="87">
        <v>296.72000000000003</v>
      </c>
      <c r="BB19" s="87">
        <v>461.42</v>
      </c>
      <c r="BC19" s="87">
        <v>191.11</v>
      </c>
      <c r="BD19" s="87">
        <v>120.61</v>
      </c>
      <c r="BE19" s="87">
        <v>1464.71</v>
      </c>
      <c r="BF19" s="87">
        <v>4754.87</v>
      </c>
      <c r="BG19" s="87">
        <v>6454.99</v>
      </c>
      <c r="BH19" s="87">
        <v>10782.16</v>
      </c>
      <c r="BI19" s="87">
        <v>7036.21</v>
      </c>
      <c r="BJ19" s="87">
        <v>802.58</v>
      </c>
      <c r="BK19" s="87">
        <v>2508.09</v>
      </c>
      <c r="BL19" s="88">
        <v>963</v>
      </c>
      <c r="BM19" s="87">
        <v>157.65</v>
      </c>
      <c r="BN19" s="87">
        <v>401.79</v>
      </c>
      <c r="BO19" s="88">
        <v>0</v>
      </c>
      <c r="BP19" s="89">
        <v>0</v>
      </c>
      <c r="BQ19" s="88" t="s">
        <v>308</v>
      </c>
      <c r="BR19" s="87">
        <v>471678.77</v>
      </c>
      <c r="BS19" s="88" t="s">
        <v>308</v>
      </c>
      <c r="BT19" s="87">
        <v>582506.56000000006</v>
      </c>
      <c r="BU19" s="88" t="s">
        <v>308</v>
      </c>
      <c r="BV19" s="87">
        <v>10.56</v>
      </c>
      <c r="BW19" s="88" t="s">
        <v>308</v>
      </c>
      <c r="BX19" s="87">
        <v>1122.9000000000001</v>
      </c>
      <c r="BY19" s="88" t="s">
        <v>308</v>
      </c>
      <c r="BZ19" s="87">
        <v>583640.02</v>
      </c>
      <c r="CA19" s="88" t="s">
        <v>308</v>
      </c>
      <c r="CB19" s="87">
        <v>38.619999999999997</v>
      </c>
      <c r="CC19" s="88" t="s">
        <v>308</v>
      </c>
      <c r="CD19" s="87">
        <v>1.3</v>
      </c>
      <c r="CE19" s="88" t="s">
        <v>308</v>
      </c>
      <c r="CF19" s="87">
        <v>317.97000000000003</v>
      </c>
      <c r="CG19" s="88" t="s">
        <v>308</v>
      </c>
      <c r="CH19" s="87">
        <v>319.27</v>
      </c>
      <c r="CI19" s="88" t="s">
        <v>308</v>
      </c>
      <c r="CJ19" s="87">
        <v>357.89</v>
      </c>
      <c r="CK19" s="88" t="s">
        <v>308</v>
      </c>
      <c r="CL19" s="88">
        <v>0</v>
      </c>
      <c r="CM19" s="88" t="s">
        <v>308</v>
      </c>
      <c r="CN19" s="88">
        <v>0</v>
      </c>
      <c r="CO19" s="88" t="s">
        <v>308</v>
      </c>
      <c r="CP19" s="88">
        <v>0</v>
      </c>
      <c r="CQ19" s="88" t="s">
        <v>308</v>
      </c>
      <c r="CR19" s="90">
        <v>98447.37</v>
      </c>
      <c r="CS19" s="88" t="s">
        <v>308</v>
      </c>
      <c r="CT19" s="87">
        <v>98447.37</v>
      </c>
      <c r="CU19" s="88" t="s">
        <v>308</v>
      </c>
      <c r="CV19" s="87">
        <v>682445.28</v>
      </c>
      <c r="CW19" s="88" t="s">
        <v>308</v>
      </c>
      <c r="CX19" s="87">
        <v>1154124.05</v>
      </c>
      <c r="CY19" s="88" t="s">
        <v>308</v>
      </c>
    </row>
    <row r="20" spans="1:103" ht="14.5" x14ac:dyDescent="0.35">
      <c r="A20" s="86" t="s">
        <v>309</v>
      </c>
      <c r="B20" s="86" t="s">
        <v>332</v>
      </c>
      <c r="C20" s="71" t="str">
        <f>'Correspondance tables'!K8</f>
        <v>ISIC 13-15</v>
      </c>
      <c r="D20" s="71" t="str">
        <f>VLOOKUP(C20, 'Correspondance tables'!$O$3:$P$73, 2, FALSE)</f>
        <v>ISIC 13T15</v>
      </c>
      <c r="E20" s="91">
        <v>594.39</v>
      </c>
      <c r="F20" s="91">
        <v>65.16</v>
      </c>
      <c r="G20" s="91">
        <v>228.39</v>
      </c>
      <c r="H20" s="91">
        <v>96.43</v>
      </c>
      <c r="I20" s="92">
        <v>890</v>
      </c>
      <c r="J20" s="91">
        <v>61252.5</v>
      </c>
      <c r="K20" s="91">
        <v>353.85</v>
      </c>
      <c r="L20" s="91">
        <v>1482.91</v>
      </c>
      <c r="M20" s="91">
        <v>510.67</v>
      </c>
      <c r="N20" s="91">
        <v>104.7</v>
      </c>
      <c r="O20" s="91">
        <v>870.51</v>
      </c>
      <c r="P20" s="91">
        <v>397.87</v>
      </c>
      <c r="Q20" s="91">
        <v>2681.73</v>
      </c>
      <c r="R20" s="91">
        <v>332.68</v>
      </c>
      <c r="S20" s="91">
        <v>308.8</v>
      </c>
      <c r="T20" s="91">
        <v>844.79</v>
      </c>
      <c r="U20" s="91">
        <v>309.13</v>
      </c>
      <c r="V20" s="91">
        <v>306.27</v>
      </c>
      <c r="W20" s="91">
        <v>863.03</v>
      </c>
      <c r="X20" s="91">
        <v>4884.6499999999996</v>
      </c>
      <c r="Y20" s="91">
        <v>650.27</v>
      </c>
      <c r="Z20" s="91">
        <v>3791.01</v>
      </c>
      <c r="AA20" s="91">
        <v>449.54</v>
      </c>
      <c r="AB20" s="91">
        <v>200.67</v>
      </c>
      <c r="AC20" s="91">
        <v>37.020000000000003</v>
      </c>
      <c r="AD20" s="91">
        <v>263.20999999999998</v>
      </c>
      <c r="AE20" s="91">
        <v>3012.83</v>
      </c>
      <c r="AF20" s="91">
        <v>480.5</v>
      </c>
      <c r="AG20" s="91">
        <v>4032.91</v>
      </c>
      <c r="AH20" s="91">
        <v>1663.25</v>
      </c>
      <c r="AI20" s="91">
        <v>259.98</v>
      </c>
      <c r="AJ20" s="91">
        <v>105.56</v>
      </c>
      <c r="AK20" s="91">
        <v>65.67</v>
      </c>
      <c r="AL20" s="91">
        <v>247.41</v>
      </c>
      <c r="AM20" s="91">
        <v>90.16</v>
      </c>
      <c r="AN20" s="91">
        <v>1553.26</v>
      </c>
      <c r="AO20" s="91">
        <v>52.71</v>
      </c>
      <c r="AP20" s="91">
        <v>817.2</v>
      </c>
      <c r="AQ20" s="91">
        <v>243.43</v>
      </c>
      <c r="AR20" s="91">
        <v>115.45</v>
      </c>
      <c r="AS20" s="91">
        <v>174.58</v>
      </c>
      <c r="AT20" s="91">
        <v>53.53</v>
      </c>
      <c r="AU20" s="91">
        <v>36.5</v>
      </c>
      <c r="AV20" s="91">
        <v>434.16</v>
      </c>
      <c r="AW20" s="91">
        <v>388.76</v>
      </c>
      <c r="AX20" s="91">
        <v>436.02</v>
      </c>
      <c r="AY20" s="91">
        <v>112.01</v>
      </c>
      <c r="AZ20" s="91">
        <v>84.14</v>
      </c>
      <c r="BA20" s="91">
        <v>431.39</v>
      </c>
      <c r="BB20" s="91">
        <v>187.81</v>
      </c>
      <c r="BC20" s="91">
        <v>79.900000000000006</v>
      </c>
      <c r="BD20" s="91">
        <v>42.82</v>
      </c>
      <c r="BE20" s="91">
        <v>936.55</v>
      </c>
      <c r="BF20" s="91">
        <v>1787.95</v>
      </c>
      <c r="BG20" s="91">
        <v>430.1</v>
      </c>
      <c r="BH20" s="91">
        <v>2059.71</v>
      </c>
      <c r="BI20" s="91">
        <v>589.02</v>
      </c>
      <c r="BJ20" s="91">
        <v>317.98</v>
      </c>
      <c r="BK20" s="91">
        <v>443.86</v>
      </c>
      <c r="BL20" s="91">
        <v>223.57</v>
      </c>
      <c r="BM20" s="91">
        <v>294.7</v>
      </c>
      <c r="BN20" s="91">
        <v>742.09</v>
      </c>
      <c r="BO20" s="92">
        <v>0</v>
      </c>
      <c r="BP20" s="93">
        <v>0</v>
      </c>
      <c r="BQ20" s="92" t="s">
        <v>308</v>
      </c>
      <c r="BR20" s="91">
        <v>105797.62</v>
      </c>
      <c r="BS20" s="92" t="s">
        <v>308</v>
      </c>
      <c r="BT20" s="91">
        <v>159182.28</v>
      </c>
      <c r="BU20" s="92" t="s">
        <v>308</v>
      </c>
      <c r="BV20" s="91">
        <v>1.8</v>
      </c>
      <c r="BW20" s="92" t="s">
        <v>308</v>
      </c>
      <c r="BX20" s="92">
        <v>142</v>
      </c>
      <c r="BY20" s="92" t="s">
        <v>308</v>
      </c>
      <c r="BZ20" s="91">
        <v>159326.07999999999</v>
      </c>
      <c r="CA20" s="92" t="s">
        <v>308</v>
      </c>
      <c r="CB20" s="91">
        <v>1895.67</v>
      </c>
      <c r="CC20" s="92" t="s">
        <v>308</v>
      </c>
      <c r="CD20" s="91">
        <v>2.25</v>
      </c>
      <c r="CE20" s="92" t="s">
        <v>308</v>
      </c>
      <c r="CF20" s="91">
        <v>10331.69</v>
      </c>
      <c r="CG20" s="92" t="s">
        <v>308</v>
      </c>
      <c r="CH20" s="91">
        <v>10333.94</v>
      </c>
      <c r="CI20" s="92" t="s">
        <v>308</v>
      </c>
      <c r="CJ20" s="91">
        <v>12229.61</v>
      </c>
      <c r="CK20" s="92" t="s">
        <v>308</v>
      </c>
      <c r="CL20" s="92">
        <v>0</v>
      </c>
      <c r="CM20" s="92" t="s">
        <v>308</v>
      </c>
      <c r="CN20" s="92">
        <v>0</v>
      </c>
      <c r="CO20" s="92" t="s">
        <v>308</v>
      </c>
      <c r="CP20" s="92">
        <v>0</v>
      </c>
      <c r="CQ20" s="92" t="s">
        <v>308</v>
      </c>
      <c r="CR20" s="94">
        <v>57469.11</v>
      </c>
      <c r="CS20" s="92" t="s">
        <v>308</v>
      </c>
      <c r="CT20" s="91">
        <v>57469.11</v>
      </c>
      <c r="CU20" s="92" t="s">
        <v>308</v>
      </c>
      <c r="CV20" s="91">
        <v>229024.81</v>
      </c>
      <c r="CW20" s="92" t="s">
        <v>308</v>
      </c>
      <c r="CX20" s="91">
        <v>334822.42</v>
      </c>
      <c r="CY20" s="92" t="s">
        <v>308</v>
      </c>
    </row>
    <row r="21" spans="1:103" ht="14.5" x14ac:dyDescent="0.35">
      <c r="A21" s="86" t="s">
        <v>309</v>
      </c>
      <c r="B21" s="86" t="s">
        <v>333</v>
      </c>
      <c r="C21" s="71" t="str">
        <f>'Correspondance tables'!K9</f>
        <v>ISIC 16</v>
      </c>
      <c r="D21" s="71" t="str">
        <f>VLOOKUP(C21, 'Correspondance tables'!$O$3:$P$73, 2, FALSE)</f>
        <v>ISIC 16</v>
      </c>
      <c r="E21" s="87">
        <v>1016.29</v>
      </c>
      <c r="F21" s="87">
        <v>201.84</v>
      </c>
      <c r="G21" s="87">
        <v>66.53</v>
      </c>
      <c r="H21" s="87">
        <v>256.92</v>
      </c>
      <c r="I21" s="87">
        <v>1870.35</v>
      </c>
      <c r="J21" s="87">
        <v>157.33000000000001</v>
      </c>
      <c r="K21" s="87">
        <v>28782.51</v>
      </c>
      <c r="L21" s="87">
        <v>3598.08</v>
      </c>
      <c r="M21" s="87">
        <v>90.67</v>
      </c>
      <c r="N21" s="87">
        <v>54.18</v>
      </c>
      <c r="O21" s="87">
        <v>652.17999999999995</v>
      </c>
      <c r="P21" s="87">
        <v>178.72</v>
      </c>
      <c r="Q21" s="87">
        <v>481.57</v>
      </c>
      <c r="R21" s="87">
        <v>1093.73</v>
      </c>
      <c r="S21" s="87">
        <v>617.16</v>
      </c>
      <c r="T21" s="87">
        <v>1437.89</v>
      </c>
      <c r="U21" s="87">
        <v>290.58999999999997</v>
      </c>
      <c r="V21" s="87">
        <v>472.89</v>
      </c>
      <c r="W21" s="87">
        <v>927.02</v>
      </c>
      <c r="X21" s="87">
        <v>1624.23</v>
      </c>
      <c r="Y21" s="87">
        <v>1051.3699999999999</v>
      </c>
      <c r="Z21" s="87">
        <v>15149.75</v>
      </c>
      <c r="AA21" s="87">
        <v>344.08</v>
      </c>
      <c r="AB21" s="87">
        <v>1617.65</v>
      </c>
      <c r="AC21" s="87">
        <v>22.44</v>
      </c>
      <c r="AD21" s="87">
        <v>279.33</v>
      </c>
      <c r="AE21" s="87">
        <v>31953.73</v>
      </c>
      <c r="AF21" s="87">
        <v>101.67</v>
      </c>
      <c r="AG21" s="87">
        <v>1404.28</v>
      </c>
      <c r="AH21" s="87">
        <v>550.89</v>
      </c>
      <c r="AI21" s="87">
        <v>265.39</v>
      </c>
      <c r="AJ21" s="87">
        <v>22.32</v>
      </c>
      <c r="AK21" s="87">
        <v>10.02</v>
      </c>
      <c r="AL21" s="87">
        <v>371.41</v>
      </c>
      <c r="AM21" s="87">
        <v>12.02</v>
      </c>
      <c r="AN21" s="87">
        <v>436.24</v>
      </c>
      <c r="AO21" s="87">
        <v>79.819999999999993</v>
      </c>
      <c r="AP21" s="87">
        <v>275.58</v>
      </c>
      <c r="AQ21" s="87">
        <v>156.5</v>
      </c>
      <c r="AR21" s="87">
        <v>52.81</v>
      </c>
      <c r="AS21" s="87">
        <v>27.78</v>
      </c>
      <c r="AT21" s="87">
        <v>16.03</v>
      </c>
      <c r="AU21" s="87">
        <v>27.9</v>
      </c>
      <c r="AV21" s="87">
        <v>1876.76</v>
      </c>
      <c r="AW21" s="87">
        <v>137.88</v>
      </c>
      <c r="AX21" s="87">
        <v>221.88</v>
      </c>
      <c r="AY21" s="87">
        <v>43.11</v>
      </c>
      <c r="AZ21" s="87">
        <v>102.49</v>
      </c>
      <c r="BA21" s="87">
        <v>122.35</v>
      </c>
      <c r="BB21" s="87">
        <v>83.64</v>
      </c>
      <c r="BC21" s="87">
        <v>14.58</v>
      </c>
      <c r="BD21" s="87">
        <v>7.92</v>
      </c>
      <c r="BE21" s="87">
        <v>1285.69</v>
      </c>
      <c r="BF21" s="87">
        <v>258.25</v>
      </c>
      <c r="BG21" s="87">
        <v>330.01</v>
      </c>
      <c r="BH21" s="87">
        <v>59.64</v>
      </c>
      <c r="BI21" s="87">
        <v>79.64</v>
      </c>
      <c r="BJ21" s="87">
        <v>185.95</v>
      </c>
      <c r="BK21" s="87">
        <v>108.44</v>
      </c>
      <c r="BL21" s="87">
        <v>65.58</v>
      </c>
      <c r="BM21" s="87">
        <v>140.71</v>
      </c>
      <c r="BN21" s="87">
        <v>1266.8399999999999</v>
      </c>
      <c r="BO21" s="88">
        <v>0</v>
      </c>
      <c r="BP21" s="89">
        <v>0</v>
      </c>
      <c r="BQ21" s="88" t="s">
        <v>308</v>
      </c>
      <c r="BR21" s="87">
        <v>104491.05</v>
      </c>
      <c r="BS21" s="88" t="s">
        <v>308</v>
      </c>
      <c r="BT21" s="87">
        <v>8362.14</v>
      </c>
      <c r="BU21" s="88" t="s">
        <v>308</v>
      </c>
      <c r="BV21" s="88">
        <v>0</v>
      </c>
      <c r="BW21" s="88" t="s">
        <v>308</v>
      </c>
      <c r="BX21" s="87">
        <v>0.2</v>
      </c>
      <c r="BY21" s="88" t="s">
        <v>308</v>
      </c>
      <c r="BZ21" s="87">
        <v>8362.34</v>
      </c>
      <c r="CA21" s="88" t="s">
        <v>308</v>
      </c>
      <c r="CB21" s="87">
        <v>6223.94</v>
      </c>
      <c r="CC21" s="88" t="s">
        <v>308</v>
      </c>
      <c r="CD21" s="88">
        <v>0</v>
      </c>
      <c r="CE21" s="88" t="s">
        <v>308</v>
      </c>
      <c r="CF21" s="87">
        <v>1216.3900000000001</v>
      </c>
      <c r="CG21" s="88" t="s">
        <v>308</v>
      </c>
      <c r="CH21" s="87">
        <v>1216.3900000000001</v>
      </c>
      <c r="CI21" s="88" t="s">
        <v>308</v>
      </c>
      <c r="CJ21" s="87">
        <v>7440.32</v>
      </c>
      <c r="CK21" s="88" t="s">
        <v>308</v>
      </c>
      <c r="CL21" s="88">
        <v>0</v>
      </c>
      <c r="CM21" s="88" t="s">
        <v>308</v>
      </c>
      <c r="CN21" s="88">
        <v>0</v>
      </c>
      <c r="CO21" s="88" t="s">
        <v>308</v>
      </c>
      <c r="CP21" s="88">
        <v>0</v>
      </c>
      <c r="CQ21" s="88" t="s">
        <v>308</v>
      </c>
      <c r="CR21" s="90">
        <v>11467.93</v>
      </c>
      <c r="CS21" s="88" t="s">
        <v>308</v>
      </c>
      <c r="CT21" s="87">
        <v>11467.93</v>
      </c>
      <c r="CU21" s="88" t="s">
        <v>308</v>
      </c>
      <c r="CV21" s="87">
        <v>27270.6</v>
      </c>
      <c r="CW21" s="88" t="s">
        <v>308</v>
      </c>
      <c r="CX21" s="87">
        <v>131761.65</v>
      </c>
      <c r="CY21" s="88" t="s">
        <v>308</v>
      </c>
    </row>
    <row r="22" spans="1:103" ht="14.5" x14ac:dyDescent="0.35">
      <c r="A22" s="86" t="s">
        <v>309</v>
      </c>
      <c r="B22" s="86" t="s">
        <v>334</v>
      </c>
      <c r="C22" s="71" t="str">
        <f>'Correspondance tables'!K10</f>
        <v>ISIC 17</v>
      </c>
      <c r="D22" s="71" t="str">
        <f>VLOOKUP(C22, 'Correspondance tables'!$O$3:$P$73, 2, FALSE)</f>
        <v>ISIC 17T18</v>
      </c>
      <c r="E22" s="91">
        <v>639.41999999999996</v>
      </c>
      <c r="F22" s="91">
        <v>28.47</v>
      </c>
      <c r="G22" s="91">
        <v>40.450000000000003</v>
      </c>
      <c r="H22" s="91">
        <v>183.14</v>
      </c>
      <c r="I22" s="91">
        <v>14158.13</v>
      </c>
      <c r="J22" s="91">
        <v>978.5</v>
      </c>
      <c r="K22" s="91">
        <v>1068.54</v>
      </c>
      <c r="L22" s="91">
        <v>41793.53</v>
      </c>
      <c r="M22" s="91">
        <v>13047.37</v>
      </c>
      <c r="N22" s="91">
        <v>161.56</v>
      </c>
      <c r="O22" s="91">
        <v>4018.75</v>
      </c>
      <c r="P22" s="91">
        <v>1774.99</v>
      </c>
      <c r="Q22" s="91">
        <v>2703.68</v>
      </c>
      <c r="R22" s="91">
        <v>1361.02</v>
      </c>
      <c r="S22" s="91">
        <v>515.45000000000005</v>
      </c>
      <c r="T22" s="91">
        <v>1106.28</v>
      </c>
      <c r="U22" s="91">
        <v>898.6</v>
      </c>
      <c r="V22" s="91">
        <v>1400.97</v>
      </c>
      <c r="W22" s="91">
        <v>1327.36</v>
      </c>
      <c r="X22" s="91">
        <v>983.32</v>
      </c>
      <c r="Y22" s="91">
        <v>251.98</v>
      </c>
      <c r="Z22" s="91">
        <v>1926.71</v>
      </c>
      <c r="AA22" s="91">
        <v>316.69</v>
      </c>
      <c r="AB22" s="91">
        <v>448.39</v>
      </c>
      <c r="AC22" s="91">
        <v>65.709999999999994</v>
      </c>
      <c r="AD22" s="91">
        <v>1175.08</v>
      </c>
      <c r="AE22" s="91">
        <v>1729.61</v>
      </c>
      <c r="AF22" s="91">
        <v>421.99</v>
      </c>
      <c r="AG22" s="91">
        <v>4070.13</v>
      </c>
      <c r="AH22" s="91">
        <v>2444.4</v>
      </c>
      <c r="AI22" s="91">
        <v>661.56</v>
      </c>
      <c r="AJ22" s="91">
        <v>68.53</v>
      </c>
      <c r="AK22" s="91">
        <v>36.43</v>
      </c>
      <c r="AL22" s="91">
        <v>1186.32</v>
      </c>
      <c r="AM22" s="91">
        <v>223.34</v>
      </c>
      <c r="AN22" s="91">
        <v>1639.73</v>
      </c>
      <c r="AO22" s="91">
        <v>5047.9799999999996</v>
      </c>
      <c r="AP22" s="91">
        <v>1121.76</v>
      </c>
      <c r="AQ22" s="91">
        <v>458.5</v>
      </c>
      <c r="AR22" s="91">
        <v>688.26</v>
      </c>
      <c r="AS22" s="91">
        <v>1097.3499999999999</v>
      </c>
      <c r="AT22" s="91">
        <v>540.37</v>
      </c>
      <c r="AU22" s="91">
        <v>711.69</v>
      </c>
      <c r="AV22" s="91">
        <v>765.61</v>
      </c>
      <c r="AW22" s="91">
        <v>2248.23</v>
      </c>
      <c r="AX22" s="91">
        <v>1467.81</v>
      </c>
      <c r="AY22" s="91">
        <v>403.62</v>
      </c>
      <c r="AZ22" s="91">
        <v>904.51</v>
      </c>
      <c r="BA22" s="91">
        <v>966.67</v>
      </c>
      <c r="BB22" s="91">
        <v>401.42</v>
      </c>
      <c r="BC22" s="91">
        <v>88.43</v>
      </c>
      <c r="BD22" s="91">
        <v>568.47</v>
      </c>
      <c r="BE22" s="91">
        <v>3667.5</v>
      </c>
      <c r="BF22" s="91">
        <v>2237.5300000000002</v>
      </c>
      <c r="BG22" s="91">
        <v>2200.17</v>
      </c>
      <c r="BH22" s="91">
        <v>1998.16</v>
      </c>
      <c r="BI22" s="91">
        <v>926.15</v>
      </c>
      <c r="BJ22" s="91">
        <v>523.29</v>
      </c>
      <c r="BK22" s="91">
        <v>566.02</v>
      </c>
      <c r="BL22" s="91">
        <v>376.8</v>
      </c>
      <c r="BM22" s="91">
        <v>84.92</v>
      </c>
      <c r="BN22" s="91">
        <v>471.3</v>
      </c>
      <c r="BO22" s="92">
        <v>0</v>
      </c>
      <c r="BP22" s="93">
        <v>0</v>
      </c>
      <c r="BQ22" s="92" t="s">
        <v>308</v>
      </c>
      <c r="BR22" s="91">
        <v>135388.64000000001</v>
      </c>
      <c r="BS22" s="92" t="s">
        <v>308</v>
      </c>
      <c r="BT22" s="91">
        <v>21426.74</v>
      </c>
      <c r="BU22" s="92" t="s">
        <v>308</v>
      </c>
      <c r="BV22" s="92">
        <v>0</v>
      </c>
      <c r="BW22" s="92" t="s">
        <v>308</v>
      </c>
      <c r="BX22" s="91">
        <v>145.81</v>
      </c>
      <c r="BY22" s="92" t="s">
        <v>308</v>
      </c>
      <c r="BZ22" s="91">
        <v>21572.54</v>
      </c>
      <c r="CA22" s="92" t="s">
        <v>308</v>
      </c>
      <c r="CB22" s="91">
        <v>0.16</v>
      </c>
      <c r="CC22" s="92" t="s">
        <v>308</v>
      </c>
      <c r="CD22" s="92">
        <v>0</v>
      </c>
      <c r="CE22" s="92" t="s">
        <v>308</v>
      </c>
      <c r="CF22" s="91">
        <v>1626.4</v>
      </c>
      <c r="CG22" s="92" t="s">
        <v>308</v>
      </c>
      <c r="CH22" s="91">
        <v>1626.4</v>
      </c>
      <c r="CI22" s="92" t="s">
        <v>308</v>
      </c>
      <c r="CJ22" s="91">
        <v>1626.56</v>
      </c>
      <c r="CK22" s="92" t="s">
        <v>308</v>
      </c>
      <c r="CL22" s="92">
        <v>0</v>
      </c>
      <c r="CM22" s="92" t="s">
        <v>308</v>
      </c>
      <c r="CN22" s="92">
        <v>0</v>
      </c>
      <c r="CO22" s="92" t="s">
        <v>308</v>
      </c>
      <c r="CP22" s="92">
        <v>0</v>
      </c>
      <c r="CQ22" s="92" t="s">
        <v>308</v>
      </c>
      <c r="CR22" s="94">
        <v>23757.24</v>
      </c>
      <c r="CS22" s="92" t="s">
        <v>308</v>
      </c>
      <c r="CT22" s="91">
        <v>23757.24</v>
      </c>
      <c r="CU22" s="92" t="s">
        <v>308</v>
      </c>
      <c r="CV22" s="91">
        <v>46956.35</v>
      </c>
      <c r="CW22" s="92" t="s">
        <v>308</v>
      </c>
      <c r="CX22" s="91">
        <v>182344.98</v>
      </c>
      <c r="CY22" s="92" t="s">
        <v>308</v>
      </c>
    </row>
    <row r="23" spans="1:103" ht="14.5" x14ac:dyDescent="0.35">
      <c r="A23" s="86" t="s">
        <v>309</v>
      </c>
      <c r="B23" s="86" t="s">
        <v>335</v>
      </c>
      <c r="C23" s="71" t="str">
        <f>'Correspondance tables'!K11</f>
        <v>ISIC 18</v>
      </c>
      <c r="D23" s="71" t="str">
        <f>VLOOKUP(C23, 'Correspondance tables'!$O$3:$P$73, 2, FALSE)</f>
        <v>ISIC 17T18</v>
      </c>
      <c r="E23" s="87">
        <v>69.33</v>
      </c>
      <c r="F23" s="87">
        <v>13.14</v>
      </c>
      <c r="G23" s="87">
        <v>9.73</v>
      </c>
      <c r="H23" s="87">
        <v>38.729999999999997</v>
      </c>
      <c r="I23" s="87">
        <v>1033.02</v>
      </c>
      <c r="J23" s="87">
        <v>251.29</v>
      </c>
      <c r="K23" s="87">
        <v>96.66</v>
      </c>
      <c r="L23" s="87">
        <v>882.34</v>
      </c>
      <c r="M23" s="87">
        <v>7113.61</v>
      </c>
      <c r="N23" s="87">
        <v>71.010000000000005</v>
      </c>
      <c r="O23" s="87">
        <v>764.75</v>
      </c>
      <c r="P23" s="87">
        <v>582.57000000000005</v>
      </c>
      <c r="Q23" s="87">
        <v>358.1</v>
      </c>
      <c r="R23" s="87">
        <v>174.36</v>
      </c>
      <c r="S23" s="87">
        <v>205.41</v>
      </c>
      <c r="T23" s="87">
        <v>370.41</v>
      </c>
      <c r="U23" s="87">
        <v>274.33</v>
      </c>
      <c r="V23" s="87">
        <v>281.56</v>
      </c>
      <c r="W23" s="87">
        <v>533.65</v>
      </c>
      <c r="X23" s="87">
        <v>716.66</v>
      </c>
      <c r="Y23" s="87">
        <v>114.39</v>
      </c>
      <c r="Z23" s="87">
        <v>338.35</v>
      </c>
      <c r="AA23" s="87">
        <v>125.41</v>
      </c>
      <c r="AB23" s="87">
        <v>284.69</v>
      </c>
      <c r="AC23" s="87">
        <v>55.04</v>
      </c>
      <c r="AD23" s="87">
        <v>197.02</v>
      </c>
      <c r="AE23" s="87">
        <v>521.73</v>
      </c>
      <c r="AF23" s="87">
        <v>621.04999999999995</v>
      </c>
      <c r="AG23" s="87">
        <v>3228.4</v>
      </c>
      <c r="AH23" s="87">
        <v>3844.16</v>
      </c>
      <c r="AI23" s="87">
        <v>432.91</v>
      </c>
      <c r="AJ23" s="87">
        <v>44.59</v>
      </c>
      <c r="AK23" s="87">
        <v>39.909999999999997</v>
      </c>
      <c r="AL23" s="87">
        <v>417.54</v>
      </c>
      <c r="AM23" s="87">
        <v>292.10000000000002</v>
      </c>
      <c r="AN23" s="87">
        <v>661.46</v>
      </c>
      <c r="AO23" s="87">
        <v>10420.26</v>
      </c>
      <c r="AP23" s="87">
        <v>2148.7600000000002</v>
      </c>
      <c r="AQ23" s="87">
        <v>1390.84</v>
      </c>
      <c r="AR23" s="87">
        <v>1747.61</v>
      </c>
      <c r="AS23" s="87">
        <v>2528.37</v>
      </c>
      <c r="AT23" s="87">
        <v>2551.84</v>
      </c>
      <c r="AU23" s="87">
        <v>844.3</v>
      </c>
      <c r="AV23" s="87">
        <v>620.02</v>
      </c>
      <c r="AW23" s="87">
        <v>2663.87</v>
      </c>
      <c r="AX23" s="87">
        <v>2087.67</v>
      </c>
      <c r="AY23" s="87">
        <v>740.58</v>
      </c>
      <c r="AZ23" s="87">
        <v>1963.41</v>
      </c>
      <c r="BA23" s="87">
        <v>853.38</v>
      </c>
      <c r="BB23" s="87">
        <v>410.14</v>
      </c>
      <c r="BC23" s="87">
        <v>105.82</v>
      </c>
      <c r="BD23" s="87">
        <v>2214.19</v>
      </c>
      <c r="BE23" s="87">
        <v>2933.71</v>
      </c>
      <c r="BF23" s="87">
        <v>3289.25</v>
      </c>
      <c r="BG23" s="87">
        <v>3079.63</v>
      </c>
      <c r="BH23" s="87">
        <v>1542.09</v>
      </c>
      <c r="BI23" s="87">
        <v>591.09</v>
      </c>
      <c r="BJ23" s="87">
        <v>1108.08</v>
      </c>
      <c r="BK23" s="87">
        <v>960.29</v>
      </c>
      <c r="BL23" s="87">
        <v>744.97</v>
      </c>
      <c r="BM23" s="87">
        <v>61.92</v>
      </c>
      <c r="BN23" s="87">
        <v>264.44</v>
      </c>
      <c r="BO23" s="88">
        <v>0</v>
      </c>
      <c r="BP23" s="89">
        <v>0</v>
      </c>
      <c r="BQ23" s="88" t="s">
        <v>308</v>
      </c>
      <c r="BR23" s="87">
        <v>72925.960000000006</v>
      </c>
      <c r="BS23" s="88" t="s">
        <v>308</v>
      </c>
      <c r="BT23" s="87">
        <v>5133.96</v>
      </c>
      <c r="BU23" s="88" t="s">
        <v>308</v>
      </c>
      <c r="BV23" s="87">
        <v>2.34</v>
      </c>
      <c r="BW23" s="88" t="s">
        <v>308</v>
      </c>
      <c r="BX23" s="87">
        <v>5.08</v>
      </c>
      <c r="BY23" s="88" t="s">
        <v>308</v>
      </c>
      <c r="BZ23" s="87">
        <v>5141.3900000000003</v>
      </c>
      <c r="CA23" s="88" t="s">
        <v>308</v>
      </c>
      <c r="CB23" s="87">
        <v>13.56</v>
      </c>
      <c r="CC23" s="88" t="s">
        <v>308</v>
      </c>
      <c r="CD23" s="88">
        <v>0</v>
      </c>
      <c r="CE23" s="88" t="s">
        <v>308</v>
      </c>
      <c r="CF23" s="87">
        <v>-677.92</v>
      </c>
      <c r="CG23" s="88" t="s">
        <v>308</v>
      </c>
      <c r="CH23" s="87">
        <v>-677.92</v>
      </c>
      <c r="CI23" s="88" t="s">
        <v>308</v>
      </c>
      <c r="CJ23" s="87">
        <v>-664.36</v>
      </c>
      <c r="CK23" s="88" t="s">
        <v>308</v>
      </c>
      <c r="CL23" s="88">
        <v>0</v>
      </c>
      <c r="CM23" s="88" t="s">
        <v>308</v>
      </c>
      <c r="CN23" s="88">
        <v>0</v>
      </c>
      <c r="CO23" s="88" t="s">
        <v>308</v>
      </c>
      <c r="CP23" s="88">
        <v>0</v>
      </c>
      <c r="CQ23" s="88" t="s">
        <v>308</v>
      </c>
      <c r="CR23" s="90">
        <v>1650.79</v>
      </c>
      <c r="CS23" s="88" t="s">
        <v>308</v>
      </c>
      <c r="CT23" s="87">
        <v>1650.79</v>
      </c>
      <c r="CU23" s="88" t="s">
        <v>308</v>
      </c>
      <c r="CV23" s="87">
        <v>6127.81</v>
      </c>
      <c r="CW23" s="88" t="s">
        <v>308</v>
      </c>
      <c r="CX23" s="87">
        <v>79053.77</v>
      </c>
      <c r="CY23" s="88" t="s">
        <v>308</v>
      </c>
    </row>
    <row r="24" spans="1:103" ht="14.5" x14ac:dyDescent="0.35">
      <c r="A24" s="86" t="s">
        <v>309</v>
      </c>
      <c r="B24" s="86" t="s">
        <v>336</v>
      </c>
      <c r="C24" s="71" t="str">
        <f>'Correspondance tables'!K12</f>
        <v>ISIC 19</v>
      </c>
      <c r="D24" s="71" t="str">
        <f>VLOOKUP(C24, 'Correspondance tables'!$O$3:$P$73, 2, FALSE)</f>
        <v>ISIC 19</v>
      </c>
      <c r="E24" s="91">
        <v>8756.5400000000009</v>
      </c>
      <c r="F24" s="91">
        <v>567.66</v>
      </c>
      <c r="G24" s="91">
        <v>606.64</v>
      </c>
      <c r="H24" s="91">
        <v>1325.43</v>
      </c>
      <c r="I24" s="91">
        <v>2190.52</v>
      </c>
      <c r="J24" s="91">
        <v>301.57</v>
      </c>
      <c r="K24" s="91">
        <v>391.91</v>
      </c>
      <c r="L24" s="91">
        <v>468.49</v>
      </c>
      <c r="M24" s="91">
        <v>116.96</v>
      </c>
      <c r="N24" s="91">
        <v>34903.279999999999</v>
      </c>
      <c r="O24" s="91">
        <v>19335.23</v>
      </c>
      <c r="P24" s="91">
        <v>323.64</v>
      </c>
      <c r="Q24" s="91">
        <v>515.08000000000004</v>
      </c>
      <c r="R24" s="91">
        <v>2532.09</v>
      </c>
      <c r="S24" s="91">
        <v>4071.44</v>
      </c>
      <c r="T24" s="91">
        <v>809.96</v>
      </c>
      <c r="U24" s="91">
        <v>150.16</v>
      </c>
      <c r="V24" s="91">
        <v>492.91</v>
      </c>
      <c r="W24" s="91">
        <v>841.16</v>
      </c>
      <c r="X24" s="91">
        <v>760.83</v>
      </c>
      <c r="Y24" s="91">
        <v>177.06</v>
      </c>
      <c r="Z24" s="91">
        <v>612.51</v>
      </c>
      <c r="AA24" s="91">
        <v>566.37</v>
      </c>
      <c r="AB24" s="91">
        <v>9360.2999999999993</v>
      </c>
      <c r="AC24" s="91">
        <v>217.93</v>
      </c>
      <c r="AD24" s="91">
        <v>1472.05</v>
      </c>
      <c r="AE24" s="91">
        <v>11061.16</v>
      </c>
      <c r="AF24" s="91">
        <v>1546.28</v>
      </c>
      <c r="AG24" s="91">
        <v>9919.2900000000009</v>
      </c>
      <c r="AH24" s="91">
        <v>3344.18</v>
      </c>
      <c r="AI24" s="91">
        <v>27175.5</v>
      </c>
      <c r="AJ24" s="91">
        <v>8534.35</v>
      </c>
      <c r="AK24" s="91">
        <v>22040.69</v>
      </c>
      <c r="AL24" s="91">
        <v>4694.5</v>
      </c>
      <c r="AM24" s="91">
        <v>971.7</v>
      </c>
      <c r="AN24" s="91">
        <v>1132.3499999999999</v>
      </c>
      <c r="AO24" s="91">
        <v>128.07</v>
      </c>
      <c r="AP24" s="91">
        <v>339.57</v>
      </c>
      <c r="AQ24" s="91">
        <v>434.68</v>
      </c>
      <c r="AR24" s="91">
        <v>474.48</v>
      </c>
      <c r="AS24" s="91">
        <v>842.9</v>
      </c>
      <c r="AT24" s="91">
        <v>585.99</v>
      </c>
      <c r="AU24" s="91">
        <v>371.73</v>
      </c>
      <c r="AV24" s="91">
        <v>939.31</v>
      </c>
      <c r="AW24" s="91">
        <v>1086.8599999999999</v>
      </c>
      <c r="AX24" s="91">
        <v>630.94000000000005</v>
      </c>
      <c r="AY24" s="91">
        <v>306.2</v>
      </c>
      <c r="AZ24" s="91">
        <v>291.25</v>
      </c>
      <c r="BA24" s="91">
        <v>360.38</v>
      </c>
      <c r="BB24" s="91">
        <v>1251.3399999999999</v>
      </c>
      <c r="BC24" s="91">
        <v>110.3</v>
      </c>
      <c r="BD24" s="91">
        <v>385.79</v>
      </c>
      <c r="BE24" s="91">
        <v>1455.53</v>
      </c>
      <c r="BF24" s="91">
        <v>4092.49</v>
      </c>
      <c r="BG24" s="91">
        <v>1365.75</v>
      </c>
      <c r="BH24" s="91">
        <v>1202.3499999999999</v>
      </c>
      <c r="BI24" s="91">
        <v>857.51</v>
      </c>
      <c r="BJ24" s="91">
        <v>360.7</v>
      </c>
      <c r="BK24" s="91">
        <v>448.51</v>
      </c>
      <c r="BL24" s="91">
        <v>379.38</v>
      </c>
      <c r="BM24" s="91">
        <v>103.87</v>
      </c>
      <c r="BN24" s="91">
        <v>531.63</v>
      </c>
      <c r="BO24" s="92">
        <v>0</v>
      </c>
      <c r="BP24" s="93">
        <v>0</v>
      </c>
      <c r="BQ24" s="92" t="s">
        <v>308</v>
      </c>
      <c r="BR24" s="91">
        <v>201625.21</v>
      </c>
      <c r="BS24" s="92" t="s">
        <v>308</v>
      </c>
      <c r="BT24" s="91">
        <v>116440.32000000001</v>
      </c>
      <c r="BU24" s="92" t="s">
        <v>308</v>
      </c>
      <c r="BV24" s="91">
        <v>1.01</v>
      </c>
      <c r="BW24" s="92" t="s">
        <v>308</v>
      </c>
      <c r="BX24" s="91">
        <v>203.37</v>
      </c>
      <c r="BY24" s="92" t="s">
        <v>308</v>
      </c>
      <c r="BZ24" s="91">
        <v>116644.7</v>
      </c>
      <c r="CA24" s="92" t="s">
        <v>308</v>
      </c>
      <c r="CB24" s="92">
        <v>0</v>
      </c>
      <c r="CC24" s="92" t="s">
        <v>308</v>
      </c>
      <c r="CD24" s="92">
        <v>0</v>
      </c>
      <c r="CE24" s="92" t="s">
        <v>308</v>
      </c>
      <c r="CF24" s="91">
        <v>2235.52</v>
      </c>
      <c r="CG24" s="92" t="s">
        <v>308</v>
      </c>
      <c r="CH24" s="91">
        <v>2235.52</v>
      </c>
      <c r="CI24" s="92" t="s">
        <v>308</v>
      </c>
      <c r="CJ24" s="91">
        <v>2235.52</v>
      </c>
      <c r="CK24" s="92" t="s">
        <v>308</v>
      </c>
      <c r="CL24" s="92">
        <v>0</v>
      </c>
      <c r="CM24" s="92" t="s">
        <v>308</v>
      </c>
      <c r="CN24" s="92">
        <v>0</v>
      </c>
      <c r="CO24" s="92" t="s">
        <v>308</v>
      </c>
      <c r="CP24" s="92">
        <v>0</v>
      </c>
      <c r="CQ24" s="92" t="s">
        <v>308</v>
      </c>
      <c r="CR24" s="94">
        <v>69254.19</v>
      </c>
      <c r="CS24" s="92" t="s">
        <v>308</v>
      </c>
      <c r="CT24" s="91">
        <v>69254.19</v>
      </c>
      <c r="CU24" s="92" t="s">
        <v>308</v>
      </c>
      <c r="CV24" s="91">
        <v>188134.41</v>
      </c>
      <c r="CW24" s="92" t="s">
        <v>308</v>
      </c>
      <c r="CX24" s="91">
        <v>389759.62</v>
      </c>
      <c r="CY24" s="92" t="s">
        <v>308</v>
      </c>
    </row>
    <row r="25" spans="1:103" ht="14.5" x14ac:dyDescent="0.35">
      <c r="A25" s="86" t="s">
        <v>309</v>
      </c>
      <c r="B25" s="86" t="s">
        <v>337</v>
      </c>
      <c r="C25" s="71" t="str">
        <f>'Correspondance tables'!K13</f>
        <v>ISIC 20</v>
      </c>
      <c r="D25" s="71" t="str">
        <f>VLOOKUP(C25, 'Correspondance tables'!$O$3:$P$73, 2, FALSE)</f>
        <v>ISIC 20</v>
      </c>
      <c r="E25" s="87">
        <v>21808.75</v>
      </c>
      <c r="F25" s="87">
        <v>230.85</v>
      </c>
      <c r="G25" s="87">
        <v>300.61</v>
      </c>
      <c r="H25" s="87">
        <v>1492.23</v>
      </c>
      <c r="I25" s="87">
        <v>9569.56</v>
      </c>
      <c r="J25" s="87">
        <v>9247.18</v>
      </c>
      <c r="K25" s="87">
        <v>3821.63</v>
      </c>
      <c r="L25" s="87">
        <v>8567.9500000000007</v>
      </c>
      <c r="M25" s="87">
        <v>3053.28</v>
      </c>
      <c r="N25" s="87">
        <v>14443.77</v>
      </c>
      <c r="O25" s="87">
        <v>145789.63</v>
      </c>
      <c r="P25" s="87">
        <v>13911.27</v>
      </c>
      <c r="Q25" s="87">
        <v>58512.19</v>
      </c>
      <c r="R25" s="87">
        <v>5207.96</v>
      </c>
      <c r="S25" s="87">
        <v>7328.72</v>
      </c>
      <c r="T25" s="87">
        <v>6625.04</v>
      </c>
      <c r="U25" s="87">
        <v>3396.38</v>
      </c>
      <c r="V25" s="87">
        <v>4804.09</v>
      </c>
      <c r="W25" s="87">
        <v>4679.97</v>
      </c>
      <c r="X25" s="87">
        <v>10530.84</v>
      </c>
      <c r="Y25" s="87">
        <v>2403.5300000000002</v>
      </c>
      <c r="Z25" s="87">
        <v>5340.79</v>
      </c>
      <c r="AA25" s="87">
        <v>1719.01</v>
      </c>
      <c r="AB25" s="87">
        <v>6829.57</v>
      </c>
      <c r="AC25" s="87">
        <v>1285.5</v>
      </c>
      <c r="AD25" s="87">
        <v>1292.53</v>
      </c>
      <c r="AE25" s="87">
        <v>14180.84</v>
      </c>
      <c r="AF25" s="87">
        <v>1872.26</v>
      </c>
      <c r="AG25" s="87">
        <v>3157.64</v>
      </c>
      <c r="AH25" s="87">
        <v>1049.3</v>
      </c>
      <c r="AI25" s="87">
        <v>920.05</v>
      </c>
      <c r="AJ25" s="87">
        <v>94.46</v>
      </c>
      <c r="AK25" s="87">
        <v>134.52000000000001</v>
      </c>
      <c r="AL25" s="87">
        <v>560.49</v>
      </c>
      <c r="AM25" s="87">
        <v>37.590000000000003</v>
      </c>
      <c r="AN25" s="87">
        <v>2487.6999999999998</v>
      </c>
      <c r="AO25" s="87">
        <v>705.28</v>
      </c>
      <c r="AP25" s="87">
        <v>631.69000000000005</v>
      </c>
      <c r="AQ25" s="87">
        <v>120.89</v>
      </c>
      <c r="AR25" s="87">
        <v>324.62</v>
      </c>
      <c r="AS25" s="87">
        <v>136.55000000000001</v>
      </c>
      <c r="AT25" s="87">
        <v>70.22</v>
      </c>
      <c r="AU25" s="87">
        <v>68.73</v>
      </c>
      <c r="AV25" s="87">
        <v>2070.84</v>
      </c>
      <c r="AW25" s="87">
        <v>366.86</v>
      </c>
      <c r="AX25" s="87">
        <v>1972.21</v>
      </c>
      <c r="AY25" s="87">
        <v>1379.64</v>
      </c>
      <c r="AZ25" s="87">
        <v>249.18</v>
      </c>
      <c r="BA25" s="87">
        <v>604.88</v>
      </c>
      <c r="BB25" s="87">
        <v>275.56</v>
      </c>
      <c r="BC25" s="87">
        <v>55.7</v>
      </c>
      <c r="BD25" s="87">
        <v>60.63</v>
      </c>
      <c r="BE25" s="87">
        <v>3091.56</v>
      </c>
      <c r="BF25" s="87">
        <v>1562.15</v>
      </c>
      <c r="BG25" s="87">
        <v>1010.51</v>
      </c>
      <c r="BH25" s="87">
        <v>8197.49</v>
      </c>
      <c r="BI25" s="87">
        <v>918.83</v>
      </c>
      <c r="BJ25" s="87">
        <v>371.9</v>
      </c>
      <c r="BK25" s="87">
        <v>402.05</v>
      </c>
      <c r="BL25" s="87">
        <v>287.64</v>
      </c>
      <c r="BM25" s="87">
        <v>118.48</v>
      </c>
      <c r="BN25" s="87">
        <v>2361.75</v>
      </c>
      <c r="BO25" s="87">
        <v>0.04</v>
      </c>
      <c r="BP25" s="89">
        <v>0</v>
      </c>
      <c r="BQ25" s="88" t="s">
        <v>308</v>
      </c>
      <c r="BR25" s="87">
        <v>404103.55</v>
      </c>
      <c r="BS25" s="88" t="s">
        <v>308</v>
      </c>
      <c r="BT25" s="87">
        <v>50930.39</v>
      </c>
      <c r="BU25" s="88" t="s">
        <v>308</v>
      </c>
      <c r="BV25" s="87">
        <v>0.16</v>
      </c>
      <c r="BW25" s="88" t="s">
        <v>308</v>
      </c>
      <c r="BX25" s="87">
        <v>423.52</v>
      </c>
      <c r="BY25" s="88" t="s">
        <v>308</v>
      </c>
      <c r="BZ25" s="87">
        <v>51354.07</v>
      </c>
      <c r="CA25" s="88" t="s">
        <v>308</v>
      </c>
      <c r="CB25" s="87">
        <v>1376.51</v>
      </c>
      <c r="CC25" s="88" t="s">
        <v>308</v>
      </c>
      <c r="CD25" s="88">
        <v>0</v>
      </c>
      <c r="CE25" s="88" t="s">
        <v>308</v>
      </c>
      <c r="CF25" s="87">
        <v>5107.53</v>
      </c>
      <c r="CG25" s="88" t="s">
        <v>308</v>
      </c>
      <c r="CH25" s="87">
        <v>5107.53</v>
      </c>
      <c r="CI25" s="88" t="s">
        <v>308</v>
      </c>
      <c r="CJ25" s="87">
        <v>6484.04</v>
      </c>
      <c r="CK25" s="88" t="s">
        <v>308</v>
      </c>
      <c r="CL25" s="88">
        <v>0</v>
      </c>
      <c r="CM25" s="88" t="s">
        <v>308</v>
      </c>
      <c r="CN25" s="88">
        <v>0</v>
      </c>
      <c r="CO25" s="88" t="s">
        <v>308</v>
      </c>
      <c r="CP25" s="88">
        <v>0</v>
      </c>
      <c r="CQ25" s="88" t="s">
        <v>308</v>
      </c>
      <c r="CR25" s="90">
        <v>141002.25</v>
      </c>
      <c r="CS25" s="88" t="s">
        <v>308</v>
      </c>
      <c r="CT25" s="87">
        <v>141002.25</v>
      </c>
      <c r="CU25" s="88" t="s">
        <v>308</v>
      </c>
      <c r="CV25" s="87">
        <v>198840.36</v>
      </c>
      <c r="CW25" s="88" t="s">
        <v>308</v>
      </c>
      <c r="CX25" s="87">
        <v>602943.91</v>
      </c>
      <c r="CY25" s="88" t="s">
        <v>308</v>
      </c>
    </row>
    <row r="26" spans="1:103" ht="14.5" x14ac:dyDescent="0.35">
      <c r="A26" s="86" t="s">
        <v>309</v>
      </c>
      <c r="B26" s="86" t="s">
        <v>338</v>
      </c>
      <c r="C26" s="71" t="str">
        <f>'Correspondance tables'!K14</f>
        <v>ISIC 21</v>
      </c>
      <c r="D26" s="71" t="str">
        <f>VLOOKUP(C26, 'Correspondance tables'!$O$3:$P$73, 2, FALSE)</f>
        <v>ISIC 21</v>
      </c>
      <c r="E26" s="91">
        <v>1354.62</v>
      </c>
      <c r="F26" s="91">
        <v>0.27</v>
      </c>
      <c r="G26" s="91">
        <v>37.82</v>
      </c>
      <c r="H26" s="91">
        <v>0.82</v>
      </c>
      <c r="I26" s="91">
        <v>1292.97</v>
      </c>
      <c r="J26" s="91">
        <v>13.38</v>
      </c>
      <c r="K26" s="91">
        <v>1.25</v>
      </c>
      <c r="L26" s="91">
        <v>5.61</v>
      </c>
      <c r="M26" s="91">
        <v>0.22</v>
      </c>
      <c r="N26" s="91">
        <v>4.09</v>
      </c>
      <c r="O26" s="91">
        <v>1080.1099999999999</v>
      </c>
      <c r="P26" s="91">
        <v>22759.24</v>
      </c>
      <c r="Q26" s="91">
        <v>183.68</v>
      </c>
      <c r="R26" s="91">
        <v>49.26</v>
      </c>
      <c r="S26" s="91">
        <v>2.11</v>
      </c>
      <c r="T26" s="91">
        <v>2.48</v>
      </c>
      <c r="U26" s="91">
        <v>6.13</v>
      </c>
      <c r="V26" s="91">
        <v>4.8899999999999997</v>
      </c>
      <c r="W26" s="91">
        <v>84.26</v>
      </c>
      <c r="X26" s="91">
        <v>41.41</v>
      </c>
      <c r="Y26" s="91">
        <v>1.28</v>
      </c>
      <c r="Z26" s="91">
        <v>145.51</v>
      </c>
      <c r="AA26" s="91">
        <v>1.63</v>
      </c>
      <c r="AB26" s="91">
        <v>46.21</v>
      </c>
      <c r="AC26" s="91">
        <v>4.79</v>
      </c>
      <c r="AD26" s="91">
        <v>15.42</v>
      </c>
      <c r="AE26" s="91">
        <v>6.34</v>
      </c>
      <c r="AF26" s="91">
        <v>2.72</v>
      </c>
      <c r="AG26" s="91">
        <v>305.47000000000003</v>
      </c>
      <c r="AH26" s="91">
        <v>40.39</v>
      </c>
      <c r="AI26" s="91">
        <v>5.37</v>
      </c>
      <c r="AJ26" s="91">
        <v>2.4500000000000002</v>
      </c>
      <c r="AK26" s="91">
        <v>2.12</v>
      </c>
      <c r="AL26" s="91">
        <v>10.76</v>
      </c>
      <c r="AM26" s="91">
        <v>0.79</v>
      </c>
      <c r="AN26" s="91">
        <v>8.27</v>
      </c>
      <c r="AO26" s="91">
        <v>0.5</v>
      </c>
      <c r="AP26" s="91">
        <v>1.27</v>
      </c>
      <c r="AQ26" s="91">
        <v>1.05</v>
      </c>
      <c r="AR26" s="91">
        <v>7.53</v>
      </c>
      <c r="AS26" s="91">
        <v>7.79</v>
      </c>
      <c r="AT26" s="91">
        <v>4.0999999999999996</v>
      </c>
      <c r="AU26" s="91">
        <v>1.67</v>
      </c>
      <c r="AV26" s="91">
        <v>25.97</v>
      </c>
      <c r="AW26" s="91">
        <v>73.38</v>
      </c>
      <c r="AX26" s="91">
        <v>30.5</v>
      </c>
      <c r="AY26" s="91">
        <v>970.1</v>
      </c>
      <c r="AZ26" s="91">
        <v>17.920000000000002</v>
      </c>
      <c r="BA26" s="91">
        <v>1030.1099999999999</v>
      </c>
      <c r="BB26" s="91">
        <v>18.91</v>
      </c>
      <c r="BC26" s="91">
        <v>2.36</v>
      </c>
      <c r="BD26" s="91">
        <v>0.4</v>
      </c>
      <c r="BE26" s="91">
        <v>37.450000000000003</v>
      </c>
      <c r="BF26" s="91">
        <v>653.37</v>
      </c>
      <c r="BG26" s="91">
        <v>288.45999999999998</v>
      </c>
      <c r="BH26" s="91">
        <v>40800.559999999998</v>
      </c>
      <c r="BI26" s="91">
        <v>1711.01</v>
      </c>
      <c r="BJ26" s="91">
        <v>7.47</v>
      </c>
      <c r="BK26" s="91">
        <v>14.9</v>
      </c>
      <c r="BL26" s="91">
        <v>75.83</v>
      </c>
      <c r="BM26" s="91">
        <v>0.41</v>
      </c>
      <c r="BN26" s="91">
        <v>10.11</v>
      </c>
      <c r="BO26" s="92">
        <v>0</v>
      </c>
      <c r="BP26" s="93">
        <v>0</v>
      </c>
      <c r="BQ26" s="92" t="s">
        <v>308</v>
      </c>
      <c r="BR26" s="91">
        <v>73317.27</v>
      </c>
      <c r="BS26" s="92" t="s">
        <v>308</v>
      </c>
      <c r="BT26" s="91">
        <v>43806.01</v>
      </c>
      <c r="BU26" s="92" t="s">
        <v>308</v>
      </c>
      <c r="BV26" s="91">
        <v>1.44</v>
      </c>
      <c r="BW26" s="92" t="s">
        <v>308</v>
      </c>
      <c r="BX26" s="91">
        <v>68465.25</v>
      </c>
      <c r="BY26" s="92" t="s">
        <v>308</v>
      </c>
      <c r="BZ26" s="91">
        <v>112272.69</v>
      </c>
      <c r="CA26" s="92" t="s">
        <v>308</v>
      </c>
      <c r="CB26" s="91">
        <v>1214.95</v>
      </c>
      <c r="CC26" s="92" t="s">
        <v>308</v>
      </c>
      <c r="CD26" s="92">
        <v>0</v>
      </c>
      <c r="CE26" s="92" t="s">
        <v>308</v>
      </c>
      <c r="CF26" s="91">
        <v>-23405.03</v>
      </c>
      <c r="CG26" s="92" t="s">
        <v>308</v>
      </c>
      <c r="CH26" s="91">
        <v>-23405.03</v>
      </c>
      <c r="CI26" s="92" t="s">
        <v>308</v>
      </c>
      <c r="CJ26" s="91">
        <v>-22190.09</v>
      </c>
      <c r="CK26" s="92" t="s">
        <v>308</v>
      </c>
      <c r="CL26" s="92">
        <v>0</v>
      </c>
      <c r="CM26" s="92" t="s">
        <v>308</v>
      </c>
      <c r="CN26" s="92">
        <v>0</v>
      </c>
      <c r="CO26" s="92" t="s">
        <v>308</v>
      </c>
      <c r="CP26" s="92">
        <v>0</v>
      </c>
      <c r="CQ26" s="92" t="s">
        <v>308</v>
      </c>
      <c r="CR26" s="94">
        <v>117783.69</v>
      </c>
      <c r="CS26" s="92" t="s">
        <v>308</v>
      </c>
      <c r="CT26" s="91">
        <v>117783.69</v>
      </c>
      <c r="CU26" s="92" t="s">
        <v>308</v>
      </c>
      <c r="CV26" s="91">
        <v>207866.29</v>
      </c>
      <c r="CW26" s="92" t="s">
        <v>308</v>
      </c>
      <c r="CX26" s="91">
        <v>281183.57</v>
      </c>
      <c r="CY26" s="92" t="s">
        <v>308</v>
      </c>
    </row>
    <row r="27" spans="1:103" ht="14.5" x14ac:dyDescent="0.35">
      <c r="A27" s="86" t="s">
        <v>309</v>
      </c>
      <c r="B27" s="86" t="s">
        <v>339</v>
      </c>
      <c r="C27" s="71" t="str">
        <f>'Correspondance tables'!K15</f>
        <v>ISIC 22</v>
      </c>
      <c r="D27" s="71" t="str">
        <f>VLOOKUP(C27, 'Correspondance tables'!$O$3:$P$73, 2, FALSE)</f>
        <v>ISIC 22</v>
      </c>
      <c r="E27" s="87">
        <v>2700.56</v>
      </c>
      <c r="F27" s="87">
        <v>75.11</v>
      </c>
      <c r="G27" s="87">
        <v>121.12</v>
      </c>
      <c r="H27" s="87">
        <v>444.39</v>
      </c>
      <c r="I27" s="87">
        <v>16112.63</v>
      </c>
      <c r="J27" s="87">
        <v>2734.43</v>
      </c>
      <c r="K27" s="87">
        <v>1118.6400000000001</v>
      </c>
      <c r="L27" s="87">
        <v>3507.22</v>
      </c>
      <c r="M27" s="87">
        <v>1403.7</v>
      </c>
      <c r="N27" s="87">
        <v>1485.32</v>
      </c>
      <c r="O27" s="87">
        <v>7834.81</v>
      </c>
      <c r="P27" s="87">
        <v>3476.24</v>
      </c>
      <c r="Q27" s="87">
        <v>40025.03</v>
      </c>
      <c r="R27" s="87">
        <v>2394.9899999999998</v>
      </c>
      <c r="S27" s="87">
        <v>1441.74</v>
      </c>
      <c r="T27" s="87">
        <v>6055.49</v>
      </c>
      <c r="U27" s="87">
        <v>3905.26</v>
      </c>
      <c r="V27" s="87">
        <v>7403.38</v>
      </c>
      <c r="W27" s="87">
        <v>12296.08</v>
      </c>
      <c r="X27" s="87">
        <v>36008.230000000003</v>
      </c>
      <c r="Y27" s="87">
        <v>3858.95</v>
      </c>
      <c r="Z27" s="87">
        <v>5107.51</v>
      </c>
      <c r="AA27" s="87">
        <v>2940.17</v>
      </c>
      <c r="AB27" s="87">
        <v>1050.24</v>
      </c>
      <c r="AC27" s="87">
        <v>150.1</v>
      </c>
      <c r="AD27" s="87">
        <v>1321.65</v>
      </c>
      <c r="AE27" s="87">
        <v>36602.379999999997</v>
      </c>
      <c r="AF27" s="87">
        <v>4389.0200000000004</v>
      </c>
      <c r="AG27" s="87">
        <v>5959.29</v>
      </c>
      <c r="AH27" s="87">
        <v>4535.43</v>
      </c>
      <c r="AI27" s="87">
        <v>4429.41</v>
      </c>
      <c r="AJ27" s="87">
        <v>127.73</v>
      </c>
      <c r="AK27" s="87">
        <v>196.02</v>
      </c>
      <c r="AL27" s="87">
        <v>1554.79</v>
      </c>
      <c r="AM27" s="87">
        <v>167.74</v>
      </c>
      <c r="AN27" s="87">
        <v>818.09</v>
      </c>
      <c r="AO27" s="87">
        <v>312.81</v>
      </c>
      <c r="AP27" s="87">
        <v>332.8</v>
      </c>
      <c r="AQ27" s="87">
        <v>966.29</v>
      </c>
      <c r="AR27" s="88">
        <v>579</v>
      </c>
      <c r="AS27" s="87">
        <v>480.05</v>
      </c>
      <c r="AT27" s="87">
        <v>212.07</v>
      </c>
      <c r="AU27" s="87">
        <v>193.49</v>
      </c>
      <c r="AV27" s="87">
        <v>1264.1600000000001</v>
      </c>
      <c r="AW27" s="87">
        <v>796.1</v>
      </c>
      <c r="AX27" s="87">
        <v>1205.9100000000001</v>
      </c>
      <c r="AY27" s="87">
        <v>310.02</v>
      </c>
      <c r="AZ27" s="87">
        <v>318.77</v>
      </c>
      <c r="BA27" s="87">
        <v>406.85</v>
      </c>
      <c r="BB27" s="87">
        <v>443.88</v>
      </c>
      <c r="BC27" s="87">
        <v>45.49</v>
      </c>
      <c r="BD27" s="87">
        <v>148.80000000000001</v>
      </c>
      <c r="BE27" s="87">
        <v>3425.25</v>
      </c>
      <c r="BF27" s="87">
        <v>918.79</v>
      </c>
      <c r="BG27" s="87">
        <v>400.82</v>
      </c>
      <c r="BH27" s="87">
        <v>2444.67</v>
      </c>
      <c r="BI27" s="87">
        <v>600.54</v>
      </c>
      <c r="BJ27" s="87">
        <v>543.08000000000004</v>
      </c>
      <c r="BK27" s="87">
        <v>201.03</v>
      </c>
      <c r="BL27" s="87">
        <v>193.96</v>
      </c>
      <c r="BM27" s="87">
        <v>312.93</v>
      </c>
      <c r="BN27" s="87">
        <v>468.53</v>
      </c>
      <c r="BO27" s="87">
        <v>0.05</v>
      </c>
      <c r="BP27" s="89">
        <v>0</v>
      </c>
      <c r="BQ27" s="88" t="s">
        <v>308</v>
      </c>
      <c r="BR27" s="87">
        <v>241279.01</v>
      </c>
      <c r="BS27" s="88" t="s">
        <v>308</v>
      </c>
      <c r="BT27" s="87">
        <v>24823.65</v>
      </c>
      <c r="BU27" s="88" t="s">
        <v>308</v>
      </c>
      <c r="BV27" s="87">
        <v>0.13</v>
      </c>
      <c r="BW27" s="88" t="s">
        <v>308</v>
      </c>
      <c r="BX27" s="87">
        <v>102.54</v>
      </c>
      <c r="BY27" s="88" t="s">
        <v>308</v>
      </c>
      <c r="BZ27" s="87">
        <v>24926.32</v>
      </c>
      <c r="CA27" s="88" t="s">
        <v>308</v>
      </c>
      <c r="CB27" s="87">
        <v>2583.73</v>
      </c>
      <c r="CC27" s="88" t="s">
        <v>308</v>
      </c>
      <c r="CD27" s="88">
        <v>0</v>
      </c>
      <c r="CE27" s="88" t="s">
        <v>308</v>
      </c>
      <c r="CF27" s="87">
        <v>2703.53</v>
      </c>
      <c r="CG27" s="88" t="s">
        <v>308</v>
      </c>
      <c r="CH27" s="87">
        <v>2703.53</v>
      </c>
      <c r="CI27" s="88" t="s">
        <v>308</v>
      </c>
      <c r="CJ27" s="87">
        <v>5287.26</v>
      </c>
      <c r="CK27" s="88" t="s">
        <v>308</v>
      </c>
      <c r="CL27" s="88">
        <v>0</v>
      </c>
      <c r="CM27" s="88" t="s">
        <v>308</v>
      </c>
      <c r="CN27" s="88">
        <v>0</v>
      </c>
      <c r="CO27" s="88" t="s">
        <v>308</v>
      </c>
      <c r="CP27" s="88">
        <v>0</v>
      </c>
      <c r="CQ27" s="88" t="s">
        <v>308</v>
      </c>
      <c r="CR27" s="90">
        <v>39058.910000000003</v>
      </c>
      <c r="CS27" s="88" t="s">
        <v>308</v>
      </c>
      <c r="CT27" s="87">
        <v>39058.910000000003</v>
      </c>
      <c r="CU27" s="88" t="s">
        <v>308</v>
      </c>
      <c r="CV27" s="87">
        <v>69272.490000000005</v>
      </c>
      <c r="CW27" s="88" t="s">
        <v>308</v>
      </c>
      <c r="CX27" s="87">
        <v>310551.5</v>
      </c>
      <c r="CY27" s="88" t="s">
        <v>308</v>
      </c>
    </row>
    <row r="28" spans="1:103" ht="14.5" x14ac:dyDescent="0.35">
      <c r="A28" s="86" t="s">
        <v>309</v>
      </c>
      <c r="B28" s="86" t="s">
        <v>340</v>
      </c>
      <c r="C28" s="71" t="str">
        <f>'Correspondance tables'!K16</f>
        <v>ISIC 23</v>
      </c>
      <c r="D28" s="71" t="str">
        <f>VLOOKUP(C28, 'Correspondance tables'!$O$3:$P$73, 2, FALSE)</f>
        <v>ISIC 23</v>
      </c>
      <c r="E28" s="91">
        <v>1382.25</v>
      </c>
      <c r="F28" s="91">
        <v>46.72</v>
      </c>
      <c r="G28" s="91">
        <v>60.88</v>
      </c>
      <c r="H28" s="91">
        <v>1184.6500000000001</v>
      </c>
      <c r="I28" s="91">
        <v>5086.17</v>
      </c>
      <c r="J28" s="91">
        <v>364.97</v>
      </c>
      <c r="K28" s="91">
        <v>1624.18</v>
      </c>
      <c r="L28" s="91">
        <v>137.13</v>
      </c>
      <c r="M28" s="91">
        <v>28.56</v>
      </c>
      <c r="N28" s="91">
        <v>145.19999999999999</v>
      </c>
      <c r="O28" s="91">
        <v>2258.12</v>
      </c>
      <c r="P28" s="91">
        <v>815.4</v>
      </c>
      <c r="Q28" s="91">
        <v>1710.53</v>
      </c>
      <c r="R28" s="91">
        <v>24856.39</v>
      </c>
      <c r="S28" s="91">
        <v>2367.88</v>
      </c>
      <c r="T28" s="91">
        <v>2808.96</v>
      </c>
      <c r="U28" s="91">
        <v>1378.53</v>
      </c>
      <c r="V28" s="91">
        <v>2080.66</v>
      </c>
      <c r="W28" s="91">
        <v>1829.59</v>
      </c>
      <c r="X28" s="91">
        <v>5497.95</v>
      </c>
      <c r="Y28" s="91">
        <v>918.38</v>
      </c>
      <c r="Z28" s="91">
        <v>1443.95</v>
      </c>
      <c r="AA28" s="91">
        <v>735.57</v>
      </c>
      <c r="AB28" s="91">
        <v>1814.61</v>
      </c>
      <c r="AC28" s="91">
        <v>256.47000000000003</v>
      </c>
      <c r="AD28" s="91">
        <v>632.01</v>
      </c>
      <c r="AE28" s="91">
        <v>87914.99</v>
      </c>
      <c r="AF28" s="91">
        <v>915.23</v>
      </c>
      <c r="AG28" s="91">
        <v>1897.84</v>
      </c>
      <c r="AH28" s="91">
        <v>728.6</v>
      </c>
      <c r="AI28" s="91">
        <v>448.2</v>
      </c>
      <c r="AJ28" s="91">
        <v>54.34</v>
      </c>
      <c r="AK28" s="91">
        <v>18.46</v>
      </c>
      <c r="AL28" s="91">
        <v>282.95</v>
      </c>
      <c r="AM28" s="91">
        <v>7.5</v>
      </c>
      <c r="AN28" s="91">
        <v>1075.01</v>
      </c>
      <c r="AO28" s="91">
        <v>22.22</v>
      </c>
      <c r="AP28" s="91">
        <v>24.35</v>
      </c>
      <c r="AQ28" s="91">
        <v>254.77</v>
      </c>
      <c r="AR28" s="91">
        <v>76.150000000000006</v>
      </c>
      <c r="AS28" s="91">
        <v>56.31</v>
      </c>
      <c r="AT28" s="91">
        <v>2.5</v>
      </c>
      <c r="AU28" s="91">
        <v>17.32</v>
      </c>
      <c r="AV28" s="91">
        <v>2703.48</v>
      </c>
      <c r="AW28" s="91">
        <v>212.95</v>
      </c>
      <c r="AX28" s="91">
        <v>314.2</v>
      </c>
      <c r="AY28" s="91">
        <v>334.87</v>
      </c>
      <c r="AZ28" s="91">
        <v>73.97</v>
      </c>
      <c r="BA28" s="91">
        <v>103.15</v>
      </c>
      <c r="BB28" s="91">
        <v>136.32</v>
      </c>
      <c r="BC28" s="91">
        <v>22.68</v>
      </c>
      <c r="BD28" s="91">
        <v>5.94</v>
      </c>
      <c r="BE28" s="91">
        <v>1157.92</v>
      </c>
      <c r="BF28" s="91">
        <v>773.32</v>
      </c>
      <c r="BG28" s="91">
        <v>634.67999999999995</v>
      </c>
      <c r="BH28" s="91">
        <v>895.5</v>
      </c>
      <c r="BI28" s="91">
        <v>131.25</v>
      </c>
      <c r="BJ28" s="91">
        <v>262.77999999999997</v>
      </c>
      <c r="BK28" s="91">
        <v>179.68</v>
      </c>
      <c r="BL28" s="91">
        <v>176.75</v>
      </c>
      <c r="BM28" s="91">
        <v>86.34</v>
      </c>
      <c r="BN28" s="91">
        <v>486.67</v>
      </c>
      <c r="BO28" s="92">
        <v>0</v>
      </c>
      <c r="BP28" s="93">
        <v>0</v>
      </c>
      <c r="BQ28" s="92" t="s">
        <v>308</v>
      </c>
      <c r="BR28" s="91">
        <v>163954.92000000001</v>
      </c>
      <c r="BS28" s="92" t="s">
        <v>308</v>
      </c>
      <c r="BT28" s="91">
        <v>16655.2</v>
      </c>
      <c r="BU28" s="92" t="s">
        <v>308</v>
      </c>
      <c r="BV28" s="92">
        <v>0</v>
      </c>
      <c r="BW28" s="92" t="s">
        <v>308</v>
      </c>
      <c r="BX28" s="92">
        <v>0</v>
      </c>
      <c r="BY28" s="92" t="s">
        <v>308</v>
      </c>
      <c r="BZ28" s="91">
        <v>16655.2</v>
      </c>
      <c r="CA28" s="92" t="s">
        <v>308</v>
      </c>
      <c r="CB28" s="91">
        <v>4821.66</v>
      </c>
      <c r="CC28" s="92" t="s">
        <v>308</v>
      </c>
      <c r="CD28" s="92">
        <v>0</v>
      </c>
      <c r="CE28" s="92" t="s">
        <v>308</v>
      </c>
      <c r="CF28" s="91">
        <v>-5605.47</v>
      </c>
      <c r="CG28" s="92" t="s">
        <v>308</v>
      </c>
      <c r="CH28" s="91">
        <v>-5605.47</v>
      </c>
      <c r="CI28" s="92" t="s">
        <v>308</v>
      </c>
      <c r="CJ28" s="91">
        <v>-783.81</v>
      </c>
      <c r="CK28" s="92" t="s">
        <v>308</v>
      </c>
      <c r="CL28" s="92">
        <v>0</v>
      </c>
      <c r="CM28" s="92" t="s">
        <v>308</v>
      </c>
      <c r="CN28" s="92">
        <v>0</v>
      </c>
      <c r="CO28" s="92" t="s">
        <v>308</v>
      </c>
      <c r="CP28" s="92">
        <v>0</v>
      </c>
      <c r="CQ28" s="92" t="s">
        <v>308</v>
      </c>
      <c r="CR28" s="94">
        <v>20971.77</v>
      </c>
      <c r="CS28" s="92" t="s">
        <v>308</v>
      </c>
      <c r="CT28" s="91">
        <v>20971.77</v>
      </c>
      <c r="CU28" s="92" t="s">
        <v>308</v>
      </c>
      <c r="CV28" s="91">
        <v>36843.17</v>
      </c>
      <c r="CW28" s="92" t="s">
        <v>308</v>
      </c>
      <c r="CX28" s="91">
        <v>200798.09</v>
      </c>
      <c r="CY28" s="92" t="s">
        <v>308</v>
      </c>
    </row>
    <row r="29" spans="1:103" ht="14.5" x14ac:dyDescent="0.35">
      <c r="A29" s="86" t="s">
        <v>309</v>
      </c>
      <c r="B29" s="86" t="s">
        <v>341</v>
      </c>
      <c r="C29" s="71" t="str">
        <f>'Correspondance tables'!K17</f>
        <v>ISIC 24</v>
      </c>
      <c r="D29" s="71" t="str">
        <f>VLOOKUP(C29, 'Correspondance tables'!$O$3:$P$73, 2, FALSE)</f>
        <v>ISIC 24</v>
      </c>
      <c r="E29" s="87">
        <v>161.91</v>
      </c>
      <c r="F29" s="87">
        <v>23.49</v>
      </c>
      <c r="G29" s="87">
        <v>6.5</v>
      </c>
      <c r="H29" s="87">
        <v>938.26</v>
      </c>
      <c r="I29" s="87">
        <v>1076.25</v>
      </c>
      <c r="J29" s="87">
        <v>224.52</v>
      </c>
      <c r="K29" s="87">
        <v>412.61</v>
      </c>
      <c r="L29" s="87">
        <v>402.15</v>
      </c>
      <c r="M29" s="87">
        <v>174.61</v>
      </c>
      <c r="N29" s="87">
        <v>436.21</v>
      </c>
      <c r="O29" s="87">
        <v>4602.3500000000004</v>
      </c>
      <c r="P29" s="87">
        <v>672.9</v>
      </c>
      <c r="Q29" s="87">
        <v>2321.9899999999998</v>
      </c>
      <c r="R29" s="87">
        <v>2543.15</v>
      </c>
      <c r="S29" s="88">
        <v>106815</v>
      </c>
      <c r="T29" s="87">
        <v>63775.839999999997</v>
      </c>
      <c r="U29" s="87">
        <v>4360.92</v>
      </c>
      <c r="V29" s="87">
        <v>21574.89</v>
      </c>
      <c r="W29" s="87">
        <v>34601.42</v>
      </c>
      <c r="X29" s="87">
        <v>36365.199999999997</v>
      </c>
      <c r="Y29" s="87">
        <v>8103.49</v>
      </c>
      <c r="Z29" s="87">
        <v>6906.87</v>
      </c>
      <c r="AA29" s="87">
        <v>6648.69</v>
      </c>
      <c r="AB29" s="87">
        <v>1077.6600000000001</v>
      </c>
      <c r="AC29" s="88">
        <v>291</v>
      </c>
      <c r="AD29" s="87">
        <v>2888.64</v>
      </c>
      <c r="AE29" s="87">
        <v>21765.49</v>
      </c>
      <c r="AF29" s="87">
        <v>682.75</v>
      </c>
      <c r="AG29" s="87">
        <v>1637.75</v>
      </c>
      <c r="AH29" s="87">
        <v>276.83999999999997</v>
      </c>
      <c r="AI29" s="87">
        <v>538.45000000000005</v>
      </c>
      <c r="AJ29" s="87">
        <v>11.04</v>
      </c>
      <c r="AK29" s="87">
        <v>3.54</v>
      </c>
      <c r="AL29" s="87">
        <v>293.12</v>
      </c>
      <c r="AM29" s="87">
        <v>5.58</v>
      </c>
      <c r="AN29" s="87">
        <v>45.26</v>
      </c>
      <c r="AO29" s="87">
        <v>60.79</v>
      </c>
      <c r="AP29" s="87">
        <v>25.17</v>
      </c>
      <c r="AQ29" s="87">
        <v>210.16</v>
      </c>
      <c r="AR29" s="87">
        <v>56.53</v>
      </c>
      <c r="AS29" s="87">
        <v>19.48</v>
      </c>
      <c r="AT29" s="87">
        <v>35.32</v>
      </c>
      <c r="AU29" s="87">
        <v>8.33</v>
      </c>
      <c r="AV29" s="88">
        <v>748</v>
      </c>
      <c r="AW29" s="87">
        <v>196.6</v>
      </c>
      <c r="AX29" s="87">
        <v>933.04</v>
      </c>
      <c r="AY29" s="87">
        <v>187.14</v>
      </c>
      <c r="AZ29" s="87">
        <v>74.19</v>
      </c>
      <c r="BA29" s="87">
        <v>158.09</v>
      </c>
      <c r="BB29" s="87">
        <v>159.01</v>
      </c>
      <c r="BC29" s="87">
        <v>11.22</v>
      </c>
      <c r="BD29" s="87">
        <v>0.79</v>
      </c>
      <c r="BE29" s="87">
        <v>371.93</v>
      </c>
      <c r="BF29" s="87">
        <v>176.83</v>
      </c>
      <c r="BG29" s="87">
        <v>46.35</v>
      </c>
      <c r="BH29" s="87">
        <v>1016.54</v>
      </c>
      <c r="BI29" s="87">
        <v>2.93</v>
      </c>
      <c r="BJ29" s="87">
        <v>93.86</v>
      </c>
      <c r="BK29" s="87">
        <v>10.5</v>
      </c>
      <c r="BL29" s="87">
        <v>11.29</v>
      </c>
      <c r="BM29" s="87">
        <v>192.89</v>
      </c>
      <c r="BN29" s="87">
        <v>84.65</v>
      </c>
      <c r="BO29" s="88">
        <v>0</v>
      </c>
      <c r="BP29" s="89">
        <v>0</v>
      </c>
      <c r="BQ29" s="88" t="s">
        <v>308</v>
      </c>
      <c r="BR29" s="87">
        <v>337557.96</v>
      </c>
      <c r="BS29" s="88" t="s">
        <v>308</v>
      </c>
      <c r="BT29" s="87">
        <v>191.56</v>
      </c>
      <c r="BU29" s="88" t="s">
        <v>308</v>
      </c>
      <c r="BV29" s="88">
        <v>0</v>
      </c>
      <c r="BW29" s="88" t="s">
        <v>308</v>
      </c>
      <c r="BX29" s="87">
        <v>2.57</v>
      </c>
      <c r="BY29" s="88" t="s">
        <v>308</v>
      </c>
      <c r="BZ29" s="87">
        <v>194.13</v>
      </c>
      <c r="CA29" s="88" t="s">
        <v>308</v>
      </c>
      <c r="CB29" s="87">
        <v>2672.81</v>
      </c>
      <c r="CC29" s="88" t="s">
        <v>308</v>
      </c>
      <c r="CD29" s="87">
        <v>1544.55</v>
      </c>
      <c r="CE29" s="88" t="s">
        <v>308</v>
      </c>
      <c r="CF29" s="87">
        <v>2782.28</v>
      </c>
      <c r="CG29" s="88" t="s">
        <v>308</v>
      </c>
      <c r="CH29" s="87">
        <v>4326.83</v>
      </c>
      <c r="CI29" s="88" t="s">
        <v>308</v>
      </c>
      <c r="CJ29" s="87">
        <v>6999.64</v>
      </c>
      <c r="CK29" s="88" t="s">
        <v>308</v>
      </c>
      <c r="CL29" s="88">
        <v>0</v>
      </c>
      <c r="CM29" s="88" t="s">
        <v>308</v>
      </c>
      <c r="CN29" s="88">
        <v>0</v>
      </c>
      <c r="CO29" s="88" t="s">
        <v>308</v>
      </c>
      <c r="CP29" s="88">
        <v>0</v>
      </c>
      <c r="CQ29" s="88" t="s">
        <v>308</v>
      </c>
      <c r="CR29" s="90">
        <v>67367.81</v>
      </c>
      <c r="CS29" s="88" t="s">
        <v>308</v>
      </c>
      <c r="CT29" s="87">
        <v>67367.81</v>
      </c>
      <c r="CU29" s="88" t="s">
        <v>308</v>
      </c>
      <c r="CV29" s="87">
        <v>74561.58</v>
      </c>
      <c r="CW29" s="88" t="s">
        <v>308</v>
      </c>
      <c r="CX29" s="87">
        <v>412119.53</v>
      </c>
      <c r="CY29" s="88" t="s">
        <v>308</v>
      </c>
    </row>
    <row r="30" spans="1:103" ht="14.5" x14ac:dyDescent="0.35">
      <c r="A30" s="86" t="s">
        <v>309</v>
      </c>
      <c r="B30" s="86" t="s">
        <v>342</v>
      </c>
      <c r="C30" s="71" t="str">
        <f>'Correspondance tables'!K18</f>
        <v>ISIC 25</v>
      </c>
      <c r="D30" s="71" t="str">
        <f>VLOOKUP(C30, 'Correspondance tables'!$O$3:$P$73, 2, FALSE)</f>
        <v>ISIC 25</v>
      </c>
      <c r="E30" s="91">
        <v>2000.56</v>
      </c>
      <c r="F30" s="91">
        <v>126.98</v>
      </c>
      <c r="G30" s="91">
        <v>98.22</v>
      </c>
      <c r="H30" s="91">
        <v>1488.38</v>
      </c>
      <c r="I30" s="91">
        <v>7047.05</v>
      </c>
      <c r="J30" s="91">
        <v>1021.83</v>
      </c>
      <c r="K30" s="91">
        <v>1687.36</v>
      </c>
      <c r="L30" s="91">
        <v>983.98</v>
      </c>
      <c r="M30" s="91">
        <v>412.46</v>
      </c>
      <c r="N30" s="91">
        <v>1564.83</v>
      </c>
      <c r="O30" s="91">
        <v>3476.17</v>
      </c>
      <c r="P30" s="91">
        <v>830.97</v>
      </c>
      <c r="Q30" s="91">
        <v>4193.91</v>
      </c>
      <c r="R30" s="91">
        <v>2104.16</v>
      </c>
      <c r="S30" s="91">
        <v>10124.620000000001</v>
      </c>
      <c r="T30" s="91">
        <v>81828.27</v>
      </c>
      <c r="U30" s="91">
        <v>5667.01</v>
      </c>
      <c r="V30" s="91">
        <v>11791.83</v>
      </c>
      <c r="W30" s="91">
        <v>59899.17</v>
      </c>
      <c r="X30" s="91">
        <v>46261.75</v>
      </c>
      <c r="Y30" s="91">
        <v>11951.6</v>
      </c>
      <c r="Z30" s="91">
        <v>6360.99</v>
      </c>
      <c r="AA30" s="91">
        <v>10716.61</v>
      </c>
      <c r="AB30" s="91">
        <v>3609.91</v>
      </c>
      <c r="AC30" s="91">
        <v>652.87</v>
      </c>
      <c r="AD30" s="91">
        <v>3576.13</v>
      </c>
      <c r="AE30" s="91">
        <v>60252.02</v>
      </c>
      <c r="AF30" s="91">
        <v>2150.88</v>
      </c>
      <c r="AG30" s="91">
        <v>2888.07</v>
      </c>
      <c r="AH30" s="91">
        <v>942.73</v>
      </c>
      <c r="AI30" s="91">
        <v>1503.26</v>
      </c>
      <c r="AJ30" s="91">
        <v>356.49</v>
      </c>
      <c r="AK30" s="91">
        <v>71.010000000000005</v>
      </c>
      <c r="AL30" s="91">
        <v>1195.54</v>
      </c>
      <c r="AM30" s="91">
        <v>56.03</v>
      </c>
      <c r="AN30" s="91">
        <v>844.09</v>
      </c>
      <c r="AO30" s="91">
        <v>103.53</v>
      </c>
      <c r="AP30" s="91">
        <v>93.66</v>
      </c>
      <c r="AQ30" s="91">
        <v>643.15</v>
      </c>
      <c r="AR30" s="91">
        <v>476.46</v>
      </c>
      <c r="AS30" s="91">
        <v>159.91</v>
      </c>
      <c r="AT30" s="91">
        <v>86.83</v>
      </c>
      <c r="AU30" s="91">
        <v>86.21</v>
      </c>
      <c r="AV30" s="91">
        <v>1815.88</v>
      </c>
      <c r="AW30" s="91">
        <v>537.29999999999995</v>
      </c>
      <c r="AX30" s="91">
        <v>1473.05</v>
      </c>
      <c r="AY30" s="92">
        <v>236</v>
      </c>
      <c r="AZ30" s="91">
        <v>257.67</v>
      </c>
      <c r="BA30" s="91">
        <v>219.6</v>
      </c>
      <c r="BB30" s="91">
        <v>473.06</v>
      </c>
      <c r="BC30" s="91">
        <v>59.98</v>
      </c>
      <c r="BD30" s="91">
        <v>66.209999999999994</v>
      </c>
      <c r="BE30" s="91">
        <v>2928.82</v>
      </c>
      <c r="BF30" s="91">
        <v>4289.7</v>
      </c>
      <c r="BG30" s="91">
        <v>495.74</v>
      </c>
      <c r="BH30" s="91">
        <v>574.55999999999995</v>
      </c>
      <c r="BI30" s="91">
        <v>241.18</v>
      </c>
      <c r="BJ30" s="91">
        <v>208.33</v>
      </c>
      <c r="BK30" s="91">
        <v>168.6</v>
      </c>
      <c r="BL30" s="91">
        <v>120.38</v>
      </c>
      <c r="BM30" s="91">
        <v>297.68</v>
      </c>
      <c r="BN30" s="91">
        <v>268.26</v>
      </c>
      <c r="BO30" s="92">
        <v>0</v>
      </c>
      <c r="BP30" s="93">
        <v>0</v>
      </c>
      <c r="BQ30" s="92" t="s">
        <v>308</v>
      </c>
      <c r="BR30" s="91">
        <v>366119.48</v>
      </c>
      <c r="BS30" s="92" t="s">
        <v>308</v>
      </c>
      <c r="BT30" s="91">
        <v>19768.189999999999</v>
      </c>
      <c r="BU30" s="92" t="s">
        <v>308</v>
      </c>
      <c r="BV30" s="91">
        <v>0.3</v>
      </c>
      <c r="BW30" s="92" t="s">
        <v>308</v>
      </c>
      <c r="BX30" s="91">
        <v>114.54</v>
      </c>
      <c r="BY30" s="92" t="s">
        <v>308</v>
      </c>
      <c r="BZ30" s="91">
        <v>19883.03</v>
      </c>
      <c r="CA30" s="92" t="s">
        <v>308</v>
      </c>
      <c r="CB30" s="91">
        <v>56362.04</v>
      </c>
      <c r="CC30" s="92" t="s">
        <v>308</v>
      </c>
      <c r="CD30" s="92">
        <v>0</v>
      </c>
      <c r="CE30" s="92" t="s">
        <v>308</v>
      </c>
      <c r="CF30" s="91">
        <v>7785.91</v>
      </c>
      <c r="CG30" s="92" t="s">
        <v>308</v>
      </c>
      <c r="CH30" s="91">
        <v>7785.91</v>
      </c>
      <c r="CI30" s="92" t="s">
        <v>308</v>
      </c>
      <c r="CJ30" s="91">
        <v>64147.95</v>
      </c>
      <c r="CK30" s="92" t="s">
        <v>308</v>
      </c>
      <c r="CL30" s="92">
        <v>0</v>
      </c>
      <c r="CM30" s="92" t="s">
        <v>308</v>
      </c>
      <c r="CN30" s="92">
        <v>0</v>
      </c>
      <c r="CO30" s="92" t="s">
        <v>308</v>
      </c>
      <c r="CP30" s="92">
        <v>0</v>
      </c>
      <c r="CQ30" s="92" t="s">
        <v>308</v>
      </c>
      <c r="CR30" s="94">
        <v>48282.39</v>
      </c>
      <c r="CS30" s="92" t="s">
        <v>308</v>
      </c>
      <c r="CT30" s="91">
        <v>48282.39</v>
      </c>
      <c r="CU30" s="92" t="s">
        <v>308</v>
      </c>
      <c r="CV30" s="91">
        <v>132313.37</v>
      </c>
      <c r="CW30" s="92" t="s">
        <v>308</v>
      </c>
      <c r="CX30" s="91">
        <v>498432.85</v>
      </c>
      <c r="CY30" s="92" t="s">
        <v>308</v>
      </c>
    </row>
    <row r="31" spans="1:103" ht="14.5" x14ac:dyDescent="0.35">
      <c r="A31" s="86" t="s">
        <v>309</v>
      </c>
      <c r="B31" s="86" t="s">
        <v>343</v>
      </c>
      <c r="C31" s="71" t="str">
        <f>'Correspondance tables'!K19</f>
        <v>ISIC 26</v>
      </c>
      <c r="D31" s="71" t="str">
        <f>VLOOKUP(C31, 'Correspondance tables'!$O$3:$P$73, 2, FALSE)</f>
        <v>ISIC 26</v>
      </c>
      <c r="E31" s="87">
        <v>114.4</v>
      </c>
      <c r="F31" s="87">
        <v>19.399999999999999</v>
      </c>
      <c r="G31" s="87">
        <v>39.15</v>
      </c>
      <c r="H31" s="87">
        <v>209.39</v>
      </c>
      <c r="I31" s="87">
        <v>520.9</v>
      </c>
      <c r="J31" s="87">
        <v>84.17</v>
      </c>
      <c r="K31" s="87">
        <v>95.43</v>
      </c>
      <c r="L31" s="87">
        <v>161.91999999999999</v>
      </c>
      <c r="M31" s="87">
        <v>437.65</v>
      </c>
      <c r="N31" s="87">
        <v>223.15</v>
      </c>
      <c r="O31" s="87">
        <v>589.80999999999995</v>
      </c>
      <c r="P31" s="87">
        <v>571.58000000000004</v>
      </c>
      <c r="Q31" s="87">
        <v>430.51</v>
      </c>
      <c r="R31" s="87">
        <v>300.68</v>
      </c>
      <c r="S31" s="87">
        <v>403.81</v>
      </c>
      <c r="T31" s="87">
        <v>1380.3</v>
      </c>
      <c r="U31" s="87">
        <v>59176.63</v>
      </c>
      <c r="V31" s="87">
        <v>8987.09</v>
      </c>
      <c r="W31" s="87">
        <v>8127.95</v>
      </c>
      <c r="X31" s="87">
        <v>8737.7900000000009</v>
      </c>
      <c r="Y31" s="87">
        <v>6823.82</v>
      </c>
      <c r="Z31" s="87">
        <v>2420.61</v>
      </c>
      <c r="AA31" s="87">
        <v>4232.92</v>
      </c>
      <c r="AB31" s="87">
        <v>2197.98</v>
      </c>
      <c r="AC31" s="87">
        <v>240.34</v>
      </c>
      <c r="AD31" s="87">
        <v>288.77</v>
      </c>
      <c r="AE31" s="87">
        <v>6352.02</v>
      </c>
      <c r="AF31" s="87">
        <v>640.4</v>
      </c>
      <c r="AG31" s="87">
        <v>3323.6</v>
      </c>
      <c r="AH31" s="87">
        <v>962.77</v>
      </c>
      <c r="AI31" s="87">
        <v>562.49</v>
      </c>
      <c r="AJ31" s="87">
        <v>84.51</v>
      </c>
      <c r="AK31" s="87">
        <v>134.5</v>
      </c>
      <c r="AL31" s="87">
        <v>689.49</v>
      </c>
      <c r="AM31" s="87">
        <v>329.33</v>
      </c>
      <c r="AN31" s="87">
        <v>524.19000000000005</v>
      </c>
      <c r="AO31" s="87">
        <v>702.13</v>
      </c>
      <c r="AP31" s="87">
        <v>2371.36</v>
      </c>
      <c r="AQ31" s="87">
        <v>9855.51</v>
      </c>
      <c r="AR31" s="87">
        <v>6267.87</v>
      </c>
      <c r="AS31" s="87">
        <v>708.79</v>
      </c>
      <c r="AT31" s="87">
        <v>245.07</v>
      </c>
      <c r="AU31" s="87">
        <v>235.16</v>
      </c>
      <c r="AV31" s="87">
        <v>383.66</v>
      </c>
      <c r="AW31" s="87">
        <v>1155.98</v>
      </c>
      <c r="AX31" s="87">
        <v>2529.04</v>
      </c>
      <c r="AY31" s="87">
        <v>2367.35</v>
      </c>
      <c r="AZ31" s="87">
        <v>307.12</v>
      </c>
      <c r="BA31" s="87">
        <v>866.9</v>
      </c>
      <c r="BB31" s="87">
        <v>556.22</v>
      </c>
      <c r="BC31" s="87">
        <v>221.75</v>
      </c>
      <c r="BD31" s="87">
        <v>125.03</v>
      </c>
      <c r="BE31" s="87">
        <v>1793.09</v>
      </c>
      <c r="BF31" s="87">
        <v>9309.91</v>
      </c>
      <c r="BG31" s="87">
        <v>2260.3000000000002</v>
      </c>
      <c r="BH31" s="87">
        <v>10481.81</v>
      </c>
      <c r="BI31" s="87">
        <v>1026.95</v>
      </c>
      <c r="BJ31" s="87">
        <v>874.36</v>
      </c>
      <c r="BK31" s="87">
        <v>325.89999999999998</v>
      </c>
      <c r="BL31" s="87">
        <v>273.86</v>
      </c>
      <c r="BM31" s="87">
        <v>1308.47</v>
      </c>
      <c r="BN31" s="87">
        <v>367.42</v>
      </c>
      <c r="BO31" s="88">
        <v>0</v>
      </c>
      <c r="BP31" s="89">
        <v>0</v>
      </c>
      <c r="BQ31" s="88" t="s">
        <v>308</v>
      </c>
      <c r="BR31" s="87">
        <v>177340.49</v>
      </c>
      <c r="BS31" s="88" t="s">
        <v>308</v>
      </c>
      <c r="BT31" s="87">
        <v>69404.58</v>
      </c>
      <c r="BU31" s="88" t="s">
        <v>308</v>
      </c>
      <c r="BV31" s="87">
        <v>5.48</v>
      </c>
      <c r="BW31" s="88" t="s">
        <v>308</v>
      </c>
      <c r="BX31" s="87">
        <v>1644.48</v>
      </c>
      <c r="BY31" s="88" t="s">
        <v>308</v>
      </c>
      <c r="BZ31" s="87">
        <v>71054.55</v>
      </c>
      <c r="CA31" s="88" t="s">
        <v>308</v>
      </c>
      <c r="CB31" s="87">
        <v>99402.78</v>
      </c>
      <c r="CC31" s="88" t="s">
        <v>308</v>
      </c>
      <c r="CD31" s="87">
        <v>28.8</v>
      </c>
      <c r="CE31" s="88" t="s">
        <v>308</v>
      </c>
      <c r="CF31" s="87">
        <v>4769.4799999999996</v>
      </c>
      <c r="CG31" s="88" t="s">
        <v>308</v>
      </c>
      <c r="CH31" s="87">
        <v>4798.28</v>
      </c>
      <c r="CI31" s="88" t="s">
        <v>308</v>
      </c>
      <c r="CJ31" s="87">
        <v>104201.06</v>
      </c>
      <c r="CK31" s="88" t="s">
        <v>308</v>
      </c>
      <c r="CL31" s="88">
        <v>0</v>
      </c>
      <c r="CM31" s="88" t="s">
        <v>308</v>
      </c>
      <c r="CN31" s="88">
        <v>0</v>
      </c>
      <c r="CO31" s="88" t="s">
        <v>308</v>
      </c>
      <c r="CP31" s="88">
        <v>0</v>
      </c>
      <c r="CQ31" s="88" t="s">
        <v>308</v>
      </c>
      <c r="CR31" s="90">
        <v>141137.9</v>
      </c>
      <c r="CS31" s="88" t="s">
        <v>308</v>
      </c>
      <c r="CT31" s="87">
        <v>141137.9</v>
      </c>
      <c r="CU31" s="88" t="s">
        <v>308</v>
      </c>
      <c r="CV31" s="87">
        <v>316393.52</v>
      </c>
      <c r="CW31" s="88" t="s">
        <v>308</v>
      </c>
      <c r="CX31" s="88">
        <v>493734</v>
      </c>
      <c r="CY31" s="88" t="s">
        <v>308</v>
      </c>
    </row>
    <row r="32" spans="1:103" ht="14.5" x14ac:dyDescent="0.35">
      <c r="A32" s="86" t="s">
        <v>309</v>
      </c>
      <c r="B32" s="86" t="s">
        <v>344</v>
      </c>
      <c r="C32" s="71" t="str">
        <f>'Correspondance tables'!K20</f>
        <v>ISIC 27</v>
      </c>
      <c r="D32" s="71" t="str">
        <f>VLOOKUP(C32, 'Correspondance tables'!$O$3:$P$73, 2, FALSE)</f>
        <v>ISIC 27</v>
      </c>
      <c r="E32" s="91">
        <v>293.32</v>
      </c>
      <c r="F32" s="91">
        <v>24.24</v>
      </c>
      <c r="G32" s="91">
        <v>34.909999999999997</v>
      </c>
      <c r="H32" s="91">
        <v>228.25</v>
      </c>
      <c r="I32" s="91">
        <v>796.51</v>
      </c>
      <c r="J32" s="91">
        <v>140.02000000000001</v>
      </c>
      <c r="K32" s="91">
        <v>133.80000000000001</v>
      </c>
      <c r="L32" s="91">
        <v>221.48</v>
      </c>
      <c r="M32" s="92">
        <v>77</v>
      </c>
      <c r="N32" s="91">
        <v>343.45</v>
      </c>
      <c r="O32" s="91">
        <v>702.74</v>
      </c>
      <c r="P32" s="91">
        <v>97.91</v>
      </c>
      <c r="Q32" s="91">
        <v>615.78</v>
      </c>
      <c r="R32" s="91">
        <v>386.47</v>
      </c>
      <c r="S32" s="91">
        <v>1240.78</v>
      </c>
      <c r="T32" s="91">
        <v>3257.96</v>
      </c>
      <c r="U32" s="91">
        <v>7290.31</v>
      </c>
      <c r="V32" s="91">
        <v>42636.74</v>
      </c>
      <c r="W32" s="91">
        <v>14508.26</v>
      </c>
      <c r="X32" s="91">
        <v>16937.330000000002</v>
      </c>
      <c r="Y32" s="91">
        <v>6019.07</v>
      </c>
      <c r="Z32" s="91">
        <v>1496.9</v>
      </c>
      <c r="AA32" s="91">
        <v>4639.21</v>
      </c>
      <c r="AB32" s="91">
        <v>6473.12</v>
      </c>
      <c r="AC32" s="91">
        <v>317.74</v>
      </c>
      <c r="AD32" s="91">
        <v>335.43</v>
      </c>
      <c r="AE32" s="91">
        <v>33967.15</v>
      </c>
      <c r="AF32" s="91">
        <v>1182.73</v>
      </c>
      <c r="AG32" s="91">
        <v>2117.39</v>
      </c>
      <c r="AH32" s="91">
        <v>944.13</v>
      </c>
      <c r="AI32" s="91">
        <v>999.17</v>
      </c>
      <c r="AJ32" s="91">
        <v>58.07</v>
      </c>
      <c r="AK32" s="91">
        <v>80.5</v>
      </c>
      <c r="AL32" s="91">
        <v>742.55</v>
      </c>
      <c r="AM32" s="91">
        <v>136.18</v>
      </c>
      <c r="AN32" s="91">
        <v>1208.45</v>
      </c>
      <c r="AO32" s="91">
        <v>79.95</v>
      </c>
      <c r="AP32" s="91">
        <v>147.59</v>
      </c>
      <c r="AQ32" s="91">
        <v>2695.91</v>
      </c>
      <c r="AR32" s="91">
        <v>1106.27</v>
      </c>
      <c r="AS32" s="91">
        <v>147.5</v>
      </c>
      <c r="AT32" s="91">
        <v>71.650000000000006</v>
      </c>
      <c r="AU32" s="91">
        <v>64.53</v>
      </c>
      <c r="AV32" s="91">
        <v>1080.06</v>
      </c>
      <c r="AW32" s="91">
        <v>968.57</v>
      </c>
      <c r="AX32" s="91">
        <v>1281.4100000000001</v>
      </c>
      <c r="AY32" s="91">
        <v>492.19</v>
      </c>
      <c r="AZ32" s="91">
        <v>124.61</v>
      </c>
      <c r="BA32" s="91">
        <v>145.21</v>
      </c>
      <c r="BB32" s="91">
        <v>652.54999999999995</v>
      </c>
      <c r="BC32" s="91">
        <v>43.56</v>
      </c>
      <c r="BD32" s="91">
        <v>39.33</v>
      </c>
      <c r="BE32" s="91">
        <v>1078.03</v>
      </c>
      <c r="BF32" s="91">
        <v>1151.6099999999999</v>
      </c>
      <c r="BG32" s="91">
        <v>326.73</v>
      </c>
      <c r="BH32" s="91">
        <v>333.32</v>
      </c>
      <c r="BI32" s="91">
        <v>222.33</v>
      </c>
      <c r="BJ32" s="91">
        <v>208.5</v>
      </c>
      <c r="BK32" s="91">
        <v>220.62</v>
      </c>
      <c r="BL32" s="91">
        <v>67.61</v>
      </c>
      <c r="BM32" s="91">
        <v>464.44</v>
      </c>
      <c r="BN32" s="91">
        <v>457.12</v>
      </c>
      <c r="BO32" s="92">
        <v>0</v>
      </c>
      <c r="BP32" s="93">
        <v>0</v>
      </c>
      <c r="BQ32" s="92" t="s">
        <v>308</v>
      </c>
      <c r="BR32" s="91">
        <v>164356.26999999999</v>
      </c>
      <c r="BS32" s="92" t="s">
        <v>308</v>
      </c>
      <c r="BT32" s="91">
        <v>41261.760000000002</v>
      </c>
      <c r="BU32" s="92" t="s">
        <v>308</v>
      </c>
      <c r="BV32" s="91">
        <v>1.24</v>
      </c>
      <c r="BW32" s="92" t="s">
        <v>308</v>
      </c>
      <c r="BX32" s="91">
        <v>72.16</v>
      </c>
      <c r="BY32" s="92" t="s">
        <v>308</v>
      </c>
      <c r="BZ32" s="91">
        <v>41335.17</v>
      </c>
      <c r="CA32" s="92" t="s">
        <v>308</v>
      </c>
      <c r="CB32" s="91">
        <v>37269.14</v>
      </c>
      <c r="CC32" s="92" t="s">
        <v>308</v>
      </c>
      <c r="CD32" s="92">
        <v>0</v>
      </c>
      <c r="CE32" s="92" t="s">
        <v>308</v>
      </c>
      <c r="CF32" s="91">
        <v>5763.23</v>
      </c>
      <c r="CG32" s="92" t="s">
        <v>308</v>
      </c>
      <c r="CH32" s="91">
        <v>5763.23</v>
      </c>
      <c r="CI32" s="92" t="s">
        <v>308</v>
      </c>
      <c r="CJ32" s="91">
        <v>43032.38</v>
      </c>
      <c r="CK32" s="92" t="s">
        <v>308</v>
      </c>
      <c r="CL32" s="92">
        <v>0</v>
      </c>
      <c r="CM32" s="92" t="s">
        <v>308</v>
      </c>
      <c r="CN32" s="92">
        <v>0</v>
      </c>
      <c r="CO32" s="92" t="s">
        <v>308</v>
      </c>
      <c r="CP32" s="92">
        <v>0</v>
      </c>
      <c r="CQ32" s="92" t="s">
        <v>308</v>
      </c>
      <c r="CR32" s="94">
        <v>79643.820000000007</v>
      </c>
      <c r="CS32" s="92" t="s">
        <v>308</v>
      </c>
      <c r="CT32" s="91">
        <v>79643.820000000007</v>
      </c>
      <c r="CU32" s="92" t="s">
        <v>308</v>
      </c>
      <c r="CV32" s="91">
        <v>164011.37</v>
      </c>
      <c r="CW32" s="92" t="s">
        <v>308</v>
      </c>
      <c r="CX32" s="91">
        <v>328367.64</v>
      </c>
      <c r="CY32" s="92" t="s">
        <v>308</v>
      </c>
    </row>
    <row r="33" spans="1:103" ht="14.5" x14ac:dyDescent="0.35">
      <c r="A33" s="86" t="s">
        <v>309</v>
      </c>
      <c r="B33" s="86" t="s">
        <v>345</v>
      </c>
      <c r="C33" s="71" t="str">
        <f>'Correspondance tables'!K21</f>
        <v>ISIC 28</v>
      </c>
      <c r="D33" s="71" t="str">
        <f>VLOOKUP(C33, 'Correspondance tables'!$O$3:$P$73, 2, FALSE)</f>
        <v>ISIC 28</v>
      </c>
      <c r="E33" s="87">
        <v>2082.59</v>
      </c>
      <c r="F33" s="87">
        <v>478.08</v>
      </c>
      <c r="G33" s="87">
        <v>108.48</v>
      </c>
      <c r="H33" s="87">
        <v>4773.6000000000004</v>
      </c>
      <c r="I33" s="87">
        <v>3608.29</v>
      </c>
      <c r="J33" s="87">
        <v>1066.5999999999999</v>
      </c>
      <c r="K33" s="87">
        <v>511.41</v>
      </c>
      <c r="L33" s="87">
        <v>958.58</v>
      </c>
      <c r="M33" s="87">
        <v>607.54</v>
      </c>
      <c r="N33" s="87">
        <v>1024.1400000000001</v>
      </c>
      <c r="O33" s="87">
        <v>1955.28</v>
      </c>
      <c r="P33" s="87">
        <v>1363.98</v>
      </c>
      <c r="Q33" s="87">
        <v>1950.76</v>
      </c>
      <c r="R33" s="87">
        <v>1436.38</v>
      </c>
      <c r="S33" s="87">
        <v>2827.21</v>
      </c>
      <c r="T33" s="87">
        <v>6085.33</v>
      </c>
      <c r="U33" s="87">
        <v>2432.41</v>
      </c>
      <c r="V33" s="87">
        <v>5670.95</v>
      </c>
      <c r="W33" s="87">
        <v>94850.03</v>
      </c>
      <c r="X33" s="87">
        <v>36763.32</v>
      </c>
      <c r="Y33" s="87">
        <v>7723.17</v>
      </c>
      <c r="Z33" s="87">
        <v>1291.04</v>
      </c>
      <c r="AA33" s="87">
        <v>9890.5</v>
      </c>
      <c r="AB33" s="87">
        <v>3330.86</v>
      </c>
      <c r="AC33" s="87">
        <v>1249.17</v>
      </c>
      <c r="AD33" s="87">
        <v>1176.3499999999999</v>
      </c>
      <c r="AE33" s="87">
        <v>19333.41</v>
      </c>
      <c r="AF33" s="87">
        <v>2745.58</v>
      </c>
      <c r="AG33" s="87">
        <v>3081.94</v>
      </c>
      <c r="AH33" s="87">
        <v>1283.32</v>
      </c>
      <c r="AI33" s="87">
        <v>842.14</v>
      </c>
      <c r="AJ33" s="87">
        <v>159.22</v>
      </c>
      <c r="AK33" s="87">
        <v>148.93</v>
      </c>
      <c r="AL33" s="87">
        <v>898.48</v>
      </c>
      <c r="AM33" s="87">
        <v>68.989999999999995</v>
      </c>
      <c r="AN33" s="87">
        <v>697.69</v>
      </c>
      <c r="AO33" s="87">
        <v>119.83</v>
      </c>
      <c r="AP33" s="87">
        <v>163.53</v>
      </c>
      <c r="AQ33" s="87">
        <v>629.19000000000005</v>
      </c>
      <c r="AR33" s="87">
        <v>363.43</v>
      </c>
      <c r="AS33" s="87">
        <v>227.35</v>
      </c>
      <c r="AT33" s="87">
        <v>75.19</v>
      </c>
      <c r="AU33" s="87">
        <v>44.6</v>
      </c>
      <c r="AV33" s="87">
        <v>356.81</v>
      </c>
      <c r="AW33" s="87">
        <v>489.34</v>
      </c>
      <c r="AX33" s="87">
        <v>1511.3</v>
      </c>
      <c r="AY33" s="87">
        <v>331.28</v>
      </c>
      <c r="AZ33" s="87">
        <v>170.21</v>
      </c>
      <c r="BA33" s="87">
        <v>185.24</v>
      </c>
      <c r="BB33" s="87">
        <v>1686.53</v>
      </c>
      <c r="BC33" s="87">
        <v>50.96</v>
      </c>
      <c r="BD33" s="87">
        <v>118.28</v>
      </c>
      <c r="BE33" s="87">
        <v>1412.69</v>
      </c>
      <c r="BF33" s="87">
        <v>778.18</v>
      </c>
      <c r="BG33" s="87">
        <v>160.33000000000001</v>
      </c>
      <c r="BH33" s="87">
        <v>515.54999999999995</v>
      </c>
      <c r="BI33" s="87">
        <v>330.21</v>
      </c>
      <c r="BJ33" s="87">
        <v>169.63</v>
      </c>
      <c r="BK33" s="87">
        <v>189.46</v>
      </c>
      <c r="BL33" s="87">
        <v>107.5</v>
      </c>
      <c r="BM33" s="87">
        <v>255.01</v>
      </c>
      <c r="BN33" s="87">
        <v>266.89999999999998</v>
      </c>
      <c r="BO33" s="88">
        <v>0</v>
      </c>
      <c r="BP33" s="89">
        <v>0</v>
      </c>
      <c r="BQ33" s="88" t="s">
        <v>308</v>
      </c>
      <c r="BR33" s="87">
        <v>235184.27</v>
      </c>
      <c r="BS33" s="88" t="s">
        <v>308</v>
      </c>
      <c r="BT33" s="87">
        <v>7056.97</v>
      </c>
      <c r="BU33" s="88" t="s">
        <v>308</v>
      </c>
      <c r="BV33" s="87">
        <v>0.65</v>
      </c>
      <c r="BW33" s="88" t="s">
        <v>308</v>
      </c>
      <c r="BX33" s="87">
        <v>8.18</v>
      </c>
      <c r="BY33" s="88" t="s">
        <v>308</v>
      </c>
      <c r="BZ33" s="87">
        <v>7065.8</v>
      </c>
      <c r="CA33" s="88" t="s">
        <v>308</v>
      </c>
      <c r="CB33" s="87">
        <v>189877.2</v>
      </c>
      <c r="CC33" s="88" t="s">
        <v>308</v>
      </c>
      <c r="CD33" s="88">
        <v>0</v>
      </c>
      <c r="CE33" s="88" t="s">
        <v>308</v>
      </c>
      <c r="CF33" s="87">
        <v>707.58</v>
      </c>
      <c r="CG33" s="88" t="s">
        <v>308</v>
      </c>
      <c r="CH33" s="87">
        <v>707.58</v>
      </c>
      <c r="CI33" s="88" t="s">
        <v>308</v>
      </c>
      <c r="CJ33" s="87">
        <v>190584.78</v>
      </c>
      <c r="CK33" s="88" t="s">
        <v>308</v>
      </c>
      <c r="CL33" s="88">
        <v>0</v>
      </c>
      <c r="CM33" s="88" t="s">
        <v>308</v>
      </c>
      <c r="CN33" s="88">
        <v>0</v>
      </c>
      <c r="CO33" s="88" t="s">
        <v>308</v>
      </c>
      <c r="CP33" s="88">
        <v>0</v>
      </c>
      <c r="CQ33" s="88" t="s">
        <v>308</v>
      </c>
      <c r="CR33" s="90">
        <v>233122.24</v>
      </c>
      <c r="CS33" s="88" t="s">
        <v>308</v>
      </c>
      <c r="CT33" s="87">
        <v>233122.24</v>
      </c>
      <c r="CU33" s="88" t="s">
        <v>308</v>
      </c>
      <c r="CV33" s="87">
        <v>430772.81</v>
      </c>
      <c r="CW33" s="88" t="s">
        <v>308</v>
      </c>
      <c r="CX33" s="87">
        <v>665957.07999999996</v>
      </c>
      <c r="CY33" s="88" t="s">
        <v>308</v>
      </c>
    </row>
    <row r="34" spans="1:103" ht="14.5" x14ac:dyDescent="0.35">
      <c r="A34" s="86" t="s">
        <v>309</v>
      </c>
      <c r="B34" s="86" t="s">
        <v>346</v>
      </c>
      <c r="C34" s="71" t="str">
        <f>'Correspondance tables'!K22</f>
        <v>ISIC 29</v>
      </c>
      <c r="D34" s="71" t="str">
        <f>VLOOKUP(C34, 'Correspondance tables'!$O$3:$P$73, 2, FALSE)</f>
        <v>ISIC 29</v>
      </c>
      <c r="E34" s="91">
        <v>535.39</v>
      </c>
      <c r="F34" s="92">
        <v>172</v>
      </c>
      <c r="G34" s="91">
        <v>2.74</v>
      </c>
      <c r="H34" s="91">
        <v>111.22</v>
      </c>
      <c r="I34" s="91">
        <v>341.77</v>
      </c>
      <c r="J34" s="91">
        <v>37.18</v>
      </c>
      <c r="K34" s="91">
        <v>113.73</v>
      </c>
      <c r="L34" s="91">
        <v>21.33</v>
      </c>
      <c r="M34" s="91">
        <v>6.05</v>
      </c>
      <c r="N34" s="91">
        <v>223.55</v>
      </c>
      <c r="O34" s="91">
        <v>732.45</v>
      </c>
      <c r="P34" s="91">
        <v>8.8800000000000008</v>
      </c>
      <c r="Q34" s="91">
        <v>498.99</v>
      </c>
      <c r="R34" s="91">
        <v>598.83000000000004</v>
      </c>
      <c r="S34" s="91">
        <v>182.1</v>
      </c>
      <c r="T34" s="91">
        <v>1267.6199999999999</v>
      </c>
      <c r="U34" s="91">
        <v>322.89</v>
      </c>
      <c r="V34" s="91">
        <v>1968.91</v>
      </c>
      <c r="W34" s="91">
        <v>12706.83</v>
      </c>
      <c r="X34" s="91">
        <v>230465.85</v>
      </c>
      <c r="Y34" s="91">
        <v>1175.1400000000001</v>
      </c>
      <c r="Z34" s="91">
        <v>318.44</v>
      </c>
      <c r="AA34" s="91">
        <v>2214.38</v>
      </c>
      <c r="AB34" s="91">
        <v>235.47</v>
      </c>
      <c r="AC34" s="91">
        <v>60.68</v>
      </c>
      <c r="AD34" s="91">
        <v>1007.32</v>
      </c>
      <c r="AE34" s="91">
        <v>2377.75</v>
      </c>
      <c r="AF34" s="91">
        <v>22265.119999999999</v>
      </c>
      <c r="AG34" s="91">
        <v>1415.24</v>
      </c>
      <c r="AH34" s="91">
        <v>549.95000000000005</v>
      </c>
      <c r="AI34" s="91">
        <v>7007.54</v>
      </c>
      <c r="AJ34" s="91">
        <v>39.06</v>
      </c>
      <c r="AK34" s="91">
        <v>73.14</v>
      </c>
      <c r="AL34" s="91">
        <v>1317.38</v>
      </c>
      <c r="AM34" s="92">
        <v>108</v>
      </c>
      <c r="AN34" s="91">
        <v>43.58</v>
      </c>
      <c r="AO34" s="91">
        <v>12.14</v>
      </c>
      <c r="AP34" s="91">
        <v>76.5</v>
      </c>
      <c r="AQ34" s="91">
        <v>178.93</v>
      </c>
      <c r="AR34" s="91">
        <v>101.33</v>
      </c>
      <c r="AS34" s="91">
        <v>230.1</v>
      </c>
      <c r="AT34" s="91">
        <v>140.47999999999999</v>
      </c>
      <c r="AU34" s="91">
        <v>87.84</v>
      </c>
      <c r="AV34" s="91">
        <v>108.57</v>
      </c>
      <c r="AW34" s="91">
        <v>351.82</v>
      </c>
      <c r="AX34" s="91">
        <v>112.61</v>
      </c>
      <c r="AY34" s="91">
        <v>156.85</v>
      </c>
      <c r="AZ34" s="91">
        <v>57.41</v>
      </c>
      <c r="BA34" s="91">
        <v>87.42</v>
      </c>
      <c r="BB34" s="91">
        <v>1576.74</v>
      </c>
      <c r="BC34" s="91">
        <v>28.49</v>
      </c>
      <c r="BD34" s="91">
        <v>56.83</v>
      </c>
      <c r="BE34" s="91">
        <v>309.38</v>
      </c>
      <c r="BF34" s="91">
        <v>694.34</v>
      </c>
      <c r="BG34" s="91">
        <v>299.93</v>
      </c>
      <c r="BH34" s="91">
        <v>296.44</v>
      </c>
      <c r="BI34" s="91">
        <v>365.73</v>
      </c>
      <c r="BJ34" s="91">
        <v>57.98</v>
      </c>
      <c r="BK34" s="91">
        <v>198.78</v>
      </c>
      <c r="BL34" s="91">
        <v>117.1</v>
      </c>
      <c r="BM34" s="91">
        <v>12.37</v>
      </c>
      <c r="BN34" s="91">
        <v>53.24</v>
      </c>
      <c r="BO34" s="92">
        <v>0</v>
      </c>
      <c r="BP34" s="93">
        <v>0</v>
      </c>
      <c r="BQ34" s="92" t="s">
        <v>308</v>
      </c>
      <c r="BR34" s="91">
        <v>296295.84000000003</v>
      </c>
      <c r="BS34" s="92" t="s">
        <v>308</v>
      </c>
      <c r="BT34" s="91">
        <v>192958.93</v>
      </c>
      <c r="BU34" s="92" t="s">
        <v>308</v>
      </c>
      <c r="BV34" s="91">
        <v>0.8</v>
      </c>
      <c r="BW34" s="92" t="s">
        <v>308</v>
      </c>
      <c r="BX34" s="91">
        <v>41.1</v>
      </c>
      <c r="BY34" s="92" t="s">
        <v>308</v>
      </c>
      <c r="BZ34" s="91">
        <v>193000.83</v>
      </c>
      <c r="CA34" s="92" t="s">
        <v>308</v>
      </c>
      <c r="CB34" s="91">
        <v>119002.18</v>
      </c>
      <c r="CC34" s="92" t="s">
        <v>308</v>
      </c>
      <c r="CD34" s="92">
        <v>0</v>
      </c>
      <c r="CE34" s="92" t="s">
        <v>308</v>
      </c>
      <c r="CF34" s="91">
        <v>1727.65</v>
      </c>
      <c r="CG34" s="92" t="s">
        <v>308</v>
      </c>
      <c r="CH34" s="91">
        <v>1727.65</v>
      </c>
      <c r="CI34" s="92" t="s">
        <v>308</v>
      </c>
      <c r="CJ34" s="91">
        <v>120729.82</v>
      </c>
      <c r="CK34" s="92" t="s">
        <v>308</v>
      </c>
      <c r="CL34" s="92">
        <v>0</v>
      </c>
      <c r="CM34" s="92" t="s">
        <v>308</v>
      </c>
      <c r="CN34" s="92">
        <v>0</v>
      </c>
      <c r="CO34" s="92" t="s">
        <v>308</v>
      </c>
      <c r="CP34" s="92">
        <v>0</v>
      </c>
      <c r="CQ34" s="92" t="s">
        <v>308</v>
      </c>
      <c r="CR34" s="94">
        <v>217538.16</v>
      </c>
      <c r="CS34" s="92" t="s">
        <v>308</v>
      </c>
      <c r="CT34" s="91">
        <v>217538.16</v>
      </c>
      <c r="CU34" s="92" t="s">
        <v>308</v>
      </c>
      <c r="CV34" s="91">
        <v>531268.81000000006</v>
      </c>
      <c r="CW34" s="92" t="s">
        <v>308</v>
      </c>
      <c r="CX34" s="91">
        <v>827564.65</v>
      </c>
      <c r="CY34" s="92" t="s">
        <v>308</v>
      </c>
    </row>
    <row r="35" spans="1:103" ht="14.5" x14ac:dyDescent="0.35">
      <c r="A35" s="86" t="s">
        <v>309</v>
      </c>
      <c r="B35" s="86" t="s">
        <v>347</v>
      </c>
      <c r="C35" s="71" t="str">
        <f>'Correspondance tables'!K23</f>
        <v>ISIC 30</v>
      </c>
      <c r="D35" s="71" t="str">
        <f>VLOOKUP(C35, 'Correspondance tables'!$O$3:$P$73, 2, FALSE)</f>
        <v>ISIC 30</v>
      </c>
      <c r="E35" s="87">
        <v>24.49</v>
      </c>
      <c r="F35" s="87">
        <v>5.67</v>
      </c>
      <c r="G35" s="87">
        <v>186.11</v>
      </c>
      <c r="H35" s="87">
        <v>333.7</v>
      </c>
      <c r="I35" s="87">
        <v>34.76</v>
      </c>
      <c r="J35" s="87">
        <v>8.2200000000000006</v>
      </c>
      <c r="K35" s="87">
        <v>15.37</v>
      </c>
      <c r="L35" s="87">
        <v>4.51</v>
      </c>
      <c r="M35" s="87">
        <v>2.68</v>
      </c>
      <c r="N35" s="87">
        <v>4.8499999999999996</v>
      </c>
      <c r="O35" s="87">
        <v>9.6300000000000008</v>
      </c>
      <c r="P35" s="87">
        <v>3.78</v>
      </c>
      <c r="Q35" s="87">
        <v>149.97</v>
      </c>
      <c r="R35" s="87">
        <v>12.58</v>
      </c>
      <c r="S35" s="87">
        <v>35.72</v>
      </c>
      <c r="T35" s="87">
        <v>148.77000000000001</v>
      </c>
      <c r="U35" s="87">
        <v>276.58</v>
      </c>
      <c r="V35" s="87">
        <v>386.5</v>
      </c>
      <c r="W35" s="87">
        <v>275.77999999999997</v>
      </c>
      <c r="X35" s="87">
        <v>852.34</v>
      </c>
      <c r="Y35" s="87">
        <v>54188.59</v>
      </c>
      <c r="Z35" s="87">
        <v>439.43</v>
      </c>
      <c r="AA35" s="87">
        <v>7686.41</v>
      </c>
      <c r="AB35" s="87">
        <v>90.82</v>
      </c>
      <c r="AC35" s="87">
        <v>1.24</v>
      </c>
      <c r="AD35" s="87">
        <v>19.5</v>
      </c>
      <c r="AE35" s="87">
        <v>231.25</v>
      </c>
      <c r="AF35" s="87">
        <v>346.94</v>
      </c>
      <c r="AG35" s="87">
        <v>394.98</v>
      </c>
      <c r="AH35" s="87">
        <v>66.84</v>
      </c>
      <c r="AI35" s="87">
        <v>2402.52</v>
      </c>
      <c r="AJ35" s="87">
        <v>740.29</v>
      </c>
      <c r="AK35" s="87">
        <v>3139.71</v>
      </c>
      <c r="AL35" s="87">
        <v>265.83</v>
      </c>
      <c r="AM35" s="87">
        <v>3.41</v>
      </c>
      <c r="AN35" s="87">
        <v>51.04</v>
      </c>
      <c r="AO35" s="87">
        <v>0.21</v>
      </c>
      <c r="AP35" s="87">
        <v>2.71</v>
      </c>
      <c r="AQ35" s="87">
        <v>8.91</v>
      </c>
      <c r="AR35" s="87">
        <v>130.04</v>
      </c>
      <c r="AS35" s="87">
        <v>13.2</v>
      </c>
      <c r="AT35" s="87">
        <v>40.270000000000003</v>
      </c>
      <c r="AU35" s="87">
        <v>2.94</v>
      </c>
      <c r="AV35" s="87">
        <v>76.849999999999994</v>
      </c>
      <c r="AW35" s="87">
        <v>5.78</v>
      </c>
      <c r="AX35" s="87">
        <v>142.27000000000001</v>
      </c>
      <c r="AY35" s="87">
        <v>75.41</v>
      </c>
      <c r="AZ35" s="87">
        <v>1.74</v>
      </c>
      <c r="BA35" s="87">
        <v>94.65</v>
      </c>
      <c r="BB35" s="87">
        <v>1475.16</v>
      </c>
      <c r="BC35" s="87">
        <v>0.75</v>
      </c>
      <c r="BD35" s="87">
        <v>3.05</v>
      </c>
      <c r="BE35" s="87">
        <v>177.47</v>
      </c>
      <c r="BF35" s="87">
        <v>10617.62</v>
      </c>
      <c r="BG35" s="87">
        <v>24.27</v>
      </c>
      <c r="BH35" s="87">
        <v>366.1</v>
      </c>
      <c r="BI35" s="87">
        <v>45.92</v>
      </c>
      <c r="BJ35" s="87">
        <v>48.13</v>
      </c>
      <c r="BK35" s="87">
        <v>105.3</v>
      </c>
      <c r="BL35" s="87">
        <v>25.27</v>
      </c>
      <c r="BM35" s="87">
        <v>23.41</v>
      </c>
      <c r="BN35" s="87">
        <v>98.86</v>
      </c>
      <c r="BO35" s="88">
        <v>0</v>
      </c>
      <c r="BP35" s="89">
        <v>0</v>
      </c>
      <c r="BQ35" s="88" t="s">
        <v>308</v>
      </c>
      <c r="BR35" s="87">
        <v>86447.06</v>
      </c>
      <c r="BS35" s="88" t="s">
        <v>308</v>
      </c>
      <c r="BT35" s="87">
        <v>17219.79</v>
      </c>
      <c r="BU35" s="88" t="s">
        <v>308</v>
      </c>
      <c r="BV35" s="87">
        <v>2.9</v>
      </c>
      <c r="BW35" s="88" t="s">
        <v>308</v>
      </c>
      <c r="BX35" s="87">
        <v>516.05999999999995</v>
      </c>
      <c r="BY35" s="88" t="s">
        <v>308</v>
      </c>
      <c r="BZ35" s="87">
        <v>17738.740000000002</v>
      </c>
      <c r="CA35" s="88" t="s">
        <v>308</v>
      </c>
      <c r="CB35" s="87">
        <v>67074.42</v>
      </c>
      <c r="CC35" s="88" t="s">
        <v>308</v>
      </c>
      <c r="CD35" s="88">
        <v>0</v>
      </c>
      <c r="CE35" s="88" t="s">
        <v>308</v>
      </c>
      <c r="CF35" s="87">
        <v>-8896.0499999999993</v>
      </c>
      <c r="CG35" s="88" t="s">
        <v>308</v>
      </c>
      <c r="CH35" s="87">
        <v>-8896.0499999999993</v>
      </c>
      <c r="CI35" s="88" t="s">
        <v>308</v>
      </c>
      <c r="CJ35" s="87">
        <v>58178.37</v>
      </c>
      <c r="CK35" s="88" t="s">
        <v>308</v>
      </c>
      <c r="CL35" s="88">
        <v>0</v>
      </c>
      <c r="CM35" s="88" t="s">
        <v>308</v>
      </c>
      <c r="CN35" s="88">
        <v>0</v>
      </c>
      <c r="CO35" s="88" t="s">
        <v>308</v>
      </c>
      <c r="CP35" s="88">
        <v>0</v>
      </c>
      <c r="CQ35" s="88" t="s">
        <v>308</v>
      </c>
      <c r="CR35" s="90">
        <v>124779.94</v>
      </c>
      <c r="CS35" s="88" t="s">
        <v>308</v>
      </c>
      <c r="CT35" s="87">
        <v>124779.94</v>
      </c>
      <c r="CU35" s="88" t="s">
        <v>308</v>
      </c>
      <c r="CV35" s="87">
        <v>200697.05</v>
      </c>
      <c r="CW35" s="88" t="s">
        <v>308</v>
      </c>
      <c r="CX35" s="87">
        <v>287144.11</v>
      </c>
      <c r="CY35" s="88" t="s">
        <v>308</v>
      </c>
    </row>
    <row r="36" spans="1:103" ht="14.5" x14ac:dyDescent="0.35">
      <c r="A36" s="86" t="s">
        <v>309</v>
      </c>
      <c r="B36" s="86" t="s">
        <v>348</v>
      </c>
      <c r="C36" s="71" t="str">
        <f>'Correspondance tables'!K24</f>
        <v>ISIC 31-32</v>
      </c>
      <c r="D36" s="71" t="str">
        <f>VLOOKUP(C36, 'Correspondance tables'!$O$3:$P$73, 2, FALSE)</f>
        <v>ISIC 31T33</v>
      </c>
      <c r="E36" s="91">
        <v>153.9</v>
      </c>
      <c r="F36" s="91">
        <v>26.8</v>
      </c>
      <c r="G36" s="91">
        <v>23.38</v>
      </c>
      <c r="H36" s="91">
        <v>81.22</v>
      </c>
      <c r="I36" s="91">
        <v>648.98</v>
      </c>
      <c r="J36" s="91">
        <v>456.52</v>
      </c>
      <c r="K36" s="91">
        <v>523.35</v>
      </c>
      <c r="L36" s="91">
        <v>87.73</v>
      </c>
      <c r="M36" s="91">
        <v>83.9</v>
      </c>
      <c r="N36" s="91">
        <v>74.2</v>
      </c>
      <c r="O36" s="92">
        <v>472</v>
      </c>
      <c r="P36" s="91">
        <v>859.19</v>
      </c>
      <c r="Q36" s="91">
        <v>274.22000000000003</v>
      </c>
      <c r="R36" s="91">
        <v>208.2</v>
      </c>
      <c r="S36" s="91">
        <v>244.44</v>
      </c>
      <c r="T36" s="91">
        <v>430.74</v>
      </c>
      <c r="U36" s="91">
        <v>1977.38</v>
      </c>
      <c r="V36" s="91">
        <v>337.74</v>
      </c>
      <c r="W36" s="91">
        <v>555.87</v>
      </c>
      <c r="X36" s="91">
        <v>1549.2</v>
      </c>
      <c r="Y36" s="91">
        <v>408.32</v>
      </c>
      <c r="Z36" s="91">
        <v>17259.099999999999</v>
      </c>
      <c r="AA36" s="91">
        <v>924.9</v>
      </c>
      <c r="AB36" s="91">
        <v>223.15</v>
      </c>
      <c r="AC36" s="91">
        <v>40.65</v>
      </c>
      <c r="AD36" s="91">
        <v>182.65</v>
      </c>
      <c r="AE36" s="91">
        <v>4648.3100000000004</v>
      </c>
      <c r="AF36" s="91">
        <v>206.95</v>
      </c>
      <c r="AG36" s="91">
        <v>1322.71</v>
      </c>
      <c r="AH36" s="91">
        <v>886.12</v>
      </c>
      <c r="AI36" s="91">
        <v>387.41</v>
      </c>
      <c r="AJ36" s="91">
        <v>140.96</v>
      </c>
      <c r="AK36" s="91">
        <v>79.41</v>
      </c>
      <c r="AL36" s="91">
        <v>365.15</v>
      </c>
      <c r="AM36" s="91">
        <v>75.2</v>
      </c>
      <c r="AN36" s="91">
        <v>1121.8800000000001</v>
      </c>
      <c r="AO36" s="91">
        <v>161.72</v>
      </c>
      <c r="AP36" s="91">
        <v>500.37</v>
      </c>
      <c r="AQ36" s="91">
        <v>300.20999999999998</v>
      </c>
      <c r="AR36" s="91">
        <v>298.83</v>
      </c>
      <c r="AS36" s="91">
        <v>384.36</v>
      </c>
      <c r="AT36" s="91">
        <v>202.65</v>
      </c>
      <c r="AU36" s="91">
        <v>208.65</v>
      </c>
      <c r="AV36" s="91">
        <v>720.17</v>
      </c>
      <c r="AW36" s="91">
        <v>478.79</v>
      </c>
      <c r="AX36" s="91">
        <v>398.02</v>
      </c>
      <c r="AY36" s="91">
        <v>284.04000000000002</v>
      </c>
      <c r="AZ36" s="91">
        <v>274.95</v>
      </c>
      <c r="BA36" s="91">
        <v>441.91</v>
      </c>
      <c r="BB36" s="91">
        <v>261.14</v>
      </c>
      <c r="BC36" s="91">
        <v>46.32</v>
      </c>
      <c r="BD36" s="91">
        <v>95.53</v>
      </c>
      <c r="BE36" s="91">
        <v>703.57</v>
      </c>
      <c r="BF36" s="91">
        <v>1437.61</v>
      </c>
      <c r="BG36" s="91">
        <v>1247.68</v>
      </c>
      <c r="BH36" s="91">
        <v>17854.62</v>
      </c>
      <c r="BI36" s="91">
        <v>1085.7</v>
      </c>
      <c r="BJ36" s="91">
        <v>1028.22</v>
      </c>
      <c r="BK36" s="91">
        <v>900.95</v>
      </c>
      <c r="BL36" s="91">
        <v>373.71</v>
      </c>
      <c r="BM36" s="91">
        <v>204.43</v>
      </c>
      <c r="BN36" s="91">
        <v>254.93</v>
      </c>
      <c r="BO36" s="92">
        <v>0</v>
      </c>
      <c r="BP36" s="93">
        <v>0</v>
      </c>
      <c r="BQ36" s="92" t="s">
        <v>308</v>
      </c>
      <c r="BR36" s="91">
        <v>67490.89</v>
      </c>
      <c r="BS36" s="92" t="s">
        <v>308</v>
      </c>
      <c r="BT36" s="91">
        <v>103561.78</v>
      </c>
      <c r="BU36" s="92" t="s">
        <v>308</v>
      </c>
      <c r="BV36" s="91">
        <v>2.13</v>
      </c>
      <c r="BW36" s="92" t="s">
        <v>308</v>
      </c>
      <c r="BX36" s="91">
        <v>4736.93</v>
      </c>
      <c r="BY36" s="92" t="s">
        <v>308</v>
      </c>
      <c r="BZ36" s="91">
        <v>108300.85</v>
      </c>
      <c r="CA36" s="92" t="s">
        <v>308</v>
      </c>
      <c r="CB36" s="91">
        <v>40941.99</v>
      </c>
      <c r="CC36" s="92" t="s">
        <v>308</v>
      </c>
      <c r="CD36" s="91">
        <v>6932.34</v>
      </c>
      <c r="CE36" s="92" t="s">
        <v>308</v>
      </c>
      <c r="CF36" s="91">
        <v>3987.85</v>
      </c>
      <c r="CG36" s="92" t="s">
        <v>308</v>
      </c>
      <c r="CH36" s="91">
        <v>10920.2</v>
      </c>
      <c r="CI36" s="92" t="s">
        <v>308</v>
      </c>
      <c r="CJ36" s="91">
        <v>51862.19</v>
      </c>
      <c r="CK36" s="92" t="s">
        <v>308</v>
      </c>
      <c r="CL36" s="92">
        <v>0</v>
      </c>
      <c r="CM36" s="92" t="s">
        <v>308</v>
      </c>
      <c r="CN36" s="92">
        <v>0</v>
      </c>
      <c r="CO36" s="92" t="s">
        <v>308</v>
      </c>
      <c r="CP36" s="92">
        <v>0</v>
      </c>
      <c r="CQ36" s="92" t="s">
        <v>308</v>
      </c>
      <c r="CR36" s="94">
        <v>60255.67</v>
      </c>
      <c r="CS36" s="92" t="s">
        <v>308</v>
      </c>
      <c r="CT36" s="91">
        <v>60255.67</v>
      </c>
      <c r="CU36" s="92" t="s">
        <v>308</v>
      </c>
      <c r="CV36" s="91">
        <v>220418.71</v>
      </c>
      <c r="CW36" s="92" t="s">
        <v>308</v>
      </c>
      <c r="CX36" s="91">
        <v>287909.59999999998</v>
      </c>
      <c r="CY36" s="92" t="s">
        <v>308</v>
      </c>
    </row>
    <row r="37" spans="1:103" ht="14.5" x14ac:dyDescent="0.35">
      <c r="A37" s="86" t="s">
        <v>309</v>
      </c>
      <c r="B37" s="86" t="s">
        <v>349</v>
      </c>
      <c r="C37" s="71" t="str">
        <f>'Correspondance tables'!K25</f>
        <v>ISIC 33</v>
      </c>
      <c r="D37" s="71" t="str">
        <f>VLOOKUP(C37, 'Correspondance tables'!$O$3:$P$73, 2, FALSE)</f>
        <v>ISIC 31T33</v>
      </c>
      <c r="E37" s="87">
        <v>7347.59</v>
      </c>
      <c r="F37" s="87">
        <v>387.92</v>
      </c>
      <c r="G37" s="87">
        <v>368.95</v>
      </c>
      <c r="H37" s="87">
        <v>4647.42</v>
      </c>
      <c r="I37" s="87">
        <v>5465.86</v>
      </c>
      <c r="J37" s="87">
        <v>1167.33</v>
      </c>
      <c r="K37" s="87">
        <v>1327.38</v>
      </c>
      <c r="L37" s="87">
        <v>2297.0100000000002</v>
      </c>
      <c r="M37" s="87">
        <v>781.65</v>
      </c>
      <c r="N37" s="87">
        <v>1641.54</v>
      </c>
      <c r="O37" s="87">
        <v>4443.16</v>
      </c>
      <c r="P37" s="87">
        <v>747.38</v>
      </c>
      <c r="Q37" s="87">
        <v>1770.76</v>
      </c>
      <c r="R37" s="87">
        <v>2673.77</v>
      </c>
      <c r="S37" s="87">
        <v>5636.87</v>
      </c>
      <c r="T37" s="87">
        <v>5645.01</v>
      </c>
      <c r="U37" s="87">
        <v>1780.93</v>
      </c>
      <c r="V37" s="87">
        <v>2995.96</v>
      </c>
      <c r="W37" s="87">
        <v>8097.46</v>
      </c>
      <c r="X37" s="87">
        <v>9091.27</v>
      </c>
      <c r="Y37" s="87">
        <v>10117.09</v>
      </c>
      <c r="Z37" s="87">
        <v>1293.93</v>
      </c>
      <c r="AA37" s="87">
        <v>14270.22</v>
      </c>
      <c r="AB37" s="87">
        <v>10484.18</v>
      </c>
      <c r="AC37" s="87">
        <v>869.91</v>
      </c>
      <c r="AD37" s="87">
        <v>2036.97</v>
      </c>
      <c r="AE37" s="87">
        <v>9766.6</v>
      </c>
      <c r="AF37" s="87">
        <v>1836.78</v>
      </c>
      <c r="AG37" s="87">
        <v>5386.86</v>
      </c>
      <c r="AH37" s="87">
        <v>3357.04</v>
      </c>
      <c r="AI37" s="87">
        <v>7271.35</v>
      </c>
      <c r="AJ37" s="87">
        <v>2604.98</v>
      </c>
      <c r="AK37" s="87">
        <v>9866.4</v>
      </c>
      <c r="AL37" s="87">
        <v>3473.87</v>
      </c>
      <c r="AM37" s="87">
        <v>328.64</v>
      </c>
      <c r="AN37" s="87">
        <v>2342.13</v>
      </c>
      <c r="AO37" s="87">
        <v>393.95</v>
      </c>
      <c r="AP37" s="87">
        <v>307.05</v>
      </c>
      <c r="AQ37" s="87">
        <v>3639.85</v>
      </c>
      <c r="AR37" s="87">
        <v>1249.8</v>
      </c>
      <c r="AS37" s="87">
        <v>410.64</v>
      </c>
      <c r="AT37" s="87">
        <v>148.86000000000001</v>
      </c>
      <c r="AU37" s="88">
        <v>200</v>
      </c>
      <c r="AV37" s="87">
        <v>5238.54</v>
      </c>
      <c r="AW37" s="87">
        <v>1456.36</v>
      </c>
      <c r="AX37" s="87">
        <v>869.12</v>
      </c>
      <c r="AY37" s="87">
        <v>787.65</v>
      </c>
      <c r="AZ37" s="87">
        <v>248.55</v>
      </c>
      <c r="BA37" s="87">
        <v>488.06</v>
      </c>
      <c r="BB37" s="87">
        <v>2025.68</v>
      </c>
      <c r="BC37" s="87">
        <v>144.03</v>
      </c>
      <c r="BD37" s="87">
        <v>256.32</v>
      </c>
      <c r="BE37" s="87">
        <v>2273.4299999999998</v>
      </c>
      <c r="BF37" s="87">
        <v>5172.2299999999996</v>
      </c>
      <c r="BG37" s="87">
        <v>705.08</v>
      </c>
      <c r="BH37" s="87">
        <v>3916.5</v>
      </c>
      <c r="BI37" s="87">
        <v>1305.1300000000001</v>
      </c>
      <c r="BJ37" s="87">
        <v>824.77</v>
      </c>
      <c r="BK37" s="87">
        <v>980.99</v>
      </c>
      <c r="BL37" s="87">
        <v>242.16</v>
      </c>
      <c r="BM37" s="87">
        <v>103.92</v>
      </c>
      <c r="BN37" s="87">
        <v>471.19</v>
      </c>
      <c r="BO37" s="88">
        <v>0</v>
      </c>
      <c r="BP37" s="89">
        <v>0</v>
      </c>
      <c r="BQ37" s="88" t="s">
        <v>308</v>
      </c>
      <c r="BR37" s="88">
        <v>187482</v>
      </c>
      <c r="BS37" s="88" t="s">
        <v>308</v>
      </c>
      <c r="BT37" s="87">
        <v>2057.9899999999998</v>
      </c>
      <c r="BU37" s="88" t="s">
        <v>308</v>
      </c>
      <c r="BV37" s="88">
        <v>0</v>
      </c>
      <c r="BW37" s="88" t="s">
        <v>308</v>
      </c>
      <c r="BX37" s="87">
        <v>58.6</v>
      </c>
      <c r="BY37" s="88" t="s">
        <v>308</v>
      </c>
      <c r="BZ37" s="87">
        <v>2116.6</v>
      </c>
      <c r="CA37" s="88" t="s">
        <v>308</v>
      </c>
      <c r="CB37" s="87">
        <v>69229.759999999995</v>
      </c>
      <c r="CC37" s="88" t="s">
        <v>308</v>
      </c>
      <c r="CD37" s="88">
        <v>0</v>
      </c>
      <c r="CE37" s="88" t="s">
        <v>308</v>
      </c>
      <c r="CF37" s="87">
        <v>1032.57</v>
      </c>
      <c r="CG37" s="88" t="s">
        <v>308</v>
      </c>
      <c r="CH37" s="87">
        <v>1032.57</v>
      </c>
      <c r="CI37" s="88" t="s">
        <v>308</v>
      </c>
      <c r="CJ37" s="87">
        <v>70262.33</v>
      </c>
      <c r="CK37" s="88" t="s">
        <v>308</v>
      </c>
      <c r="CL37" s="88">
        <v>0</v>
      </c>
      <c r="CM37" s="88" t="s">
        <v>308</v>
      </c>
      <c r="CN37" s="88">
        <v>0</v>
      </c>
      <c r="CO37" s="88" t="s">
        <v>308</v>
      </c>
      <c r="CP37" s="88">
        <v>0</v>
      </c>
      <c r="CQ37" s="88" t="s">
        <v>308</v>
      </c>
      <c r="CR37" s="90">
        <v>11373.03</v>
      </c>
      <c r="CS37" s="88" t="s">
        <v>308</v>
      </c>
      <c r="CT37" s="87">
        <v>11373.03</v>
      </c>
      <c r="CU37" s="88" t="s">
        <v>308</v>
      </c>
      <c r="CV37" s="87">
        <v>83751.960000000006</v>
      </c>
      <c r="CW37" s="88" t="s">
        <v>308</v>
      </c>
      <c r="CX37" s="87">
        <v>271233.96000000002</v>
      </c>
      <c r="CY37" s="88" t="s">
        <v>308</v>
      </c>
    </row>
    <row r="38" spans="1:103" ht="14.5" x14ac:dyDescent="0.35">
      <c r="A38" s="86" t="s">
        <v>309</v>
      </c>
      <c r="B38" s="86" t="s">
        <v>350</v>
      </c>
      <c r="C38" s="71" t="str">
        <f>'Correspondance tables'!K26</f>
        <v>ISIC 35</v>
      </c>
      <c r="D38" s="71" t="str">
        <f>VLOOKUP(C38, 'Correspondance tables'!$O$3:$P$73, 2, FALSE)</f>
        <v>ISIC 35</v>
      </c>
      <c r="E38" s="91">
        <v>6734.58</v>
      </c>
      <c r="F38" s="91">
        <v>155.74</v>
      </c>
      <c r="G38" s="91">
        <v>265.82</v>
      </c>
      <c r="H38" s="91">
        <v>4546.6400000000003</v>
      </c>
      <c r="I38" s="91">
        <v>16308.73</v>
      </c>
      <c r="J38" s="91">
        <v>2820.5</v>
      </c>
      <c r="K38" s="91">
        <v>2747.91</v>
      </c>
      <c r="L38" s="91">
        <v>7675.8</v>
      </c>
      <c r="M38" s="91">
        <v>1297.6500000000001</v>
      </c>
      <c r="N38" s="91">
        <v>4671.08</v>
      </c>
      <c r="O38" s="91">
        <v>17045.98</v>
      </c>
      <c r="P38" s="91">
        <v>1837.39</v>
      </c>
      <c r="Q38" s="91">
        <v>6032.05</v>
      </c>
      <c r="R38" s="91">
        <v>9483.83</v>
      </c>
      <c r="S38" s="91">
        <v>18357.57</v>
      </c>
      <c r="T38" s="91">
        <v>6496.49</v>
      </c>
      <c r="U38" s="91">
        <v>2130.42</v>
      </c>
      <c r="V38" s="91">
        <v>2263.04</v>
      </c>
      <c r="W38" s="91">
        <v>5202.42</v>
      </c>
      <c r="X38" s="91">
        <v>5850.64</v>
      </c>
      <c r="Y38" s="91">
        <v>1185.71</v>
      </c>
      <c r="Z38" s="91">
        <v>2000.27</v>
      </c>
      <c r="AA38" s="91">
        <v>1636.03</v>
      </c>
      <c r="AB38" s="91">
        <v>253886.79</v>
      </c>
      <c r="AC38" s="91">
        <v>3657.84</v>
      </c>
      <c r="AD38" s="91">
        <v>2723.86</v>
      </c>
      <c r="AE38" s="91">
        <v>7358.88</v>
      </c>
      <c r="AF38" s="91">
        <v>2801.24</v>
      </c>
      <c r="AG38" s="91">
        <v>9673.56</v>
      </c>
      <c r="AH38" s="92">
        <v>18057</v>
      </c>
      <c r="AI38" s="91">
        <v>9510.68</v>
      </c>
      <c r="AJ38" s="91">
        <v>271.39999999999998</v>
      </c>
      <c r="AK38" s="91">
        <v>455.18</v>
      </c>
      <c r="AL38" s="91">
        <v>5372.82</v>
      </c>
      <c r="AM38" s="91">
        <v>965.58</v>
      </c>
      <c r="AN38" s="91">
        <v>12920.93</v>
      </c>
      <c r="AO38" s="91">
        <v>538.87</v>
      </c>
      <c r="AP38" s="91">
        <v>2365.19</v>
      </c>
      <c r="AQ38" s="91">
        <v>4772.6499999999996</v>
      </c>
      <c r="AR38" s="91">
        <v>2361.19</v>
      </c>
      <c r="AS38" s="91">
        <v>2950.5</v>
      </c>
      <c r="AT38" s="91">
        <v>938.42</v>
      </c>
      <c r="AU38" s="91">
        <v>881.33</v>
      </c>
      <c r="AV38" s="91">
        <v>10510.78</v>
      </c>
      <c r="AW38" s="91">
        <v>3699.58</v>
      </c>
      <c r="AX38" s="91">
        <v>1373.82</v>
      </c>
      <c r="AY38" s="91">
        <v>1601.13</v>
      </c>
      <c r="AZ38" s="91">
        <v>734.73</v>
      </c>
      <c r="BA38" s="91">
        <v>1703.08</v>
      </c>
      <c r="BB38" s="91">
        <v>658.35</v>
      </c>
      <c r="BC38" s="91">
        <v>476.59</v>
      </c>
      <c r="BD38" s="91">
        <v>586.91999999999996</v>
      </c>
      <c r="BE38" s="91">
        <v>3036.54</v>
      </c>
      <c r="BF38" s="91">
        <v>11071.7</v>
      </c>
      <c r="BG38" s="91">
        <v>7356.65</v>
      </c>
      <c r="BH38" s="91">
        <v>9692.2800000000007</v>
      </c>
      <c r="BI38" s="91">
        <v>3984.51</v>
      </c>
      <c r="BJ38" s="91">
        <v>2252.17</v>
      </c>
      <c r="BK38" s="91">
        <v>2610.4499999999998</v>
      </c>
      <c r="BL38" s="91">
        <v>1359.47</v>
      </c>
      <c r="BM38" s="91">
        <v>189.99</v>
      </c>
      <c r="BN38" s="91">
        <v>3994.94</v>
      </c>
      <c r="BO38" s="91">
        <v>0.02</v>
      </c>
      <c r="BP38" s="93">
        <v>0</v>
      </c>
      <c r="BQ38" s="92" t="s">
        <v>308</v>
      </c>
      <c r="BR38" s="91">
        <v>536103.88</v>
      </c>
      <c r="BS38" s="92" t="s">
        <v>308</v>
      </c>
      <c r="BT38" s="91">
        <v>199144.29</v>
      </c>
      <c r="BU38" s="92" t="s">
        <v>308</v>
      </c>
      <c r="BV38" s="91">
        <v>-1.48</v>
      </c>
      <c r="BW38" s="92" t="s">
        <v>308</v>
      </c>
      <c r="BX38" s="91">
        <v>835.66</v>
      </c>
      <c r="BY38" s="92" t="s">
        <v>308</v>
      </c>
      <c r="BZ38" s="91">
        <v>199978.47</v>
      </c>
      <c r="CA38" s="92" t="s">
        <v>308</v>
      </c>
      <c r="CB38" s="91">
        <v>99.47</v>
      </c>
      <c r="CC38" s="92" t="s">
        <v>308</v>
      </c>
      <c r="CD38" s="91">
        <v>0.02</v>
      </c>
      <c r="CE38" s="92" t="s">
        <v>308</v>
      </c>
      <c r="CF38" s="91">
        <v>-7455.63</v>
      </c>
      <c r="CG38" s="92" t="s">
        <v>308</v>
      </c>
      <c r="CH38" s="91">
        <v>-7455.61</v>
      </c>
      <c r="CI38" s="92" t="s">
        <v>308</v>
      </c>
      <c r="CJ38" s="91">
        <v>-7356.13</v>
      </c>
      <c r="CK38" s="92" t="s">
        <v>308</v>
      </c>
      <c r="CL38" s="92">
        <v>0</v>
      </c>
      <c r="CM38" s="92" t="s">
        <v>308</v>
      </c>
      <c r="CN38" s="92">
        <v>0</v>
      </c>
      <c r="CO38" s="92" t="s">
        <v>308</v>
      </c>
      <c r="CP38" s="92">
        <v>0</v>
      </c>
      <c r="CQ38" s="92" t="s">
        <v>308</v>
      </c>
      <c r="CR38" s="94">
        <v>2875.37</v>
      </c>
      <c r="CS38" s="92" t="s">
        <v>308</v>
      </c>
      <c r="CT38" s="91">
        <v>2875.37</v>
      </c>
      <c r="CU38" s="92" t="s">
        <v>308</v>
      </c>
      <c r="CV38" s="91">
        <v>195497.71</v>
      </c>
      <c r="CW38" s="92" t="s">
        <v>308</v>
      </c>
      <c r="CX38" s="91">
        <v>731601.59</v>
      </c>
      <c r="CY38" s="92" t="s">
        <v>308</v>
      </c>
    </row>
    <row r="39" spans="1:103" ht="14.5" x14ac:dyDescent="0.35">
      <c r="A39" s="86" t="s">
        <v>309</v>
      </c>
      <c r="B39" s="86" t="s">
        <v>351</v>
      </c>
      <c r="C39" s="71" t="str">
        <f>'Correspondance tables'!K27</f>
        <v>ISIC 36</v>
      </c>
      <c r="D39" s="71" t="str">
        <f>VLOOKUP(C39, 'Correspondance tables'!$O$3:$P$73, 2, FALSE)</f>
        <v>ISIC 36T39</v>
      </c>
      <c r="E39" s="87">
        <v>1759.65</v>
      </c>
      <c r="F39" s="87">
        <v>21.62</v>
      </c>
      <c r="G39" s="87">
        <v>47.79</v>
      </c>
      <c r="H39" s="87">
        <v>145.51</v>
      </c>
      <c r="I39" s="87">
        <v>1656.55</v>
      </c>
      <c r="J39" s="87">
        <v>160.02000000000001</v>
      </c>
      <c r="K39" s="87">
        <v>92.07</v>
      </c>
      <c r="L39" s="87">
        <v>250.82</v>
      </c>
      <c r="M39" s="87">
        <v>71.48</v>
      </c>
      <c r="N39" s="87">
        <v>237.78</v>
      </c>
      <c r="O39" s="87">
        <v>725.59</v>
      </c>
      <c r="P39" s="87">
        <v>123.9</v>
      </c>
      <c r="Q39" s="87">
        <v>223.91</v>
      </c>
      <c r="R39" s="87">
        <v>253.84</v>
      </c>
      <c r="S39" s="87">
        <v>483.23</v>
      </c>
      <c r="T39" s="87">
        <v>401.26</v>
      </c>
      <c r="U39" s="87">
        <v>156.03</v>
      </c>
      <c r="V39" s="87">
        <v>127.27</v>
      </c>
      <c r="W39" s="87">
        <v>283.14</v>
      </c>
      <c r="X39" s="87">
        <v>293.24</v>
      </c>
      <c r="Y39" s="87">
        <v>101.39</v>
      </c>
      <c r="Z39" s="87">
        <v>129.5</v>
      </c>
      <c r="AA39" s="87">
        <v>109.28</v>
      </c>
      <c r="AB39" s="87">
        <v>883.21</v>
      </c>
      <c r="AC39" s="87">
        <v>3251.03</v>
      </c>
      <c r="AD39" s="87">
        <v>686.73</v>
      </c>
      <c r="AE39" s="87">
        <v>887.3</v>
      </c>
      <c r="AF39" s="87">
        <v>264.13</v>
      </c>
      <c r="AG39" s="87">
        <v>855.07</v>
      </c>
      <c r="AH39" s="87">
        <v>1182.9100000000001</v>
      </c>
      <c r="AI39" s="87">
        <v>306.06</v>
      </c>
      <c r="AJ39" s="87">
        <v>40.049999999999997</v>
      </c>
      <c r="AK39" s="87">
        <v>21.52</v>
      </c>
      <c r="AL39" s="87">
        <v>356.8</v>
      </c>
      <c r="AM39" s="87">
        <v>63.92</v>
      </c>
      <c r="AN39" s="87">
        <v>2229.0500000000002</v>
      </c>
      <c r="AO39" s="87">
        <v>53.95</v>
      </c>
      <c r="AP39" s="87">
        <v>350.76</v>
      </c>
      <c r="AQ39" s="87">
        <v>571.53</v>
      </c>
      <c r="AR39" s="87">
        <v>157.71</v>
      </c>
      <c r="AS39" s="87">
        <v>198.15</v>
      </c>
      <c r="AT39" s="87">
        <v>509.49</v>
      </c>
      <c r="AU39" s="87">
        <v>129.63</v>
      </c>
      <c r="AV39" s="87">
        <v>2237.7199999999998</v>
      </c>
      <c r="AW39" s="87">
        <v>332.01</v>
      </c>
      <c r="AX39" s="87">
        <v>147.61000000000001</v>
      </c>
      <c r="AY39" s="87">
        <v>230.55</v>
      </c>
      <c r="AZ39" s="87">
        <v>39.380000000000003</v>
      </c>
      <c r="BA39" s="87">
        <v>79.13</v>
      </c>
      <c r="BB39" s="87">
        <v>103.66</v>
      </c>
      <c r="BC39" s="87">
        <v>26.17</v>
      </c>
      <c r="BD39" s="87">
        <v>55.63</v>
      </c>
      <c r="BE39" s="87">
        <v>327.86</v>
      </c>
      <c r="BF39" s="87">
        <v>2234.8200000000002</v>
      </c>
      <c r="BG39" s="87">
        <v>1520.44</v>
      </c>
      <c r="BH39" s="87">
        <v>1553.27</v>
      </c>
      <c r="BI39" s="87">
        <v>899.07</v>
      </c>
      <c r="BJ39" s="87">
        <v>342.16</v>
      </c>
      <c r="BK39" s="87">
        <v>608.13</v>
      </c>
      <c r="BL39" s="87">
        <v>255.55</v>
      </c>
      <c r="BM39" s="87">
        <v>29.56</v>
      </c>
      <c r="BN39" s="87">
        <v>467.67</v>
      </c>
      <c r="BO39" s="88">
        <v>0</v>
      </c>
      <c r="BP39" s="89">
        <v>0</v>
      </c>
      <c r="BQ39" s="88" t="s">
        <v>308</v>
      </c>
      <c r="BR39" s="87">
        <v>32344.27</v>
      </c>
      <c r="BS39" s="88" t="s">
        <v>308</v>
      </c>
      <c r="BT39" s="87">
        <v>30493.54</v>
      </c>
      <c r="BU39" s="88" t="s">
        <v>308</v>
      </c>
      <c r="BV39" s="88">
        <v>0</v>
      </c>
      <c r="BW39" s="88" t="s">
        <v>308</v>
      </c>
      <c r="BX39" s="87">
        <v>1657.23</v>
      </c>
      <c r="BY39" s="88" t="s">
        <v>308</v>
      </c>
      <c r="BZ39" s="87">
        <v>32150.78</v>
      </c>
      <c r="CA39" s="88" t="s">
        <v>308</v>
      </c>
      <c r="CB39" s="88">
        <v>0</v>
      </c>
      <c r="CC39" s="88" t="s">
        <v>308</v>
      </c>
      <c r="CD39" s="88">
        <v>0</v>
      </c>
      <c r="CE39" s="88" t="s">
        <v>308</v>
      </c>
      <c r="CF39" s="87">
        <v>37.47</v>
      </c>
      <c r="CG39" s="88" t="s">
        <v>308</v>
      </c>
      <c r="CH39" s="87">
        <v>37.47</v>
      </c>
      <c r="CI39" s="88" t="s">
        <v>308</v>
      </c>
      <c r="CJ39" s="87">
        <v>37.47</v>
      </c>
      <c r="CK39" s="88" t="s">
        <v>308</v>
      </c>
      <c r="CL39" s="88">
        <v>0</v>
      </c>
      <c r="CM39" s="88" t="s">
        <v>308</v>
      </c>
      <c r="CN39" s="88">
        <v>0</v>
      </c>
      <c r="CO39" s="88" t="s">
        <v>308</v>
      </c>
      <c r="CP39" s="88">
        <v>0</v>
      </c>
      <c r="CQ39" s="88" t="s">
        <v>308</v>
      </c>
      <c r="CR39" s="90">
        <v>10.6</v>
      </c>
      <c r="CS39" s="88" t="s">
        <v>308</v>
      </c>
      <c r="CT39" s="87">
        <v>10.6</v>
      </c>
      <c r="CU39" s="88" t="s">
        <v>308</v>
      </c>
      <c r="CV39" s="87">
        <v>32198.85</v>
      </c>
      <c r="CW39" s="88" t="s">
        <v>308</v>
      </c>
      <c r="CX39" s="87">
        <v>64543.11</v>
      </c>
      <c r="CY39" s="88" t="s">
        <v>308</v>
      </c>
    </row>
    <row r="40" spans="1:103" ht="14.5" x14ac:dyDescent="0.35">
      <c r="A40" s="86" t="s">
        <v>309</v>
      </c>
      <c r="B40" s="86" t="s">
        <v>352</v>
      </c>
      <c r="C40" s="71" t="str">
        <f>'Correspondance tables'!K28</f>
        <v>ISIC 37-39</v>
      </c>
      <c r="D40" s="71" t="str">
        <f>VLOOKUP(C40, 'Correspondance tables'!$O$3:$P$73, 2, FALSE)</f>
        <v>ISIC 36T39</v>
      </c>
      <c r="E40" s="91">
        <v>1858.1</v>
      </c>
      <c r="F40" s="91">
        <v>53.18</v>
      </c>
      <c r="G40" s="91">
        <v>33.54</v>
      </c>
      <c r="H40" s="91">
        <v>742.76</v>
      </c>
      <c r="I40" s="91">
        <v>5723.5</v>
      </c>
      <c r="J40" s="91">
        <v>1354.44</v>
      </c>
      <c r="K40" s="91">
        <v>1081.3699999999999</v>
      </c>
      <c r="L40" s="91">
        <v>4927.3599999999997</v>
      </c>
      <c r="M40" s="91">
        <v>306.74</v>
      </c>
      <c r="N40" s="91">
        <v>1324.49</v>
      </c>
      <c r="O40" s="91">
        <v>3702.39</v>
      </c>
      <c r="P40" s="91">
        <v>736.69</v>
      </c>
      <c r="Q40" s="91">
        <v>4142.12</v>
      </c>
      <c r="R40" s="91">
        <v>2092.88</v>
      </c>
      <c r="S40" s="91">
        <v>25948.71</v>
      </c>
      <c r="T40" s="91">
        <v>6139.54</v>
      </c>
      <c r="U40" s="91">
        <v>464.21</v>
      </c>
      <c r="V40" s="91">
        <v>623.08000000000004</v>
      </c>
      <c r="W40" s="91">
        <v>1575.42</v>
      </c>
      <c r="X40" s="91">
        <v>1561.77</v>
      </c>
      <c r="Y40" s="91">
        <v>706.12</v>
      </c>
      <c r="Z40" s="91">
        <v>756.74</v>
      </c>
      <c r="AA40" s="91">
        <v>586.85</v>
      </c>
      <c r="AB40" s="91">
        <v>3011.91</v>
      </c>
      <c r="AC40" s="91">
        <v>2764.7</v>
      </c>
      <c r="AD40" s="91">
        <v>43302.17</v>
      </c>
      <c r="AE40" s="91">
        <v>6879.17</v>
      </c>
      <c r="AF40" s="91">
        <v>1096.4100000000001</v>
      </c>
      <c r="AG40" s="91">
        <v>3994.52</v>
      </c>
      <c r="AH40" s="91">
        <v>3855.15</v>
      </c>
      <c r="AI40" s="91">
        <v>1011.44</v>
      </c>
      <c r="AJ40" s="91">
        <v>250.83</v>
      </c>
      <c r="AK40" s="91">
        <v>184.28</v>
      </c>
      <c r="AL40" s="91">
        <v>907.92</v>
      </c>
      <c r="AM40" s="91">
        <v>265.41000000000003</v>
      </c>
      <c r="AN40" s="91">
        <v>3955.28</v>
      </c>
      <c r="AO40" s="91">
        <v>290.51</v>
      </c>
      <c r="AP40" s="91">
        <v>317.39999999999998</v>
      </c>
      <c r="AQ40" s="91">
        <v>623.54999999999995</v>
      </c>
      <c r="AR40" s="91">
        <v>956.57</v>
      </c>
      <c r="AS40" s="91">
        <v>531.98</v>
      </c>
      <c r="AT40" s="91">
        <v>295.92</v>
      </c>
      <c r="AU40" s="91">
        <v>253.46</v>
      </c>
      <c r="AV40" s="91">
        <v>7361.55</v>
      </c>
      <c r="AW40" s="91">
        <v>1551.71</v>
      </c>
      <c r="AX40" s="91">
        <v>746.81</v>
      </c>
      <c r="AY40" s="91">
        <v>561.69000000000005</v>
      </c>
      <c r="AZ40" s="91">
        <v>386.43</v>
      </c>
      <c r="BA40" s="91">
        <v>524.42999999999995</v>
      </c>
      <c r="BB40" s="91">
        <v>525.61</v>
      </c>
      <c r="BC40" s="91">
        <v>105.14</v>
      </c>
      <c r="BD40" s="91">
        <v>171.59</v>
      </c>
      <c r="BE40" s="91">
        <v>2661.41</v>
      </c>
      <c r="BF40" s="91">
        <v>17185.3</v>
      </c>
      <c r="BG40" s="91">
        <v>1457.08</v>
      </c>
      <c r="BH40" s="91">
        <v>3864.75</v>
      </c>
      <c r="BI40" s="91">
        <v>1203.06</v>
      </c>
      <c r="BJ40" s="91">
        <v>591.1</v>
      </c>
      <c r="BK40" s="91">
        <v>641.29</v>
      </c>
      <c r="BL40" s="91">
        <v>331.79</v>
      </c>
      <c r="BM40" s="91">
        <v>85.97</v>
      </c>
      <c r="BN40" s="91">
        <v>717.87</v>
      </c>
      <c r="BO40" s="92">
        <v>0</v>
      </c>
      <c r="BP40" s="93">
        <v>0</v>
      </c>
      <c r="BQ40" s="92" t="s">
        <v>308</v>
      </c>
      <c r="BR40" s="91">
        <v>181865.16</v>
      </c>
      <c r="BS40" s="92" t="s">
        <v>308</v>
      </c>
      <c r="BT40" s="91">
        <v>47182.91</v>
      </c>
      <c r="BU40" s="92" t="s">
        <v>308</v>
      </c>
      <c r="BV40" s="91">
        <v>4.05</v>
      </c>
      <c r="BW40" s="92" t="s">
        <v>308</v>
      </c>
      <c r="BX40" s="91">
        <v>19033.099999999999</v>
      </c>
      <c r="BY40" s="92" t="s">
        <v>308</v>
      </c>
      <c r="BZ40" s="91">
        <v>66220.070000000007</v>
      </c>
      <c r="CA40" s="92" t="s">
        <v>308</v>
      </c>
      <c r="CB40" s="91">
        <v>-697.26</v>
      </c>
      <c r="CC40" s="92" t="s">
        <v>308</v>
      </c>
      <c r="CD40" s="91">
        <v>0.02</v>
      </c>
      <c r="CE40" s="92" t="s">
        <v>308</v>
      </c>
      <c r="CF40" s="91">
        <v>-34.81</v>
      </c>
      <c r="CG40" s="92" t="s">
        <v>308</v>
      </c>
      <c r="CH40" s="91">
        <v>-34.79</v>
      </c>
      <c r="CI40" s="92" t="s">
        <v>308</v>
      </c>
      <c r="CJ40" s="91">
        <v>-732.05</v>
      </c>
      <c r="CK40" s="92" t="s">
        <v>308</v>
      </c>
      <c r="CL40" s="92">
        <v>0</v>
      </c>
      <c r="CM40" s="92" t="s">
        <v>308</v>
      </c>
      <c r="CN40" s="92">
        <v>0</v>
      </c>
      <c r="CO40" s="92" t="s">
        <v>308</v>
      </c>
      <c r="CP40" s="92">
        <v>0</v>
      </c>
      <c r="CQ40" s="92" t="s">
        <v>308</v>
      </c>
      <c r="CR40" s="94">
        <v>11250.02</v>
      </c>
      <c r="CS40" s="92" t="s">
        <v>308</v>
      </c>
      <c r="CT40" s="91">
        <v>11250.02</v>
      </c>
      <c r="CU40" s="92" t="s">
        <v>308</v>
      </c>
      <c r="CV40" s="91">
        <v>76738.03</v>
      </c>
      <c r="CW40" s="92" t="s">
        <v>308</v>
      </c>
      <c r="CX40" s="91">
        <v>258603.19</v>
      </c>
      <c r="CY40" s="92" t="s">
        <v>308</v>
      </c>
    </row>
    <row r="41" spans="1:103" ht="14.5" x14ac:dyDescent="0.35">
      <c r="A41" s="86" t="s">
        <v>309</v>
      </c>
      <c r="B41" s="86" t="s">
        <v>353</v>
      </c>
      <c r="C41" s="71" t="str">
        <f>'Correspondance tables'!K29</f>
        <v>ISIC 41-43</v>
      </c>
      <c r="D41" s="71" t="str">
        <f>VLOOKUP(C41, 'Correspondance tables'!$O$3:$P$73, 2, FALSE)</f>
        <v>ISIC 41T43</v>
      </c>
      <c r="E41" s="87">
        <v>3859.5</v>
      </c>
      <c r="F41" s="87">
        <v>486.65</v>
      </c>
      <c r="G41" s="87">
        <v>81.99</v>
      </c>
      <c r="H41" s="87">
        <v>2064.13</v>
      </c>
      <c r="I41" s="87">
        <v>3505.25</v>
      </c>
      <c r="J41" s="87">
        <v>768.65</v>
      </c>
      <c r="K41" s="87">
        <v>774.48</v>
      </c>
      <c r="L41" s="87">
        <v>886.42</v>
      </c>
      <c r="M41" s="87">
        <v>546.27</v>
      </c>
      <c r="N41" s="87">
        <v>1655.48</v>
      </c>
      <c r="O41" s="87">
        <v>3189.18</v>
      </c>
      <c r="P41" s="87">
        <v>1039.3399999999999</v>
      </c>
      <c r="Q41" s="87">
        <v>1573.77</v>
      </c>
      <c r="R41" s="87">
        <v>1828.9</v>
      </c>
      <c r="S41" s="87">
        <v>2388.94</v>
      </c>
      <c r="T41" s="87">
        <v>3267.46</v>
      </c>
      <c r="U41" s="87">
        <v>875.95</v>
      </c>
      <c r="V41" s="87">
        <v>1374.73</v>
      </c>
      <c r="W41" s="87">
        <v>2863.51</v>
      </c>
      <c r="X41" s="87">
        <v>2623.31</v>
      </c>
      <c r="Y41" s="87">
        <v>1395.38</v>
      </c>
      <c r="Z41" s="87">
        <v>1098.3900000000001</v>
      </c>
      <c r="AA41" s="87">
        <v>2827.79</v>
      </c>
      <c r="AB41" s="87">
        <v>20603.02</v>
      </c>
      <c r="AC41" s="87">
        <v>1642.5</v>
      </c>
      <c r="AD41" s="87">
        <v>5253.82</v>
      </c>
      <c r="AE41" s="87">
        <v>367373.77</v>
      </c>
      <c r="AF41" s="87">
        <v>1565.24</v>
      </c>
      <c r="AG41" s="87">
        <v>9431.32</v>
      </c>
      <c r="AH41" s="87">
        <v>9579.86</v>
      </c>
      <c r="AI41" s="87">
        <v>5177.3500000000004</v>
      </c>
      <c r="AJ41" s="87">
        <v>375.62</v>
      </c>
      <c r="AK41" s="87">
        <v>449.49</v>
      </c>
      <c r="AL41" s="87">
        <v>10485.23</v>
      </c>
      <c r="AM41" s="87">
        <v>798.78</v>
      </c>
      <c r="AN41" s="87">
        <v>4860.4399999999996</v>
      </c>
      <c r="AO41" s="87">
        <v>537.08000000000004</v>
      </c>
      <c r="AP41" s="87">
        <v>1138.6600000000001</v>
      </c>
      <c r="AQ41" s="87">
        <v>3944.56</v>
      </c>
      <c r="AR41" s="87">
        <v>1910.08</v>
      </c>
      <c r="AS41" s="87">
        <v>4703.8</v>
      </c>
      <c r="AT41" s="87">
        <v>5775.84</v>
      </c>
      <c r="AU41" s="87">
        <v>1227.3900000000001</v>
      </c>
      <c r="AV41" s="87">
        <v>102206.46</v>
      </c>
      <c r="AW41" s="87">
        <v>5225.66</v>
      </c>
      <c r="AX41" s="87">
        <v>6081.04</v>
      </c>
      <c r="AY41" s="87">
        <v>1867.84</v>
      </c>
      <c r="AZ41" s="87">
        <v>554.96</v>
      </c>
      <c r="BA41" s="87">
        <v>1511.43</v>
      </c>
      <c r="BB41" s="87">
        <v>1179.1300000000001</v>
      </c>
      <c r="BC41" s="87">
        <v>504.63</v>
      </c>
      <c r="BD41" s="87">
        <v>381.39</v>
      </c>
      <c r="BE41" s="87">
        <v>4558.7700000000004</v>
      </c>
      <c r="BF41" s="87">
        <v>29174.98</v>
      </c>
      <c r="BG41" s="87">
        <v>8240.26</v>
      </c>
      <c r="BH41" s="88">
        <v>7484</v>
      </c>
      <c r="BI41" s="87">
        <v>3407.77</v>
      </c>
      <c r="BJ41" s="87">
        <v>2252.66</v>
      </c>
      <c r="BK41" s="87">
        <v>1596.21</v>
      </c>
      <c r="BL41" s="87">
        <v>1499.69</v>
      </c>
      <c r="BM41" s="87">
        <v>165.4</v>
      </c>
      <c r="BN41" s="87">
        <v>879.82</v>
      </c>
      <c r="BO41" s="88">
        <v>0</v>
      </c>
      <c r="BP41" s="89">
        <v>0</v>
      </c>
      <c r="BQ41" s="88" t="s">
        <v>308</v>
      </c>
      <c r="BR41" s="87">
        <v>676581.46</v>
      </c>
      <c r="BS41" s="88" t="s">
        <v>308</v>
      </c>
      <c r="BT41" s="87">
        <v>46686.41</v>
      </c>
      <c r="BU41" s="88" t="s">
        <v>308</v>
      </c>
      <c r="BV41" s="88">
        <v>0</v>
      </c>
      <c r="BW41" s="88" t="s">
        <v>308</v>
      </c>
      <c r="BX41" s="87">
        <v>5200.8599999999997</v>
      </c>
      <c r="BY41" s="88" t="s">
        <v>308</v>
      </c>
      <c r="BZ41" s="87">
        <v>51887.27</v>
      </c>
      <c r="CA41" s="88" t="s">
        <v>308</v>
      </c>
      <c r="CB41" s="87">
        <v>1088052.08</v>
      </c>
      <c r="CC41" s="88" t="s">
        <v>308</v>
      </c>
      <c r="CD41" s="88">
        <v>0</v>
      </c>
      <c r="CE41" s="88" t="s">
        <v>308</v>
      </c>
      <c r="CF41" s="87">
        <v>14064.01</v>
      </c>
      <c r="CG41" s="88" t="s">
        <v>308</v>
      </c>
      <c r="CH41" s="87">
        <v>14064.01</v>
      </c>
      <c r="CI41" s="88" t="s">
        <v>308</v>
      </c>
      <c r="CJ41" s="87">
        <v>1102116.0900000001</v>
      </c>
      <c r="CK41" s="88" t="s">
        <v>308</v>
      </c>
      <c r="CL41" s="88">
        <v>0</v>
      </c>
      <c r="CM41" s="88" t="s">
        <v>308</v>
      </c>
      <c r="CN41" s="88">
        <v>0</v>
      </c>
      <c r="CO41" s="88" t="s">
        <v>308</v>
      </c>
      <c r="CP41" s="88">
        <v>0</v>
      </c>
      <c r="CQ41" s="88" t="s">
        <v>308</v>
      </c>
      <c r="CR41" s="90">
        <v>8968.66</v>
      </c>
      <c r="CS41" s="88" t="s">
        <v>308</v>
      </c>
      <c r="CT41" s="87">
        <v>8968.66</v>
      </c>
      <c r="CU41" s="88" t="s">
        <v>308</v>
      </c>
      <c r="CV41" s="87">
        <v>1162972.03</v>
      </c>
      <c r="CW41" s="88" t="s">
        <v>308</v>
      </c>
      <c r="CX41" s="87">
        <v>1839553.49</v>
      </c>
      <c r="CY41" s="88" t="s">
        <v>308</v>
      </c>
    </row>
    <row r="42" spans="1:103" ht="14.5" x14ac:dyDescent="0.35">
      <c r="A42" s="86" t="s">
        <v>309</v>
      </c>
      <c r="B42" s="86" t="s">
        <v>354</v>
      </c>
      <c r="C42" s="71" t="str">
        <f>'Correspondance tables'!K30</f>
        <v>ISIC 45</v>
      </c>
      <c r="D42" s="71" t="str">
        <f>VLOOKUP(C42, 'Correspondance tables'!$O$3:$P$73, 2, FALSE)</f>
        <v>ISIC 45T47</v>
      </c>
      <c r="E42" s="91">
        <v>1570.87</v>
      </c>
      <c r="F42" s="91">
        <v>302.95999999999998</v>
      </c>
      <c r="G42" s="91">
        <v>51.99</v>
      </c>
      <c r="H42" s="91">
        <v>380.95</v>
      </c>
      <c r="I42" s="91">
        <v>1546.93</v>
      </c>
      <c r="J42" s="91">
        <v>316.48</v>
      </c>
      <c r="K42" s="91">
        <v>365.5</v>
      </c>
      <c r="L42" s="91">
        <v>263.45999999999998</v>
      </c>
      <c r="M42" s="91">
        <v>181.73</v>
      </c>
      <c r="N42" s="91">
        <v>433.47</v>
      </c>
      <c r="O42" s="91">
        <v>754.87</v>
      </c>
      <c r="P42" s="91">
        <v>220.32</v>
      </c>
      <c r="Q42" s="91">
        <v>611.39</v>
      </c>
      <c r="R42" s="91">
        <v>890.57</v>
      </c>
      <c r="S42" s="91">
        <v>526.42999999999995</v>
      </c>
      <c r="T42" s="91">
        <v>1148.43</v>
      </c>
      <c r="U42" s="91">
        <v>534.91</v>
      </c>
      <c r="V42" s="91">
        <v>723.1</v>
      </c>
      <c r="W42" s="91">
        <v>3512.43</v>
      </c>
      <c r="X42" s="91">
        <v>29649.09</v>
      </c>
      <c r="Y42" s="91">
        <v>2406.66</v>
      </c>
      <c r="Z42" s="91">
        <v>468.16</v>
      </c>
      <c r="AA42" s="91">
        <v>1053.49</v>
      </c>
      <c r="AB42" s="91">
        <v>734.93</v>
      </c>
      <c r="AC42" s="91">
        <v>221.47</v>
      </c>
      <c r="AD42" s="91">
        <v>1982.96</v>
      </c>
      <c r="AE42" s="91">
        <v>4589.97</v>
      </c>
      <c r="AF42" s="91">
        <v>18685.04</v>
      </c>
      <c r="AG42" s="91">
        <v>6275.53</v>
      </c>
      <c r="AH42" s="91">
        <v>4709.25</v>
      </c>
      <c r="AI42" s="91">
        <v>15201.28</v>
      </c>
      <c r="AJ42" s="91">
        <v>107.78</v>
      </c>
      <c r="AK42" s="91">
        <v>382.12</v>
      </c>
      <c r="AL42" s="91">
        <v>5762.65</v>
      </c>
      <c r="AM42" s="91">
        <v>4217.24</v>
      </c>
      <c r="AN42" s="91">
        <v>993.1</v>
      </c>
      <c r="AO42" s="91">
        <v>237.55</v>
      </c>
      <c r="AP42" s="91">
        <v>326.83999999999997</v>
      </c>
      <c r="AQ42" s="91">
        <v>720.91</v>
      </c>
      <c r="AR42" s="91">
        <v>692.67</v>
      </c>
      <c r="AS42" s="91">
        <v>992.12</v>
      </c>
      <c r="AT42" s="91">
        <v>1164.68</v>
      </c>
      <c r="AU42" s="91">
        <v>268.13</v>
      </c>
      <c r="AV42" s="91">
        <v>402.24</v>
      </c>
      <c r="AW42" s="91">
        <v>1247.28</v>
      </c>
      <c r="AX42" s="91">
        <v>518.9</v>
      </c>
      <c r="AY42" s="91">
        <v>299.93</v>
      </c>
      <c r="AZ42" s="91">
        <v>223.21</v>
      </c>
      <c r="BA42" s="91">
        <v>370.93</v>
      </c>
      <c r="BB42" s="91">
        <v>5870.87</v>
      </c>
      <c r="BC42" s="91">
        <v>210.63</v>
      </c>
      <c r="BD42" s="91">
        <v>139.99</v>
      </c>
      <c r="BE42" s="91">
        <v>1044.6500000000001</v>
      </c>
      <c r="BF42" s="91">
        <v>3325.46</v>
      </c>
      <c r="BG42" s="91">
        <v>975.77</v>
      </c>
      <c r="BH42" s="91">
        <v>1417.3</v>
      </c>
      <c r="BI42" s="91">
        <v>850.9</v>
      </c>
      <c r="BJ42" s="91">
        <v>375.97</v>
      </c>
      <c r="BK42" s="91">
        <v>301.49</v>
      </c>
      <c r="BL42" s="91">
        <v>374.19</v>
      </c>
      <c r="BM42" s="91">
        <v>50.98</v>
      </c>
      <c r="BN42" s="91">
        <v>333.92</v>
      </c>
      <c r="BO42" s="92">
        <v>0</v>
      </c>
      <c r="BP42" s="93">
        <v>0</v>
      </c>
      <c r="BQ42" s="92" t="s">
        <v>308</v>
      </c>
      <c r="BR42" s="91">
        <v>134515.04</v>
      </c>
      <c r="BS42" s="92" t="s">
        <v>308</v>
      </c>
      <c r="BT42" s="91">
        <v>175091.66</v>
      </c>
      <c r="BU42" s="92" t="s">
        <v>308</v>
      </c>
      <c r="BV42" s="91">
        <v>1.29</v>
      </c>
      <c r="BW42" s="92" t="s">
        <v>308</v>
      </c>
      <c r="BX42" s="91">
        <v>248.57</v>
      </c>
      <c r="BY42" s="92" t="s">
        <v>308</v>
      </c>
      <c r="BZ42" s="91">
        <v>175341.52</v>
      </c>
      <c r="CA42" s="92" t="s">
        <v>308</v>
      </c>
      <c r="CB42" s="91">
        <v>31494.44</v>
      </c>
      <c r="CC42" s="92" t="s">
        <v>308</v>
      </c>
      <c r="CD42" s="91">
        <v>9.84</v>
      </c>
      <c r="CE42" s="92" t="s">
        <v>308</v>
      </c>
      <c r="CF42" s="91">
        <v>-379.51</v>
      </c>
      <c r="CG42" s="92" t="s">
        <v>308</v>
      </c>
      <c r="CH42" s="91">
        <v>-369.67</v>
      </c>
      <c r="CI42" s="92" t="s">
        <v>308</v>
      </c>
      <c r="CJ42" s="91">
        <v>31124.77</v>
      </c>
      <c r="CK42" s="92" t="s">
        <v>308</v>
      </c>
      <c r="CL42" s="92">
        <v>0</v>
      </c>
      <c r="CM42" s="92" t="s">
        <v>308</v>
      </c>
      <c r="CN42" s="92">
        <v>0</v>
      </c>
      <c r="CO42" s="92" t="s">
        <v>308</v>
      </c>
      <c r="CP42" s="92">
        <v>0</v>
      </c>
      <c r="CQ42" s="92" t="s">
        <v>308</v>
      </c>
      <c r="CR42" s="94">
        <v>15876.9</v>
      </c>
      <c r="CS42" s="92" t="s">
        <v>308</v>
      </c>
      <c r="CT42" s="91">
        <v>15876.9</v>
      </c>
      <c r="CU42" s="92" t="s">
        <v>308</v>
      </c>
      <c r="CV42" s="91">
        <v>222343.19</v>
      </c>
      <c r="CW42" s="92" t="s">
        <v>308</v>
      </c>
      <c r="CX42" s="91">
        <v>356858.23</v>
      </c>
      <c r="CY42" s="92" t="s">
        <v>308</v>
      </c>
    </row>
    <row r="43" spans="1:103" ht="14.5" x14ac:dyDescent="0.35">
      <c r="A43" s="86" t="s">
        <v>309</v>
      </c>
      <c r="B43" s="86" t="s">
        <v>355</v>
      </c>
      <c r="C43" s="71" t="str">
        <f>'Correspondance tables'!K31</f>
        <v>ISIC 46</v>
      </c>
      <c r="D43" s="71" t="str">
        <f>VLOOKUP(C43, 'Correspondance tables'!$O$3:$P$73, 2, FALSE)</f>
        <v>ISIC 45T47</v>
      </c>
      <c r="E43" s="87">
        <v>24039.74</v>
      </c>
      <c r="F43" s="87">
        <v>1555.86</v>
      </c>
      <c r="G43" s="87">
        <v>790.74</v>
      </c>
      <c r="H43" s="87">
        <v>3681.61</v>
      </c>
      <c r="I43" s="87">
        <v>84326.75</v>
      </c>
      <c r="J43" s="87">
        <v>14447.93</v>
      </c>
      <c r="K43" s="87">
        <v>8400.84</v>
      </c>
      <c r="L43" s="87">
        <v>9007.1200000000008</v>
      </c>
      <c r="M43" s="87">
        <v>5103.1000000000004</v>
      </c>
      <c r="N43" s="87">
        <v>13147.36</v>
      </c>
      <c r="O43" s="87">
        <v>27303.17</v>
      </c>
      <c r="P43" s="87">
        <v>22208.080000000002</v>
      </c>
      <c r="Q43" s="87">
        <v>13017.43</v>
      </c>
      <c r="R43" s="87">
        <v>11090.88</v>
      </c>
      <c r="S43" s="87">
        <v>17486.27</v>
      </c>
      <c r="T43" s="87">
        <v>21490.02</v>
      </c>
      <c r="U43" s="87">
        <v>33837.97</v>
      </c>
      <c r="V43" s="87">
        <v>16298.2</v>
      </c>
      <c r="W43" s="87">
        <v>34338.230000000003</v>
      </c>
      <c r="X43" s="87">
        <v>31414.3</v>
      </c>
      <c r="Y43" s="87">
        <v>11491.72</v>
      </c>
      <c r="Z43" s="87">
        <v>18508.73</v>
      </c>
      <c r="AA43" s="87">
        <v>10362.76</v>
      </c>
      <c r="AB43" s="87">
        <v>11174.5</v>
      </c>
      <c r="AC43" s="87">
        <v>1310.6600000000001</v>
      </c>
      <c r="AD43" s="87">
        <v>5280.34</v>
      </c>
      <c r="AE43" s="87">
        <v>79702.2</v>
      </c>
      <c r="AF43" s="87">
        <v>7884.16</v>
      </c>
      <c r="AG43" s="87">
        <v>79884.36</v>
      </c>
      <c r="AH43" s="87">
        <v>13900.99</v>
      </c>
      <c r="AI43" s="87">
        <v>7982.25</v>
      </c>
      <c r="AJ43" s="87">
        <v>2210.13</v>
      </c>
      <c r="AK43" s="87">
        <v>4215.17</v>
      </c>
      <c r="AL43" s="87">
        <v>4877.6899999999996</v>
      </c>
      <c r="AM43" s="87">
        <v>679.82</v>
      </c>
      <c r="AN43" s="87">
        <v>40529.65</v>
      </c>
      <c r="AO43" s="87">
        <v>9379.61</v>
      </c>
      <c r="AP43" s="87">
        <v>3609.08</v>
      </c>
      <c r="AQ43" s="87">
        <v>7135.53</v>
      </c>
      <c r="AR43" s="87">
        <v>22462.43</v>
      </c>
      <c r="AS43" s="87">
        <v>1832.64</v>
      </c>
      <c r="AT43" s="87">
        <v>1539.75</v>
      </c>
      <c r="AU43" s="87">
        <v>5245.15</v>
      </c>
      <c r="AV43" s="87">
        <v>4537.74</v>
      </c>
      <c r="AW43" s="87">
        <v>4788.63</v>
      </c>
      <c r="AX43" s="87">
        <v>4292.62</v>
      </c>
      <c r="AY43" s="87">
        <v>2842.46</v>
      </c>
      <c r="AZ43" s="87">
        <v>3073.32</v>
      </c>
      <c r="BA43" s="87">
        <v>2478.0100000000002</v>
      </c>
      <c r="BB43" s="87">
        <v>2875.88</v>
      </c>
      <c r="BC43" s="88">
        <v>475</v>
      </c>
      <c r="BD43" s="87">
        <v>2377.08</v>
      </c>
      <c r="BE43" s="87">
        <v>7735.52</v>
      </c>
      <c r="BF43" s="87">
        <v>11609.19</v>
      </c>
      <c r="BG43" s="87">
        <v>7125.56</v>
      </c>
      <c r="BH43" s="87">
        <v>32251.56</v>
      </c>
      <c r="BI43" s="87">
        <v>5862.73</v>
      </c>
      <c r="BJ43" s="87">
        <v>3748.55</v>
      </c>
      <c r="BK43" s="87">
        <v>2616.04</v>
      </c>
      <c r="BL43" s="87">
        <v>1792.84</v>
      </c>
      <c r="BM43" s="87">
        <v>1162.4000000000001</v>
      </c>
      <c r="BN43" s="87">
        <v>2449.27</v>
      </c>
      <c r="BO43" s="88">
        <v>0</v>
      </c>
      <c r="BP43" s="89">
        <v>0</v>
      </c>
      <c r="BQ43" s="88" t="s">
        <v>308</v>
      </c>
      <c r="BR43" s="87">
        <v>848279.29</v>
      </c>
      <c r="BS43" s="88" t="s">
        <v>308</v>
      </c>
      <c r="BT43" s="87">
        <v>274441.15000000002</v>
      </c>
      <c r="BU43" s="88" t="s">
        <v>308</v>
      </c>
      <c r="BV43" s="87">
        <v>11.18</v>
      </c>
      <c r="BW43" s="88" t="s">
        <v>308</v>
      </c>
      <c r="BX43" s="87">
        <v>16272.01</v>
      </c>
      <c r="BY43" s="88" t="s">
        <v>308</v>
      </c>
      <c r="BZ43" s="87">
        <v>290724.33</v>
      </c>
      <c r="CA43" s="88" t="s">
        <v>308</v>
      </c>
      <c r="CB43" s="87">
        <v>100997.61</v>
      </c>
      <c r="CC43" s="88" t="s">
        <v>308</v>
      </c>
      <c r="CD43" s="87">
        <v>645.30999999999995</v>
      </c>
      <c r="CE43" s="88" t="s">
        <v>308</v>
      </c>
      <c r="CF43" s="87">
        <v>31399.51</v>
      </c>
      <c r="CG43" s="88" t="s">
        <v>308</v>
      </c>
      <c r="CH43" s="87">
        <v>32044.82</v>
      </c>
      <c r="CI43" s="88" t="s">
        <v>308</v>
      </c>
      <c r="CJ43" s="87">
        <v>133042.42000000001</v>
      </c>
      <c r="CK43" s="88" t="s">
        <v>308</v>
      </c>
      <c r="CL43" s="88">
        <v>0</v>
      </c>
      <c r="CM43" s="88" t="s">
        <v>308</v>
      </c>
      <c r="CN43" s="88">
        <v>0</v>
      </c>
      <c r="CO43" s="88" t="s">
        <v>308</v>
      </c>
      <c r="CP43" s="88">
        <v>0</v>
      </c>
      <c r="CQ43" s="88" t="s">
        <v>308</v>
      </c>
      <c r="CR43" s="90">
        <v>159494.44</v>
      </c>
      <c r="CS43" s="88" t="s">
        <v>308</v>
      </c>
      <c r="CT43" s="87">
        <v>159494.44</v>
      </c>
      <c r="CU43" s="88" t="s">
        <v>308</v>
      </c>
      <c r="CV43" s="87">
        <v>583261.19999999995</v>
      </c>
      <c r="CW43" s="88" t="s">
        <v>308</v>
      </c>
      <c r="CX43" s="87">
        <v>1431540.49</v>
      </c>
      <c r="CY43" s="88" t="s">
        <v>308</v>
      </c>
    </row>
    <row r="44" spans="1:103" ht="14.5" x14ac:dyDescent="0.35">
      <c r="A44" s="86" t="s">
        <v>309</v>
      </c>
      <c r="B44" s="86" t="s">
        <v>356</v>
      </c>
      <c r="C44" s="71" t="str">
        <f>'Correspondance tables'!K32</f>
        <v>ISIC 47</v>
      </c>
      <c r="D44" s="71" t="str">
        <f>VLOOKUP(C44, 'Correspondance tables'!$O$3:$P$73, 2, FALSE)</f>
        <v>ISIC 45T47</v>
      </c>
      <c r="E44" s="91">
        <v>7803.73</v>
      </c>
      <c r="F44" s="91">
        <v>295.18</v>
      </c>
      <c r="G44" s="91">
        <v>304.68</v>
      </c>
      <c r="H44" s="91">
        <v>956.52</v>
      </c>
      <c r="I44" s="91">
        <v>17855.669999999998</v>
      </c>
      <c r="J44" s="91">
        <v>3728.81</v>
      </c>
      <c r="K44" s="91">
        <v>1712.79</v>
      </c>
      <c r="L44" s="91">
        <v>1644.18</v>
      </c>
      <c r="M44" s="91">
        <v>723.56</v>
      </c>
      <c r="N44" s="91">
        <v>1150.0999999999999</v>
      </c>
      <c r="O44" s="91">
        <v>4983.5</v>
      </c>
      <c r="P44" s="91">
        <v>1712.61</v>
      </c>
      <c r="Q44" s="91">
        <v>3098.31</v>
      </c>
      <c r="R44" s="91">
        <v>1591.49</v>
      </c>
      <c r="S44" s="91">
        <v>2260.6</v>
      </c>
      <c r="T44" s="91">
        <v>3625.54</v>
      </c>
      <c r="U44" s="91">
        <v>4105.87</v>
      </c>
      <c r="V44" s="91">
        <v>3550.01</v>
      </c>
      <c r="W44" s="91">
        <v>4917.13</v>
      </c>
      <c r="X44" s="91">
        <v>9046.94</v>
      </c>
      <c r="Y44" s="91">
        <v>2834.21</v>
      </c>
      <c r="Z44" s="91">
        <v>4061.52</v>
      </c>
      <c r="AA44" s="91">
        <v>1758.08</v>
      </c>
      <c r="AB44" s="91">
        <v>2609.87</v>
      </c>
      <c r="AC44" s="91">
        <v>280.17</v>
      </c>
      <c r="AD44" s="91">
        <v>834.96</v>
      </c>
      <c r="AE44" s="91">
        <v>14031.31</v>
      </c>
      <c r="AF44" s="91">
        <v>1438.89</v>
      </c>
      <c r="AG44" s="91">
        <v>4336.09</v>
      </c>
      <c r="AH44" s="91">
        <v>30525.279999999999</v>
      </c>
      <c r="AI44" s="91">
        <v>3207.99</v>
      </c>
      <c r="AJ44" s="91">
        <v>467.13</v>
      </c>
      <c r="AK44" s="91">
        <v>629.39</v>
      </c>
      <c r="AL44" s="91">
        <v>1030.6500000000001</v>
      </c>
      <c r="AM44" s="91">
        <v>192.52</v>
      </c>
      <c r="AN44" s="91">
        <v>10481.030000000001</v>
      </c>
      <c r="AO44" s="91">
        <v>1240.67</v>
      </c>
      <c r="AP44" s="91">
        <v>1219.8</v>
      </c>
      <c r="AQ44" s="91">
        <v>1540.41</v>
      </c>
      <c r="AR44" s="91">
        <v>856.85</v>
      </c>
      <c r="AS44" s="91">
        <v>574.87</v>
      </c>
      <c r="AT44" s="91">
        <v>397.29</v>
      </c>
      <c r="AU44" s="91">
        <v>245.94</v>
      </c>
      <c r="AV44" s="91">
        <v>927.41</v>
      </c>
      <c r="AW44" s="91">
        <v>813.98</v>
      </c>
      <c r="AX44" s="91">
        <v>1157.46</v>
      </c>
      <c r="AY44" s="91">
        <v>602.23</v>
      </c>
      <c r="AZ44" s="91">
        <v>577.52</v>
      </c>
      <c r="BA44" s="91">
        <v>724.34</v>
      </c>
      <c r="BB44" s="91">
        <v>351.2</v>
      </c>
      <c r="BC44" s="91">
        <v>90.98</v>
      </c>
      <c r="BD44" s="91">
        <v>98.97</v>
      </c>
      <c r="BE44" s="91">
        <v>1750.33</v>
      </c>
      <c r="BF44" s="91">
        <v>5153.1400000000003</v>
      </c>
      <c r="BG44" s="91">
        <v>2349.31</v>
      </c>
      <c r="BH44" s="91">
        <v>13423.78</v>
      </c>
      <c r="BI44" s="91">
        <v>3246.24</v>
      </c>
      <c r="BJ44" s="91">
        <v>840.72</v>
      </c>
      <c r="BK44" s="91">
        <v>616.59</v>
      </c>
      <c r="BL44" s="91">
        <v>630.14</v>
      </c>
      <c r="BM44" s="91">
        <v>216.17</v>
      </c>
      <c r="BN44" s="91">
        <v>834.58</v>
      </c>
      <c r="BO44" s="92">
        <v>0</v>
      </c>
      <c r="BP44" s="93">
        <v>0</v>
      </c>
      <c r="BQ44" s="92" t="s">
        <v>308</v>
      </c>
      <c r="BR44" s="91">
        <v>194267.25</v>
      </c>
      <c r="BS44" s="92" t="s">
        <v>308</v>
      </c>
      <c r="BT44" s="91">
        <v>720162.59</v>
      </c>
      <c r="BU44" s="92" t="s">
        <v>308</v>
      </c>
      <c r="BV44" s="91">
        <v>13.35</v>
      </c>
      <c r="BW44" s="92" t="s">
        <v>308</v>
      </c>
      <c r="BX44" s="91">
        <v>27673.52</v>
      </c>
      <c r="BY44" s="92" t="s">
        <v>308</v>
      </c>
      <c r="BZ44" s="91">
        <v>747849.46</v>
      </c>
      <c r="CA44" s="92" t="s">
        <v>308</v>
      </c>
      <c r="CB44" s="91">
        <v>20693.150000000001</v>
      </c>
      <c r="CC44" s="92" t="s">
        <v>308</v>
      </c>
      <c r="CD44" s="91">
        <v>1085.8800000000001</v>
      </c>
      <c r="CE44" s="92" t="s">
        <v>308</v>
      </c>
      <c r="CF44" s="91">
        <v>540.63</v>
      </c>
      <c r="CG44" s="92" t="s">
        <v>308</v>
      </c>
      <c r="CH44" s="91">
        <v>1626.51</v>
      </c>
      <c r="CI44" s="92" t="s">
        <v>308</v>
      </c>
      <c r="CJ44" s="91">
        <v>22319.65</v>
      </c>
      <c r="CK44" s="92" t="s">
        <v>308</v>
      </c>
      <c r="CL44" s="92">
        <v>0</v>
      </c>
      <c r="CM44" s="92" t="s">
        <v>308</v>
      </c>
      <c r="CN44" s="92">
        <v>0</v>
      </c>
      <c r="CO44" s="92" t="s">
        <v>308</v>
      </c>
      <c r="CP44" s="92">
        <v>0</v>
      </c>
      <c r="CQ44" s="92" t="s">
        <v>308</v>
      </c>
      <c r="CR44" s="94">
        <v>23161.49</v>
      </c>
      <c r="CS44" s="92" t="s">
        <v>308</v>
      </c>
      <c r="CT44" s="91">
        <v>23161.49</v>
      </c>
      <c r="CU44" s="92" t="s">
        <v>308</v>
      </c>
      <c r="CV44" s="91">
        <v>793330.6</v>
      </c>
      <c r="CW44" s="92" t="s">
        <v>308</v>
      </c>
      <c r="CX44" s="91">
        <v>987597.85</v>
      </c>
      <c r="CY44" s="92" t="s">
        <v>308</v>
      </c>
    </row>
    <row r="45" spans="1:103" ht="14.5" x14ac:dyDescent="0.35">
      <c r="A45" s="86" t="s">
        <v>309</v>
      </c>
      <c r="B45" s="86" t="s">
        <v>357</v>
      </c>
      <c r="C45" s="71" t="str">
        <f>'Correspondance tables'!K33</f>
        <v>ISIC 49</v>
      </c>
      <c r="D45" s="71" t="str">
        <f>VLOOKUP(C45, 'Correspondance tables'!$O$3:$P$73, 2, FALSE)</f>
        <v>ISIC 49T53</v>
      </c>
      <c r="E45" s="87">
        <v>4278.03</v>
      </c>
      <c r="F45" s="87">
        <v>1965.27</v>
      </c>
      <c r="G45" s="87">
        <v>131.34</v>
      </c>
      <c r="H45" s="87">
        <v>4101.6499999999996</v>
      </c>
      <c r="I45" s="87">
        <v>27893.59</v>
      </c>
      <c r="J45" s="87">
        <v>3021.03</v>
      </c>
      <c r="K45" s="87">
        <v>4519.74</v>
      </c>
      <c r="L45" s="87">
        <v>6332.76</v>
      </c>
      <c r="M45" s="87">
        <v>1244.2</v>
      </c>
      <c r="N45" s="87">
        <v>7329.22</v>
      </c>
      <c r="O45" s="87">
        <v>11328.1</v>
      </c>
      <c r="P45" s="87">
        <v>1515.67</v>
      </c>
      <c r="Q45" s="87">
        <v>5838.47</v>
      </c>
      <c r="R45" s="87">
        <v>9299.94</v>
      </c>
      <c r="S45" s="87">
        <v>9828.56</v>
      </c>
      <c r="T45" s="87">
        <v>5213.16</v>
      </c>
      <c r="U45" s="87">
        <v>2378.77</v>
      </c>
      <c r="V45" s="87">
        <v>3519.19</v>
      </c>
      <c r="W45" s="87">
        <v>6887.84</v>
      </c>
      <c r="X45" s="87">
        <v>10644.97</v>
      </c>
      <c r="Y45" s="87">
        <v>1488.34</v>
      </c>
      <c r="Z45" s="87">
        <v>3961.24</v>
      </c>
      <c r="AA45" s="87">
        <v>1446.75</v>
      </c>
      <c r="AB45" s="87">
        <v>15436.68</v>
      </c>
      <c r="AC45" s="87">
        <v>397.77</v>
      </c>
      <c r="AD45" s="87">
        <v>3629.93</v>
      </c>
      <c r="AE45" s="87">
        <v>14549.47</v>
      </c>
      <c r="AF45" s="87">
        <v>6184.99</v>
      </c>
      <c r="AG45" s="87">
        <v>68696.14</v>
      </c>
      <c r="AH45" s="87">
        <v>19535.77</v>
      </c>
      <c r="AI45" s="87">
        <v>66630.61</v>
      </c>
      <c r="AJ45" s="87">
        <v>1406.11</v>
      </c>
      <c r="AK45" s="87">
        <v>858.3</v>
      </c>
      <c r="AL45" s="87">
        <v>48641.89</v>
      </c>
      <c r="AM45" s="87">
        <v>2687.88</v>
      </c>
      <c r="AN45" s="87">
        <v>3660.17</v>
      </c>
      <c r="AO45" s="87">
        <v>2038.31</v>
      </c>
      <c r="AP45" s="87">
        <v>1372.22</v>
      </c>
      <c r="AQ45" s="87">
        <v>1143.42</v>
      </c>
      <c r="AR45" s="87">
        <v>1758.89</v>
      </c>
      <c r="AS45" s="87">
        <v>1690.04</v>
      </c>
      <c r="AT45" s="87">
        <v>1113.25</v>
      </c>
      <c r="AU45" s="87">
        <v>678.68</v>
      </c>
      <c r="AV45" s="87">
        <v>1146.1500000000001</v>
      </c>
      <c r="AW45" s="87">
        <v>2311.9299999999998</v>
      </c>
      <c r="AX45" s="87">
        <v>1244.73</v>
      </c>
      <c r="AY45" s="87">
        <v>1261.94</v>
      </c>
      <c r="AZ45" s="87">
        <v>761.51</v>
      </c>
      <c r="BA45" s="87">
        <v>867.61</v>
      </c>
      <c r="BB45" s="87">
        <v>1964.4</v>
      </c>
      <c r="BC45" s="87">
        <v>249.9</v>
      </c>
      <c r="BD45" s="87">
        <v>2878.75</v>
      </c>
      <c r="BE45" s="87">
        <v>2755.68</v>
      </c>
      <c r="BF45" s="87">
        <v>11146.01</v>
      </c>
      <c r="BG45" s="87">
        <v>12489.45</v>
      </c>
      <c r="BH45" s="87">
        <v>5774.9</v>
      </c>
      <c r="BI45" s="87">
        <v>2608.38</v>
      </c>
      <c r="BJ45" s="87">
        <v>809.96</v>
      </c>
      <c r="BK45" s="87">
        <v>882.89</v>
      </c>
      <c r="BL45" s="87">
        <v>1617.79</v>
      </c>
      <c r="BM45" s="87">
        <v>262.64999999999998</v>
      </c>
      <c r="BN45" s="87">
        <v>894.9</v>
      </c>
      <c r="BO45" s="88">
        <v>0</v>
      </c>
      <c r="BP45" s="89">
        <v>0</v>
      </c>
      <c r="BQ45" s="88" t="s">
        <v>308</v>
      </c>
      <c r="BR45" s="87">
        <v>448207.87</v>
      </c>
      <c r="BS45" s="88" t="s">
        <v>308</v>
      </c>
      <c r="BT45" s="88">
        <v>166387</v>
      </c>
      <c r="BU45" s="88" t="s">
        <v>308</v>
      </c>
      <c r="BV45" s="87">
        <v>0.11</v>
      </c>
      <c r="BW45" s="88" t="s">
        <v>308</v>
      </c>
      <c r="BX45" s="87">
        <v>18365.810000000001</v>
      </c>
      <c r="BY45" s="88" t="s">
        <v>308</v>
      </c>
      <c r="BZ45" s="87">
        <v>184752.92</v>
      </c>
      <c r="CA45" s="88" t="s">
        <v>308</v>
      </c>
      <c r="CB45" s="87">
        <v>4514.41</v>
      </c>
      <c r="CC45" s="88" t="s">
        <v>308</v>
      </c>
      <c r="CD45" s="87">
        <v>34.75</v>
      </c>
      <c r="CE45" s="88" t="s">
        <v>308</v>
      </c>
      <c r="CF45" s="87">
        <v>-4006.09</v>
      </c>
      <c r="CG45" s="88" t="s">
        <v>308</v>
      </c>
      <c r="CH45" s="87">
        <v>-3971.34</v>
      </c>
      <c r="CI45" s="88" t="s">
        <v>308</v>
      </c>
      <c r="CJ45" s="87">
        <v>543.07000000000005</v>
      </c>
      <c r="CK45" s="88" t="s">
        <v>308</v>
      </c>
      <c r="CL45" s="88">
        <v>0</v>
      </c>
      <c r="CM45" s="88" t="s">
        <v>308</v>
      </c>
      <c r="CN45" s="88">
        <v>0</v>
      </c>
      <c r="CO45" s="88" t="s">
        <v>308</v>
      </c>
      <c r="CP45" s="88">
        <v>0</v>
      </c>
      <c r="CQ45" s="88" t="s">
        <v>308</v>
      </c>
      <c r="CR45" s="90">
        <v>23746.78</v>
      </c>
      <c r="CS45" s="88" t="s">
        <v>308</v>
      </c>
      <c r="CT45" s="87">
        <v>23746.78</v>
      </c>
      <c r="CU45" s="88" t="s">
        <v>308</v>
      </c>
      <c r="CV45" s="87">
        <v>209042.77</v>
      </c>
      <c r="CW45" s="88" t="s">
        <v>308</v>
      </c>
      <c r="CX45" s="87">
        <v>657250.64</v>
      </c>
      <c r="CY45" s="88" t="s">
        <v>308</v>
      </c>
    </row>
    <row r="46" spans="1:103" ht="14.5" x14ac:dyDescent="0.35">
      <c r="A46" s="86" t="s">
        <v>309</v>
      </c>
      <c r="B46" s="86" t="s">
        <v>358</v>
      </c>
      <c r="C46" s="71" t="str">
        <f>'Correspondance tables'!K34</f>
        <v>ISIC 50</v>
      </c>
      <c r="D46" s="71" t="str">
        <f>VLOOKUP(C46, 'Correspondance tables'!$O$3:$P$73, 2, FALSE)</f>
        <v>ISIC 49T53</v>
      </c>
      <c r="E46" s="91">
        <v>133.63999999999999</v>
      </c>
      <c r="F46" s="91">
        <v>317.11</v>
      </c>
      <c r="G46" s="91">
        <v>146.52000000000001</v>
      </c>
      <c r="H46" s="91">
        <v>792.24</v>
      </c>
      <c r="I46" s="91">
        <v>1387.27</v>
      </c>
      <c r="J46" s="91">
        <v>187.64</v>
      </c>
      <c r="K46" s="91">
        <v>390.83</v>
      </c>
      <c r="L46" s="91">
        <v>490.91</v>
      </c>
      <c r="M46" s="91">
        <v>76.56</v>
      </c>
      <c r="N46" s="91">
        <v>1916.24</v>
      </c>
      <c r="O46" s="91">
        <v>1328.57</v>
      </c>
      <c r="P46" s="91">
        <v>98.21</v>
      </c>
      <c r="Q46" s="91">
        <v>311.25</v>
      </c>
      <c r="R46" s="91">
        <v>549.66</v>
      </c>
      <c r="S46" s="91">
        <v>1552.2</v>
      </c>
      <c r="T46" s="91">
        <v>655.09</v>
      </c>
      <c r="U46" s="91">
        <v>255.88</v>
      </c>
      <c r="V46" s="91">
        <v>246.02</v>
      </c>
      <c r="W46" s="91">
        <v>594.94000000000005</v>
      </c>
      <c r="X46" s="91">
        <v>639.9</v>
      </c>
      <c r="Y46" s="91">
        <v>135.12</v>
      </c>
      <c r="Z46" s="91">
        <v>190.02</v>
      </c>
      <c r="AA46" s="91">
        <v>122.63</v>
      </c>
      <c r="AB46" s="91">
        <v>570.79999999999995</v>
      </c>
      <c r="AC46" s="91">
        <v>6.42</v>
      </c>
      <c r="AD46" s="91">
        <v>155.25</v>
      </c>
      <c r="AE46" s="91">
        <v>621.36</v>
      </c>
      <c r="AF46" s="91">
        <v>1158.42</v>
      </c>
      <c r="AG46" s="91">
        <v>6146.64</v>
      </c>
      <c r="AH46" s="91">
        <v>182.97</v>
      </c>
      <c r="AI46" s="91">
        <v>2428.4699999999998</v>
      </c>
      <c r="AJ46" s="91">
        <v>18629.13</v>
      </c>
      <c r="AK46" s="91">
        <v>90.01</v>
      </c>
      <c r="AL46" s="91">
        <v>6068.98</v>
      </c>
      <c r="AM46" s="91">
        <v>108.11</v>
      </c>
      <c r="AN46" s="91">
        <v>151.41</v>
      </c>
      <c r="AO46" s="91">
        <v>90.75</v>
      </c>
      <c r="AP46" s="91">
        <v>12.34</v>
      </c>
      <c r="AQ46" s="91">
        <v>111.26</v>
      </c>
      <c r="AR46" s="91">
        <v>76.98</v>
      </c>
      <c r="AS46" s="91">
        <v>93.67</v>
      </c>
      <c r="AT46" s="91">
        <v>64.97</v>
      </c>
      <c r="AU46" s="91">
        <v>50.96</v>
      </c>
      <c r="AV46" s="91">
        <v>31.86</v>
      </c>
      <c r="AW46" s="91">
        <v>83.71</v>
      </c>
      <c r="AX46" s="91">
        <v>65.180000000000007</v>
      </c>
      <c r="AY46" s="91">
        <v>18.559999999999999</v>
      </c>
      <c r="AZ46" s="91">
        <v>58.49</v>
      </c>
      <c r="BA46" s="91">
        <v>31.54</v>
      </c>
      <c r="BB46" s="91">
        <v>126.79</v>
      </c>
      <c r="BC46" s="91">
        <v>13.55</v>
      </c>
      <c r="BD46" s="91">
        <v>1172.3599999999999</v>
      </c>
      <c r="BE46" s="91">
        <v>100.45</v>
      </c>
      <c r="BF46" s="91">
        <v>185.14</v>
      </c>
      <c r="BG46" s="91">
        <v>113.31</v>
      </c>
      <c r="BH46" s="91">
        <v>134.37</v>
      </c>
      <c r="BI46" s="91">
        <v>70.959999999999994</v>
      </c>
      <c r="BJ46" s="91">
        <v>21.49</v>
      </c>
      <c r="BK46" s="91">
        <v>22.98</v>
      </c>
      <c r="BL46" s="91">
        <v>50.67</v>
      </c>
      <c r="BM46" s="91">
        <v>5.04</v>
      </c>
      <c r="BN46" s="91">
        <v>13.55</v>
      </c>
      <c r="BO46" s="92">
        <v>0</v>
      </c>
      <c r="BP46" s="93">
        <v>0</v>
      </c>
      <c r="BQ46" s="92" t="s">
        <v>308</v>
      </c>
      <c r="BR46" s="91">
        <v>51657.34</v>
      </c>
      <c r="BS46" s="92" t="s">
        <v>308</v>
      </c>
      <c r="BT46" s="91">
        <v>21543.34</v>
      </c>
      <c r="BU46" s="92" t="s">
        <v>308</v>
      </c>
      <c r="BV46" s="92">
        <v>0</v>
      </c>
      <c r="BW46" s="92" t="s">
        <v>308</v>
      </c>
      <c r="BX46" s="91">
        <v>199.8</v>
      </c>
      <c r="BY46" s="92" t="s">
        <v>308</v>
      </c>
      <c r="BZ46" s="91">
        <v>21743.14</v>
      </c>
      <c r="CA46" s="92" t="s">
        <v>308</v>
      </c>
      <c r="CB46" s="91">
        <v>246.78</v>
      </c>
      <c r="CC46" s="92" t="s">
        <v>308</v>
      </c>
      <c r="CD46" s="91">
        <v>3.73</v>
      </c>
      <c r="CE46" s="92" t="s">
        <v>308</v>
      </c>
      <c r="CF46" s="91">
        <v>-1488.94</v>
      </c>
      <c r="CG46" s="92" t="s">
        <v>308</v>
      </c>
      <c r="CH46" s="91">
        <v>-1485.21</v>
      </c>
      <c r="CI46" s="92" t="s">
        <v>308</v>
      </c>
      <c r="CJ46" s="91">
        <v>-1238.43</v>
      </c>
      <c r="CK46" s="92" t="s">
        <v>308</v>
      </c>
      <c r="CL46" s="92">
        <v>0</v>
      </c>
      <c r="CM46" s="92" t="s">
        <v>308</v>
      </c>
      <c r="CN46" s="92">
        <v>0</v>
      </c>
      <c r="CO46" s="92" t="s">
        <v>308</v>
      </c>
      <c r="CP46" s="92">
        <v>0</v>
      </c>
      <c r="CQ46" s="92" t="s">
        <v>308</v>
      </c>
      <c r="CR46" s="94">
        <v>71963.22</v>
      </c>
      <c r="CS46" s="92" t="s">
        <v>308</v>
      </c>
      <c r="CT46" s="91">
        <v>71963.22</v>
      </c>
      <c r="CU46" s="92" t="s">
        <v>308</v>
      </c>
      <c r="CV46" s="91">
        <v>92467.93</v>
      </c>
      <c r="CW46" s="92" t="s">
        <v>308</v>
      </c>
      <c r="CX46" s="91">
        <v>144125.26999999999</v>
      </c>
      <c r="CY46" s="92" t="s">
        <v>308</v>
      </c>
    </row>
    <row r="47" spans="1:103" ht="14.5" x14ac:dyDescent="0.35">
      <c r="A47" s="86" t="s">
        <v>309</v>
      </c>
      <c r="B47" s="86" t="s">
        <v>359</v>
      </c>
      <c r="C47" s="71" t="str">
        <f>'Correspondance tables'!K35</f>
        <v>ISIC 51</v>
      </c>
      <c r="D47" s="71" t="str">
        <f>VLOOKUP(C47, 'Correspondance tables'!$O$3:$P$73, 2, FALSE)</f>
        <v>ISIC 49T53</v>
      </c>
      <c r="E47" s="87">
        <v>80.27</v>
      </c>
      <c r="F47" s="87">
        <v>33.450000000000003</v>
      </c>
      <c r="G47" s="87">
        <v>18.87</v>
      </c>
      <c r="H47" s="87">
        <v>325.39</v>
      </c>
      <c r="I47" s="87">
        <v>858.8</v>
      </c>
      <c r="J47" s="87">
        <v>173.1</v>
      </c>
      <c r="K47" s="87">
        <v>82.11</v>
      </c>
      <c r="L47" s="87">
        <v>146.25</v>
      </c>
      <c r="M47" s="87">
        <v>63.3</v>
      </c>
      <c r="N47" s="87">
        <v>166.76</v>
      </c>
      <c r="O47" s="87">
        <v>573.49</v>
      </c>
      <c r="P47" s="87">
        <v>265.02999999999997</v>
      </c>
      <c r="Q47" s="87">
        <v>241.87</v>
      </c>
      <c r="R47" s="87">
        <v>220.5</v>
      </c>
      <c r="S47" s="87">
        <v>265.99</v>
      </c>
      <c r="T47" s="87">
        <v>358.32</v>
      </c>
      <c r="U47" s="87">
        <v>763.58</v>
      </c>
      <c r="V47" s="87">
        <v>355.7</v>
      </c>
      <c r="W47" s="87">
        <v>1015.68</v>
      </c>
      <c r="X47" s="87">
        <v>598.99</v>
      </c>
      <c r="Y47" s="87">
        <v>314.85000000000002</v>
      </c>
      <c r="Z47" s="87">
        <v>346.38</v>
      </c>
      <c r="AA47" s="87">
        <v>237.92</v>
      </c>
      <c r="AB47" s="87">
        <v>436.96</v>
      </c>
      <c r="AC47" s="87">
        <v>15.65</v>
      </c>
      <c r="AD47" s="87">
        <v>168.28</v>
      </c>
      <c r="AE47" s="87">
        <v>678.61</v>
      </c>
      <c r="AF47" s="87">
        <v>446.82</v>
      </c>
      <c r="AG47" s="87">
        <v>2744.14</v>
      </c>
      <c r="AH47" s="87">
        <v>967.92</v>
      </c>
      <c r="AI47" s="87">
        <v>1206.27</v>
      </c>
      <c r="AJ47" s="87">
        <v>375.01</v>
      </c>
      <c r="AK47" s="87">
        <v>8760.59</v>
      </c>
      <c r="AL47" s="87">
        <v>5162.59</v>
      </c>
      <c r="AM47" s="87">
        <v>951.49</v>
      </c>
      <c r="AN47" s="87">
        <v>602.77</v>
      </c>
      <c r="AO47" s="87">
        <v>186.67</v>
      </c>
      <c r="AP47" s="87">
        <v>290.58999999999997</v>
      </c>
      <c r="AQ47" s="87">
        <v>281.19</v>
      </c>
      <c r="AR47" s="87">
        <v>547.82000000000005</v>
      </c>
      <c r="AS47" s="87">
        <v>3444.54</v>
      </c>
      <c r="AT47" s="87">
        <v>1404.36</v>
      </c>
      <c r="AU47" s="87">
        <v>844.53</v>
      </c>
      <c r="AV47" s="87">
        <v>170.04</v>
      </c>
      <c r="AW47" s="87">
        <v>2490.9299999999998</v>
      </c>
      <c r="AX47" s="87">
        <v>722.4</v>
      </c>
      <c r="AY47" s="87">
        <v>499.3</v>
      </c>
      <c r="AZ47" s="87">
        <v>532.75</v>
      </c>
      <c r="BA47" s="87">
        <v>352.96</v>
      </c>
      <c r="BB47" s="87">
        <v>539.77</v>
      </c>
      <c r="BC47" s="87">
        <v>169.07</v>
      </c>
      <c r="BD47" s="87">
        <v>11584.63</v>
      </c>
      <c r="BE47" s="87">
        <v>966.11</v>
      </c>
      <c r="BF47" s="87">
        <v>2275.06</v>
      </c>
      <c r="BG47" s="87">
        <v>562.85</v>
      </c>
      <c r="BH47" s="87">
        <v>578.49</v>
      </c>
      <c r="BI47" s="87">
        <v>312.64999999999998</v>
      </c>
      <c r="BJ47" s="87">
        <v>325.14999999999998</v>
      </c>
      <c r="BK47" s="87">
        <v>276.38</v>
      </c>
      <c r="BL47" s="87">
        <v>814.41</v>
      </c>
      <c r="BM47" s="87">
        <v>24.58</v>
      </c>
      <c r="BN47" s="87">
        <v>86.57</v>
      </c>
      <c r="BO47" s="88">
        <v>0</v>
      </c>
      <c r="BP47" s="89">
        <v>0</v>
      </c>
      <c r="BQ47" s="88" t="s">
        <v>308</v>
      </c>
      <c r="BR47" s="87">
        <v>60307.5</v>
      </c>
      <c r="BS47" s="88" t="s">
        <v>308</v>
      </c>
      <c r="BT47" s="87">
        <v>66364.19</v>
      </c>
      <c r="BU47" s="88" t="s">
        <v>308</v>
      </c>
      <c r="BV47" s="88">
        <v>0</v>
      </c>
      <c r="BW47" s="88" t="s">
        <v>308</v>
      </c>
      <c r="BX47" s="87">
        <v>354.45</v>
      </c>
      <c r="BY47" s="88" t="s">
        <v>308</v>
      </c>
      <c r="BZ47" s="87">
        <v>66718.64</v>
      </c>
      <c r="CA47" s="88" t="s">
        <v>308</v>
      </c>
      <c r="CB47" s="87">
        <v>44.6</v>
      </c>
      <c r="CC47" s="88" t="s">
        <v>308</v>
      </c>
      <c r="CD47" s="87">
        <v>0.63</v>
      </c>
      <c r="CE47" s="88" t="s">
        <v>308</v>
      </c>
      <c r="CF47" s="87">
        <v>0.06</v>
      </c>
      <c r="CG47" s="88" t="s">
        <v>308</v>
      </c>
      <c r="CH47" s="87">
        <v>0.69</v>
      </c>
      <c r="CI47" s="88" t="s">
        <v>308</v>
      </c>
      <c r="CJ47" s="87">
        <v>45.29</v>
      </c>
      <c r="CK47" s="88" t="s">
        <v>308</v>
      </c>
      <c r="CL47" s="88">
        <v>0</v>
      </c>
      <c r="CM47" s="88" t="s">
        <v>308</v>
      </c>
      <c r="CN47" s="88">
        <v>0</v>
      </c>
      <c r="CO47" s="88" t="s">
        <v>308</v>
      </c>
      <c r="CP47" s="88">
        <v>0</v>
      </c>
      <c r="CQ47" s="88" t="s">
        <v>308</v>
      </c>
      <c r="CR47" s="90">
        <v>31166.45</v>
      </c>
      <c r="CS47" s="88" t="s">
        <v>308</v>
      </c>
      <c r="CT47" s="87">
        <v>31166.45</v>
      </c>
      <c r="CU47" s="88" t="s">
        <v>308</v>
      </c>
      <c r="CV47" s="87">
        <v>97930.38</v>
      </c>
      <c r="CW47" s="88" t="s">
        <v>308</v>
      </c>
      <c r="CX47" s="87">
        <v>158237.87</v>
      </c>
      <c r="CY47" s="88" t="s">
        <v>308</v>
      </c>
    </row>
    <row r="48" spans="1:103" ht="14.5" x14ac:dyDescent="0.35">
      <c r="A48" s="86" t="s">
        <v>309</v>
      </c>
      <c r="B48" s="86" t="s">
        <v>360</v>
      </c>
      <c r="C48" s="71" t="str">
        <f>'Correspondance tables'!K36</f>
        <v>ISIC 52</v>
      </c>
      <c r="D48" s="71" t="str">
        <f>VLOOKUP(C48, 'Correspondance tables'!$O$3:$P$73, 2, FALSE)</f>
        <v>ISIC 49T53</v>
      </c>
      <c r="E48" s="91">
        <v>914.94</v>
      </c>
      <c r="F48" s="91">
        <v>155.71</v>
      </c>
      <c r="G48" s="91">
        <v>450.23</v>
      </c>
      <c r="H48" s="91">
        <v>1750.91</v>
      </c>
      <c r="I48" s="91">
        <v>14967.54</v>
      </c>
      <c r="J48" s="91">
        <v>1331.63</v>
      </c>
      <c r="K48" s="91">
        <v>1649.55</v>
      </c>
      <c r="L48" s="91">
        <v>2992.61</v>
      </c>
      <c r="M48" s="91">
        <v>611.95000000000005</v>
      </c>
      <c r="N48" s="91">
        <v>3928.76</v>
      </c>
      <c r="O48" s="91">
        <v>5565.8</v>
      </c>
      <c r="P48" s="91">
        <v>1929.38</v>
      </c>
      <c r="Q48" s="91">
        <v>2467.36</v>
      </c>
      <c r="R48" s="91">
        <v>2952.9</v>
      </c>
      <c r="S48" s="91">
        <v>3576.22</v>
      </c>
      <c r="T48" s="91">
        <v>2617.36</v>
      </c>
      <c r="U48" s="91">
        <v>1949.07</v>
      </c>
      <c r="V48" s="91">
        <v>2099.2600000000002</v>
      </c>
      <c r="W48" s="91">
        <v>5739.49</v>
      </c>
      <c r="X48" s="91">
        <v>8762.48</v>
      </c>
      <c r="Y48" s="91">
        <v>1255.22</v>
      </c>
      <c r="Z48" s="91">
        <v>1341.7</v>
      </c>
      <c r="AA48" s="91">
        <v>982.07</v>
      </c>
      <c r="AB48" s="91">
        <v>3437.32</v>
      </c>
      <c r="AC48" s="91">
        <v>263.38</v>
      </c>
      <c r="AD48" s="91">
        <v>1663.62</v>
      </c>
      <c r="AE48" s="91">
        <v>6158.38</v>
      </c>
      <c r="AF48" s="91">
        <v>4562.1499999999996</v>
      </c>
      <c r="AG48" s="91">
        <v>76618.39</v>
      </c>
      <c r="AH48" s="91">
        <v>18370.27</v>
      </c>
      <c r="AI48" s="91">
        <v>64455.48</v>
      </c>
      <c r="AJ48" s="91">
        <v>40469.08</v>
      </c>
      <c r="AK48" s="91">
        <v>19400.7</v>
      </c>
      <c r="AL48" s="91">
        <v>106689.57</v>
      </c>
      <c r="AM48" s="91">
        <v>10981.11</v>
      </c>
      <c r="AN48" s="91">
        <v>2103.59</v>
      </c>
      <c r="AO48" s="91">
        <v>1253.3499999999999</v>
      </c>
      <c r="AP48" s="91">
        <v>399.98</v>
      </c>
      <c r="AQ48" s="91">
        <v>1322.24</v>
      </c>
      <c r="AR48" s="91">
        <v>1950.83</v>
      </c>
      <c r="AS48" s="91">
        <v>1811.47</v>
      </c>
      <c r="AT48" s="91">
        <v>966.91</v>
      </c>
      <c r="AU48" s="91">
        <v>418.1</v>
      </c>
      <c r="AV48" s="91">
        <v>851.89</v>
      </c>
      <c r="AW48" s="91">
        <v>2553.8000000000002</v>
      </c>
      <c r="AX48" s="91">
        <v>1142.3699999999999</v>
      </c>
      <c r="AY48" s="91">
        <v>416.57</v>
      </c>
      <c r="AZ48" s="91">
        <v>348.9</v>
      </c>
      <c r="BA48" s="91">
        <v>791.1</v>
      </c>
      <c r="BB48" s="91">
        <v>1825.69</v>
      </c>
      <c r="BC48" s="91">
        <v>222.78</v>
      </c>
      <c r="BD48" s="91">
        <v>886.51</v>
      </c>
      <c r="BE48" s="91">
        <v>2893.72</v>
      </c>
      <c r="BF48" s="91">
        <v>2482.58</v>
      </c>
      <c r="BG48" s="91">
        <v>484.81</v>
      </c>
      <c r="BH48" s="91">
        <v>511.69</v>
      </c>
      <c r="BI48" s="91">
        <v>159.6</v>
      </c>
      <c r="BJ48" s="91">
        <v>422.92</v>
      </c>
      <c r="BK48" s="91">
        <v>340.02</v>
      </c>
      <c r="BL48" s="91">
        <v>165.58</v>
      </c>
      <c r="BM48" s="91">
        <v>135.47999999999999</v>
      </c>
      <c r="BN48" s="91">
        <v>281.06</v>
      </c>
      <c r="BO48" s="92">
        <v>0</v>
      </c>
      <c r="BP48" s="93">
        <v>0</v>
      </c>
      <c r="BQ48" s="92" t="s">
        <v>308</v>
      </c>
      <c r="BR48" s="91">
        <v>450205.14</v>
      </c>
      <c r="BS48" s="92" t="s">
        <v>308</v>
      </c>
      <c r="BT48" s="91">
        <v>27715.9</v>
      </c>
      <c r="BU48" s="92" t="s">
        <v>308</v>
      </c>
      <c r="BV48" s="91">
        <v>17.3</v>
      </c>
      <c r="BW48" s="92" t="s">
        <v>308</v>
      </c>
      <c r="BX48" s="91">
        <v>44055.7</v>
      </c>
      <c r="BY48" s="92" t="s">
        <v>308</v>
      </c>
      <c r="BZ48" s="91">
        <v>71788.899999999994</v>
      </c>
      <c r="CA48" s="92" t="s">
        <v>308</v>
      </c>
      <c r="CB48" s="91">
        <v>367.81</v>
      </c>
      <c r="CC48" s="92" t="s">
        <v>308</v>
      </c>
      <c r="CD48" s="91">
        <v>2.2000000000000002</v>
      </c>
      <c r="CE48" s="92" t="s">
        <v>308</v>
      </c>
      <c r="CF48" s="91">
        <v>11.05</v>
      </c>
      <c r="CG48" s="92" t="s">
        <v>308</v>
      </c>
      <c r="CH48" s="91">
        <v>13.25</v>
      </c>
      <c r="CI48" s="92" t="s">
        <v>308</v>
      </c>
      <c r="CJ48" s="91">
        <v>381.06</v>
      </c>
      <c r="CK48" s="92" t="s">
        <v>308</v>
      </c>
      <c r="CL48" s="92">
        <v>0</v>
      </c>
      <c r="CM48" s="92" t="s">
        <v>308</v>
      </c>
      <c r="CN48" s="92">
        <v>0</v>
      </c>
      <c r="CO48" s="92" t="s">
        <v>308</v>
      </c>
      <c r="CP48" s="92">
        <v>0</v>
      </c>
      <c r="CQ48" s="92" t="s">
        <v>308</v>
      </c>
      <c r="CR48" s="94">
        <v>28896.36</v>
      </c>
      <c r="CS48" s="92" t="s">
        <v>308</v>
      </c>
      <c r="CT48" s="91">
        <v>28896.36</v>
      </c>
      <c r="CU48" s="92" t="s">
        <v>308</v>
      </c>
      <c r="CV48" s="91">
        <v>101066.32</v>
      </c>
      <c r="CW48" s="92" t="s">
        <v>308</v>
      </c>
      <c r="CX48" s="91">
        <v>551271.46</v>
      </c>
      <c r="CY48" s="92" t="s">
        <v>308</v>
      </c>
    </row>
    <row r="49" spans="1:103" ht="14.5" x14ac:dyDescent="0.35">
      <c r="A49" s="86" t="s">
        <v>309</v>
      </c>
      <c r="B49" s="86" t="s">
        <v>361</v>
      </c>
      <c r="C49" s="71" t="str">
        <f>'Correspondance tables'!K37</f>
        <v>ISIC 53</v>
      </c>
      <c r="D49" s="71" t="str">
        <f>VLOOKUP(C49, 'Correspondance tables'!$O$3:$P$73, 2, FALSE)</f>
        <v>ISIC 49T53</v>
      </c>
      <c r="E49" s="87">
        <v>175.65</v>
      </c>
      <c r="F49" s="87">
        <v>34.17</v>
      </c>
      <c r="G49" s="87">
        <v>12.09</v>
      </c>
      <c r="H49" s="87">
        <v>123.33</v>
      </c>
      <c r="I49" s="87">
        <v>1545.55</v>
      </c>
      <c r="J49" s="87">
        <v>386.7</v>
      </c>
      <c r="K49" s="87">
        <v>153.58000000000001</v>
      </c>
      <c r="L49" s="87">
        <v>199.16</v>
      </c>
      <c r="M49" s="87">
        <v>433.8</v>
      </c>
      <c r="N49" s="87">
        <v>186.85</v>
      </c>
      <c r="O49" s="87">
        <v>2004.02</v>
      </c>
      <c r="P49" s="87">
        <v>919.76</v>
      </c>
      <c r="Q49" s="87">
        <v>481.98</v>
      </c>
      <c r="R49" s="87">
        <v>359.02</v>
      </c>
      <c r="S49" s="87">
        <v>376.23</v>
      </c>
      <c r="T49" s="87">
        <v>829.95</v>
      </c>
      <c r="U49" s="87">
        <v>1267.94</v>
      </c>
      <c r="V49" s="87">
        <v>1282.8499999999999</v>
      </c>
      <c r="W49" s="88">
        <v>2582</v>
      </c>
      <c r="X49" s="87">
        <v>1244.99</v>
      </c>
      <c r="Y49" s="87">
        <v>142.62</v>
      </c>
      <c r="Z49" s="87">
        <v>921.67</v>
      </c>
      <c r="AA49" s="87">
        <v>466.63</v>
      </c>
      <c r="AB49" s="87">
        <v>1632.43</v>
      </c>
      <c r="AC49" s="87">
        <v>311.45999999999998</v>
      </c>
      <c r="AD49" s="87">
        <v>727.81</v>
      </c>
      <c r="AE49" s="87">
        <v>1037.93</v>
      </c>
      <c r="AF49" s="87">
        <v>1132.73</v>
      </c>
      <c r="AG49" s="87">
        <v>9151.41</v>
      </c>
      <c r="AH49" s="87">
        <v>16930.45</v>
      </c>
      <c r="AI49" s="87">
        <v>2302.0500000000002</v>
      </c>
      <c r="AJ49" s="87">
        <v>118.4</v>
      </c>
      <c r="AK49" s="87">
        <v>259.61</v>
      </c>
      <c r="AL49" s="87">
        <v>1735.02</v>
      </c>
      <c r="AM49" s="87">
        <v>10679.61</v>
      </c>
      <c r="AN49" s="87">
        <v>1669.37</v>
      </c>
      <c r="AO49" s="87">
        <v>2039.89</v>
      </c>
      <c r="AP49" s="87">
        <v>535.63</v>
      </c>
      <c r="AQ49" s="87">
        <v>4543.46</v>
      </c>
      <c r="AR49" s="87">
        <v>1919.05</v>
      </c>
      <c r="AS49" s="87">
        <v>7134.82</v>
      </c>
      <c r="AT49" s="87">
        <v>3571.1</v>
      </c>
      <c r="AU49" s="87">
        <v>1771.4</v>
      </c>
      <c r="AV49" s="87">
        <v>1007.81</v>
      </c>
      <c r="AW49" s="87">
        <v>3320.07</v>
      </c>
      <c r="AX49" s="87">
        <v>919.82</v>
      </c>
      <c r="AY49" s="87">
        <v>474.16</v>
      </c>
      <c r="AZ49" s="87">
        <v>546.72</v>
      </c>
      <c r="BA49" s="87">
        <v>754.84</v>
      </c>
      <c r="BB49" s="87">
        <v>693.35</v>
      </c>
      <c r="BC49" s="87">
        <v>926.7</v>
      </c>
      <c r="BD49" s="87">
        <v>516.07000000000005</v>
      </c>
      <c r="BE49" s="87">
        <v>2100.96</v>
      </c>
      <c r="BF49" s="87">
        <v>8749.02</v>
      </c>
      <c r="BG49" s="87">
        <v>1702.78</v>
      </c>
      <c r="BH49" s="87">
        <v>1639.46</v>
      </c>
      <c r="BI49" s="87">
        <v>1321.01</v>
      </c>
      <c r="BJ49" s="87">
        <v>874.65</v>
      </c>
      <c r="BK49" s="87">
        <v>419.29</v>
      </c>
      <c r="BL49" s="87">
        <v>815.74</v>
      </c>
      <c r="BM49" s="87">
        <v>68.81</v>
      </c>
      <c r="BN49" s="87">
        <v>294.86</v>
      </c>
      <c r="BO49" s="88">
        <v>0</v>
      </c>
      <c r="BP49" s="89">
        <v>0</v>
      </c>
      <c r="BQ49" s="88" t="s">
        <v>308</v>
      </c>
      <c r="BR49" s="87">
        <v>112480.28</v>
      </c>
      <c r="BS49" s="88" t="s">
        <v>308</v>
      </c>
      <c r="BT49" s="87">
        <v>9865.6200000000008</v>
      </c>
      <c r="BU49" s="88" t="s">
        <v>308</v>
      </c>
      <c r="BV49" s="88">
        <v>0</v>
      </c>
      <c r="BW49" s="88" t="s">
        <v>308</v>
      </c>
      <c r="BX49" s="87">
        <v>6.01</v>
      </c>
      <c r="BY49" s="88" t="s">
        <v>308</v>
      </c>
      <c r="BZ49" s="87">
        <v>9871.6299999999992</v>
      </c>
      <c r="CA49" s="88" t="s">
        <v>308</v>
      </c>
      <c r="CB49" s="87">
        <v>0.27</v>
      </c>
      <c r="CC49" s="88" t="s">
        <v>308</v>
      </c>
      <c r="CD49" s="88">
        <v>0</v>
      </c>
      <c r="CE49" s="88" t="s">
        <v>308</v>
      </c>
      <c r="CF49" s="87">
        <v>-0.14000000000000001</v>
      </c>
      <c r="CG49" s="88" t="s">
        <v>308</v>
      </c>
      <c r="CH49" s="87">
        <v>-0.14000000000000001</v>
      </c>
      <c r="CI49" s="88" t="s">
        <v>308</v>
      </c>
      <c r="CJ49" s="87">
        <v>0.14000000000000001</v>
      </c>
      <c r="CK49" s="88" t="s">
        <v>308</v>
      </c>
      <c r="CL49" s="88">
        <v>0</v>
      </c>
      <c r="CM49" s="88" t="s">
        <v>308</v>
      </c>
      <c r="CN49" s="88">
        <v>0</v>
      </c>
      <c r="CO49" s="88" t="s">
        <v>308</v>
      </c>
      <c r="CP49" s="88">
        <v>0</v>
      </c>
      <c r="CQ49" s="88" t="s">
        <v>308</v>
      </c>
      <c r="CR49" s="90">
        <v>3207.41</v>
      </c>
      <c r="CS49" s="88" t="s">
        <v>308</v>
      </c>
      <c r="CT49" s="87">
        <v>3207.41</v>
      </c>
      <c r="CU49" s="88" t="s">
        <v>308</v>
      </c>
      <c r="CV49" s="87">
        <v>13079.18</v>
      </c>
      <c r="CW49" s="88" t="s">
        <v>308</v>
      </c>
      <c r="CX49" s="87">
        <v>125559.46</v>
      </c>
      <c r="CY49" s="88" t="s">
        <v>308</v>
      </c>
    </row>
    <row r="50" spans="1:103" ht="14.5" x14ac:dyDescent="0.35">
      <c r="A50" s="86" t="s">
        <v>309</v>
      </c>
      <c r="B50" s="86" t="s">
        <v>362</v>
      </c>
      <c r="C50" s="71" t="str">
        <f>'Correspondance tables'!K38</f>
        <v>ISIC 55-56</v>
      </c>
      <c r="D50" s="71" t="str">
        <f>VLOOKUP(C50, 'Correspondance tables'!$O$3:$P$73, 2, FALSE)</f>
        <v>ISIC 55T56</v>
      </c>
      <c r="E50" s="91">
        <v>327.84</v>
      </c>
      <c r="F50" s="91">
        <v>45.48</v>
      </c>
      <c r="G50" s="91">
        <v>14.12</v>
      </c>
      <c r="H50" s="91">
        <v>375.85</v>
      </c>
      <c r="I50" s="91">
        <v>2745.29</v>
      </c>
      <c r="J50" s="91">
        <v>713.62</v>
      </c>
      <c r="K50" s="91">
        <v>411.36</v>
      </c>
      <c r="L50" s="91">
        <v>167.87</v>
      </c>
      <c r="M50" s="91">
        <v>210.34</v>
      </c>
      <c r="N50" s="91">
        <v>346.71</v>
      </c>
      <c r="O50" s="91">
        <v>1383.64</v>
      </c>
      <c r="P50" s="91">
        <v>706.03</v>
      </c>
      <c r="Q50" s="91">
        <v>952.16</v>
      </c>
      <c r="R50" s="91">
        <v>650.11</v>
      </c>
      <c r="S50" s="91">
        <v>1112.1600000000001</v>
      </c>
      <c r="T50" s="91">
        <v>1527.5</v>
      </c>
      <c r="U50" s="91">
        <v>848.93</v>
      </c>
      <c r="V50" s="91">
        <v>895.2</v>
      </c>
      <c r="W50" s="91">
        <v>2387.4899999999998</v>
      </c>
      <c r="X50" s="91">
        <v>893.01</v>
      </c>
      <c r="Y50" s="91">
        <v>533.13</v>
      </c>
      <c r="Z50" s="91">
        <v>725.99</v>
      </c>
      <c r="AA50" s="91">
        <v>1069.68</v>
      </c>
      <c r="AB50" s="91">
        <v>2352.06</v>
      </c>
      <c r="AC50" s="91">
        <v>249.85</v>
      </c>
      <c r="AD50" s="91">
        <v>578.6</v>
      </c>
      <c r="AE50" s="91">
        <v>5785.96</v>
      </c>
      <c r="AF50" s="91">
        <v>1553.22</v>
      </c>
      <c r="AG50" s="91">
        <v>10498.87</v>
      </c>
      <c r="AH50" s="91">
        <v>5171.9399999999996</v>
      </c>
      <c r="AI50" s="91">
        <v>3532.26</v>
      </c>
      <c r="AJ50" s="91">
        <v>913.42</v>
      </c>
      <c r="AK50" s="91">
        <v>3659.14</v>
      </c>
      <c r="AL50" s="91">
        <v>2230.04</v>
      </c>
      <c r="AM50" s="91">
        <v>281.64</v>
      </c>
      <c r="AN50" s="91">
        <v>7426.78</v>
      </c>
      <c r="AO50" s="91">
        <v>614.09</v>
      </c>
      <c r="AP50" s="91">
        <v>1624.99</v>
      </c>
      <c r="AQ50" s="91">
        <v>1270.0999999999999</v>
      </c>
      <c r="AR50" s="91">
        <v>3552.46</v>
      </c>
      <c r="AS50" s="91">
        <v>3851.23</v>
      </c>
      <c r="AT50" s="91">
        <v>3813.71</v>
      </c>
      <c r="AU50" s="91">
        <v>1804.18</v>
      </c>
      <c r="AV50" s="91">
        <v>1947.37</v>
      </c>
      <c r="AW50" s="91">
        <v>6103.3</v>
      </c>
      <c r="AX50" s="91">
        <v>2298.81</v>
      </c>
      <c r="AY50" s="91">
        <v>1151.4100000000001</v>
      </c>
      <c r="AZ50" s="91">
        <v>926.16</v>
      </c>
      <c r="BA50" s="91">
        <v>947.32</v>
      </c>
      <c r="BB50" s="91">
        <v>1708.26</v>
      </c>
      <c r="BC50" s="91">
        <v>697.26</v>
      </c>
      <c r="BD50" s="91">
        <v>14681.42</v>
      </c>
      <c r="BE50" s="91">
        <v>4939.66</v>
      </c>
      <c r="BF50" s="91">
        <v>6432.57</v>
      </c>
      <c r="BG50" s="91">
        <v>5479.58</v>
      </c>
      <c r="BH50" s="91">
        <v>5992.66</v>
      </c>
      <c r="BI50" s="91">
        <v>4794.8999999999996</v>
      </c>
      <c r="BJ50" s="91">
        <v>1320.09</v>
      </c>
      <c r="BK50" s="91">
        <v>1363.41</v>
      </c>
      <c r="BL50" s="91">
        <v>1910.01</v>
      </c>
      <c r="BM50" s="91">
        <v>88.26</v>
      </c>
      <c r="BN50" s="91">
        <v>1249.07</v>
      </c>
      <c r="BO50" s="92">
        <v>0</v>
      </c>
      <c r="BP50" s="93">
        <v>0</v>
      </c>
      <c r="BQ50" s="92" t="s">
        <v>308</v>
      </c>
      <c r="BR50" s="91">
        <v>143839.56</v>
      </c>
      <c r="BS50" s="92" t="s">
        <v>308</v>
      </c>
      <c r="BT50" s="91">
        <v>621381.88</v>
      </c>
      <c r="BU50" s="92" t="s">
        <v>308</v>
      </c>
      <c r="BV50" s="91">
        <v>1821.71</v>
      </c>
      <c r="BW50" s="92" t="s">
        <v>308</v>
      </c>
      <c r="BX50" s="91">
        <v>2419.21</v>
      </c>
      <c r="BY50" s="92" t="s">
        <v>308</v>
      </c>
      <c r="BZ50" s="91">
        <v>625622.80000000005</v>
      </c>
      <c r="CA50" s="92" t="s">
        <v>308</v>
      </c>
      <c r="CB50" s="91">
        <v>0.51</v>
      </c>
      <c r="CC50" s="92" t="s">
        <v>308</v>
      </c>
      <c r="CD50" s="92">
        <v>0</v>
      </c>
      <c r="CE50" s="92" t="s">
        <v>308</v>
      </c>
      <c r="CF50" s="91">
        <v>1.37</v>
      </c>
      <c r="CG50" s="92" t="s">
        <v>308</v>
      </c>
      <c r="CH50" s="91">
        <v>1.37</v>
      </c>
      <c r="CI50" s="92" t="s">
        <v>308</v>
      </c>
      <c r="CJ50" s="91">
        <v>1.88</v>
      </c>
      <c r="CK50" s="92" t="s">
        <v>308</v>
      </c>
      <c r="CL50" s="92">
        <v>0</v>
      </c>
      <c r="CM50" s="92" t="s">
        <v>308</v>
      </c>
      <c r="CN50" s="92">
        <v>0</v>
      </c>
      <c r="CO50" s="92" t="s">
        <v>308</v>
      </c>
      <c r="CP50" s="92">
        <v>0</v>
      </c>
      <c r="CQ50" s="92" t="s">
        <v>308</v>
      </c>
      <c r="CR50" s="94">
        <v>18602.29</v>
      </c>
      <c r="CS50" s="92" t="s">
        <v>308</v>
      </c>
      <c r="CT50" s="91">
        <v>18602.29</v>
      </c>
      <c r="CU50" s="92" t="s">
        <v>308</v>
      </c>
      <c r="CV50" s="91">
        <v>644226.96</v>
      </c>
      <c r="CW50" s="92" t="s">
        <v>308</v>
      </c>
      <c r="CX50" s="91">
        <v>788066.53</v>
      </c>
      <c r="CY50" s="92" t="s">
        <v>308</v>
      </c>
    </row>
    <row r="51" spans="1:103" ht="14.5" x14ac:dyDescent="0.35">
      <c r="A51" s="86" t="s">
        <v>309</v>
      </c>
      <c r="B51" s="86" t="s">
        <v>363</v>
      </c>
      <c r="C51" s="71" t="str">
        <f>'Correspondance tables'!K39</f>
        <v>ISIC 58</v>
      </c>
      <c r="D51" s="71" t="str">
        <f>VLOOKUP(C51, 'Correspondance tables'!$O$3:$P$73, 2, FALSE)</f>
        <v>ISIC 58T60</v>
      </c>
      <c r="E51" s="87">
        <v>244.55</v>
      </c>
      <c r="F51" s="87">
        <v>35.43</v>
      </c>
      <c r="G51" s="88">
        <v>4</v>
      </c>
      <c r="H51" s="87">
        <v>333.47</v>
      </c>
      <c r="I51" s="87">
        <v>965.29</v>
      </c>
      <c r="J51" s="87">
        <v>203.92</v>
      </c>
      <c r="K51" s="87">
        <v>105.57</v>
      </c>
      <c r="L51" s="87">
        <v>267.39</v>
      </c>
      <c r="M51" s="87">
        <v>978.87</v>
      </c>
      <c r="N51" s="87">
        <v>408.59</v>
      </c>
      <c r="O51" s="87">
        <v>744.71</v>
      </c>
      <c r="P51" s="87">
        <v>867.18</v>
      </c>
      <c r="Q51" s="87">
        <v>282.89999999999998</v>
      </c>
      <c r="R51" s="87">
        <v>222.74</v>
      </c>
      <c r="S51" s="87">
        <v>358.99</v>
      </c>
      <c r="T51" s="87">
        <v>483.01</v>
      </c>
      <c r="U51" s="87">
        <v>596.05999999999995</v>
      </c>
      <c r="V51" s="87">
        <v>578.54999999999995</v>
      </c>
      <c r="W51" s="87">
        <v>724.09</v>
      </c>
      <c r="X51" s="87">
        <v>955.34</v>
      </c>
      <c r="Y51" s="87">
        <v>211.97</v>
      </c>
      <c r="Z51" s="87">
        <v>339.64</v>
      </c>
      <c r="AA51" s="87">
        <v>256.82</v>
      </c>
      <c r="AB51" s="87">
        <v>640.77</v>
      </c>
      <c r="AC51" s="87">
        <v>94.49</v>
      </c>
      <c r="AD51" s="87">
        <v>710.32</v>
      </c>
      <c r="AE51" s="87">
        <v>737.75</v>
      </c>
      <c r="AF51" s="87">
        <v>792.39</v>
      </c>
      <c r="AG51" s="87">
        <v>3157.59</v>
      </c>
      <c r="AH51" s="87">
        <v>1968.51</v>
      </c>
      <c r="AI51" s="87">
        <v>495.96</v>
      </c>
      <c r="AJ51" s="87">
        <v>95.64</v>
      </c>
      <c r="AK51" s="87">
        <v>197.77</v>
      </c>
      <c r="AL51" s="87">
        <v>577.03</v>
      </c>
      <c r="AM51" s="87">
        <v>192.14</v>
      </c>
      <c r="AN51" s="87">
        <v>1068.92</v>
      </c>
      <c r="AO51" s="87">
        <v>5955.39</v>
      </c>
      <c r="AP51" s="87">
        <v>868.98</v>
      </c>
      <c r="AQ51" s="87">
        <v>1149.58</v>
      </c>
      <c r="AR51" s="87">
        <v>3288.34</v>
      </c>
      <c r="AS51" s="87">
        <v>3333.82</v>
      </c>
      <c r="AT51" s="87">
        <v>1366.29</v>
      </c>
      <c r="AU51" s="87">
        <v>1829.26</v>
      </c>
      <c r="AV51" s="87">
        <v>632.25</v>
      </c>
      <c r="AW51" s="87">
        <v>2652.01</v>
      </c>
      <c r="AX51" s="87">
        <v>2046.35</v>
      </c>
      <c r="AY51" s="87">
        <v>1832.26</v>
      </c>
      <c r="AZ51" s="87">
        <v>5355.68</v>
      </c>
      <c r="BA51" s="87">
        <v>1206.48</v>
      </c>
      <c r="BB51" s="87">
        <v>504.05</v>
      </c>
      <c r="BC51" s="87">
        <v>338.35</v>
      </c>
      <c r="BD51" s="87">
        <v>314.58999999999997</v>
      </c>
      <c r="BE51" s="87">
        <v>1947.23</v>
      </c>
      <c r="BF51" s="87">
        <v>5692.18</v>
      </c>
      <c r="BG51" s="87">
        <v>6006.97</v>
      </c>
      <c r="BH51" s="87">
        <v>2137.88</v>
      </c>
      <c r="BI51" s="87">
        <v>1439.06</v>
      </c>
      <c r="BJ51" s="87">
        <v>2332.48</v>
      </c>
      <c r="BK51" s="87">
        <v>794.65</v>
      </c>
      <c r="BL51" s="87">
        <v>1599.36</v>
      </c>
      <c r="BM51" s="87">
        <v>28.86</v>
      </c>
      <c r="BN51" s="87">
        <v>221.13</v>
      </c>
      <c r="BO51" s="88">
        <v>0</v>
      </c>
      <c r="BP51" s="89">
        <v>0</v>
      </c>
      <c r="BQ51" s="88" t="s">
        <v>308</v>
      </c>
      <c r="BR51" s="87">
        <v>75771.81</v>
      </c>
      <c r="BS51" s="88" t="s">
        <v>308</v>
      </c>
      <c r="BT51" s="87">
        <v>55457.33</v>
      </c>
      <c r="BU51" s="88" t="s">
        <v>308</v>
      </c>
      <c r="BV51" s="87">
        <v>45.16</v>
      </c>
      <c r="BW51" s="88" t="s">
        <v>308</v>
      </c>
      <c r="BX51" s="87">
        <v>328.02</v>
      </c>
      <c r="BY51" s="88" t="s">
        <v>308</v>
      </c>
      <c r="BZ51" s="87">
        <v>55830.5</v>
      </c>
      <c r="CA51" s="88" t="s">
        <v>308</v>
      </c>
      <c r="CB51" s="87">
        <v>38658.18</v>
      </c>
      <c r="CC51" s="88" t="s">
        <v>308</v>
      </c>
      <c r="CD51" s="88">
        <v>0</v>
      </c>
      <c r="CE51" s="88" t="s">
        <v>308</v>
      </c>
      <c r="CF51" s="87">
        <v>21.62</v>
      </c>
      <c r="CG51" s="88" t="s">
        <v>308</v>
      </c>
      <c r="CH51" s="87">
        <v>21.62</v>
      </c>
      <c r="CI51" s="88" t="s">
        <v>308</v>
      </c>
      <c r="CJ51" s="87">
        <v>38679.800000000003</v>
      </c>
      <c r="CK51" s="88" t="s">
        <v>308</v>
      </c>
      <c r="CL51" s="88">
        <v>0</v>
      </c>
      <c r="CM51" s="88" t="s">
        <v>308</v>
      </c>
      <c r="CN51" s="88">
        <v>0</v>
      </c>
      <c r="CO51" s="88" t="s">
        <v>308</v>
      </c>
      <c r="CP51" s="88">
        <v>0</v>
      </c>
      <c r="CQ51" s="88" t="s">
        <v>308</v>
      </c>
      <c r="CR51" s="90">
        <v>27067.279999999999</v>
      </c>
      <c r="CS51" s="88" t="s">
        <v>308</v>
      </c>
      <c r="CT51" s="87">
        <v>27067.279999999999</v>
      </c>
      <c r="CU51" s="88" t="s">
        <v>308</v>
      </c>
      <c r="CV51" s="87">
        <v>121577.58</v>
      </c>
      <c r="CW51" s="88" t="s">
        <v>308</v>
      </c>
      <c r="CX51" s="87">
        <v>197349.4</v>
      </c>
      <c r="CY51" s="88" t="s">
        <v>308</v>
      </c>
    </row>
    <row r="52" spans="1:103" ht="14.5" x14ac:dyDescent="0.35">
      <c r="A52" s="86" t="s">
        <v>309</v>
      </c>
      <c r="B52" s="86" t="s">
        <v>364</v>
      </c>
      <c r="C52" s="71" t="str">
        <f>'Correspondance tables'!K40</f>
        <v>ISIC 59-60</v>
      </c>
      <c r="D52" s="71" t="str">
        <f>VLOOKUP(C52, 'Correspondance tables'!$O$3:$P$73, 2, FALSE)</f>
        <v>ISIC 58T60</v>
      </c>
      <c r="E52" s="91">
        <v>7.21</v>
      </c>
      <c r="F52" s="91">
        <v>6.4</v>
      </c>
      <c r="G52" s="91">
        <v>7.04</v>
      </c>
      <c r="H52" s="91">
        <v>20.83</v>
      </c>
      <c r="I52" s="91">
        <v>961.95</v>
      </c>
      <c r="J52" s="91">
        <v>86.93</v>
      </c>
      <c r="K52" s="91">
        <v>43.92</v>
      </c>
      <c r="L52" s="91">
        <v>45.6</v>
      </c>
      <c r="M52" s="91">
        <v>211.55</v>
      </c>
      <c r="N52" s="91">
        <v>47.93</v>
      </c>
      <c r="O52" s="91">
        <v>208.28</v>
      </c>
      <c r="P52" s="91">
        <v>175.92</v>
      </c>
      <c r="Q52" s="91">
        <v>51.96</v>
      </c>
      <c r="R52" s="91">
        <v>50.74</v>
      </c>
      <c r="S52" s="91">
        <v>40.119999999999997</v>
      </c>
      <c r="T52" s="91">
        <v>95.67</v>
      </c>
      <c r="U52" s="91">
        <v>109.79</v>
      </c>
      <c r="V52" s="91">
        <v>65.83</v>
      </c>
      <c r="W52" s="91">
        <v>116.14</v>
      </c>
      <c r="X52" s="91">
        <v>110.59</v>
      </c>
      <c r="Y52" s="91">
        <v>150.56</v>
      </c>
      <c r="Z52" s="91">
        <v>111.16</v>
      </c>
      <c r="AA52" s="91">
        <v>42.1</v>
      </c>
      <c r="AB52" s="91">
        <v>220.5</v>
      </c>
      <c r="AC52" s="91">
        <v>47.8</v>
      </c>
      <c r="AD52" s="91">
        <v>90.24</v>
      </c>
      <c r="AE52" s="91">
        <v>393.6</v>
      </c>
      <c r="AF52" s="91">
        <v>388.35</v>
      </c>
      <c r="AG52" s="91">
        <v>2208.86</v>
      </c>
      <c r="AH52" s="91">
        <v>1971.26</v>
      </c>
      <c r="AI52" s="91">
        <v>117.47</v>
      </c>
      <c r="AJ52" s="91">
        <v>79.2</v>
      </c>
      <c r="AK52" s="91">
        <v>104.86</v>
      </c>
      <c r="AL52" s="91">
        <v>238.66</v>
      </c>
      <c r="AM52" s="91">
        <v>59.92</v>
      </c>
      <c r="AN52" s="91">
        <v>1423.43</v>
      </c>
      <c r="AO52" s="91">
        <v>1839.48</v>
      </c>
      <c r="AP52" s="91">
        <v>28831.98</v>
      </c>
      <c r="AQ52" s="91">
        <v>4084.93</v>
      </c>
      <c r="AR52" s="91">
        <v>3274.85</v>
      </c>
      <c r="AS52" s="91">
        <v>243.04</v>
      </c>
      <c r="AT52" s="91">
        <v>171.16</v>
      </c>
      <c r="AU52" s="91">
        <v>75.27</v>
      </c>
      <c r="AV52" s="91">
        <v>449.79</v>
      </c>
      <c r="AW52" s="91">
        <v>2442.69</v>
      </c>
      <c r="AX52" s="91">
        <v>1087.75</v>
      </c>
      <c r="AY52" s="91">
        <v>669.96</v>
      </c>
      <c r="AZ52" s="91">
        <v>11311.61</v>
      </c>
      <c r="BA52" s="91">
        <v>282.07</v>
      </c>
      <c r="BB52" s="91">
        <v>874.34</v>
      </c>
      <c r="BC52" s="91">
        <v>125.9</v>
      </c>
      <c r="BD52" s="91">
        <v>80.78</v>
      </c>
      <c r="BE52" s="91">
        <v>1497.39</v>
      </c>
      <c r="BF52" s="91">
        <v>583.14</v>
      </c>
      <c r="BG52" s="91">
        <v>650.16</v>
      </c>
      <c r="BH52" s="91">
        <v>382.31</v>
      </c>
      <c r="BI52" s="91">
        <v>227.67</v>
      </c>
      <c r="BJ52" s="91">
        <v>1460.19</v>
      </c>
      <c r="BK52" s="91">
        <v>952.85</v>
      </c>
      <c r="BL52" s="91">
        <v>843.14</v>
      </c>
      <c r="BM52" s="91">
        <v>26.85</v>
      </c>
      <c r="BN52" s="91">
        <v>184.22</v>
      </c>
      <c r="BO52" s="92">
        <v>0</v>
      </c>
      <c r="BP52" s="93">
        <v>0</v>
      </c>
      <c r="BQ52" s="92" t="s">
        <v>308</v>
      </c>
      <c r="BR52" s="91">
        <v>72765.88</v>
      </c>
      <c r="BS52" s="92" t="s">
        <v>308</v>
      </c>
      <c r="BT52" s="91">
        <v>41823.18</v>
      </c>
      <c r="BU52" s="92" t="s">
        <v>308</v>
      </c>
      <c r="BV52" s="91">
        <v>5955.76</v>
      </c>
      <c r="BW52" s="92" t="s">
        <v>308</v>
      </c>
      <c r="BX52" s="91">
        <v>14718.08</v>
      </c>
      <c r="BY52" s="92" t="s">
        <v>308</v>
      </c>
      <c r="BZ52" s="91">
        <v>62497.02</v>
      </c>
      <c r="CA52" s="92" t="s">
        <v>308</v>
      </c>
      <c r="CB52" s="91">
        <v>20398.82</v>
      </c>
      <c r="CC52" s="92" t="s">
        <v>308</v>
      </c>
      <c r="CD52" s="91">
        <v>-12.79</v>
      </c>
      <c r="CE52" s="92" t="s">
        <v>308</v>
      </c>
      <c r="CF52" s="91">
        <v>460.67</v>
      </c>
      <c r="CG52" s="92" t="s">
        <v>308</v>
      </c>
      <c r="CH52" s="91">
        <v>447.88</v>
      </c>
      <c r="CI52" s="92" t="s">
        <v>308</v>
      </c>
      <c r="CJ52" s="91">
        <v>20846.7</v>
      </c>
      <c r="CK52" s="92" t="s">
        <v>308</v>
      </c>
      <c r="CL52" s="92">
        <v>0</v>
      </c>
      <c r="CM52" s="92" t="s">
        <v>308</v>
      </c>
      <c r="CN52" s="92">
        <v>0</v>
      </c>
      <c r="CO52" s="92" t="s">
        <v>308</v>
      </c>
      <c r="CP52" s="92">
        <v>0</v>
      </c>
      <c r="CQ52" s="92" t="s">
        <v>308</v>
      </c>
      <c r="CR52" s="94">
        <v>10194.81</v>
      </c>
      <c r="CS52" s="92" t="s">
        <v>308</v>
      </c>
      <c r="CT52" s="91">
        <v>10194.81</v>
      </c>
      <c r="CU52" s="92" t="s">
        <v>308</v>
      </c>
      <c r="CV52" s="91">
        <v>93538.53</v>
      </c>
      <c r="CW52" s="92" t="s">
        <v>308</v>
      </c>
      <c r="CX52" s="91">
        <v>166304.41</v>
      </c>
      <c r="CY52" s="92" t="s">
        <v>308</v>
      </c>
    </row>
    <row r="53" spans="1:103" ht="14.5" x14ac:dyDescent="0.35">
      <c r="A53" s="86" t="s">
        <v>309</v>
      </c>
      <c r="B53" s="86" t="s">
        <v>365</v>
      </c>
      <c r="C53" s="71" t="str">
        <f>'Correspondance tables'!K41</f>
        <v>ISIC 61</v>
      </c>
      <c r="D53" s="71" t="str">
        <f>VLOOKUP(C53, 'Correspondance tables'!$O$3:$P$73, 2, FALSE)</f>
        <v>ISIC 61</v>
      </c>
      <c r="E53" s="87">
        <v>540.15</v>
      </c>
      <c r="F53" s="87">
        <v>81.08</v>
      </c>
      <c r="G53" s="87">
        <v>82.02</v>
      </c>
      <c r="H53" s="87">
        <v>434.37</v>
      </c>
      <c r="I53" s="87">
        <v>2554.21</v>
      </c>
      <c r="J53" s="87">
        <v>698.94</v>
      </c>
      <c r="K53" s="87">
        <v>335.81</v>
      </c>
      <c r="L53" s="87">
        <v>493.46</v>
      </c>
      <c r="M53" s="87">
        <v>353.89</v>
      </c>
      <c r="N53" s="87">
        <v>444.92</v>
      </c>
      <c r="O53" s="87">
        <v>1377.33</v>
      </c>
      <c r="P53" s="87">
        <v>713.76</v>
      </c>
      <c r="Q53" s="87">
        <v>1025.27</v>
      </c>
      <c r="R53" s="87">
        <v>891.15</v>
      </c>
      <c r="S53" s="87">
        <v>1022.13</v>
      </c>
      <c r="T53" s="87">
        <v>1449.71</v>
      </c>
      <c r="U53" s="87">
        <v>918.92</v>
      </c>
      <c r="V53" s="87">
        <v>702.83</v>
      </c>
      <c r="W53" s="87">
        <v>1815.47</v>
      </c>
      <c r="X53" s="87">
        <v>1220.75</v>
      </c>
      <c r="Y53" s="87">
        <v>492.08</v>
      </c>
      <c r="Z53" s="87">
        <v>732.17</v>
      </c>
      <c r="AA53" s="87">
        <v>523.04999999999995</v>
      </c>
      <c r="AB53" s="87">
        <v>2967.45</v>
      </c>
      <c r="AC53" s="87">
        <v>525.74</v>
      </c>
      <c r="AD53" s="87">
        <v>820.53</v>
      </c>
      <c r="AE53" s="87">
        <v>3589.1</v>
      </c>
      <c r="AF53" s="87">
        <v>1763.44</v>
      </c>
      <c r="AG53" s="87">
        <v>9328.7900000000009</v>
      </c>
      <c r="AH53" s="87">
        <v>6414.24</v>
      </c>
      <c r="AI53" s="87">
        <v>1811.1</v>
      </c>
      <c r="AJ53" s="87">
        <v>258.54000000000002</v>
      </c>
      <c r="AK53" s="87">
        <v>378.21</v>
      </c>
      <c r="AL53" s="87">
        <v>2043.94</v>
      </c>
      <c r="AM53" s="87">
        <v>1980.23</v>
      </c>
      <c r="AN53" s="87">
        <v>4690.8599999999997</v>
      </c>
      <c r="AO53" s="87">
        <v>1946.86</v>
      </c>
      <c r="AP53" s="87">
        <v>2384.7199999999998</v>
      </c>
      <c r="AQ53" s="87">
        <v>60005.599999999999</v>
      </c>
      <c r="AR53" s="87">
        <v>6413.59</v>
      </c>
      <c r="AS53" s="87">
        <v>11093.94</v>
      </c>
      <c r="AT53" s="87">
        <v>4878.8</v>
      </c>
      <c r="AU53" s="87">
        <v>5438.3</v>
      </c>
      <c r="AV53" s="87">
        <v>3740.65</v>
      </c>
      <c r="AW53" s="87">
        <v>6467.07</v>
      </c>
      <c r="AX53" s="87">
        <v>2247.4899999999998</v>
      </c>
      <c r="AY53" s="87">
        <v>1557.65</v>
      </c>
      <c r="AZ53" s="87">
        <v>1587.69</v>
      </c>
      <c r="BA53" s="87">
        <v>1366.46</v>
      </c>
      <c r="BB53" s="87">
        <v>1507.39</v>
      </c>
      <c r="BC53" s="87">
        <v>1410.71</v>
      </c>
      <c r="BD53" s="87">
        <v>1513.37</v>
      </c>
      <c r="BE53" s="87">
        <v>3513.09</v>
      </c>
      <c r="BF53" s="87">
        <v>9644.7199999999993</v>
      </c>
      <c r="BG53" s="87">
        <v>2246.9899999999998</v>
      </c>
      <c r="BH53" s="87">
        <v>3763.91</v>
      </c>
      <c r="BI53" s="87">
        <v>1956.06</v>
      </c>
      <c r="BJ53" s="87">
        <v>2003.28</v>
      </c>
      <c r="BK53" s="87">
        <v>897.94</v>
      </c>
      <c r="BL53" s="87">
        <v>1032.48</v>
      </c>
      <c r="BM53" s="87">
        <v>276.26</v>
      </c>
      <c r="BN53" s="87">
        <v>1137.68</v>
      </c>
      <c r="BO53" s="88">
        <v>0</v>
      </c>
      <c r="BP53" s="89">
        <v>0</v>
      </c>
      <c r="BQ53" s="88" t="s">
        <v>308</v>
      </c>
      <c r="BR53" s="87">
        <v>195508.34</v>
      </c>
      <c r="BS53" s="88" t="s">
        <v>308</v>
      </c>
      <c r="BT53" s="87">
        <v>148552.19</v>
      </c>
      <c r="BU53" s="88" t="s">
        <v>308</v>
      </c>
      <c r="BV53" s="87">
        <v>4.8600000000000003</v>
      </c>
      <c r="BW53" s="88" t="s">
        <v>308</v>
      </c>
      <c r="BX53" s="87">
        <v>788.33</v>
      </c>
      <c r="BY53" s="88" t="s">
        <v>308</v>
      </c>
      <c r="BZ53" s="87">
        <v>149345.38</v>
      </c>
      <c r="CA53" s="88" t="s">
        <v>308</v>
      </c>
      <c r="CB53" s="87">
        <v>15.23</v>
      </c>
      <c r="CC53" s="88" t="s">
        <v>308</v>
      </c>
      <c r="CD53" s="87">
        <v>-0.01</v>
      </c>
      <c r="CE53" s="88" t="s">
        <v>308</v>
      </c>
      <c r="CF53" s="87">
        <v>154.13</v>
      </c>
      <c r="CG53" s="88" t="s">
        <v>308</v>
      </c>
      <c r="CH53" s="87">
        <v>154.12</v>
      </c>
      <c r="CI53" s="88" t="s">
        <v>308</v>
      </c>
      <c r="CJ53" s="87">
        <v>169.35</v>
      </c>
      <c r="CK53" s="88" t="s">
        <v>308</v>
      </c>
      <c r="CL53" s="88">
        <v>0</v>
      </c>
      <c r="CM53" s="88" t="s">
        <v>308</v>
      </c>
      <c r="CN53" s="88">
        <v>0</v>
      </c>
      <c r="CO53" s="88" t="s">
        <v>308</v>
      </c>
      <c r="CP53" s="88">
        <v>0</v>
      </c>
      <c r="CQ53" s="88" t="s">
        <v>308</v>
      </c>
      <c r="CR53" s="90">
        <v>17644.64</v>
      </c>
      <c r="CS53" s="88" t="s">
        <v>308</v>
      </c>
      <c r="CT53" s="87">
        <v>17644.64</v>
      </c>
      <c r="CU53" s="88" t="s">
        <v>308</v>
      </c>
      <c r="CV53" s="87">
        <v>167159.37</v>
      </c>
      <c r="CW53" s="88" t="s">
        <v>308</v>
      </c>
      <c r="CX53" s="87">
        <v>362667.71</v>
      </c>
      <c r="CY53" s="88" t="s">
        <v>308</v>
      </c>
    </row>
    <row r="54" spans="1:103" ht="14.5" x14ac:dyDescent="0.35">
      <c r="A54" s="86" t="s">
        <v>309</v>
      </c>
      <c r="B54" s="86" t="s">
        <v>366</v>
      </c>
      <c r="C54" s="71" t="str">
        <f>'Correspondance tables'!K42</f>
        <v>ISIC 62-63</v>
      </c>
      <c r="D54" s="71" t="str">
        <f>VLOOKUP(C54, 'Correspondance tables'!$O$3:$P$73, 2, FALSE)</f>
        <v>ISIC 62T63</v>
      </c>
      <c r="E54" s="91">
        <v>431.9</v>
      </c>
      <c r="F54" s="91">
        <v>85.26</v>
      </c>
      <c r="G54" s="91">
        <v>17.600000000000001</v>
      </c>
      <c r="H54" s="91">
        <v>835.1</v>
      </c>
      <c r="I54" s="91">
        <v>3759.54</v>
      </c>
      <c r="J54" s="91">
        <v>962.95</v>
      </c>
      <c r="K54" s="91">
        <v>414.88</v>
      </c>
      <c r="L54" s="91">
        <v>1019.72</v>
      </c>
      <c r="M54" s="91">
        <v>906.71</v>
      </c>
      <c r="N54" s="91">
        <v>1191.19</v>
      </c>
      <c r="O54" s="91">
        <v>3623.33</v>
      </c>
      <c r="P54" s="91">
        <v>1967.67</v>
      </c>
      <c r="Q54" s="91">
        <v>1383.8</v>
      </c>
      <c r="R54" s="91">
        <v>972.22</v>
      </c>
      <c r="S54" s="91">
        <v>1851.02</v>
      </c>
      <c r="T54" s="91">
        <v>2988.81</v>
      </c>
      <c r="U54" s="91">
        <v>3626.57</v>
      </c>
      <c r="V54" s="91">
        <v>2340.13</v>
      </c>
      <c r="W54" s="91">
        <v>5257.4</v>
      </c>
      <c r="X54" s="91">
        <v>5044.6099999999997</v>
      </c>
      <c r="Y54" s="91">
        <v>2235.87</v>
      </c>
      <c r="Z54" s="91">
        <v>1240.3499999999999</v>
      </c>
      <c r="AA54" s="91">
        <v>1620.23</v>
      </c>
      <c r="AB54" s="91">
        <v>5834.98</v>
      </c>
      <c r="AC54" s="91">
        <v>653.42999999999995</v>
      </c>
      <c r="AD54" s="91">
        <v>2690.29</v>
      </c>
      <c r="AE54" s="91">
        <v>7073.96</v>
      </c>
      <c r="AF54" s="91">
        <v>3578.94</v>
      </c>
      <c r="AG54" s="91">
        <v>16702.41</v>
      </c>
      <c r="AH54" s="91">
        <v>10437.030000000001</v>
      </c>
      <c r="AI54" s="91">
        <v>4738.13</v>
      </c>
      <c r="AJ54" s="91">
        <v>786.97</v>
      </c>
      <c r="AK54" s="91">
        <v>1612.36</v>
      </c>
      <c r="AL54" s="91">
        <v>5315.14</v>
      </c>
      <c r="AM54" s="91">
        <v>2479.54</v>
      </c>
      <c r="AN54" s="91">
        <v>2589.9499999999998</v>
      </c>
      <c r="AO54" s="91">
        <v>7645.29</v>
      </c>
      <c r="AP54" s="92">
        <v>2811</v>
      </c>
      <c r="AQ54" s="91">
        <v>14838.07</v>
      </c>
      <c r="AR54" s="91">
        <v>119399.58</v>
      </c>
      <c r="AS54" s="91">
        <v>26380.69</v>
      </c>
      <c r="AT54" s="91">
        <v>11512.9</v>
      </c>
      <c r="AU54" s="91">
        <v>8930.31</v>
      </c>
      <c r="AV54" s="91">
        <v>4832.1099999999997</v>
      </c>
      <c r="AW54" s="91">
        <v>16777.93</v>
      </c>
      <c r="AX54" s="91">
        <v>5758.77</v>
      </c>
      <c r="AY54" s="91">
        <v>4938.4799999999996</v>
      </c>
      <c r="AZ54" s="91">
        <v>2673.98</v>
      </c>
      <c r="BA54" s="91">
        <v>2825.35</v>
      </c>
      <c r="BB54" s="91">
        <v>2855.67</v>
      </c>
      <c r="BC54" s="91">
        <v>1682.77</v>
      </c>
      <c r="BD54" s="91">
        <v>1218.08</v>
      </c>
      <c r="BE54" s="91">
        <v>6675.03</v>
      </c>
      <c r="BF54" s="91">
        <v>14603.09</v>
      </c>
      <c r="BG54" s="91">
        <v>5842.04</v>
      </c>
      <c r="BH54" s="91">
        <v>6952.7</v>
      </c>
      <c r="BI54" s="91">
        <v>2524.13</v>
      </c>
      <c r="BJ54" s="91">
        <v>3163.98</v>
      </c>
      <c r="BK54" s="91">
        <v>896.45</v>
      </c>
      <c r="BL54" s="91">
        <v>1578.08</v>
      </c>
      <c r="BM54" s="91">
        <v>617.41999999999996</v>
      </c>
      <c r="BN54" s="91">
        <v>1091.1099999999999</v>
      </c>
      <c r="BO54" s="92">
        <v>0</v>
      </c>
      <c r="BP54" s="93">
        <v>0</v>
      </c>
      <c r="BQ54" s="92" t="s">
        <v>308</v>
      </c>
      <c r="BR54" s="92">
        <v>387295</v>
      </c>
      <c r="BS54" s="92" t="s">
        <v>308</v>
      </c>
      <c r="BT54" s="91">
        <v>3351.35</v>
      </c>
      <c r="BU54" s="92" t="s">
        <v>308</v>
      </c>
      <c r="BV54" s="91">
        <v>3.23</v>
      </c>
      <c r="BW54" s="92" t="s">
        <v>308</v>
      </c>
      <c r="BX54" s="91">
        <v>1105.94</v>
      </c>
      <c r="BY54" s="92" t="s">
        <v>308</v>
      </c>
      <c r="BZ54" s="91">
        <v>4460.53</v>
      </c>
      <c r="CA54" s="92" t="s">
        <v>308</v>
      </c>
      <c r="CB54" s="91">
        <v>225727.52</v>
      </c>
      <c r="CC54" s="92" t="s">
        <v>308</v>
      </c>
      <c r="CD54" s="92">
        <v>0</v>
      </c>
      <c r="CE54" s="92" t="s">
        <v>308</v>
      </c>
      <c r="CF54" s="91">
        <v>506.39</v>
      </c>
      <c r="CG54" s="92" t="s">
        <v>308</v>
      </c>
      <c r="CH54" s="91">
        <v>506.39</v>
      </c>
      <c r="CI54" s="92" t="s">
        <v>308</v>
      </c>
      <c r="CJ54" s="91">
        <v>226233.92</v>
      </c>
      <c r="CK54" s="92" t="s">
        <v>308</v>
      </c>
      <c r="CL54" s="92">
        <v>0</v>
      </c>
      <c r="CM54" s="92" t="s">
        <v>308</v>
      </c>
      <c r="CN54" s="92">
        <v>0</v>
      </c>
      <c r="CO54" s="92" t="s">
        <v>308</v>
      </c>
      <c r="CP54" s="92">
        <v>0</v>
      </c>
      <c r="CQ54" s="92" t="s">
        <v>308</v>
      </c>
      <c r="CR54" s="94">
        <v>66400.960000000006</v>
      </c>
      <c r="CS54" s="92" t="s">
        <v>308</v>
      </c>
      <c r="CT54" s="91">
        <v>66400.960000000006</v>
      </c>
      <c r="CU54" s="92" t="s">
        <v>308</v>
      </c>
      <c r="CV54" s="91">
        <v>297095.40999999997</v>
      </c>
      <c r="CW54" s="92" t="s">
        <v>308</v>
      </c>
      <c r="CX54" s="91">
        <v>684390.41</v>
      </c>
      <c r="CY54" s="92" t="s">
        <v>308</v>
      </c>
    </row>
    <row r="55" spans="1:103" ht="14.5" x14ac:dyDescent="0.35">
      <c r="A55" s="86" t="s">
        <v>309</v>
      </c>
      <c r="B55" s="86" t="s">
        <v>367</v>
      </c>
      <c r="C55" s="71" t="str">
        <f>'Correspondance tables'!K43</f>
        <v>ISIC 64</v>
      </c>
      <c r="D55" s="71" t="str">
        <f>VLOOKUP(C55, 'Correspondance tables'!$O$3:$P$73, 2, FALSE)</f>
        <v>ISIC 64T66</v>
      </c>
      <c r="E55" s="87">
        <v>7617.57</v>
      </c>
      <c r="F55" s="87">
        <v>542.13</v>
      </c>
      <c r="G55" s="87">
        <v>354.51</v>
      </c>
      <c r="H55" s="87">
        <v>3502.03</v>
      </c>
      <c r="I55" s="87">
        <v>13704.17</v>
      </c>
      <c r="J55" s="87">
        <v>3035.84</v>
      </c>
      <c r="K55" s="87">
        <v>1491.29</v>
      </c>
      <c r="L55" s="87">
        <v>1958.7</v>
      </c>
      <c r="M55" s="87">
        <v>1061.1500000000001</v>
      </c>
      <c r="N55" s="87">
        <v>4167.71</v>
      </c>
      <c r="O55" s="87">
        <v>6246.44</v>
      </c>
      <c r="P55" s="87">
        <v>3062.74</v>
      </c>
      <c r="Q55" s="87">
        <v>3492.13</v>
      </c>
      <c r="R55" s="87">
        <v>2785.86</v>
      </c>
      <c r="S55" s="87">
        <v>3715.55</v>
      </c>
      <c r="T55" s="87">
        <v>5661.51</v>
      </c>
      <c r="U55" s="87">
        <v>3551.27</v>
      </c>
      <c r="V55" s="87">
        <v>2925.45</v>
      </c>
      <c r="W55" s="87">
        <v>6696.78</v>
      </c>
      <c r="X55" s="87">
        <v>8721.48</v>
      </c>
      <c r="Y55" s="87">
        <v>3361.04</v>
      </c>
      <c r="Z55" s="87">
        <v>2804.56</v>
      </c>
      <c r="AA55" s="87">
        <v>2024.69</v>
      </c>
      <c r="AB55" s="88">
        <v>10445</v>
      </c>
      <c r="AC55" s="87">
        <v>1515.56</v>
      </c>
      <c r="AD55" s="87">
        <v>2657.46</v>
      </c>
      <c r="AE55" s="87">
        <v>26548.21</v>
      </c>
      <c r="AF55" s="87">
        <v>6178.56</v>
      </c>
      <c r="AG55" s="87">
        <v>26813.75</v>
      </c>
      <c r="AH55" s="87">
        <v>19944.93</v>
      </c>
      <c r="AI55" s="87">
        <v>8138.8</v>
      </c>
      <c r="AJ55" s="87">
        <v>2043.71</v>
      </c>
      <c r="AK55" s="87">
        <v>1832.46</v>
      </c>
      <c r="AL55" s="87">
        <v>9077.1</v>
      </c>
      <c r="AM55" s="87">
        <v>1806.28</v>
      </c>
      <c r="AN55" s="87">
        <v>10649.36</v>
      </c>
      <c r="AO55" s="87">
        <v>1403.36</v>
      </c>
      <c r="AP55" s="87">
        <v>1725.88</v>
      </c>
      <c r="AQ55" s="87">
        <v>4517.46</v>
      </c>
      <c r="AR55" s="87">
        <v>6265.52</v>
      </c>
      <c r="AS55" s="87">
        <v>113883.82</v>
      </c>
      <c r="AT55" s="87">
        <v>24017.84</v>
      </c>
      <c r="AU55" s="87">
        <v>11615.39</v>
      </c>
      <c r="AV55" s="87">
        <v>140611.96</v>
      </c>
      <c r="AW55" s="87">
        <v>17973.97</v>
      </c>
      <c r="AX55" s="87">
        <v>4958.53</v>
      </c>
      <c r="AY55" s="87">
        <v>1660.33</v>
      </c>
      <c r="AZ55" s="87">
        <v>2682.52</v>
      </c>
      <c r="BA55" s="87">
        <v>2613.0700000000002</v>
      </c>
      <c r="BB55" s="87">
        <v>4485.4799999999996</v>
      </c>
      <c r="BC55" s="87">
        <v>2727.51</v>
      </c>
      <c r="BD55" s="87">
        <v>1766.19</v>
      </c>
      <c r="BE55" s="87">
        <v>6366.16</v>
      </c>
      <c r="BF55" s="87">
        <v>26525.57</v>
      </c>
      <c r="BG55" s="87">
        <v>5719.08</v>
      </c>
      <c r="BH55" s="87">
        <v>9474.19</v>
      </c>
      <c r="BI55" s="87">
        <v>3364.1</v>
      </c>
      <c r="BJ55" s="87">
        <v>2581.1999999999998</v>
      </c>
      <c r="BK55" s="87">
        <v>1568.65</v>
      </c>
      <c r="BL55" s="87">
        <v>4061.32</v>
      </c>
      <c r="BM55" s="87">
        <v>341.71</v>
      </c>
      <c r="BN55" s="87">
        <v>2735.04</v>
      </c>
      <c r="BO55" s="88">
        <v>0</v>
      </c>
      <c r="BP55" s="89">
        <v>0</v>
      </c>
      <c r="BQ55" s="88" t="s">
        <v>308</v>
      </c>
      <c r="BR55" s="87">
        <v>625781.62</v>
      </c>
      <c r="BS55" s="88" t="s">
        <v>308</v>
      </c>
      <c r="BT55" s="87">
        <v>175271.78</v>
      </c>
      <c r="BU55" s="88" t="s">
        <v>308</v>
      </c>
      <c r="BV55" s="87">
        <v>84.76</v>
      </c>
      <c r="BW55" s="88" t="s">
        <v>308</v>
      </c>
      <c r="BX55" s="87">
        <v>379.43</v>
      </c>
      <c r="BY55" s="88" t="s">
        <v>308</v>
      </c>
      <c r="BZ55" s="87">
        <v>175735.97</v>
      </c>
      <c r="CA55" s="88" t="s">
        <v>308</v>
      </c>
      <c r="CB55" s="87">
        <v>42.68</v>
      </c>
      <c r="CC55" s="88" t="s">
        <v>308</v>
      </c>
      <c r="CD55" s="87">
        <v>22.15</v>
      </c>
      <c r="CE55" s="88" t="s">
        <v>308</v>
      </c>
      <c r="CF55" s="87">
        <v>0.67</v>
      </c>
      <c r="CG55" s="88" t="s">
        <v>308</v>
      </c>
      <c r="CH55" s="87">
        <v>22.82</v>
      </c>
      <c r="CI55" s="88" t="s">
        <v>308</v>
      </c>
      <c r="CJ55" s="87">
        <v>65.5</v>
      </c>
      <c r="CK55" s="88" t="s">
        <v>308</v>
      </c>
      <c r="CL55" s="88">
        <v>0</v>
      </c>
      <c r="CM55" s="88" t="s">
        <v>308</v>
      </c>
      <c r="CN55" s="88">
        <v>0</v>
      </c>
      <c r="CO55" s="88" t="s">
        <v>308</v>
      </c>
      <c r="CP55" s="88">
        <v>0</v>
      </c>
      <c r="CQ55" s="88" t="s">
        <v>308</v>
      </c>
      <c r="CR55" s="90">
        <v>77369.89</v>
      </c>
      <c r="CS55" s="88" t="s">
        <v>308</v>
      </c>
      <c r="CT55" s="87">
        <v>77369.89</v>
      </c>
      <c r="CU55" s="88" t="s">
        <v>308</v>
      </c>
      <c r="CV55" s="87">
        <v>253171.37</v>
      </c>
      <c r="CW55" s="88" t="s">
        <v>308</v>
      </c>
      <c r="CX55" s="87">
        <v>878952.98</v>
      </c>
      <c r="CY55" s="88" t="s">
        <v>308</v>
      </c>
    </row>
    <row r="56" spans="1:103" ht="14.5" x14ac:dyDescent="0.35">
      <c r="A56" s="86" t="s">
        <v>309</v>
      </c>
      <c r="B56" s="86" t="s">
        <v>368</v>
      </c>
      <c r="C56" s="71" t="str">
        <f>'Correspondance tables'!K44</f>
        <v>ISIC 65</v>
      </c>
      <c r="D56" s="71" t="str">
        <f>VLOOKUP(C56, 'Correspondance tables'!$O$3:$P$73, 2, FALSE)</f>
        <v>ISIC 64T66</v>
      </c>
      <c r="E56" s="91">
        <v>3156.08</v>
      </c>
      <c r="F56" s="91">
        <v>191.7</v>
      </c>
      <c r="G56" s="91">
        <v>191.57</v>
      </c>
      <c r="H56" s="91">
        <v>402.31</v>
      </c>
      <c r="I56" s="91">
        <v>2420.5500000000002</v>
      </c>
      <c r="J56" s="91">
        <v>382.86</v>
      </c>
      <c r="K56" s="91">
        <v>432.24</v>
      </c>
      <c r="L56" s="91">
        <v>448.26</v>
      </c>
      <c r="M56" s="91">
        <v>261.58</v>
      </c>
      <c r="N56" s="91">
        <v>388.95</v>
      </c>
      <c r="O56" s="91">
        <v>1569.9</v>
      </c>
      <c r="P56" s="91">
        <v>448.23</v>
      </c>
      <c r="Q56" s="91">
        <v>810.36</v>
      </c>
      <c r="R56" s="91">
        <v>638.82000000000005</v>
      </c>
      <c r="S56" s="91">
        <v>558.5</v>
      </c>
      <c r="T56" s="91">
        <v>973.95</v>
      </c>
      <c r="U56" s="91">
        <v>484.99</v>
      </c>
      <c r="V56" s="91">
        <v>493.54</v>
      </c>
      <c r="W56" s="91">
        <v>1252.1300000000001</v>
      </c>
      <c r="X56" s="91">
        <v>1098.25</v>
      </c>
      <c r="Y56" s="91">
        <v>432.95</v>
      </c>
      <c r="Z56" s="91">
        <v>595.42999999999995</v>
      </c>
      <c r="AA56" s="91">
        <v>483.42</v>
      </c>
      <c r="AB56" s="91">
        <v>2390.5500000000002</v>
      </c>
      <c r="AC56" s="92">
        <v>275</v>
      </c>
      <c r="AD56" s="91">
        <v>1488.3</v>
      </c>
      <c r="AE56" s="91">
        <v>5306.95</v>
      </c>
      <c r="AF56" s="91">
        <v>1289.9100000000001</v>
      </c>
      <c r="AG56" s="91">
        <v>4734.38</v>
      </c>
      <c r="AH56" s="91">
        <v>3722.05</v>
      </c>
      <c r="AI56" s="91">
        <v>5657.4</v>
      </c>
      <c r="AJ56" s="91">
        <v>1136.8399999999999</v>
      </c>
      <c r="AK56" s="91">
        <v>864.15</v>
      </c>
      <c r="AL56" s="91">
        <v>2693.87</v>
      </c>
      <c r="AM56" s="91">
        <v>412.85</v>
      </c>
      <c r="AN56" s="91">
        <v>1690.17</v>
      </c>
      <c r="AO56" s="91">
        <v>309.82</v>
      </c>
      <c r="AP56" s="91">
        <v>318.70999999999998</v>
      </c>
      <c r="AQ56" s="91">
        <v>1126.73</v>
      </c>
      <c r="AR56" s="91">
        <v>1174.8800000000001</v>
      </c>
      <c r="AS56" s="91">
        <v>3668.45</v>
      </c>
      <c r="AT56" s="91">
        <v>44932.59</v>
      </c>
      <c r="AU56" s="91">
        <v>3443.58</v>
      </c>
      <c r="AV56" s="91">
        <v>8780.25</v>
      </c>
      <c r="AW56" s="91">
        <v>2531.5</v>
      </c>
      <c r="AX56" s="91">
        <v>915.56</v>
      </c>
      <c r="AY56" s="91">
        <v>387.3</v>
      </c>
      <c r="AZ56" s="91">
        <v>326.13</v>
      </c>
      <c r="BA56" s="91">
        <v>457.16</v>
      </c>
      <c r="BB56" s="91">
        <v>2450.04</v>
      </c>
      <c r="BC56" s="91">
        <v>365.59</v>
      </c>
      <c r="BD56" s="91">
        <v>339.34</v>
      </c>
      <c r="BE56" s="91">
        <v>1524.51</v>
      </c>
      <c r="BF56" s="91">
        <v>5099.59</v>
      </c>
      <c r="BG56" s="91">
        <v>2716.23</v>
      </c>
      <c r="BH56" s="91">
        <v>3455.4</v>
      </c>
      <c r="BI56" s="91">
        <v>1208.9000000000001</v>
      </c>
      <c r="BJ56" s="91">
        <v>372.96</v>
      </c>
      <c r="BK56" s="91">
        <v>363.57</v>
      </c>
      <c r="BL56" s="91">
        <v>485.99</v>
      </c>
      <c r="BM56" s="91">
        <v>107.54</v>
      </c>
      <c r="BN56" s="91">
        <v>388.02</v>
      </c>
      <c r="BO56" s="92">
        <v>0</v>
      </c>
      <c r="BP56" s="93">
        <v>0</v>
      </c>
      <c r="BQ56" s="92" t="s">
        <v>308</v>
      </c>
      <c r="BR56" s="91">
        <v>137029.35999999999</v>
      </c>
      <c r="BS56" s="92" t="s">
        <v>308</v>
      </c>
      <c r="BT56" s="91">
        <v>206981.91</v>
      </c>
      <c r="BU56" s="92" t="s">
        <v>308</v>
      </c>
      <c r="BV56" s="92">
        <v>0</v>
      </c>
      <c r="BW56" s="92" t="s">
        <v>308</v>
      </c>
      <c r="BX56" s="91">
        <v>1239.5999999999999</v>
      </c>
      <c r="BY56" s="92" t="s">
        <v>308</v>
      </c>
      <c r="BZ56" s="91">
        <v>208221.52</v>
      </c>
      <c r="CA56" s="92" t="s">
        <v>308</v>
      </c>
      <c r="CB56" s="91">
        <v>17.03</v>
      </c>
      <c r="CC56" s="92" t="s">
        <v>308</v>
      </c>
      <c r="CD56" s="91">
        <v>0.1</v>
      </c>
      <c r="CE56" s="92" t="s">
        <v>308</v>
      </c>
      <c r="CF56" s="91">
        <v>0.06</v>
      </c>
      <c r="CG56" s="92" t="s">
        <v>308</v>
      </c>
      <c r="CH56" s="91">
        <v>0.16</v>
      </c>
      <c r="CI56" s="92" t="s">
        <v>308</v>
      </c>
      <c r="CJ56" s="91">
        <v>17.190000000000001</v>
      </c>
      <c r="CK56" s="92" t="s">
        <v>308</v>
      </c>
      <c r="CL56" s="92">
        <v>0</v>
      </c>
      <c r="CM56" s="92" t="s">
        <v>308</v>
      </c>
      <c r="CN56" s="92">
        <v>0</v>
      </c>
      <c r="CO56" s="92" t="s">
        <v>308</v>
      </c>
      <c r="CP56" s="92">
        <v>0</v>
      </c>
      <c r="CQ56" s="92" t="s">
        <v>308</v>
      </c>
      <c r="CR56" s="94">
        <v>26068.22</v>
      </c>
      <c r="CS56" s="92" t="s">
        <v>308</v>
      </c>
      <c r="CT56" s="91">
        <v>26068.22</v>
      </c>
      <c r="CU56" s="92" t="s">
        <v>308</v>
      </c>
      <c r="CV56" s="91">
        <v>234306.93</v>
      </c>
      <c r="CW56" s="92" t="s">
        <v>308</v>
      </c>
      <c r="CX56" s="91">
        <v>371336.29</v>
      </c>
      <c r="CY56" s="92" t="s">
        <v>308</v>
      </c>
    </row>
    <row r="57" spans="1:103" ht="14.5" x14ac:dyDescent="0.35">
      <c r="A57" s="86" t="s">
        <v>309</v>
      </c>
      <c r="B57" s="86" t="s">
        <v>369</v>
      </c>
      <c r="C57" s="71" t="str">
        <f>'Correspondance tables'!K45</f>
        <v>ISIC 66</v>
      </c>
      <c r="D57" s="71" t="str">
        <f>VLOOKUP(C57, 'Correspondance tables'!$O$3:$P$73, 2, FALSE)</f>
        <v>ISIC 64T66</v>
      </c>
      <c r="E57" s="87">
        <v>410.61</v>
      </c>
      <c r="F57" s="87">
        <v>38.36</v>
      </c>
      <c r="G57" s="87">
        <v>28.67</v>
      </c>
      <c r="H57" s="87">
        <v>89.56</v>
      </c>
      <c r="I57" s="87">
        <v>1432.84</v>
      </c>
      <c r="J57" s="87">
        <v>639.41</v>
      </c>
      <c r="K57" s="87">
        <v>180.42</v>
      </c>
      <c r="L57" s="87">
        <v>376.27</v>
      </c>
      <c r="M57" s="87">
        <v>110.57</v>
      </c>
      <c r="N57" s="87">
        <v>441.32</v>
      </c>
      <c r="O57" s="87">
        <v>1044.81</v>
      </c>
      <c r="P57" s="87">
        <v>309.64</v>
      </c>
      <c r="Q57" s="87">
        <v>284.51</v>
      </c>
      <c r="R57" s="87">
        <v>737.54</v>
      </c>
      <c r="S57" s="87">
        <v>381.4</v>
      </c>
      <c r="T57" s="87">
        <v>455.43</v>
      </c>
      <c r="U57" s="87">
        <v>304.64999999999998</v>
      </c>
      <c r="V57" s="87">
        <v>348.77</v>
      </c>
      <c r="W57" s="87">
        <v>1113.32</v>
      </c>
      <c r="X57" s="87">
        <v>420.68</v>
      </c>
      <c r="Y57" s="87">
        <v>825.5</v>
      </c>
      <c r="Z57" s="87">
        <v>429.56</v>
      </c>
      <c r="AA57" s="87">
        <v>171.9</v>
      </c>
      <c r="AB57" s="87">
        <v>1085.71</v>
      </c>
      <c r="AC57" s="87">
        <v>111.91</v>
      </c>
      <c r="AD57" s="87">
        <v>264.92</v>
      </c>
      <c r="AE57" s="87">
        <v>2217.0500000000002</v>
      </c>
      <c r="AF57" s="87">
        <v>866.9</v>
      </c>
      <c r="AG57" s="87">
        <v>5362.24</v>
      </c>
      <c r="AH57" s="87">
        <v>2184.09</v>
      </c>
      <c r="AI57" s="87">
        <v>1108.28</v>
      </c>
      <c r="AJ57" s="87">
        <v>695.26</v>
      </c>
      <c r="AK57" s="87">
        <v>775.32</v>
      </c>
      <c r="AL57" s="87">
        <v>700.14</v>
      </c>
      <c r="AM57" s="87">
        <v>192.64</v>
      </c>
      <c r="AN57" s="87">
        <v>847.66</v>
      </c>
      <c r="AO57" s="87">
        <v>367.34</v>
      </c>
      <c r="AP57" s="87">
        <v>143.97999999999999</v>
      </c>
      <c r="AQ57" s="87">
        <v>1566.69</v>
      </c>
      <c r="AR57" s="87">
        <v>1645.29</v>
      </c>
      <c r="AS57" s="87">
        <v>72976.59</v>
      </c>
      <c r="AT57" s="87">
        <v>71810.39</v>
      </c>
      <c r="AU57" s="87">
        <v>38635.33</v>
      </c>
      <c r="AV57" s="87">
        <v>1116.27</v>
      </c>
      <c r="AW57" s="87">
        <v>3008.04</v>
      </c>
      <c r="AX57" s="87">
        <v>1329.28</v>
      </c>
      <c r="AY57" s="87">
        <v>262.23</v>
      </c>
      <c r="AZ57" s="87">
        <v>414.43</v>
      </c>
      <c r="BA57" s="87">
        <v>365.96</v>
      </c>
      <c r="BB57" s="87">
        <v>992.57</v>
      </c>
      <c r="BC57" s="87">
        <v>415.01</v>
      </c>
      <c r="BD57" s="87">
        <v>616.25</v>
      </c>
      <c r="BE57" s="87">
        <v>1471.48</v>
      </c>
      <c r="BF57" s="87">
        <v>432.43</v>
      </c>
      <c r="BG57" s="87">
        <v>284.02999999999997</v>
      </c>
      <c r="BH57" s="87">
        <v>466.2</v>
      </c>
      <c r="BI57" s="87">
        <v>237.2</v>
      </c>
      <c r="BJ57" s="87">
        <v>338.87</v>
      </c>
      <c r="BK57" s="87">
        <v>119.55</v>
      </c>
      <c r="BL57" s="87">
        <v>429.38</v>
      </c>
      <c r="BM57" s="87">
        <v>70.67</v>
      </c>
      <c r="BN57" s="87">
        <v>159.61000000000001</v>
      </c>
      <c r="BO57" s="88">
        <v>0</v>
      </c>
      <c r="BP57" s="89">
        <v>0</v>
      </c>
      <c r="BQ57" s="88" t="s">
        <v>308</v>
      </c>
      <c r="BR57" s="87">
        <v>226662.91</v>
      </c>
      <c r="BS57" s="88" t="s">
        <v>308</v>
      </c>
      <c r="BT57" s="87">
        <v>21622.97</v>
      </c>
      <c r="BU57" s="88" t="s">
        <v>308</v>
      </c>
      <c r="BV57" s="88">
        <v>0</v>
      </c>
      <c r="BW57" s="88" t="s">
        <v>308</v>
      </c>
      <c r="BX57" s="87">
        <v>182.5</v>
      </c>
      <c r="BY57" s="88" t="s">
        <v>308</v>
      </c>
      <c r="BZ57" s="87">
        <v>21805.47</v>
      </c>
      <c r="CA57" s="88" t="s">
        <v>308</v>
      </c>
      <c r="CB57" s="87">
        <v>669.66</v>
      </c>
      <c r="CC57" s="88" t="s">
        <v>308</v>
      </c>
      <c r="CD57" s="88">
        <v>0</v>
      </c>
      <c r="CE57" s="88" t="s">
        <v>308</v>
      </c>
      <c r="CF57" s="87">
        <v>1.2</v>
      </c>
      <c r="CG57" s="88" t="s">
        <v>308</v>
      </c>
      <c r="CH57" s="87">
        <v>1.2</v>
      </c>
      <c r="CI57" s="88" t="s">
        <v>308</v>
      </c>
      <c r="CJ57" s="87">
        <v>670.86</v>
      </c>
      <c r="CK57" s="88" t="s">
        <v>308</v>
      </c>
      <c r="CL57" s="88">
        <v>0</v>
      </c>
      <c r="CM57" s="88" t="s">
        <v>308</v>
      </c>
      <c r="CN57" s="88">
        <v>0</v>
      </c>
      <c r="CO57" s="88" t="s">
        <v>308</v>
      </c>
      <c r="CP57" s="88">
        <v>0</v>
      </c>
      <c r="CQ57" s="88" t="s">
        <v>308</v>
      </c>
      <c r="CR57" s="90">
        <v>28059.13</v>
      </c>
      <c r="CS57" s="88" t="s">
        <v>308</v>
      </c>
      <c r="CT57" s="87">
        <v>28059.13</v>
      </c>
      <c r="CU57" s="88" t="s">
        <v>308</v>
      </c>
      <c r="CV57" s="87">
        <v>50535.45</v>
      </c>
      <c r="CW57" s="88" t="s">
        <v>308</v>
      </c>
      <c r="CX57" s="87">
        <v>277198.36</v>
      </c>
      <c r="CY57" s="88" t="s">
        <v>308</v>
      </c>
    </row>
    <row r="58" spans="1:103" ht="14.5" x14ac:dyDescent="0.35">
      <c r="A58" s="86" t="s">
        <v>309</v>
      </c>
      <c r="B58" s="86" t="s">
        <v>370</v>
      </c>
      <c r="C58" s="71" t="str">
        <f>'Correspondance tables'!K46</f>
        <v>ISIC 68</v>
      </c>
      <c r="D58" s="71" t="str">
        <f>VLOOKUP(C58, 'Correspondance tables'!$O$3:$P$73, 2, FALSE)</f>
        <v>ISIC 68</v>
      </c>
      <c r="E58" s="91">
        <v>1434.2</v>
      </c>
      <c r="F58" s="91">
        <v>114.72</v>
      </c>
      <c r="G58" s="91">
        <v>26.11</v>
      </c>
      <c r="H58" s="91">
        <v>530.02</v>
      </c>
      <c r="I58" s="91">
        <v>6899.89</v>
      </c>
      <c r="J58" s="91">
        <v>2612.77</v>
      </c>
      <c r="K58" s="91">
        <v>1153.3399999999999</v>
      </c>
      <c r="L58" s="91">
        <v>1544.5</v>
      </c>
      <c r="M58" s="91">
        <v>1455.46</v>
      </c>
      <c r="N58" s="91">
        <v>661.88</v>
      </c>
      <c r="O58" s="91">
        <v>2857.66</v>
      </c>
      <c r="P58" s="91">
        <v>1276.3699999999999</v>
      </c>
      <c r="Q58" s="91">
        <v>2794.77</v>
      </c>
      <c r="R58" s="91">
        <v>1883.35</v>
      </c>
      <c r="S58" s="91">
        <v>1772.99</v>
      </c>
      <c r="T58" s="91">
        <v>5689.58</v>
      </c>
      <c r="U58" s="91">
        <v>1978.22</v>
      </c>
      <c r="V58" s="91">
        <v>2470.73</v>
      </c>
      <c r="W58" s="91">
        <v>6049.51</v>
      </c>
      <c r="X58" s="91">
        <v>6096.96</v>
      </c>
      <c r="Y58" s="91">
        <v>1296.0899999999999</v>
      </c>
      <c r="Z58" s="91">
        <v>2747.67</v>
      </c>
      <c r="AA58" s="91">
        <v>1787.78</v>
      </c>
      <c r="AB58" s="91">
        <v>5424.35</v>
      </c>
      <c r="AC58" s="91">
        <v>672.56</v>
      </c>
      <c r="AD58" s="91">
        <v>2289.12</v>
      </c>
      <c r="AE58" s="91">
        <v>29575.79</v>
      </c>
      <c r="AF58" s="91">
        <v>11718.13</v>
      </c>
      <c r="AG58" s="91">
        <v>45038.87</v>
      </c>
      <c r="AH58" s="91">
        <v>78589.320000000007</v>
      </c>
      <c r="AI58" s="91">
        <v>6117.71</v>
      </c>
      <c r="AJ58" s="91">
        <v>912.96</v>
      </c>
      <c r="AK58" s="91">
        <v>1953.17</v>
      </c>
      <c r="AL58" s="91">
        <v>11312.07</v>
      </c>
      <c r="AM58" s="91">
        <v>1715.14</v>
      </c>
      <c r="AN58" s="91">
        <v>32470.2</v>
      </c>
      <c r="AO58" s="91">
        <v>2768.33</v>
      </c>
      <c r="AP58" s="91">
        <v>3906.35</v>
      </c>
      <c r="AQ58" s="91">
        <v>14672.48</v>
      </c>
      <c r="AR58" s="91">
        <v>10664.92</v>
      </c>
      <c r="AS58" s="91">
        <v>22683.91</v>
      </c>
      <c r="AT58" s="91">
        <v>10190.83</v>
      </c>
      <c r="AU58" s="91">
        <v>5155.63</v>
      </c>
      <c r="AV58" s="91">
        <v>38780.04</v>
      </c>
      <c r="AW58" s="91">
        <v>23667.33</v>
      </c>
      <c r="AX58" s="91">
        <v>9682.92</v>
      </c>
      <c r="AY58" s="91">
        <v>4178.3599999999997</v>
      </c>
      <c r="AZ58" s="91">
        <v>4680.0200000000004</v>
      </c>
      <c r="BA58" s="91">
        <v>3836.05</v>
      </c>
      <c r="BB58" s="91">
        <v>4744.1499999999996</v>
      </c>
      <c r="BC58" s="91">
        <v>3013.18</v>
      </c>
      <c r="BD58" s="91">
        <v>1772.71</v>
      </c>
      <c r="BE58" s="91">
        <v>12172.65</v>
      </c>
      <c r="BF58" s="91">
        <v>23880.82</v>
      </c>
      <c r="BG58" s="91">
        <v>11112.06</v>
      </c>
      <c r="BH58" s="91">
        <v>15052.38</v>
      </c>
      <c r="BI58" s="91">
        <v>9040.2000000000007</v>
      </c>
      <c r="BJ58" s="91">
        <v>3770.08</v>
      </c>
      <c r="BK58" s="91">
        <v>4494.1099999999997</v>
      </c>
      <c r="BL58" s="92">
        <v>2561</v>
      </c>
      <c r="BM58" s="91">
        <v>547.79</v>
      </c>
      <c r="BN58" s="91">
        <v>4979.96</v>
      </c>
      <c r="BO58" s="92">
        <v>0</v>
      </c>
      <c r="BP58" s="93">
        <v>0</v>
      </c>
      <c r="BQ58" s="92" t="s">
        <v>308</v>
      </c>
      <c r="BR58" s="91">
        <v>534932.21</v>
      </c>
      <c r="BS58" s="92" t="s">
        <v>308</v>
      </c>
      <c r="BT58" s="91">
        <v>1499504.57</v>
      </c>
      <c r="BU58" s="92" t="s">
        <v>308</v>
      </c>
      <c r="BV58" s="91">
        <v>1633.23</v>
      </c>
      <c r="BW58" s="92" t="s">
        <v>308</v>
      </c>
      <c r="BX58" s="91">
        <v>24273.73</v>
      </c>
      <c r="BY58" s="92" t="s">
        <v>308</v>
      </c>
      <c r="BZ58" s="91">
        <v>1525411.53</v>
      </c>
      <c r="CA58" s="92" t="s">
        <v>308</v>
      </c>
      <c r="CB58" s="91">
        <v>34628.21</v>
      </c>
      <c r="CC58" s="92" t="s">
        <v>308</v>
      </c>
      <c r="CD58" s="92">
        <v>0</v>
      </c>
      <c r="CE58" s="92" t="s">
        <v>308</v>
      </c>
      <c r="CF58" s="91">
        <v>73.23</v>
      </c>
      <c r="CG58" s="92" t="s">
        <v>308</v>
      </c>
      <c r="CH58" s="91">
        <v>73.23</v>
      </c>
      <c r="CI58" s="92" t="s">
        <v>308</v>
      </c>
      <c r="CJ58" s="91">
        <v>34701.440000000002</v>
      </c>
      <c r="CK58" s="92" t="s">
        <v>308</v>
      </c>
      <c r="CL58" s="92">
        <v>0</v>
      </c>
      <c r="CM58" s="92" t="s">
        <v>308</v>
      </c>
      <c r="CN58" s="92">
        <v>0</v>
      </c>
      <c r="CO58" s="92" t="s">
        <v>308</v>
      </c>
      <c r="CP58" s="92">
        <v>0</v>
      </c>
      <c r="CQ58" s="92" t="s">
        <v>308</v>
      </c>
      <c r="CR58" s="94">
        <v>2498.09</v>
      </c>
      <c r="CS58" s="92" t="s">
        <v>308</v>
      </c>
      <c r="CT58" s="91">
        <v>2498.09</v>
      </c>
      <c r="CU58" s="92" t="s">
        <v>308</v>
      </c>
      <c r="CV58" s="91">
        <v>1562611.07</v>
      </c>
      <c r="CW58" s="92" t="s">
        <v>308</v>
      </c>
      <c r="CX58" s="91">
        <v>2097543.2799999998</v>
      </c>
      <c r="CY58" s="92" t="s">
        <v>308</v>
      </c>
    </row>
    <row r="59" spans="1:103" ht="14.5" x14ac:dyDescent="0.35">
      <c r="A59" s="86" t="s">
        <v>309</v>
      </c>
      <c r="B59" s="86" t="s">
        <v>371</v>
      </c>
      <c r="C59" s="71" t="str">
        <f>'Correspondance tables'!K48</f>
        <v>ISIC 69-70</v>
      </c>
      <c r="D59" s="71" t="str">
        <f>VLOOKUP(C59, 'Correspondance tables'!$O$3:$P$73, 2, FALSE)</f>
        <v>ISIC 69T82</v>
      </c>
      <c r="E59" s="91">
        <v>2585.48</v>
      </c>
      <c r="F59" s="91">
        <v>381.01</v>
      </c>
      <c r="G59" s="91">
        <v>180.32</v>
      </c>
      <c r="H59" s="91">
        <v>2968.57</v>
      </c>
      <c r="I59" s="91">
        <v>18563.64</v>
      </c>
      <c r="J59" s="91">
        <v>3313.44</v>
      </c>
      <c r="K59" s="91">
        <v>1770.44</v>
      </c>
      <c r="L59" s="91">
        <v>3554.36</v>
      </c>
      <c r="M59" s="91">
        <v>1842.03</v>
      </c>
      <c r="N59" s="91">
        <v>5868.46</v>
      </c>
      <c r="O59" s="91">
        <v>10683.63</v>
      </c>
      <c r="P59" s="91">
        <v>7750.39</v>
      </c>
      <c r="Q59" s="91">
        <v>5197.1499999999996</v>
      </c>
      <c r="R59" s="91">
        <v>4141.29</v>
      </c>
      <c r="S59" s="91">
        <v>5486.11</v>
      </c>
      <c r="T59" s="91">
        <v>7317.16</v>
      </c>
      <c r="U59" s="91">
        <v>7083.96</v>
      </c>
      <c r="V59" s="91">
        <v>5880.16</v>
      </c>
      <c r="W59" s="91">
        <v>14490.54</v>
      </c>
      <c r="X59" s="91">
        <v>11833.99</v>
      </c>
      <c r="Y59" s="91">
        <v>4063.91</v>
      </c>
      <c r="Z59" s="91">
        <v>3725.27</v>
      </c>
      <c r="AA59" s="91">
        <v>3610.28</v>
      </c>
      <c r="AB59" s="91">
        <v>11624.58</v>
      </c>
      <c r="AC59" s="91">
        <v>1047.8599999999999</v>
      </c>
      <c r="AD59" s="91">
        <v>4031.59</v>
      </c>
      <c r="AE59" s="91">
        <v>28529.34</v>
      </c>
      <c r="AF59" s="91">
        <v>7996.77</v>
      </c>
      <c r="AG59" s="91">
        <v>58821.47</v>
      </c>
      <c r="AH59" s="91">
        <v>26576.9</v>
      </c>
      <c r="AI59" s="91">
        <v>8019.52</v>
      </c>
      <c r="AJ59" s="91">
        <v>2499.2399999999998</v>
      </c>
      <c r="AK59" s="91">
        <v>1962.92</v>
      </c>
      <c r="AL59" s="91">
        <v>10338.540000000001</v>
      </c>
      <c r="AM59" s="91">
        <v>1743.17</v>
      </c>
      <c r="AN59" s="91">
        <v>11346.06</v>
      </c>
      <c r="AO59" s="91">
        <v>5115.9399999999996</v>
      </c>
      <c r="AP59" s="91">
        <v>4811.3999999999996</v>
      </c>
      <c r="AQ59" s="91">
        <v>9966.2000000000007</v>
      </c>
      <c r="AR59" s="91">
        <v>24070.22</v>
      </c>
      <c r="AS59" s="91">
        <v>44849.58</v>
      </c>
      <c r="AT59" s="91">
        <v>15631.22</v>
      </c>
      <c r="AU59" s="91">
        <v>9144.5400000000009</v>
      </c>
      <c r="AV59" s="91">
        <v>26855.05</v>
      </c>
      <c r="AW59" s="91">
        <v>125752.59</v>
      </c>
      <c r="AX59" s="91">
        <v>20209.919999999998</v>
      </c>
      <c r="AY59" s="91">
        <v>8004.26</v>
      </c>
      <c r="AZ59" s="91">
        <v>5751.84</v>
      </c>
      <c r="BA59" s="91">
        <v>8693.07</v>
      </c>
      <c r="BB59" s="91">
        <v>8367.34</v>
      </c>
      <c r="BC59" s="91">
        <v>4366.29</v>
      </c>
      <c r="BD59" s="91">
        <v>4062.12</v>
      </c>
      <c r="BE59" s="91">
        <v>25089.4</v>
      </c>
      <c r="BF59" s="91">
        <v>21166.959999999999</v>
      </c>
      <c r="BG59" s="91">
        <v>7512.41</v>
      </c>
      <c r="BH59" s="91">
        <v>12640.1</v>
      </c>
      <c r="BI59" s="91">
        <v>5038.26</v>
      </c>
      <c r="BJ59" s="91">
        <v>5516.44</v>
      </c>
      <c r="BK59" s="91">
        <v>3163.19</v>
      </c>
      <c r="BL59" s="91">
        <v>4454.22</v>
      </c>
      <c r="BM59" s="91">
        <v>673.68</v>
      </c>
      <c r="BN59" s="91">
        <v>2746.49</v>
      </c>
      <c r="BO59" s="92">
        <v>0</v>
      </c>
      <c r="BP59" s="93">
        <v>0</v>
      </c>
      <c r="BQ59" s="92" t="s">
        <v>308</v>
      </c>
      <c r="BR59" s="91">
        <v>720482.31</v>
      </c>
      <c r="BS59" s="92" t="s">
        <v>308</v>
      </c>
      <c r="BT59" s="91">
        <v>19738.05</v>
      </c>
      <c r="BU59" s="92" t="s">
        <v>308</v>
      </c>
      <c r="BV59" s="91">
        <v>956.46</v>
      </c>
      <c r="BW59" s="92" t="s">
        <v>308</v>
      </c>
      <c r="BX59" s="91">
        <v>1862.34</v>
      </c>
      <c r="BY59" s="92" t="s">
        <v>308</v>
      </c>
      <c r="BZ59" s="91">
        <v>22556.85</v>
      </c>
      <c r="CA59" s="92" t="s">
        <v>308</v>
      </c>
      <c r="CB59" s="91">
        <v>26753.599999999999</v>
      </c>
      <c r="CC59" s="92" t="s">
        <v>308</v>
      </c>
      <c r="CD59" s="92">
        <v>0</v>
      </c>
      <c r="CE59" s="92" t="s">
        <v>308</v>
      </c>
      <c r="CF59" s="91">
        <v>431.78</v>
      </c>
      <c r="CG59" s="92" t="s">
        <v>308</v>
      </c>
      <c r="CH59" s="91">
        <v>431.78</v>
      </c>
      <c r="CI59" s="92" t="s">
        <v>308</v>
      </c>
      <c r="CJ59" s="91">
        <v>27185.38</v>
      </c>
      <c r="CK59" s="92" t="s">
        <v>308</v>
      </c>
      <c r="CL59" s="92">
        <v>0</v>
      </c>
      <c r="CM59" s="92" t="s">
        <v>308</v>
      </c>
      <c r="CN59" s="92">
        <v>0</v>
      </c>
      <c r="CO59" s="92" t="s">
        <v>308</v>
      </c>
      <c r="CP59" s="92">
        <v>0</v>
      </c>
      <c r="CQ59" s="92" t="s">
        <v>308</v>
      </c>
      <c r="CR59" s="94">
        <v>63185.17</v>
      </c>
      <c r="CS59" s="92" t="s">
        <v>308</v>
      </c>
      <c r="CT59" s="91">
        <v>63185.17</v>
      </c>
      <c r="CU59" s="92" t="s">
        <v>308</v>
      </c>
      <c r="CV59" s="91">
        <v>112927.4</v>
      </c>
      <c r="CW59" s="92" t="s">
        <v>308</v>
      </c>
      <c r="CX59" s="91">
        <v>833409.71</v>
      </c>
      <c r="CY59" s="92" t="s">
        <v>308</v>
      </c>
    </row>
    <row r="60" spans="1:103" ht="14.5" x14ac:dyDescent="0.35">
      <c r="A60" s="86" t="s">
        <v>309</v>
      </c>
      <c r="B60" s="86" t="s">
        <v>372</v>
      </c>
      <c r="C60" s="71" t="str">
        <f>'Correspondance tables'!K49</f>
        <v>ISIC 71</v>
      </c>
      <c r="D60" s="71" t="str">
        <f>VLOOKUP(C60, 'Correspondance tables'!$O$3:$P$73, 2, FALSE)</f>
        <v>ISIC 69T82</v>
      </c>
      <c r="E60" s="87">
        <v>1020.97</v>
      </c>
      <c r="F60" s="87">
        <v>126.33</v>
      </c>
      <c r="G60" s="87">
        <v>30.41</v>
      </c>
      <c r="H60" s="87">
        <v>1928.94</v>
      </c>
      <c r="I60" s="87">
        <v>3931.38</v>
      </c>
      <c r="J60" s="87">
        <v>1061.52</v>
      </c>
      <c r="K60" s="87">
        <v>671.57</v>
      </c>
      <c r="L60" s="87">
        <v>907.11</v>
      </c>
      <c r="M60" s="87">
        <v>300.95</v>
      </c>
      <c r="N60" s="87">
        <v>2646.42</v>
      </c>
      <c r="O60" s="87">
        <v>4477.16</v>
      </c>
      <c r="P60" s="87">
        <v>2190.6799999999998</v>
      </c>
      <c r="Q60" s="87">
        <v>2381.66</v>
      </c>
      <c r="R60" s="87">
        <v>2139.44</v>
      </c>
      <c r="S60" s="87">
        <v>1781.6</v>
      </c>
      <c r="T60" s="87">
        <v>3894.33</v>
      </c>
      <c r="U60" s="87">
        <v>2657.43</v>
      </c>
      <c r="V60" s="87">
        <v>3397.68</v>
      </c>
      <c r="W60" s="87">
        <v>6356.44</v>
      </c>
      <c r="X60" s="87">
        <v>6677.39</v>
      </c>
      <c r="Y60" s="87">
        <v>4078.83</v>
      </c>
      <c r="Z60" s="87">
        <v>873.01</v>
      </c>
      <c r="AA60" s="87">
        <v>1894.18</v>
      </c>
      <c r="AB60" s="87">
        <v>6948.24</v>
      </c>
      <c r="AC60" s="87">
        <v>1093.06</v>
      </c>
      <c r="AD60" s="87">
        <v>5456.48</v>
      </c>
      <c r="AE60" s="87">
        <v>44568.31</v>
      </c>
      <c r="AF60" s="87">
        <v>1244.18</v>
      </c>
      <c r="AG60" s="87">
        <v>6835.53</v>
      </c>
      <c r="AH60" s="87">
        <v>3382.15</v>
      </c>
      <c r="AI60" s="87">
        <v>3676.29</v>
      </c>
      <c r="AJ60" s="87">
        <v>966.23</v>
      </c>
      <c r="AK60" s="87">
        <v>753.95</v>
      </c>
      <c r="AL60" s="87">
        <v>3930.62</v>
      </c>
      <c r="AM60" s="87">
        <v>300.02</v>
      </c>
      <c r="AN60" s="87">
        <v>1753.62</v>
      </c>
      <c r="AO60" s="87">
        <v>927.23</v>
      </c>
      <c r="AP60" s="87">
        <v>823.12</v>
      </c>
      <c r="AQ60" s="87">
        <v>2291.0300000000002</v>
      </c>
      <c r="AR60" s="87">
        <v>4628.6000000000004</v>
      </c>
      <c r="AS60" s="87">
        <v>3907.83</v>
      </c>
      <c r="AT60" s="87">
        <v>2300.5500000000002</v>
      </c>
      <c r="AU60" s="87">
        <v>1138.3900000000001</v>
      </c>
      <c r="AV60" s="87">
        <v>7599.58</v>
      </c>
      <c r="AW60" s="87">
        <v>7956.26</v>
      </c>
      <c r="AX60" s="87">
        <v>48153.14</v>
      </c>
      <c r="AY60" s="87">
        <v>2986.09</v>
      </c>
      <c r="AZ60" s="87">
        <v>1546.05</v>
      </c>
      <c r="BA60" s="87">
        <v>2247.1</v>
      </c>
      <c r="BB60" s="87">
        <v>1865.91</v>
      </c>
      <c r="BC60" s="87">
        <v>591.74</v>
      </c>
      <c r="BD60" s="87">
        <v>350.06</v>
      </c>
      <c r="BE60" s="87">
        <v>5966.12</v>
      </c>
      <c r="BF60" s="87">
        <v>9127.1200000000008</v>
      </c>
      <c r="BG60" s="87">
        <v>1990.28</v>
      </c>
      <c r="BH60" s="87">
        <v>3814.91</v>
      </c>
      <c r="BI60" s="87">
        <v>699.1</v>
      </c>
      <c r="BJ60" s="87">
        <v>1330.77</v>
      </c>
      <c r="BK60" s="87">
        <v>836.43</v>
      </c>
      <c r="BL60" s="87">
        <v>561.51</v>
      </c>
      <c r="BM60" s="87">
        <v>133.06</v>
      </c>
      <c r="BN60" s="87">
        <v>724.06</v>
      </c>
      <c r="BO60" s="88">
        <v>0</v>
      </c>
      <c r="BP60" s="89">
        <v>0</v>
      </c>
      <c r="BQ60" s="88" t="s">
        <v>308</v>
      </c>
      <c r="BR60" s="87">
        <v>250830.14</v>
      </c>
      <c r="BS60" s="88" t="s">
        <v>308</v>
      </c>
      <c r="BT60" s="87">
        <v>7795.28</v>
      </c>
      <c r="BU60" s="88" t="s">
        <v>308</v>
      </c>
      <c r="BV60" s="87">
        <v>15.71</v>
      </c>
      <c r="BW60" s="88" t="s">
        <v>308</v>
      </c>
      <c r="BX60" s="87">
        <v>1359.75</v>
      </c>
      <c r="BY60" s="88" t="s">
        <v>308</v>
      </c>
      <c r="BZ60" s="87">
        <v>9170.74</v>
      </c>
      <c r="CA60" s="88" t="s">
        <v>308</v>
      </c>
      <c r="CB60" s="87">
        <v>73187.23</v>
      </c>
      <c r="CC60" s="88" t="s">
        <v>308</v>
      </c>
      <c r="CD60" s="87">
        <v>0.02</v>
      </c>
      <c r="CE60" s="88" t="s">
        <v>308</v>
      </c>
      <c r="CF60" s="87">
        <v>818.92</v>
      </c>
      <c r="CG60" s="88" t="s">
        <v>308</v>
      </c>
      <c r="CH60" s="87">
        <v>818.94</v>
      </c>
      <c r="CI60" s="88" t="s">
        <v>308</v>
      </c>
      <c r="CJ60" s="87">
        <v>74006.17</v>
      </c>
      <c r="CK60" s="88" t="s">
        <v>308</v>
      </c>
      <c r="CL60" s="88">
        <v>0</v>
      </c>
      <c r="CM60" s="88" t="s">
        <v>308</v>
      </c>
      <c r="CN60" s="88">
        <v>0</v>
      </c>
      <c r="CO60" s="88" t="s">
        <v>308</v>
      </c>
      <c r="CP60" s="88">
        <v>0</v>
      </c>
      <c r="CQ60" s="88" t="s">
        <v>308</v>
      </c>
      <c r="CR60" s="90">
        <v>36667.269999999997</v>
      </c>
      <c r="CS60" s="88" t="s">
        <v>308</v>
      </c>
      <c r="CT60" s="87">
        <v>36667.269999999997</v>
      </c>
      <c r="CU60" s="88" t="s">
        <v>308</v>
      </c>
      <c r="CV60" s="87">
        <v>119844.18</v>
      </c>
      <c r="CW60" s="88" t="s">
        <v>308</v>
      </c>
      <c r="CX60" s="87">
        <v>370674.32</v>
      </c>
      <c r="CY60" s="88" t="s">
        <v>308</v>
      </c>
    </row>
    <row r="61" spans="1:103" ht="14.5" x14ac:dyDescent="0.35">
      <c r="A61" s="86" t="s">
        <v>309</v>
      </c>
      <c r="B61" s="86" t="s">
        <v>373</v>
      </c>
      <c r="C61" s="71" t="str">
        <f>'Correspondance tables'!K50</f>
        <v>ISIC 72</v>
      </c>
      <c r="D61" s="71" t="str">
        <f>VLOOKUP(C61, 'Correspondance tables'!$O$3:$P$73, 2, FALSE)</f>
        <v>ISIC 69T82</v>
      </c>
      <c r="E61" s="91">
        <v>61.53</v>
      </c>
      <c r="F61" s="91">
        <v>0.21</v>
      </c>
      <c r="G61" s="91">
        <v>0.23</v>
      </c>
      <c r="H61" s="91">
        <v>31.92</v>
      </c>
      <c r="I61" s="91">
        <v>316.95</v>
      </c>
      <c r="J61" s="91">
        <v>132.96</v>
      </c>
      <c r="K61" s="91">
        <v>11.87</v>
      </c>
      <c r="L61" s="91">
        <v>35.35</v>
      </c>
      <c r="M61" s="91">
        <v>88.27</v>
      </c>
      <c r="N61" s="91">
        <v>50.78</v>
      </c>
      <c r="O61" s="91">
        <v>478.56</v>
      </c>
      <c r="P61" s="91">
        <v>8682.61</v>
      </c>
      <c r="Q61" s="91">
        <v>85.76</v>
      </c>
      <c r="R61" s="91">
        <v>41.64</v>
      </c>
      <c r="S61" s="91">
        <v>22.48</v>
      </c>
      <c r="T61" s="91">
        <v>132.74</v>
      </c>
      <c r="U61" s="91">
        <v>3697.71</v>
      </c>
      <c r="V61" s="91">
        <v>158.25</v>
      </c>
      <c r="W61" s="91">
        <v>653.4</v>
      </c>
      <c r="X61" s="91">
        <v>1847.07</v>
      </c>
      <c r="Y61" s="91">
        <v>105.82</v>
      </c>
      <c r="Z61" s="91">
        <v>330.75</v>
      </c>
      <c r="AA61" s="91">
        <v>44.44</v>
      </c>
      <c r="AB61" s="91">
        <v>104.67</v>
      </c>
      <c r="AC61" s="91">
        <v>17.95</v>
      </c>
      <c r="AD61" s="91">
        <v>56.45</v>
      </c>
      <c r="AE61" s="91">
        <v>332.06</v>
      </c>
      <c r="AF61" s="91">
        <v>12.58</v>
      </c>
      <c r="AG61" s="91">
        <v>833.82</v>
      </c>
      <c r="AH61" s="91">
        <v>73.06</v>
      </c>
      <c r="AI61" s="91">
        <v>30.57</v>
      </c>
      <c r="AJ61" s="91">
        <v>0.67</v>
      </c>
      <c r="AK61" s="91">
        <v>2.36</v>
      </c>
      <c r="AL61" s="91">
        <v>11.32</v>
      </c>
      <c r="AM61" s="91">
        <v>-0.66</v>
      </c>
      <c r="AN61" s="91">
        <v>7.31</v>
      </c>
      <c r="AO61" s="91">
        <v>2825.73</v>
      </c>
      <c r="AP61" s="91">
        <v>27.65</v>
      </c>
      <c r="AQ61" s="91">
        <v>17.989999999999998</v>
      </c>
      <c r="AR61" s="91">
        <v>3113.92</v>
      </c>
      <c r="AS61" s="91">
        <v>94.26</v>
      </c>
      <c r="AT61" s="91">
        <v>29.9</v>
      </c>
      <c r="AU61" s="91">
        <v>5.01</v>
      </c>
      <c r="AV61" s="91">
        <v>114.77</v>
      </c>
      <c r="AW61" s="91">
        <v>1502.46</v>
      </c>
      <c r="AX61" s="91">
        <v>102.7</v>
      </c>
      <c r="AY61" s="91">
        <v>16871.93</v>
      </c>
      <c r="AZ61" s="91">
        <v>125.83</v>
      </c>
      <c r="BA61" s="91">
        <v>30.33</v>
      </c>
      <c r="BB61" s="91">
        <v>28.33</v>
      </c>
      <c r="BC61" s="91">
        <v>7.23</v>
      </c>
      <c r="BD61" s="91">
        <v>0.42</v>
      </c>
      <c r="BE61" s="91">
        <v>32.53</v>
      </c>
      <c r="BF61" s="91">
        <v>578.84</v>
      </c>
      <c r="BG61" s="91">
        <v>272.74</v>
      </c>
      <c r="BH61" s="91">
        <v>401.25</v>
      </c>
      <c r="BI61" s="91">
        <v>40.36</v>
      </c>
      <c r="BJ61" s="91">
        <v>21.57</v>
      </c>
      <c r="BK61" s="91">
        <v>22.96</v>
      </c>
      <c r="BL61" s="92">
        <v>102</v>
      </c>
      <c r="BM61" s="91">
        <v>0.8</v>
      </c>
      <c r="BN61" s="91">
        <v>5.46</v>
      </c>
      <c r="BO61" s="92">
        <v>0</v>
      </c>
      <c r="BP61" s="93">
        <v>0</v>
      </c>
      <c r="BQ61" s="92" t="s">
        <v>308</v>
      </c>
      <c r="BR61" s="91">
        <v>44870.44</v>
      </c>
      <c r="BS61" s="92" t="s">
        <v>308</v>
      </c>
      <c r="BT61" s="91">
        <v>54.81</v>
      </c>
      <c r="BU61" s="92" t="s">
        <v>308</v>
      </c>
      <c r="BV61" s="91">
        <v>3305.64</v>
      </c>
      <c r="BW61" s="92" t="s">
        <v>308</v>
      </c>
      <c r="BX61" s="91">
        <v>39713.410000000003</v>
      </c>
      <c r="BY61" s="92" t="s">
        <v>308</v>
      </c>
      <c r="BZ61" s="91">
        <v>43073.86</v>
      </c>
      <c r="CA61" s="92" t="s">
        <v>308</v>
      </c>
      <c r="CB61" s="91">
        <v>285963.55</v>
      </c>
      <c r="CC61" s="92" t="s">
        <v>308</v>
      </c>
      <c r="CD61" s="92">
        <v>0</v>
      </c>
      <c r="CE61" s="92" t="s">
        <v>308</v>
      </c>
      <c r="CF61" s="91">
        <v>-100.17</v>
      </c>
      <c r="CG61" s="92" t="s">
        <v>308</v>
      </c>
      <c r="CH61" s="91">
        <v>-100.17</v>
      </c>
      <c r="CI61" s="92" t="s">
        <v>308</v>
      </c>
      <c r="CJ61" s="91">
        <v>285863.38</v>
      </c>
      <c r="CK61" s="92" t="s">
        <v>308</v>
      </c>
      <c r="CL61" s="92">
        <v>0</v>
      </c>
      <c r="CM61" s="92" t="s">
        <v>308</v>
      </c>
      <c r="CN61" s="92">
        <v>0</v>
      </c>
      <c r="CO61" s="92" t="s">
        <v>308</v>
      </c>
      <c r="CP61" s="92">
        <v>0</v>
      </c>
      <c r="CQ61" s="92" t="s">
        <v>308</v>
      </c>
      <c r="CR61" s="94">
        <v>35831.120000000003</v>
      </c>
      <c r="CS61" s="92" t="s">
        <v>308</v>
      </c>
      <c r="CT61" s="91">
        <v>35831.120000000003</v>
      </c>
      <c r="CU61" s="92" t="s">
        <v>308</v>
      </c>
      <c r="CV61" s="91">
        <v>364768.36</v>
      </c>
      <c r="CW61" s="92" t="s">
        <v>308</v>
      </c>
      <c r="CX61" s="91">
        <v>409638.8</v>
      </c>
      <c r="CY61" s="92" t="s">
        <v>308</v>
      </c>
    </row>
    <row r="62" spans="1:103" ht="14.5" x14ac:dyDescent="0.35">
      <c r="A62" s="86" t="s">
        <v>309</v>
      </c>
      <c r="B62" s="86" t="s">
        <v>374</v>
      </c>
      <c r="C62" s="71" t="str">
        <f>'Correspondance tables'!K51</f>
        <v>ISIC 73</v>
      </c>
      <c r="D62" s="71" t="str">
        <f>VLOOKUP(C62, 'Correspondance tables'!$O$3:$P$73, 2, FALSE)</f>
        <v>ISIC 69T82</v>
      </c>
      <c r="E62" s="87">
        <v>422.46</v>
      </c>
      <c r="F62" s="87">
        <v>57.15</v>
      </c>
      <c r="G62" s="87">
        <v>17.68</v>
      </c>
      <c r="H62" s="87">
        <v>349.52</v>
      </c>
      <c r="I62" s="87">
        <v>18870.8</v>
      </c>
      <c r="J62" s="87">
        <v>1791.23</v>
      </c>
      <c r="K62" s="87">
        <v>332.13</v>
      </c>
      <c r="L62" s="87">
        <v>867.87</v>
      </c>
      <c r="M62" s="87">
        <v>592.02</v>
      </c>
      <c r="N62" s="87">
        <v>1192.8399999999999</v>
      </c>
      <c r="O62" s="87">
        <v>5264.2</v>
      </c>
      <c r="P62" s="87">
        <v>5098.3900000000003</v>
      </c>
      <c r="Q62" s="87">
        <v>1311.22</v>
      </c>
      <c r="R62" s="87">
        <v>825.03</v>
      </c>
      <c r="S62" s="87">
        <v>453.38</v>
      </c>
      <c r="T62" s="87">
        <v>1367.14</v>
      </c>
      <c r="U62" s="87">
        <v>1612.53</v>
      </c>
      <c r="V62" s="87">
        <v>1408.56</v>
      </c>
      <c r="W62" s="87">
        <v>2010.21</v>
      </c>
      <c r="X62" s="87">
        <v>4846.0200000000004</v>
      </c>
      <c r="Y62" s="87">
        <v>550.1</v>
      </c>
      <c r="Z62" s="87">
        <v>2233.92</v>
      </c>
      <c r="AA62" s="87">
        <v>555.01</v>
      </c>
      <c r="AB62" s="87">
        <v>1687.86</v>
      </c>
      <c r="AC62" s="87">
        <v>151.69999999999999</v>
      </c>
      <c r="AD62" s="87">
        <v>674.1</v>
      </c>
      <c r="AE62" s="87">
        <v>3307.85</v>
      </c>
      <c r="AF62" s="87">
        <v>7002.97</v>
      </c>
      <c r="AG62" s="87">
        <v>22153.95</v>
      </c>
      <c r="AH62" s="87">
        <v>18077.490000000002</v>
      </c>
      <c r="AI62" s="87">
        <v>1499.35</v>
      </c>
      <c r="AJ62" s="87">
        <v>260.83999999999997</v>
      </c>
      <c r="AK62" s="87">
        <v>784.03</v>
      </c>
      <c r="AL62" s="87">
        <v>1348.82</v>
      </c>
      <c r="AM62" s="87">
        <v>514.5</v>
      </c>
      <c r="AN62" s="87">
        <v>3486.95</v>
      </c>
      <c r="AO62" s="87">
        <v>3908.22</v>
      </c>
      <c r="AP62" s="87">
        <v>4896.12</v>
      </c>
      <c r="AQ62" s="87">
        <v>4948.3900000000003</v>
      </c>
      <c r="AR62" s="87">
        <v>6174.87</v>
      </c>
      <c r="AS62" s="87">
        <v>8100.96</v>
      </c>
      <c r="AT62" s="87">
        <v>4713.1099999999997</v>
      </c>
      <c r="AU62" s="87">
        <v>1267.3800000000001</v>
      </c>
      <c r="AV62" s="87">
        <v>3501.47</v>
      </c>
      <c r="AW62" s="87">
        <v>5791.69</v>
      </c>
      <c r="AX62" s="87">
        <v>1216.55</v>
      </c>
      <c r="AY62" s="87">
        <v>845.71</v>
      </c>
      <c r="AZ62" s="87">
        <v>15626.86</v>
      </c>
      <c r="BA62" s="87">
        <v>1367.11</v>
      </c>
      <c r="BB62" s="87">
        <v>1708.62</v>
      </c>
      <c r="BC62" s="87">
        <v>1377.26</v>
      </c>
      <c r="BD62" s="87">
        <v>3708.3</v>
      </c>
      <c r="BE62" s="87">
        <v>2650.26</v>
      </c>
      <c r="BF62" s="87">
        <v>4190.59</v>
      </c>
      <c r="BG62" s="87">
        <v>1711.56</v>
      </c>
      <c r="BH62" s="87">
        <v>1667.59</v>
      </c>
      <c r="BI62" s="87">
        <v>694.91</v>
      </c>
      <c r="BJ62" s="87">
        <v>2950.32</v>
      </c>
      <c r="BK62" s="87">
        <v>1592.7</v>
      </c>
      <c r="BL62" s="87">
        <v>1459.92</v>
      </c>
      <c r="BM62" s="87">
        <v>121.21</v>
      </c>
      <c r="BN62" s="87">
        <v>705.77</v>
      </c>
      <c r="BO62" s="88">
        <v>0</v>
      </c>
      <c r="BP62" s="89">
        <v>0</v>
      </c>
      <c r="BQ62" s="88" t="s">
        <v>308</v>
      </c>
      <c r="BR62" s="87">
        <v>199877.32</v>
      </c>
      <c r="BS62" s="88" t="s">
        <v>308</v>
      </c>
      <c r="BT62" s="87">
        <v>338.66</v>
      </c>
      <c r="BU62" s="88" t="s">
        <v>308</v>
      </c>
      <c r="BV62" s="87">
        <v>12.14</v>
      </c>
      <c r="BW62" s="88" t="s">
        <v>308</v>
      </c>
      <c r="BX62" s="87">
        <v>13.96</v>
      </c>
      <c r="BY62" s="88" t="s">
        <v>308</v>
      </c>
      <c r="BZ62" s="87">
        <v>364.75</v>
      </c>
      <c r="CA62" s="88" t="s">
        <v>308</v>
      </c>
      <c r="CB62" s="87">
        <v>117.94</v>
      </c>
      <c r="CC62" s="88" t="s">
        <v>308</v>
      </c>
      <c r="CD62" s="88">
        <v>0</v>
      </c>
      <c r="CE62" s="88" t="s">
        <v>308</v>
      </c>
      <c r="CF62" s="87">
        <v>586.30999999999995</v>
      </c>
      <c r="CG62" s="88" t="s">
        <v>308</v>
      </c>
      <c r="CH62" s="87">
        <v>586.30999999999995</v>
      </c>
      <c r="CI62" s="88" t="s">
        <v>308</v>
      </c>
      <c r="CJ62" s="87">
        <v>704.25</v>
      </c>
      <c r="CK62" s="88" t="s">
        <v>308</v>
      </c>
      <c r="CL62" s="88">
        <v>0</v>
      </c>
      <c r="CM62" s="88" t="s">
        <v>308</v>
      </c>
      <c r="CN62" s="88">
        <v>0</v>
      </c>
      <c r="CO62" s="88" t="s">
        <v>308</v>
      </c>
      <c r="CP62" s="88">
        <v>0</v>
      </c>
      <c r="CQ62" s="88" t="s">
        <v>308</v>
      </c>
      <c r="CR62" s="90">
        <v>14299.22</v>
      </c>
      <c r="CS62" s="88" t="s">
        <v>308</v>
      </c>
      <c r="CT62" s="87">
        <v>14299.22</v>
      </c>
      <c r="CU62" s="88" t="s">
        <v>308</v>
      </c>
      <c r="CV62" s="87">
        <v>15368.23</v>
      </c>
      <c r="CW62" s="88" t="s">
        <v>308</v>
      </c>
      <c r="CX62" s="87">
        <v>215245.55</v>
      </c>
      <c r="CY62" s="88" t="s">
        <v>308</v>
      </c>
    </row>
    <row r="63" spans="1:103" ht="14.5" x14ac:dyDescent="0.35">
      <c r="A63" s="86" t="s">
        <v>309</v>
      </c>
      <c r="B63" s="86" t="s">
        <v>375</v>
      </c>
      <c r="C63" s="71" t="str">
        <f>'Correspondance tables'!K52</f>
        <v>ISIC 74-75</v>
      </c>
      <c r="D63" s="71" t="str">
        <f>VLOOKUP(C63, 'Correspondance tables'!$O$3:$P$73, 2, FALSE)</f>
        <v>ISIC 69T82</v>
      </c>
      <c r="E63" s="91">
        <v>4616.05</v>
      </c>
      <c r="F63" s="91">
        <v>83.24</v>
      </c>
      <c r="G63" s="91">
        <v>35.65</v>
      </c>
      <c r="H63" s="91">
        <v>393.4</v>
      </c>
      <c r="I63" s="91">
        <v>3464.1</v>
      </c>
      <c r="J63" s="91">
        <v>1429.52</v>
      </c>
      <c r="K63" s="91">
        <v>188.41</v>
      </c>
      <c r="L63" s="91">
        <v>466.79</v>
      </c>
      <c r="M63" s="91">
        <v>325.57</v>
      </c>
      <c r="N63" s="91">
        <v>340.79</v>
      </c>
      <c r="O63" s="91">
        <v>1224.0899999999999</v>
      </c>
      <c r="P63" s="91">
        <v>638.22</v>
      </c>
      <c r="Q63" s="91">
        <v>927.56</v>
      </c>
      <c r="R63" s="91">
        <v>453.42</v>
      </c>
      <c r="S63" s="91">
        <v>713.31</v>
      </c>
      <c r="T63" s="91">
        <v>974.88</v>
      </c>
      <c r="U63" s="91">
        <v>1167.8900000000001</v>
      </c>
      <c r="V63" s="91">
        <v>1177.78</v>
      </c>
      <c r="W63" s="91">
        <v>2023.05</v>
      </c>
      <c r="X63" s="91">
        <v>2220.9499999999998</v>
      </c>
      <c r="Y63" s="91">
        <v>655.96</v>
      </c>
      <c r="Z63" s="91">
        <v>1416.06</v>
      </c>
      <c r="AA63" s="91">
        <v>385.64</v>
      </c>
      <c r="AB63" s="91">
        <v>1874.44</v>
      </c>
      <c r="AC63" s="91">
        <v>231.58</v>
      </c>
      <c r="AD63" s="91">
        <v>1057.47</v>
      </c>
      <c r="AE63" s="91">
        <v>4567.3900000000003</v>
      </c>
      <c r="AF63" s="91">
        <v>1490.73</v>
      </c>
      <c r="AG63" s="91">
        <v>10762.53</v>
      </c>
      <c r="AH63" s="91">
        <v>4707.26</v>
      </c>
      <c r="AI63" s="91">
        <v>1336.53</v>
      </c>
      <c r="AJ63" s="91">
        <v>524.15</v>
      </c>
      <c r="AK63" s="91">
        <v>533.22</v>
      </c>
      <c r="AL63" s="91">
        <v>1248.45</v>
      </c>
      <c r="AM63" s="91">
        <v>225.42</v>
      </c>
      <c r="AN63" s="91">
        <v>1808.7</v>
      </c>
      <c r="AO63" s="91">
        <v>4118.51</v>
      </c>
      <c r="AP63" s="91">
        <v>1834.23</v>
      </c>
      <c r="AQ63" s="91">
        <v>1710.73</v>
      </c>
      <c r="AR63" s="91">
        <v>6373.67</v>
      </c>
      <c r="AS63" s="91">
        <v>5304.8</v>
      </c>
      <c r="AT63" s="91">
        <v>3031.98</v>
      </c>
      <c r="AU63" s="91">
        <v>2513.56</v>
      </c>
      <c r="AV63" s="91">
        <v>2445.42</v>
      </c>
      <c r="AW63" s="91">
        <v>7478.13</v>
      </c>
      <c r="AX63" s="91">
        <v>2776.43</v>
      </c>
      <c r="AY63" s="91">
        <v>2261.7399999999998</v>
      </c>
      <c r="AZ63" s="91">
        <v>4499.74</v>
      </c>
      <c r="BA63" s="91">
        <v>13207.15</v>
      </c>
      <c r="BB63" s="91">
        <v>1187.96</v>
      </c>
      <c r="BC63" s="91">
        <v>610.13</v>
      </c>
      <c r="BD63" s="91">
        <v>566.63</v>
      </c>
      <c r="BE63" s="91">
        <v>3999.88</v>
      </c>
      <c r="BF63" s="91">
        <v>5097.62</v>
      </c>
      <c r="BG63" s="91">
        <v>2439.9899999999998</v>
      </c>
      <c r="BH63" s="91">
        <v>2467.09</v>
      </c>
      <c r="BI63" s="91">
        <v>1183.8900000000001</v>
      </c>
      <c r="BJ63" s="91">
        <v>1859.77</v>
      </c>
      <c r="BK63" s="91">
        <v>1002.85</v>
      </c>
      <c r="BL63" s="91">
        <v>1215.75</v>
      </c>
      <c r="BM63" s="91">
        <v>90.73</v>
      </c>
      <c r="BN63" s="91">
        <v>444.78</v>
      </c>
      <c r="BO63" s="92">
        <v>0</v>
      </c>
      <c r="BP63" s="93">
        <v>0</v>
      </c>
      <c r="BQ63" s="92" t="s">
        <v>308</v>
      </c>
      <c r="BR63" s="91">
        <v>135413.39000000001</v>
      </c>
      <c r="BS63" s="92" t="s">
        <v>308</v>
      </c>
      <c r="BT63" s="91">
        <v>20802.87</v>
      </c>
      <c r="BU63" s="92" t="s">
        <v>308</v>
      </c>
      <c r="BV63" s="91">
        <v>1255.31</v>
      </c>
      <c r="BW63" s="92" t="s">
        <v>308</v>
      </c>
      <c r="BX63" s="91">
        <v>1124.4000000000001</v>
      </c>
      <c r="BY63" s="92" t="s">
        <v>308</v>
      </c>
      <c r="BZ63" s="91">
        <v>23182.58</v>
      </c>
      <c r="CA63" s="92" t="s">
        <v>308</v>
      </c>
      <c r="CB63" s="91">
        <v>701.28</v>
      </c>
      <c r="CC63" s="92" t="s">
        <v>308</v>
      </c>
      <c r="CD63" s="91">
        <v>0.02</v>
      </c>
      <c r="CE63" s="92" t="s">
        <v>308</v>
      </c>
      <c r="CF63" s="91">
        <v>126.38</v>
      </c>
      <c r="CG63" s="92" t="s">
        <v>308</v>
      </c>
      <c r="CH63" s="91">
        <v>126.4</v>
      </c>
      <c r="CI63" s="92" t="s">
        <v>308</v>
      </c>
      <c r="CJ63" s="91">
        <v>827.68</v>
      </c>
      <c r="CK63" s="92" t="s">
        <v>308</v>
      </c>
      <c r="CL63" s="92">
        <v>0</v>
      </c>
      <c r="CM63" s="92" t="s">
        <v>308</v>
      </c>
      <c r="CN63" s="92">
        <v>0</v>
      </c>
      <c r="CO63" s="92" t="s">
        <v>308</v>
      </c>
      <c r="CP63" s="92">
        <v>0</v>
      </c>
      <c r="CQ63" s="92" t="s">
        <v>308</v>
      </c>
      <c r="CR63" s="94">
        <v>9549.15</v>
      </c>
      <c r="CS63" s="92" t="s">
        <v>308</v>
      </c>
      <c r="CT63" s="91">
        <v>9549.15</v>
      </c>
      <c r="CU63" s="92" t="s">
        <v>308</v>
      </c>
      <c r="CV63" s="91">
        <v>33559.410000000003</v>
      </c>
      <c r="CW63" s="92" t="s">
        <v>308</v>
      </c>
      <c r="CX63" s="91">
        <v>168972.79</v>
      </c>
      <c r="CY63" s="92" t="s">
        <v>308</v>
      </c>
    </row>
    <row r="64" spans="1:103" ht="14.5" x14ac:dyDescent="0.35">
      <c r="A64" s="86" t="s">
        <v>309</v>
      </c>
      <c r="B64" s="86" t="s">
        <v>376</v>
      </c>
      <c r="C64" s="71" t="str">
        <f>'Correspondance tables'!K53</f>
        <v>ISIC 77</v>
      </c>
      <c r="D64" s="71" t="str">
        <f>VLOOKUP(C64, 'Correspondance tables'!$O$3:$P$73, 2, FALSE)</f>
        <v>ISIC 69T82</v>
      </c>
      <c r="E64" s="87">
        <v>4251.84</v>
      </c>
      <c r="F64" s="87">
        <v>306.86</v>
      </c>
      <c r="G64" s="87">
        <v>116.78</v>
      </c>
      <c r="H64" s="87">
        <v>2536.0100000000002</v>
      </c>
      <c r="I64" s="87">
        <v>6403.84</v>
      </c>
      <c r="J64" s="87">
        <v>1059.76</v>
      </c>
      <c r="K64" s="87">
        <v>870.9</v>
      </c>
      <c r="L64" s="87">
        <v>1181.3</v>
      </c>
      <c r="M64" s="87">
        <v>1480.51</v>
      </c>
      <c r="N64" s="87">
        <v>1103.9000000000001</v>
      </c>
      <c r="O64" s="87">
        <v>5360.06</v>
      </c>
      <c r="P64" s="87">
        <v>23109.64</v>
      </c>
      <c r="Q64" s="87">
        <v>2136.7399999999998</v>
      </c>
      <c r="R64" s="87">
        <v>2106.69</v>
      </c>
      <c r="S64" s="87">
        <v>2437.37</v>
      </c>
      <c r="T64" s="87">
        <v>3004.36</v>
      </c>
      <c r="U64" s="87">
        <v>14776.23</v>
      </c>
      <c r="V64" s="87">
        <v>2029.1</v>
      </c>
      <c r="W64" s="87">
        <v>3961.06</v>
      </c>
      <c r="X64" s="87">
        <v>4240.6099999999997</v>
      </c>
      <c r="Y64" s="87">
        <v>1767.41</v>
      </c>
      <c r="Z64" s="87">
        <v>2638.45</v>
      </c>
      <c r="AA64" s="87">
        <v>1281.6600000000001</v>
      </c>
      <c r="AB64" s="87">
        <v>4554.75</v>
      </c>
      <c r="AC64" s="87">
        <v>898.05</v>
      </c>
      <c r="AD64" s="87">
        <v>3760.8</v>
      </c>
      <c r="AE64" s="87">
        <v>27740.67</v>
      </c>
      <c r="AF64" s="87">
        <v>2726.54</v>
      </c>
      <c r="AG64" s="87">
        <v>24394.560000000001</v>
      </c>
      <c r="AH64" s="87">
        <v>11309.08</v>
      </c>
      <c r="AI64" s="87">
        <v>12330.15</v>
      </c>
      <c r="AJ64" s="87">
        <v>3580.32</v>
      </c>
      <c r="AK64" s="87">
        <v>8093.33</v>
      </c>
      <c r="AL64" s="87">
        <v>7443.57</v>
      </c>
      <c r="AM64" s="87">
        <v>1197.3900000000001</v>
      </c>
      <c r="AN64" s="87">
        <v>4993.91</v>
      </c>
      <c r="AO64" s="87">
        <v>2109.14</v>
      </c>
      <c r="AP64" s="87">
        <v>5825.2</v>
      </c>
      <c r="AQ64" s="87">
        <v>5451.26</v>
      </c>
      <c r="AR64" s="87">
        <v>31440.38</v>
      </c>
      <c r="AS64" s="87">
        <v>6363.72</v>
      </c>
      <c r="AT64" s="87">
        <v>2977.11</v>
      </c>
      <c r="AU64" s="87">
        <v>2617.3000000000002</v>
      </c>
      <c r="AV64" s="87">
        <v>3138.99</v>
      </c>
      <c r="AW64" s="87">
        <v>10905.01</v>
      </c>
      <c r="AX64" s="87">
        <v>3386.01</v>
      </c>
      <c r="AY64" s="87">
        <v>3226.64</v>
      </c>
      <c r="AZ64" s="87">
        <v>1912.25</v>
      </c>
      <c r="BA64" s="87">
        <v>1953.41</v>
      </c>
      <c r="BB64" s="87">
        <v>30387.63</v>
      </c>
      <c r="BC64" s="87">
        <v>534.45000000000005</v>
      </c>
      <c r="BD64" s="87">
        <v>1158.1300000000001</v>
      </c>
      <c r="BE64" s="87">
        <v>7542.49</v>
      </c>
      <c r="BF64" s="87">
        <v>5781.62</v>
      </c>
      <c r="BG64" s="87">
        <v>4556.59</v>
      </c>
      <c r="BH64" s="87">
        <v>5562.6</v>
      </c>
      <c r="BI64" s="87">
        <v>2162.27</v>
      </c>
      <c r="BJ64" s="87">
        <v>2423.1799999999998</v>
      </c>
      <c r="BK64" s="87">
        <v>1834.42</v>
      </c>
      <c r="BL64" s="87">
        <v>980.92</v>
      </c>
      <c r="BM64" s="87">
        <v>342.06</v>
      </c>
      <c r="BN64" s="87">
        <v>2739.87</v>
      </c>
      <c r="BO64" s="88">
        <v>0</v>
      </c>
      <c r="BP64" s="89">
        <v>0</v>
      </c>
      <c r="BQ64" s="88" t="s">
        <v>308</v>
      </c>
      <c r="BR64" s="87">
        <v>348496.82</v>
      </c>
      <c r="BS64" s="88" t="s">
        <v>308</v>
      </c>
      <c r="BT64" s="87">
        <v>35649.75</v>
      </c>
      <c r="BU64" s="88" t="s">
        <v>308</v>
      </c>
      <c r="BV64" s="88">
        <v>0</v>
      </c>
      <c r="BW64" s="88" t="s">
        <v>308</v>
      </c>
      <c r="BX64" s="87">
        <v>937.26</v>
      </c>
      <c r="BY64" s="88" t="s">
        <v>308</v>
      </c>
      <c r="BZ64" s="88">
        <v>36587</v>
      </c>
      <c r="CA64" s="88" t="s">
        <v>308</v>
      </c>
      <c r="CB64" s="87">
        <v>23539.8</v>
      </c>
      <c r="CC64" s="88" t="s">
        <v>308</v>
      </c>
      <c r="CD64" s="88">
        <v>0</v>
      </c>
      <c r="CE64" s="88" t="s">
        <v>308</v>
      </c>
      <c r="CF64" s="87">
        <v>39.11</v>
      </c>
      <c r="CG64" s="88" t="s">
        <v>308</v>
      </c>
      <c r="CH64" s="87">
        <v>39.11</v>
      </c>
      <c r="CI64" s="88" t="s">
        <v>308</v>
      </c>
      <c r="CJ64" s="87">
        <v>23578.91</v>
      </c>
      <c r="CK64" s="88" t="s">
        <v>308</v>
      </c>
      <c r="CL64" s="88">
        <v>0</v>
      </c>
      <c r="CM64" s="88" t="s">
        <v>308</v>
      </c>
      <c r="CN64" s="88">
        <v>0</v>
      </c>
      <c r="CO64" s="88" t="s">
        <v>308</v>
      </c>
      <c r="CP64" s="88">
        <v>0</v>
      </c>
      <c r="CQ64" s="88" t="s">
        <v>308</v>
      </c>
      <c r="CR64" s="90">
        <v>67895.39</v>
      </c>
      <c r="CS64" s="88" t="s">
        <v>308</v>
      </c>
      <c r="CT64" s="87">
        <v>67895.39</v>
      </c>
      <c r="CU64" s="88" t="s">
        <v>308</v>
      </c>
      <c r="CV64" s="87">
        <v>128061.3</v>
      </c>
      <c r="CW64" s="88" t="s">
        <v>308</v>
      </c>
      <c r="CX64" s="87">
        <v>476558.12</v>
      </c>
      <c r="CY64" s="88" t="s">
        <v>308</v>
      </c>
    </row>
    <row r="65" spans="1:103" ht="14.5" x14ac:dyDescent="0.35">
      <c r="A65" s="86" t="s">
        <v>309</v>
      </c>
      <c r="B65" s="86" t="s">
        <v>377</v>
      </c>
      <c r="C65" s="71" t="str">
        <f>'Correspondance tables'!K54</f>
        <v>ISIC 78</v>
      </c>
      <c r="D65" s="71" t="str">
        <f>VLOOKUP(C65, 'Correspondance tables'!$O$3:$P$73, 2, FALSE)</f>
        <v>ISIC 69T82</v>
      </c>
      <c r="E65" s="91">
        <v>3534.75</v>
      </c>
      <c r="F65" s="91">
        <v>138.03</v>
      </c>
      <c r="G65" s="91">
        <v>22.78</v>
      </c>
      <c r="H65" s="91">
        <v>1533.26</v>
      </c>
      <c r="I65" s="91">
        <v>9445.5499999999993</v>
      </c>
      <c r="J65" s="91">
        <v>1140.07</v>
      </c>
      <c r="K65" s="91">
        <v>820.41</v>
      </c>
      <c r="L65" s="91">
        <v>944.35</v>
      </c>
      <c r="M65" s="91">
        <v>791.24</v>
      </c>
      <c r="N65" s="91">
        <v>234.63</v>
      </c>
      <c r="O65" s="91">
        <v>2718.49</v>
      </c>
      <c r="P65" s="91">
        <v>2217.0500000000002</v>
      </c>
      <c r="Q65" s="91">
        <v>3319.72</v>
      </c>
      <c r="R65" s="91">
        <v>1969.81</v>
      </c>
      <c r="S65" s="91">
        <v>2002.6</v>
      </c>
      <c r="T65" s="91">
        <v>5863.23</v>
      </c>
      <c r="U65" s="91">
        <v>2406.33</v>
      </c>
      <c r="V65" s="91">
        <v>2797.61</v>
      </c>
      <c r="W65" s="91">
        <v>6575.68</v>
      </c>
      <c r="X65" s="91">
        <v>7911.9</v>
      </c>
      <c r="Y65" s="91">
        <v>3903.66</v>
      </c>
      <c r="Z65" s="91">
        <v>1712.95</v>
      </c>
      <c r="AA65" s="91">
        <v>3783.02</v>
      </c>
      <c r="AB65" s="91">
        <v>2707.82</v>
      </c>
      <c r="AC65" s="91">
        <v>667.12</v>
      </c>
      <c r="AD65" s="91">
        <v>1952.18</v>
      </c>
      <c r="AE65" s="91">
        <v>13036.02</v>
      </c>
      <c r="AF65" s="91">
        <v>1448.9</v>
      </c>
      <c r="AG65" s="91">
        <v>10017.42</v>
      </c>
      <c r="AH65" s="91">
        <v>6504.78</v>
      </c>
      <c r="AI65" s="91">
        <v>5958.66</v>
      </c>
      <c r="AJ65" s="91">
        <v>1332.35</v>
      </c>
      <c r="AK65" s="91">
        <v>781.29</v>
      </c>
      <c r="AL65" s="91">
        <v>7994.57</v>
      </c>
      <c r="AM65" s="91">
        <v>1376.9</v>
      </c>
      <c r="AN65" s="91">
        <v>3910.17</v>
      </c>
      <c r="AO65" s="91">
        <v>773.78</v>
      </c>
      <c r="AP65" s="91">
        <v>692.18</v>
      </c>
      <c r="AQ65" s="91">
        <v>2279.65</v>
      </c>
      <c r="AR65" s="91">
        <v>3770.9</v>
      </c>
      <c r="AS65" s="91">
        <v>4498.1899999999996</v>
      </c>
      <c r="AT65" s="91">
        <v>2399.06</v>
      </c>
      <c r="AU65" s="91">
        <v>1034.3800000000001</v>
      </c>
      <c r="AV65" s="91">
        <v>2321.27</v>
      </c>
      <c r="AW65" s="91">
        <v>5131.3599999999997</v>
      </c>
      <c r="AX65" s="91">
        <v>3383.98</v>
      </c>
      <c r="AY65" s="91">
        <v>1775.5</v>
      </c>
      <c r="AZ65" s="91">
        <v>1371.23</v>
      </c>
      <c r="BA65" s="91">
        <v>641.76</v>
      </c>
      <c r="BB65" s="91">
        <v>1359.75</v>
      </c>
      <c r="BC65" s="91">
        <v>12927.33</v>
      </c>
      <c r="BD65" s="91">
        <v>412.13</v>
      </c>
      <c r="BE65" s="91">
        <v>4893.97</v>
      </c>
      <c r="BF65" s="91">
        <v>4328.3500000000004</v>
      </c>
      <c r="BG65" s="91">
        <v>4245.1899999999996</v>
      </c>
      <c r="BH65" s="91">
        <v>7521.65</v>
      </c>
      <c r="BI65" s="91">
        <v>4209.8</v>
      </c>
      <c r="BJ65" s="91">
        <v>714.5</v>
      </c>
      <c r="BK65" s="91">
        <v>529.04999999999995</v>
      </c>
      <c r="BL65" s="91">
        <v>455.99</v>
      </c>
      <c r="BM65" s="91">
        <v>362.52</v>
      </c>
      <c r="BN65" s="91">
        <v>446.47</v>
      </c>
      <c r="BO65" s="92">
        <v>0</v>
      </c>
      <c r="BP65" s="93">
        <v>0</v>
      </c>
      <c r="BQ65" s="92" t="s">
        <v>308</v>
      </c>
      <c r="BR65" s="91">
        <v>195955.22</v>
      </c>
      <c r="BS65" s="92" t="s">
        <v>308</v>
      </c>
      <c r="BT65" s="91">
        <v>1426.17</v>
      </c>
      <c r="BU65" s="92" t="s">
        <v>308</v>
      </c>
      <c r="BV65" s="91">
        <v>3.34</v>
      </c>
      <c r="BW65" s="92" t="s">
        <v>308</v>
      </c>
      <c r="BX65" s="91">
        <v>1910.9</v>
      </c>
      <c r="BY65" s="92" t="s">
        <v>308</v>
      </c>
      <c r="BZ65" s="91">
        <v>3340.41</v>
      </c>
      <c r="CA65" s="92" t="s">
        <v>308</v>
      </c>
      <c r="CB65" s="91">
        <v>1.85</v>
      </c>
      <c r="CC65" s="92" t="s">
        <v>308</v>
      </c>
      <c r="CD65" s="92">
        <v>0</v>
      </c>
      <c r="CE65" s="92" t="s">
        <v>308</v>
      </c>
      <c r="CF65" s="91">
        <v>1.1299999999999999</v>
      </c>
      <c r="CG65" s="92" t="s">
        <v>308</v>
      </c>
      <c r="CH65" s="91">
        <v>1.1299999999999999</v>
      </c>
      <c r="CI65" s="92" t="s">
        <v>308</v>
      </c>
      <c r="CJ65" s="91">
        <v>2.98</v>
      </c>
      <c r="CK65" s="92" t="s">
        <v>308</v>
      </c>
      <c r="CL65" s="92">
        <v>0</v>
      </c>
      <c r="CM65" s="92" t="s">
        <v>308</v>
      </c>
      <c r="CN65" s="92">
        <v>0</v>
      </c>
      <c r="CO65" s="92" t="s">
        <v>308</v>
      </c>
      <c r="CP65" s="92">
        <v>0</v>
      </c>
      <c r="CQ65" s="92" t="s">
        <v>308</v>
      </c>
      <c r="CR65" s="94">
        <v>3965.22</v>
      </c>
      <c r="CS65" s="92" t="s">
        <v>308</v>
      </c>
      <c r="CT65" s="91">
        <v>3965.22</v>
      </c>
      <c r="CU65" s="92" t="s">
        <v>308</v>
      </c>
      <c r="CV65" s="91">
        <v>7308.61</v>
      </c>
      <c r="CW65" s="92" t="s">
        <v>308</v>
      </c>
      <c r="CX65" s="91">
        <v>203263.83</v>
      </c>
      <c r="CY65" s="92" t="s">
        <v>308</v>
      </c>
    </row>
    <row r="66" spans="1:103" ht="14.5" x14ac:dyDescent="0.35">
      <c r="A66" s="86" t="s">
        <v>309</v>
      </c>
      <c r="B66" s="86" t="s">
        <v>378</v>
      </c>
      <c r="C66" s="71" t="str">
        <f>'Correspondance tables'!K55</f>
        <v>ISIC 79</v>
      </c>
      <c r="D66" s="71" t="str">
        <f>VLOOKUP(C66, 'Correspondance tables'!$O$3:$P$73, 2, FALSE)</f>
        <v>ISIC 69T82</v>
      </c>
      <c r="E66" s="87">
        <v>11.91</v>
      </c>
      <c r="F66" s="87">
        <v>11.64</v>
      </c>
      <c r="G66" s="87">
        <v>4.0599999999999996</v>
      </c>
      <c r="H66" s="87">
        <v>31.26</v>
      </c>
      <c r="I66" s="87">
        <v>196.3</v>
      </c>
      <c r="J66" s="87">
        <v>86.49</v>
      </c>
      <c r="K66" s="87">
        <v>28.16</v>
      </c>
      <c r="L66" s="87">
        <v>25.6</v>
      </c>
      <c r="M66" s="87">
        <v>48.67</v>
      </c>
      <c r="N66" s="87">
        <v>85.96</v>
      </c>
      <c r="O66" s="87">
        <v>171.08</v>
      </c>
      <c r="P66" s="87">
        <v>180.49</v>
      </c>
      <c r="Q66" s="87">
        <v>73.02</v>
      </c>
      <c r="R66" s="87">
        <v>164.84</v>
      </c>
      <c r="S66" s="87">
        <v>123.89</v>
      </c>
      <c r="T66" s="87">
        <v>89.97</v>
      </c>
      <c r="U66" s="87">
        <v>106.88</v>
      </c>
      <c r="V66" s="87">
        <v>80.53</v>
      </c>
      <c r="W66" s="87">
        <v>204.77</v>
      </c>
      <c r="X66" s="87">
        <v>139.83000000000001</v>
      </c>
      <c r="Y66" s="87">
        <v>98.15</v>
      </c>
      <c r="Z66" s="87">
        <v>70.34</v>
      </c>
      <c r="AA66" s="87">
        <v>72.17</v>
      </c>
      <c r="AB66" s="87">
        <v>124.77</v>
      </c>
      <c r="AC66" s="87">
        <v>41.65</v>
      </c>
      <c r="AD66" s="87">
        <v>153.38999999999999</v>
      </c>
      <c r="AE66" s="87">
        <v>357.82</v>
      </c>
      <c r="AF66" s="87">
        <v>213.89</v>
      </c>
      <c r="AG66" s="87">
        <v>1644.03</v>
      </c>
      <c r="AH66" s="87">
        <v>743.45</v>
      </c>
      <c r="AI66" s="87">
        <v>1985.35</v>
      </c>
      <c r="AJ66" s="87">
        <v>2964.14</v>
      </c>
      <c r="AK66" s="87">
        <v>5760.16</v>
      </c>
      <c r="AL66" s="87">
        <v>921.62</v>
      </c>
      <c r="AM66" s="87">
        <v>43.48</v>
      </c>
      <c r="AN66" s="87">
        <v>2664.35</v>
      </c>
      <c r="AO66" s="87">
        <v>67.42</v>
      </c>
      <c r="AP66" s="87">
        <v>223.61</v>
      </c>
      <c r="AQ66" s="87">
        <v>269.14999999999998</v>
      </c>
      <c r="AR66" s="87">
        <v>303.82</v>
      </c>
      <c r="AS66" s="87">
        <v>1053.26</v>
      </c>
      <c r="AT66" s="87">
        <v>44.05</v>
      </c>
      <c r="AU66" s="87">
        <v>338.12</v>
      </c>
      <c r="AV66" s="87">
        <v>205.49</v>
      </c>
      <c r="AW66" s="87">
        <v>1111.23</v>
      </c>
      <c r="AX66" s="87">
        <v>330.19</v>
      </c>
      <c r="AY66" s="87">
        <v>111.24</v>
      </c>
      <c r="AZ66" s="87">
        <v>143.44999999999999</v>
      </c>
      <c r="BA66" s="87">
        <v>139.04</v>
      </c>
      <c r="BB66" s="87">
        <v>252.55</v>
      </c>
      <c r="BC66" s="87">
        <v>85.98</v>
      </c>
      <c r="BD66" s="87">
        <v>31294.13</v>
      </c>
      <c r="BE66" s="87">
        <v>385.58</v>
      </c>
      <c r="BF66" s="87">
        <v>764.11</v>
      </c>
      <c r="BG66" s="87">
        <v>450.28</v>
      </c>
      <c r="BH66" s="87">
        <v>189.51</v>
      </c>
      <c r="BI66" s="87">
        <v>113.59</v>
      </c>
      <c r="BJ66" s="87">
        <v>556.53</v>
      </c>
      <c r="BK66" s="87">
        <v>960.44</v>
      </c>
      <c r="BL66" s="87">
        <v>83.12</v>
      </c>
      <c r="BM66" s="87">
        <v>16.63</v>
      </c>
      <c r="BN66" s="87">
        <v>56.06</v>
      </c>
      <c r="BO66" s="88">
        <v>0</v>
      </c>
      <c r="BP66" s="89">
        <v>0</v>
      </c>
      <c r="BQ66" s="88" t="s">
        <v>308</v>
      </c>
      <c r="BR66" s="87">
        <v>59272.7</v>
      </c>
      <c r="BS66" s="88" t="s">
        <v>308</v>
      </c>
      <c r="BT66" s="87">
        <v>66577.27</v>
      </c>
      <c r="BU66" s="88" t="s">
        <v>308</v>
      </c>
      <c r="BV66" s="87">
        <v>64.69</v>
      </c>
      <c r="BW66" s="88" t="s">
        <v>308</v>
      </c>
      <c r="BX66" s="87">
        <v>841.96</v>
      </c>
      <c r="BY66" s="88" t="s">
        <v>308</v>
      </c>
      <c r="BZ66" s="87">
        <v>67483.91</v>
      </c>
      <c r="CA66" s="88" t="s">
        <v>308</v>
      </c>
      <c r="CB66" s="87">
        <v>1.21</v>
      </c>
      <c r="CC66" s="88" t="s">
        <v>308</v>
      </c>
      <c r="CD66" s="88">
        <v>0</v>
      </c>
      <c r="CE66" s="88" t="s">
        <v>308</v>
      </c>
      <c r="CF66" s="87">
        <v>-6.6</v>
      </c>
      <c r="CG66" s="88" t="s">
        <v>308</v>
      </c>
      <c r="CH66" s="87">
        <v>-6.6</v>
      </c>
      <c r="CI66" s="88" t="s">
        <v>308</v>
      </c>
      <c r="CJ66" s="87">
        <v>-5.39</v>
      </c>
      <c r="CK66" s="88" t="s">
        <v>308</v>
      </c>
      <c r="CL66" s="88">
        <v>0</v>
      </c>
      <c r="CM66" s="88" t="s">
        <v>308</v>
      </c>
      <c r="CN66" s="88">
        <v>0</v>
      </c>
      <c r="CO66" s="88" t="s">
        <v>308</v>
      </c>
      <c r="CP66" s="88">
        <v>0</v>
      </c>
      <c r="CQ66" s="88" t="s">
        <v>308</v>
      </c>
      <c r="CR66" s="90">
        <v>5697.03</v>
      </c>
      <c r="CS66" s="88" t="s">
        <v>308</v>
      </c>
      <c r="CT66" s="87">
        <v>5697.03</v>
      </c>
      <c r="CU66" s="88" t="s">
        <v>308</v>
      </c>
      <c r="CV66" s="87">
        <v>73175.55</v>
      </c>
      <c r="CW66" s="88" t="s">
        <v>308</v>
      </c>
      <c r="CX66" s="87">
        <v>132448.25</v>
      </c>
      <c r="CY66" s="88" t="s">
        <v>308</v>
      </c>
    </row>
    <row r="67" spans="1:103" ht="14.5" x14ac:dyDescent="0.35">
      <c r="A67" s="86" t="s">
        <v>309</v>
      </c>
      <c r="B67" s="86" t="s">
        <v>379</v>
      </c>
      <c r="C67" s="71" t="str">
        <f>'Correspondance tables'!K56</f>
        <v>ISIC 80-82</v>
      </c>
      <c r="D67" s="71" t="str">
        <f>VLOOKUP(C67, 'Correspondance tables'!$O$3:$P$73, 2, FALSE)</f>
        <v>ISIC 69T82</v>
      </c>
      <c r="E67" s="91">
        <v>1665.39</v>
      </c>
      <c r="F67" s="91">
        <v>178.83</v>
      </c>
      <c r="G67" s="91">
        <v>89.46</v>
      </c>
      <c r="H67" s="91">
        <v>1194.58</v>
      </c>
      <c r="I67" s="91">
        <v>9861.5499999999993</v>
      </c>
      <c r="J67" s="91">
        <v>2761.47</v>
      </c>
      <c r="K67" s="91">
        <v>1094.97</v>
      </c>
      <c r="L67" s="91">
        <v>1586.54</v>
      </c>
      <c r="M67" s="91">
        <v>1850.91</v>
      </c>
      <c r="N67" s="91">
        <v>2306.1</v>
      </c>
      <c r="O67" s="91">
        <v>5434.67</v>
      </c>
      <c r="P67" s="91">
        <v>2571.71</v>
      </c>
      <c r="Q67" s="91">
        <v>2676.58</v>
      </c>
      <c r="R67" s="91">
        <v>2563.58</v>
      </c>
      <c r="S67" s="91">
        <v>3895.11</v>
      </c>
      <c r="T67" s="91">
        <v>4511.97</v>
      </c>
      <c r="U67" s="91">
        <v>2554.4499999999998</v>
      </c>
      <c r="V67" s="91">
        <v>3108.78</v>
      </c>
      <c r="W67" s="91">
        <v>7181.72</v>
      </c>
      <c r="X67" s="91">
        <v>6662.44</v>
      </c>
      <c r="Y67" s="91">
        <v>1959.83</v>
      </c>
      <c r="Z67" s="91">
        <v>2291.21</v>
      </c>
      <c r="AA67" s="91">
        <v>2106.89</v>
      </c>
      <c r="AB67" s="91">
        <v>7941.76</v>
      </c>
      <c r="AC67" s="91">
        <v>1654.01</v>
      </c>
      <c r="AD67" s="91">
        <v>6630.4</v>
      </c>
      <c r="AE67" s="91">
        <v>17601.5</v>
      </c>
      <c r="AF67" s="91">
        <v>5084.28</v>
      </c>
      <c r="AG67" s="91">
        <v>30432.63</v>
      </c>
      <c r="AH67" s="91">
        <v>17630.009999999998</v>
      </c>
      <c r="AI67" s="91">
        <v>5897.92</v>
      </c>
      <c r="AJ67" s="91">
        <v>1620.71</v>
      </c>
      <c r="AK67" s="91">
        <v>1872.32</v>
      </c>
      <c r="AL67" s="92">
        <v>8374</v>
      </c>
      <c r="AM67" s="91">
        <v>1114.44</v>
      </c>
      <c r="AN67" s="91">
        <v>8305.7800000000007</v>
      </c>
      <c r="AO67" s="91">
        <v>3159.73</v>
      </c>
      <c r="AP67" s="91">
        <v>4843.51</v>
      </c>
      <c r="AQ67" s="91">
        <v>6895.18</v>
      </c>
      <c r="AR67" s="91">
        <v>11498.22</v>
      </c>
      <c r="AS67" s="91">
        <v>20114.900000000001</v>
      </c>
      <c r="AT67" s="91">
        <v>7934.72</v>
      </c>
      <c r="AU67" s="91">
        <v>4913.6400000000003</v>
      </c>
      <c r="AV67" s="91">
        <v>17800.64</v>
      </c>
      <c r="AW67" s="91">
        <v>22375.65</v>
      </c>
      <c r="AX67" s="91">
        <v>5643.16</v>
      </c>
      <c r="AY67" s="91">
        <v>5202.9799999999996</v>
      </c>
      <c r="AZ67" s="91">
        <v>3214.31</v>
      </c>
      <c r="BA67" s="91">
        <v>3056.95</v>
      </c>
      <c r="BB67" s="91">
        <v>7136.84</v>
      </c>
      <c r="BC67" s="91">
        <v>1153.31</v>
      </c>
      <c r="BD67" s="91">
        <v>1855.73</v>
      </c>
      <c r="BE67" s="91">
        <v>43825.09</v>
      </c>
      <c r="BF67" s="91">
        <v>30299.07</v>
      </c>
      <c r="BG67" s="91">
        <v>11612.69</v>
      </c>
      <c r="BH67" s="91">
        <v>15387.39</v>
      </c>
      <c r="BI67" s="91">
        <v>6504.94</v>
      </c>
      <c r="BJ67" s="91">
        <v>3619.28</v>
      </c>
      <c r="BK67" s="91">
        <v>3235.06</v>
      </c>
      <c r="BL67" s="91">
        <v>3372.32</v>
      </c>
      <c r="BM67" s="91">
        <v>478.49</v>
      </c>
      <c r="BN67" s="91">
        <v>3008.96</v>
      </c>
      <c r="BO67" s="92">
        <v>0</v>
      </c>
      <c r="BP67" s="93">
        <v>0</v>
      </c>
      <c r="BQ67" s="92" t="s">
        <v>308</v>
      </c>
      <c r="BR67" s="91">
        <v>432411.27</v>
      </c>
      <c r="BS67" s="92" t="s">
        <v>308</v>
      </c>
      <c r="BT67" s="91">
        <v>26565.14</v>
      </c>
      <c r="BU67" s="92" t="s">
        <v>308</v>
      </c>
      <c r="BV67" s="91">
        <v>502.1</v>
      </c>
      <c r="BW67" s="92" t="s">
        <v>308</v>
      </c>
      <c r="BX67" s="91">
        <v>3412.24</v>
      </c>
      <c r="BY67" s="92" t="s">
        <v>308</v>
      </c>
      <c r="BZ67" s="91">
        <v>30479.48</v>
      </c>
      <c r="CA67" s="92" t="s">
        <v>308</v>
      </c>
      <c r="CB67" s="91">
        <v>6976.48</v>
      </c>
      <c r="CC67" s="92" t="s">
        <v>308</v>
      </c>
      <c r="CD67" s="92">
        <v>0</v>
      </c>
      <c r="CE67" s="92" t="s">
        <v>308</v>
      </c>
      <c r="CF67" s="91">
        <v>74.010000000000005</v>
      </c>
      <c r="CG67" s="92" t="s">
        <v>308</v>
      </c>
      <c r="CH67" s="91">
        <v>74.010000000000005</v>
      </c>
      <c r="CI67" s="92" t="s">
        <v>308</v>
      </c>
      <c r="CJ67" s="91">
        <v>7050.49</v>
      </c>
      <c r="CK67" s="92" t="s">
        <v>308</v>
      </c>
      <c r="CL67" s="92">
        <v>0</v>
      </c>
      <c r="CM67" s="92" t="s">
        <v>308</v>
      </c>
      <c r="CN67" s="92">
        <v>0</v>
      </c>
      <c r="CO67" s="92" t="s">
        <v>308</v>
      </c>
      <c r="CP67" s="92">
        <v>0</v>
      </c>
      <c r="CQ67" s="92" t="s">
        <v>308</v>
      </c>
      <c r="CR67" s="94">
        <v>43082.75</v>
      </c>
      <c r="CS67" s="92" t="s">
        <v>308</v>
      </c>
      <c r="CT67" s="91">
        <v>43082.75</v>
      </c>
      <c r="CU67" s="92" t="s">
        <v>308</v>
      </c>
      <c r="CV67" s="91">
        <v>80612.72</v>
      </c>
      <c r="CW67" s="92" t="s">
        <v>308</v>
      </c>
      <c r="CX67" s="91">
        <v>513023.99</v>
      </c>
      <c r="CY67" s="92" t="s">
        <v>308</v>
      </c>
    </row>
    <row r="68" spans="1:103" ht="14.5" x14ac:dyDescent="0.35">
      <c r="A68" s="86" t="s">
        <v>309</v>
      </c>
      <c r="B68" s="86" t="s">
        <v>380</v>
      </c>
      <c r="C68" s="71" t="str">
        <f>'Correspondance tables'!K57</f>
        <v>ISIC 84</v>
      </c>
      <c r="D68" s="71" t="str">
        <f>VLOOKUP(C68, 'Correspondance tables'!$O$3:$P$73, 2, FALSE)</f>
        <v>ISIC 84</v>
      </c>
      <c r="E68" s="87">
        <v>596.84</v>
      </c>
      <c r="F68" s="87">
        <v>144.62</v>
      </c>
      <c r="G68" s="87">
        <v>11.97</v>
      </c>
      <c r="H68" s="87">
        <v>350.96</v>
      </c>
      <c r="I68" s="87">
        <v>2030.08</v>
      </c>
      <c r="J68" s="87">
        <v>406.1</v>
      </c>
      <c r="K68" s="87">
        <v>312.18</v>
      </c>
      <c r="L68" s="87">
        <v>524.79</v>
      </c>
      <c r="M68" s="87">
        <v>346.61</v>
      </c>
      <c r="N68" s="87">
        <v>499.31</v>
      </c>
      <c r="O68" s="87">
        <v>1637.18</v>
      </c>
      <c r="P68" s="87">
        <v>810.82</v>
      </c>
      <c r="Q68" s="87">
        <v>793.03</v>
      </c>
      <c r="R68" s="87">
        <v>761.21</v>
      </c>
      <c r="S68" s="87">
        <v>1050.6600000000001</v>
      </c>
      <c r="T68" s="87">
        <v>988.5</v>
      </c>
      <c r="U68" s="87">
        <v>654.54</v>
      </c>
      <c r="V68" s="87">
        <v>810.26</v>
      </c>
      <c r="W68" s="87">
        <v>1340.59</v>
      </c>
      <c r="X68" s="87">
        <v>1591.32</v>
      </c>
      <c r="Y68" s="87">
        <v>268.79000000000002</v>
      </c>
      <c r="Z68" s="87">
        <v>429.88</v>
      </c>
      <c r="AA68" s="87">
        <v>326.27999999999997</v>
      </c>
      <c r="AB68" s="87">
        <v>10698.79</v>
      </c>
      <c r="AC68" s="87">
        <v>292.57</v>
      </c>
      <c r="AD68" s="87">
        <v>1066.28</v>
      </c>
      <c r="AE68" s="87">
        <v>6971.96</v>
      </c>
      <c r="AF68" s="87">
        <v>843.6</v>
      </c>
      <c r="AG68" s="87">
        <v>2648.63</v>
      </c>
      <c r="AH68" s="87">
        <v>2327.23</v>
      </c>
      <c r="AI68" s="87">
        <v>4007.23</v>
      </c>
      <c r="AJ68" s="87">
        <v>223.52</v>
      </c>
      <c r="AK68" s="87">
        <v>274.77999999999997</v>
      </c>
      <c r="AL68" s="87">
        <v>935.36</v>
      </c>
      <c r="AM68" s="87">
        <v>362.76</v>
      </c>
      <c r="AN68" s="87">
        <v>1238.8499999999999</v>
      </c>
      <c r="AO68" s="87">
        <v>267.37</v>
      </c>
      <c r="AP68" s="87">
        <v>277.14</v>
      </c>
      <c r="AQ68" s="87">
        <v>597.53</v>
      </c>
      <c r="AR68" s="87">
        <v>1115.75</v>
      </c>
      <c r="AS68" s="87">
        <v>1176.1500000000001</v>
      </c>
      <c r="AT68" s="87">
        <v>556.89</v>
      </c>
      <c r="AU68" s="87">
        <v>250.76</v>
      </c>
      <c r="AV68" s="87">
        <v>8189.46</v>
      </c>
      <c r="AW68" s="87">
        <v>4094.25</v>
      </c>
      <c r="AX68" s="87">
        <v>6918.9</v>
      </c>
      <c r="AY68" s="87">
        <v>341.67</v>
      </c>
      <c r="AZ68" s="87">
        <v>733.71</v>
      </c>
      <c r="BA68" s="87">
        <v>1141.6199999999999</v>
      </c>
      <c r="BB68" s="87">
        <v>529.5</v>
      </c>
      <c r="BC68" s="87">
        <v>427.91</v>
      </c>
      <c r="BD68" s="87">
        <v>145.30000000000001</v>
      </c>
      <c r="BE68" s="87">
        <v>2192.4299999999998</v>
      </c>
      <c r="BF68" s="87">
        <v>10428.4</v>
      </c>
      <c r="BG68" s="87">
        <v>1727.77</v>
      </c>
      <c r="BH68" s="87">
        <v>1813.16</v>
      </c>
      <c r="BI68" s="87">
        <v>1521.27</v>
      </c>
      <c r="BJ68" s="87">
        <v>392.95</v>
      </c>
      <c r="BK68" s="87">
        <v>419.6</v>
      </c>
      <c r="BL68" s="87">
        <v>705.39</v>
      </c>
      <c r="BM68" s="87">
        <v>26.72</v>
      </c>
      <c r="BN68" s="87">
        <v>183.86</v>
      </c>
      <c r="BO68" s="88">
        <v>0</v>
      </c>
      <c r="BP68" s="89">
        <v>0</v>
      </c>
      <c r="BQ68" s="88" t="s">
        <v>308</v>
      </c>
      <c r="BR68" s="87">
        <v>94753.57</v>
      </c>
      <c r="BS68" s="88" t="s">
        <v>308</v>
      </c>
      <c r="BT68" s="87">
        <v>24028.81</v>
      </c>
      <c r="BU68" s="88" t="s">
        <v>308</v>
      </c>
      <c r="BV68" s="87">
        <v>224.85</v>
      </c>
      <c r="BW68" s="88" t="s">
        <v>308</v>
      </c>
      <c r="BX68" s="87">
        <v>1044873.85</v>
      </c>
      <c r="BY68" s="88" t="s">
        <v>308</v>
      </c>
      <c r="BZ68" s="87">
        <v>1069127.51</v>
      </c>
      <c r="CA68" s="88" t="s">
        <v>308</v>
      </c>
      <c r="CB68" s="87">
        <v>4460.6899999999996</v>
      </c>
      <c r="CC68" s="88" t="s">
        <v>308</v>
      </c>
      <c r="CD68" s="88">
        <v>0</v>
      </c>
      <c r="CE68" s="88" t="s">
        <v>308</v>
      </c>
      <c r="CF68" s="88">
        <v>0</v>
      </c>
      <c r="CG68" s="88" t="s">
        <v>308</v>
      </c>
      <c r="CH68" s="88">
        <v>0</v>
      </c>
      <c r="CI68" s="88" t="s">
        <v>308</v>
      </c>
      <c r="CJ68" s="87">
        <v>4460.6899999999996</v>
      </c>
      <c r="CK68" s="88" t="s">
        <v>308</v>
      </c>
      <c r="CL68" s="88">
        <v>0</v>
      </c>
      <c r="CM68" s="88" t="s">
        <v>308</v>
      </c>
      <c r="CN68" s="88">
        <v>0</v>
      </c>
      <c r="CO68" s="88" t="s">
        <v>308</v>
      </c>
      <c r="CP68" s="88">
        <v>0</v>
      </c>
      <c r="CQ68" s="88" t="s">
        <v>308</v>
      </c>
      <c r="CR68" s="90">
        <v>4041.11</v>
      </c>
      <c r="CS68" s="88" t="s">
        <v>308</v>
      </c>
      <c r="CT68" s="87">
        <v>4041.11</v>
      </c>
      <c r="CU68" s="88" t="s">
        <v>308</v>
      </c>
      <c r="CV68" s="87">
        <v>1077629.31</v>
      </c>
      <c r="CW68" s="88" t="s">
        <v>308</v>
      </c>
      <c r="CX68" s="87">
        <v>1172382.8799999999</v>
      </c>
      <c r="CY68" s="88" t="s">
        <v>308</v>
      </c>
    </row>
    <row r="69" spans="1:103" ht="14.5" x14ac:dyDescent="0.35">
      <c r="A69" s="86" t="s">
        <v>309</v>
      </c>
      <c r="B69" s="86" t="s">
        <v>381</v>
      </c>
      <c r="C69" s="71" t="str">
        <f>'Correspondance tables'!K58</f>
        <v>ISIC 85</v>
      </c>
      <c r="D69" s="71" t="str">
        <f>VLOOKUP(C69, 'Correspondance tables'!$O$3:$P$73, 2, FALSE)</f>
        <v>ISIC 85</v>
      </c>
      <c r="E69" s="91">
        <v>240.22</v>
      </c>
      <c r="F69" s="91">
        <v>42.19</v>
      </c>
      <c r="G69" s="91">
        <v>26.66</v>
      </c>
      <c r="H69" s="91">
        <v>145.26</v>
      </c>
      <c r="I69" s="91">
        <v>1477.65</v>
      </c>
      <c r="J69" s="91">
        <v>217.51</v>
      </c>
      <c r="K69" s="91">
        <v>91.88</v>
      </c>
      <c r="L69" s="91">
        <v>154.91</v>
      </c>
      <c r="M69" s="91">
        <v>233.26</v>
      </c>
      <c r="N69" s="91">
        <v>319.88</v>
      </c>
      <c r="O69" s="91">
        <v>846.51</v>
      </c>
      <c r="P69" s="91">
        <v>971.89</v>
      </c>
      <c r="Q69" s="91">
        <v>437.55</v>
      </c>
      <c r="R69" s="91">
        <v>260.14999999999998</v>
      </c>
      <c r="S69" s="91">
        <v>511.57</v>
      </c>
      <c r="T69" s="91">
        <v>645.16999999999996</v>
      </c>
      <c r="U69" s="91">
        <v>730.33</v>
      </c>
      <c r="V69" s="91">
        <v>640.85</v>
      </c>
      <c r="W69" s="91">
        <v>1196.5899999999999</v>
      </c>
      <c r="X69" s="91">
        <v>2010.55</v>
      </c>
      <c r="Y69" s="91">
        <v>696.02</v>
      </c>
      <c r="Z69" s="91">
        <v>272.47000000000003</v>
      </c>
      <c r="AA69" s="91">
        <v>546.30999999999995</v>
      </c>
      <c r="AB69" s="91">
        <v>1155.8499999999999</v>
      </c>
      <c r="AC69" s="91">
        <v>145.72</v>
      </c>
      <c r="AD69" s="91">
        <v>345.12</v>
      </c>
      <c r="AE69" s="91">
        <v>1444.14</v>
      </c>
      <c r="AF69" s="91">
        <v>695.7</v>
      </c>
      <c r="AG69" s="91">
        <v>2588.3000000000002</v>
      </c>
      <c r="AH69" s="91">
        <v>1913.1</v>
      </c>
      <c r="AI69" s="91">
        <v>1742.07</v>
      </c>
      <c r="AJ69" s="91">
        <v>177.32</v>
      </c>
      <c r="AK69" s="91">
        <v>1234.3900000000001</v>
      </c>
      <c r="AL69" s="91">
        <v>1065.5999999999999</v>
      </c>
      <c r="AM69" s="91">
        <v>346.37</v>
      </c>
      <c r="AN69" s="91">
        <v>615.13</v>
      </c>
      <c r="AO69" s="91">
        <v>246.46</v>
      </c>
      <c r="AP69" s="91">
        <v>369.66</v>
      </c>
      <c r="AQ69" s="91">
        <v>1750.71</v>
      </c>
      <c r="AR69" s="91">
        <v>3078.39</v>
      </c>
      <c r="AS69" s="91">
        <v>4009.27</v>
      </c>
      <c r="AT69" s="91">
        <v>1595.79</v>
      </c>
      <c r="AU69" s="91">
        <v>476.03</v>
      </c>
      <c r="AV69" s="91">
        <v>1206.25</v>
      </c>
      <c r="AW69" s="91">
        <v>3379.35</v>
      </c>
      <c r="AX69" s="91">
        <v>934.8</v>
      </c>
      <c r="AY69" s="91">
        <v>1972.48</v>
      </c>
      <c r="AZ69" s="91">
        <v>684.06</v>
      </c>
      <c r="BA69" s="91">
        <v>671.32</v>
      </c>
      <c r="BB69" s="91">
        <v>377.1</v>
      </c>
      <c r="BC69" s="91">
        <v>641.62</v>
      </c>
      <c r="BD69" s="91">
        <v>439.07</v>
      </c>
      <c r="BE69" s="91">
        <v>1379.28</v>
      </c>
      <c r="BF69" s="91">
        <v>14124.97</v>
      </c>
      <c r="BG69" s="91">
        <v>36869.25</v>
      </c>
      <c r="BH69" s="91">
        <v>3758.49</v>
      </c>
      <c r="BI69" s="91">
        <v>1999.08</v>
      </c>
      <c r="BJ69" s="91">
        <v>420.97</v>
      </c>
      <c r="BK69" s="91">
        <v>324.2</v>
      </c>
      <c r="BL69" s="91">
        <v>746.65</v>
      </c>
      <c r="BM69" s="91">
        <v>97.85</v>
      </c>
      <c r="BN69" s="91">
        <v>306.64999999999998</v>
      </c>
      <c r="BO69" s="92">
        <v>0</v>
      </c>
      <c r="BP69" s="93">
        <v>0</v>
      </c>
      <c r="BQ69" s="92" t="s">
        <v>308</v>
      </c>
      <c r="BR69" s="91">
        <v>108043.95</v>
      </c>
      <c r="BS69" s="92" t="s">
        <v>308</v>
      </c>
      <c r="BT69" s="91">
        <v>106436.86</v>
      </c>
      <c r="BU69" s="92" t="s">
        <v>308</v>
      </c>
      <c r="BV69" s="91">
        <v>53568.83</v>
      </c>
      <c r="BW69" s="92" t="s">
        <v>308</v>
      </c>
      <c r="BX69" s="91">
        <v>568071.51</v>
      </c>
      <c r="BY69" s="92" t="s">
        <v>308</v>
      </c>
      <c r="BZ69" s="91">
        <v>728077.19</v>
      </c>
      <c r="CA69" s="92" t="s">
        <v>308</v>
      </c>
      <c r="CB69" s="91">
        <v>581.41</v>
      </c>
      <c r="CC69" s="92" t="s">
        <v>308</v>
      </c>
      <c r="CD69" s="91">
        <v>61.53</v>
      </c>
      <c r="CE69" s="92" t="s">
        <v>308</v>
      </c>
      <c r="CF69" s="91">
        <v>-33.979999999999997</v>
      </c>
      <c r="CG69" s="92" t="s">
        <v>308</v>
      </c>
      <c r="CH69" s="91">
        <v>27.56</v>
      </c>
      <c r="CI69" s="92" t="s">
        <v>308</v>
      </c>
      <c r="CJ69" s="91">
        <v>608.97</v>
      </c>
      <c r="CK69" s="92" t="s">
        <v>308</v>
      </c>
      <c r="CL69" s="92">
        <v>0</v>
      </c>
      <c r="CM69" s="92" t="s">
        <v>308</v>
      </c>
      <c r="CN69" s="92">
        <v>0</v>
      </c>
      <c r="CO69" s="92" t="s">
        <v>308</v>
      </c>
      <c r="CP69" s="92">
        <v>0</v>
      </c>
      <c r="CQ69" s="92" t="s">
        <v>308</v>
      </c>
      <c r="CR69" s="94">
        <v>7177.95</v>
      </c>
      <c r="CS69" s="92" t="s">
        <v>308</v>
      </c>
      <c r="CT69" s="91">
        <v>7177.95</v>
      </c>
      <c r="CU69" s="92" t="s">
        <v>308</v>
      </c>
      <c r="CV69" s="91">
        <v>735864.11</v>
      </c>
      <c r="CW69" s="92" t="s">
        <v>308</v>
      </c>
      <c r="CX69" s="91">
        <v>843908.06</v>
      </c>
      <c r="CY69" s="92" t="s">
        <v>308</v>
      </c>
    </row>
    <row r="70" spans="1:103" ht="14.5" x14ac:dyDescent="0.35">
      <c r="A70" s="86" t="s">
        <v>309</v>
      </c>
      <c r="B70" s="86" t="s">
        <v>382</v>
      </c>
      <c r="C70" s="71" t="str">
        <f>'Correspondance tables'!K59</f>
        <v>ISIC 86</v>
      </c>
      <c r="D70" s="71" t="str">
        <f>VLOOKUP(C70, 'Correspondance tables'!$O$3:$P$73, 2, FALSE)</f>
        <v>ISIC 86T88</v>
      </c>
      <c r="E70" s="87">
        <v>70.64</v>
      </c>
      <c r="F70" s="87">
        <v>19.36</v>
      </c>
      <c r="G70" s="87">
        <v>11.51</v>
      </c>
      <c r="H70" s="87">
        <v>58.61</v>
      </c>
      <c r="I70" s="87">
        <v>507.47</v>
      </c>
      <c r="J70" s="87">
        <v>74.09</v>
      </c>
      <c r="K70" s="87">
        <v>25.29</v>
      </c>
      <c r="L70" s="87">
        <v>29.74</v>
      </c>
      <c r="M70" s="87">
        <v>41.01</v>
      </c>
      <c r="N70" s="87">
        <v>82.11</v>
      </c>
      <c r="O70" s="87">
        <v>153.88</v>
      </c>
      <c r="P70" s="87">
        <v>405.18</v>
      </c>
      <c r="Q70" s="87">
        <v>121.54</v>
      </c>
      <c r="R70" s="87">
        <v>60.6</v>
      </c>
      <c r="S70" s="87">
        <v>128.44999999999999</v>
      </c>
      <c r="T70" s="87">
        <v>150.37</v>
      </c>
      <c r="U70" s="87">
        <v>156.55000000000001</v>
      </c>
      <c r="V70" s="87">
        <v>90.03</v>
      </c>
      <c r="W70" s="87">
        <v>184.42</v>
      </c>
      <c r="X70" s="87">
        <v>129.35</v>
      </c>
      <c r="Y70" s="87">
        <v>73.7</v>
      </c>
      <c r="Z70" s="87">
        <v>86.55</v>
      </c>
      <c r="AA70" s="87">
        <v>111.34</v>
      </c>
      <c r="AB70" s="87">
        <v>237.33</v>
      </c>
      <c r="AC70" s="87">
        <v>63.32</v>
      </c>
      <c r="AD70" s="87">
        <v>243.22</v>
      </c>
      <c r="AE70" s="87">
        <v>377.39</v>
      </c>
      <c r="AF70" s="87">
        <v>252.35</v>
      </c>
      <c r="AG70" s="87">
        <v>1414.11</v>
      </c>
      <c r="AH70" s="87">
        <v>595.05999999999995</v>
      </c>
      <c r="AI70" s="87">
        <v>231.21</v>
      </c>
      <c r="AJ70" s="87">
        <v>28.19</v>
      </c>
      <c r="AK70" s="87">
        <v>59.45</v>
      </c>
      <c r="AL70" s="87">
        <v>156.44999999999999</v>
      </c>
      <c r="AM70" s="87">
        <v>28.14</v>
      </c>
      <c r="AN70" s="87">
        <v>763.83</v>
      </c>
      <c r="AO70" s="87">
        <v>111.91</v>
      </c>
      <c r="AP70" s="87">
        <v>48.52</v>
      </c>
      <c r="AQ70" s="87">
        <v>339.47</v>
      </c>
      <c r="AR70" s="87">
        <v>271.55</v>
      </c>
      <c r="AS70" s="87">
        <v>306.7</v>
      </c>
      <c r="AT70" s="87">
        <v>741.76</v>
      </c>
      <c r="AU70" s="87">
        <v>168.05</v>
      </c>
      <c r="AV70" s="87">
        <v>107.57</v>
      </c>
      <c r="AW70" s="87">
        <v>283.06</v>
      </c>
      <c r="AX70" s="87">
        <v>177.69</v>
      </c>
      <c r="AY70" s="87">
        <v>233.21</v>
      </c>
      <c r="AZ70" s="87">
        <v>516.96</v>
      </c>
      <c r="BA70" s="87">
        <v>247.6</v>
      </c>
      <c r="BB70" s="87">
        <v>137.84</v>
      </c>
      <c r="BC70" s="87">
        <v>216.45</v>
      </c>
      <c r="BD70" s="87">
        <v>411.08</v>
      </c>
      <c r="BE70" s="87">
        <v>845.87</v>
      </c>
      <c r="BF70" s="87">
        <v>2783.92</v>
      </c>
      <c r="BG70" s="87">
        <v>893.28</v>
      </c>
      <c r="BH70" s="87">
        <v>44454.74</v>
      </c>
      <c r="BI70" s="87">
        <v>4784.25</v>
      </c>
      <c r="BJ70" s="87">
        <v>121.8</v>
      </c>
      <c r="BK70" s="87">
        <v>347.73</v>
      </c>
      <c r="BL70" s="87">
        <v>204.14</v>
      </c>
      <c r="BM70" s="87">
        <v>17.47</v>
      </c>
      <c r="BN70" s="87">
        <v>89.22</v>
      </c>
      <c r="BO70" s="88">
        <v>0</v>
      </c>
      <c r="BP70" s="89">
        <v>0</v>
      </c>
      <c r="BQ70" s="88" t="s">
        <v>308</v>
      </c>
      <c r="BR70" s="87">
        <v>66083.679999999993</v>
      </c>
      <c r="BS70" s="88" t="s">
        <v>308</v>
      </c>
      <c r="BT70" s="87">
        <v>181720.6</v>
      </c>
      <c r="BU70" s="88" t="s">
        <v>308</v>
      </c>
      <c r="BV70" s="87">
        <v>7682.16</v>
      </c>
      <c r="BW70" s="88" t="s">
        <v>308</v>
      </c>
      <c r="BX70" s="87">
        <v>788399.18</v>
      </c>
      <c r="BY70" s="88" t="s">
        <v>308</v>
      </c>
      <c r="BZ70" s="87">
        <v>977801.93</v>
      </c>
      <c r="CA70" s="88" t="s">
        <v>308</v>
      </c>
      <c r="CB70" s="87">
        <v>33.47</v>
      </c>
      <c r="CC70" s="88" t="s">
        <v>308</v>
      </c>
      <c r="CD70" s="88">
        <v>0</v>
      </c>
      <c r="CE70" s="88" t="s">
        <v>308</v>
      </c>
      <c r="CF70" s="87">
        <v>-0.31</v>
      </c>
      <c r="CG70" s="88" t="s">
        <v>308</v>
      </c>
      <c r="CH70" s="87">
        <v>-0.31</v>
      </c>
      <c r="CI70" s="88" t="s">
        <v>308</v>
      </c>
      <c r="CJ70" s="87">
        <v>33.159999999999997</v>
      </c>
      <c r="CK70" s="88" t="s">
        <v>308</v>
      </c>
      <c r="CL70" s="88">
        <v>0</v>
      </c>
      <c r="CM70" s="88" t="s">
        <v>308</v>
      </c>
      <c r="CN70" s="88">
        <v>0</v>
      </c>
      <c r="CO70" s="88" t="s">
        <v>308</v>
      </c>
      <c r="CP70" s="88">
        <v>0</v>
      </c>
      <c r="CQ70" s="88" t="s">
        <v>308</v>
      </c>
      <c r="CR70" s="90">
        <v>563.16</v>
      </c>
      <c r="CS70" s="88" t="s">
        <v>308</v>
      </c>
      <c r="CT70" s="87">
        <v>563.16</v>
      </c>
      <c r="CU70" s="88" t="s">
        <v>308</v>
      </c>
      <c r="CV70" s="87">
        <v>978398.25</v>
      </c>
      <c r="CW70" s="88" t="s">
        <v>308</v>
      </c>
      <c r="CX70" s="87">
        <v>1044481.93</v>
      </c>
      <c r="CY70" s="88" t="s">
        <v>308</v>
      </c>
    </row>
    <row r="71" spans="1:103" ht="14.5" x14ac:dyDescent="0.35">
      <c r="A71" s="86" t="s">
        <v>309</v>
      </c>
      <c r="B71" s="86" t="s">
        <v>383</v>
      </c>
      <c r="C71" s="71" t="str">
        <f>'Correspondance tables'!K60</f>
        <v>ISIC 87-88</v>
      </c>
      <c r="D71" s="71" t="str">
        <f>VLOOKUP(C71, 'Correspondance tables'!$O$3:$P$73, 2, FALSE)</f>
        <v>ISIC 86T88</v>
      </c>
      <c r="E71" s="91">
        <v>17.13</v>
      </c>
      <c r="F71" s="91">
        <v>3.25</v>
      </c>
      <c r="G71" s="91">
        <v>0.21</v>
      </c>
      <c r="H71" s="91">
        <v>0.32</v>
      </c>
      <c r="I71" s="91">
        <v>1.96</v>
      </c>
      <c r="J71" s="91">
        <v>1.46</v>
      </c>
      <c r="K71" s="91">
        <v>0.1</v>
      </c>
      <c r="L71" s="92">
        <v>0</v>
      </c>
      <c r="M71" s="91">
        <v>0.1</v>
      </c>
      <c r="N71" s="91">
        <v>0.1</v>
      </c>
      <c r="O71" s="91">
        <v>0.42</v>
      </c>
      <c r="P71" s="91">
        <v>1.41</v>
      </c>
      <c r="Q71" s="91">
        <v>2.94</v>
      </c>
      <c r="R71" s="91">
        <v>0.32</v>
      </c>
      <c r="S71" s="91">
        <v>0.73</v>
      </c>
      <c r="T71" s="91">
        <v>0.67</v>
      </c>
      <c r="U71" s="91">
        <v>0.11</v>
      </c>
      <c r="V71" s="91">
        <v>0.36</v>
      </c>
      <c r="W71" s="91">
        <v>0.42</v>
      </c>
      <c r="X71" s="92">
        <v>0</v>
      </c>
      <c r="Y71" s="91">
        <v>2.88</v>
      </c>
      <c r="Z71" s="91">
        <v>4.7699999999999996</v>
      </c>
      <c r="AA71" s="91">
        <v>2.6</v>
      </c>
      <c r="AB71" s="91">
        <v>1.37</v>
      </c>
      <c r="AC71" s="91">
        <v>2.91</v>
      </c>
      <c r="AD71" s="91">
        <v>4.91</v>
      </c>
      <c r="AE71" s="91">
        <v>2.2799999999999998</v>
      </c>
      <c r="AF71" s="91">
        <v>0.21</v>
      </c>
      <c r="AG71" s="91">
        <v>4.72</v>
      </c>
      <c r="AH71" s="91">
        <v>1.34</v>
      </c>
      <c r="AI71" s="91">
        <v>2.1</v>
      </c>
      <c r="AJ71" s="91">
        <v>0.1</v>
      </c>
      <c r="AK71" s="91">
        <v>0.5</v>
      </c>
      <c r="AL71" s="92">
        <v>0</v>
      </c>
      <c r="AM71" s="91">
        <v>0.02</v>
      </c>
      <c r="AN71" s="91">
        <v>29.81</v>
      </c>
      <c r="AO71" s="91">
        <v>0.94</v>
      </c>
      <c r="AP71" s="91">
        <v>0.28000000000000003</v>
      </c>
      <c r="AQ71" s="91">
        <v>1.66</v>
      </c>
      <c r="AR71" s="91">
        <v>0.36</v>
      </c>
      <c r="AS71" s="91">
        <v>38.57</v>
      </c>
      <c r="AT71" s="91">
        <v>2.37</v>
      </c>
      <c r="AU71" s="91">
        <v>3.2</v>
      </c>
      <c r="AV71" s="91">
        <v>15.24</v>
      </c>
      <c r="AW71" s="91">
        <v>11.44</v>
      </c>
      <c r="AX71" s="91">
        <v>0.15</v>
      </c>
      <c r="AY71" s="91">
        <v>11.15</v>
      </c>
      <c r="AZ71" s="91">
        <v>1141.17</v>
      </c>
      <c r="BA71" s="91">
        <v>328.96</v>
      </c>
      <c r="BB71" s="91">
        <v>0.41</v>
      </c>
      <c r="BC71" s="91">
        <v>7.0000000000000007E-2</v>
      </c>
      <c r="BD71" s="91">
        <v>496.32</v>
      </c>
      <c r="BE71" s="91">
        <v>754.84</v>
      </c>
      <c r="BF71" s="91">
        <v>355.88</v>
      </c>
      <c r="BG71" s="91">
        <v>262.44</v>
      </c>
      <c r="BH71" s="91">
        <v>4552.1000000000004</v>
      </c>
      <c r="BI71" s="91">
        <v>14139.16</v>
      </c>
      <c r="BJ71" s="91">
        <v>148.69</v>
      </c>
      <c r="BK71" s="91">
        <v>186.47</v>
      </c>
      <c r="BL71" s="91">
        <v>92.88</v>
      </c>
      <c r="BM71" s="91">
        <v>0.1</v>
      </c>
      <c r="BN71" s="91">
        <v>0.44</v>
      </c>
      <c r="BO71" s="92">
        <v>0</v>
      </c>
      <c r="BP71" s="93">
        <v>0</v>
      </c>
      <c r="BQ71" s="92" t="s">
        <v>308</v>
      </c>
      <c r="BR71" s="91">
        <v>22637.81</v>
      </c>
      <c r="BS71" s="92" t="s">
        <v>308</v>
      </c>
      <c r="BT71" s="91">
        <v>94061.86</v>
      </c>
      <c r="BU71" s="92" t="s">
        <v>308</v>
      </c>
      <c r="BV71" s="91">
        <v>59002.61</v>
      </c>
      <c r="BW71" s="92" t="s">
        <v>308</v>
      </c>
      <c r="BX71" s="91">
        <v>249936.73</v>
      </c>
      <c r="BY71" s="92" t="s">
        <v>308</v>
      </c>
      <c r="BZ71" s="91">
        <v>403001.2</v>
      </c>
      <c r="CA71" s="92" t="s">
        <v>308</v>
      </c>
      <c r="CB71" s="91">
        <v>0.04</v>
      </c>
      <c r="CC71" s="92" t="s">
        <v>308</v>
      </c>
      <c r="CD71" s="92">
        <v>0</v>
      </c>
      <c r="CE71" s="92" t="s">
        <v>308</v>
      </c>
      <c r="CF71" s="91">
        <v>-253.76</v>
      </c>
      <c r="CG71" s="92" t="s">
        <v>308</v>
      </c>
      <c r="CH71" s="91">
        <v>-253.76</v>
      </c>
      <c r="CI71" s="92" t="s">
        <v>308</v>
      </c>
      <c r="CJ71" s="91">
        <v>-253.73</v>
      </c>
      <c r="CK71" s="92" t="s">
        <v>308</v>
      </c>
      <c r="CL71" s="92">
        <v>0</v>
      </c>
      <c r="CM71" s="92" t="s">
        <v>308</v>
      </c>
      <c r="CN71" s="92">
        <v>0</v>
      </c>
      <c r="CO71" s="92" t="s">
        <v>308</v>
      </c>
      <c r="CP71" s="92">
        <v>0</v>
      </c>
      <c r="CQ71" s="92" t="s">
        <v>308</v>
      </c>
      <c r="CR71" s="95">
        <v>96</v>
      </c>
      <c r="CS71" s="92" t="s">
        <v>308</v>
      </c>
      <c r="CT71" s="92">
        <v>96</v>
      </c>
      <c r="CU71" s="92" t="s">
        <v>308</v>
      </c>
      <c r="CV71" s="91">
        <v>402843.48</v>
      </c>
      <c r="CW71" s="92" t="s">
        <v>308</v>
      </c>
      <c r="CX71" s="91">
        <v>425481.29</v>
      </c>
      <c r="CY71" s="92" t="s">
        <v>308</v>
      </c>
    </row>
    <row r="72" spans="1:103" ht="14.5" x14ac:dyDescent="0.35">
      <c r="A72" s="86" t="s">
        <v>309</v>
      </c>
      <c r="B72" s="86" t="s">
        <v>384</v>
      </c>
      <c r="C72" s="71" t="str">
        <f>'Correspondance tables'!K61</f>
        <v>ISIC 90-92</v>
      </c>
      <c r="D72" s="71" t="str">
        <f>VLOOKUP(C72, 'Correspondance tables'!$O$3:$P$73, 2, FALSE)</f>
        <v>ISIC 90T96</v>
      </c>
      <c r="E72" s="87">
        <v>3.08</v>
      </c>
      <c r="F72" s="87">
        <v>1.85</v>
      </c>
      <c r="G72" s="87">
        <v>2.87</v>
      </c>
      <c r="H72" s="87">
        <v>13.72</v>
      </c>
      <c r="I72" s="87">
        <v>511.5</v>
      </c>
      <c r="J72" s="87">
        <v>374.2</v>
      </c>
      <c r="K72" s="87">
        <v>34.32</v>
      </c>
      <c r="L72" s="87">
        <v>42.07</v>
      </c>
      <c r="M72" s="87">
        <v>292.43</v>
      </c>
      <c r="N72" s="87">
        <v>35.85</v>
      </c>
      <c r="O72" s="87">
        <v>59.65</v>
      </c>
      <c r="P72" s="87">
        <v>160.56</v>
      </c>
      <c r="Q72" s="87">
        <v>311.31</v>
      </c>
      <c r="R72" s="87">
        <v>106.33</v>
      </c>
      <c r="S72" s="87">
        <v>57.76</v>
      </c>
      <c r="T72" s="87">
        <v>97.2</v>
      </c>
      <c r="U72" s="87">
        <v>33.700000000000003</v>
      </c>
      <c r="V72" s="87">
        <v>193.01</v>
      </c>
      <c r="W72" s="87">
        <v>82.97</v>
      </c>
      <c r="X72" s="87">
        <v>84.55</v>
      </c>
      <c r="Y72" s="87">
        <v>24.57</v>
      </c>
      <c r="Z72" s="87">
        <v>110.27</v>
      </c>
      <c r="AA72" s="87">
        <v>111.45</v>
      </c>
      <c r="AB72" s="87">
        <v>169.64</v>
      </c>
      <c r="AC72" s="87">
        <v>5.99</v>
      </c>
      <c r="AD72" s="87">
        <v>83.6</v>
      </c>
      <c r="AE72" s="87">
        <v>316.89999999999998</v>
      </c>
      <c r="AF72" s="87">
        <v>229.28</v>
      </c>
      <c r="AG72" s="87">
        <v>334.62</v>
      </c>
      <c r="AH72" s="87">
        <v>125.44</v>
      </c>
      <c r="AI72" s="87">
        <v>27.32</v>
      </c>
      <c r="AJ72" s="87">
        <v>40.01</v>
      </c>
      <c r="AK72" s="87">
        <v>32.840000000000003</v>
      </c>
      <c r="AL72" s="87">
        <v>45.26</v>
      </c>
      <c r="AM72" s="87">
        <v>24.16</v>
      </c>
      <c r="AN72" s="87">
        <v>1778.59</v>
      </c>
      <c r="AO72" s="87">
        <v>2291.7199999999998</v>
      </c>
      <c r="AP72" s="87">
        <v>3668.88</v>
      </c>
      <c r="AQ72" s="87">
        <v>246.06</v>
      </c>
      <c r="AR72" s="87">
        <v>155.46</v>
      </c>
      <c r="AS72" s="87">
        <v>974.69</v>
      </c>
      <c r="AT72" s="87">
        <v>65.209999999999994</v>
      </c>
      <c r="AU72" s="87">
        <v>29.74</v>
      </c>
      <c r="AV72" s="87">
        <v>432.63</v>
      </c>
      <c r="AW72" s="87">
        <v>505.82</v>
      </c>
      <c r="AX72" s="87">
        <v>186.33</v>
      </c>
      <c r="AY72" s="87">
        <v>207.05</v>
      </c>
      <c r="AZ72" s="87">
        <v>198.31</v>
      </c>
      <c r="BA72" s="87">
        <v>226.37</v>
      </c>
      <c r="BB72" s="87">
        <v>123.75</v>
      </c>
      <c r="BC72" s="87">
        <v>54.62</v>
      </c>
      <c r="BD72" s="87">
        <v>321.07</v>
      </c>
      <c r="BE72" s="87">
        <v>726.29</v>
      </c>
      <c r="BF72" s="87">
        <v>1732.52</v>
      </c>
      <c r="BG72" s="87">
        <v>1073.8</v>
      </c>
      <c r="BH72" s="87">
        <v>166.67</v>
      </c>
      <c r="BI72" s="87">
        <v>304.02</v>
      </c>
      <c r="BJ72" s="87">
        <v>19070.89</v>
      </c>
      <c r="BK72" s="87">
        <v>2922.9</v>
      </c>
      <c r="BL72" s="87">
        <v>693.41</v>
      </c>
      <c r="BM72" s="87">
        <v>4.41</v>
      </c>
      <c r="BN72" s="87">
        <v>38.380000000000003</v>
      </c>
      <c r="BO72" s="88">
        <v>0</v>
      </c>
      <c r="BP72" s="89">
        <v>0</v>
      </c>
      <c r="BQ72" s="88" t="s">
        <v>308</v>
      </c>
      <c r="BR72" s="87">
        <v>42379.87</v>
      </c>
      <c r="BS72" s="88" t="s">
        <v>308</v>
      </c>
      <c r="BT72" s="87">
        <v>97236.12</v>
      </c>
      <c r="BU72" s="88" t="s">
        <v>308</v>
      </c>
      <c r="BV72" s="87">
        <v>7596.9</v>
      </c>
      <c r="BW72" s="88" t="s">
        <v>308</v>
      </c>
      <c r="BX72" s="87">
        <v>42788.88</v>
      </c>
      <c r="BY72" s="88" t="s">
        <v>308</v>
      </c>
      <c r="BZ72" s="87">
        <v>147621.9</v>
      </c>
      <c r="CA72" s="88" t="s">
        <v>308</v>
      </c>
      <c r="CB72" s="87">
        <v>3752.42</v>
      </c>
      <c r="CC72" s="88" t="s">
        <v>308</v>
      </c>
      <c r="CD72" s="87">
        <v>1437.06</v>
      </c>
      <c r="CE72" s="88" t="s">
        <v>308</v>
      </c>
      <c r="CF72" s="87">
        <v>2132.15</v>
      </c>
      <c r="CG72" s="88" t="s">
        <v>308</v>
      </c>
      <c r="CH72" s="87">
        <v>3569.21</v>
      </c>
      <c r="CI72" s="88" t="s">
        <v>308</v>
      </c>
      <c r="CJ72" s="87">
        <v>7321.63</v>
      </c>
      <c r="CK72" s="88" t="s">
        <v>308</v>
      </c>
      <c r="CL72" s="88">
        <v>0</v>
      </c>
      <c r="CM72" s="88" t="s">
        <v>308</v>
      </c>
      <c r="CN72" s="88">
        <v>0</v>
      </c>
      <c r="CO72" s="88" t="s">
        <v>308</v>
      </c>
      <c r="CP72" s="88">
        <v>0</v>
      </c>
      <c r="CQ72" s="88" t="s">
        <v>308</v>
      </c>
      <c r="CR72" s="90">
        <v>12760.55</v>
      </c>
      <c r="CS72" s="88" t="s">
        <v>308</v>
      </c>
      <c r="CT72" s="87">
        <v>12760.55</v>
      </c>
      <c r="CU72" s="88" t="s">
        <v>308</v>
      </c>
      <c r="CV72" s="87">
        <v>167704.07999999999</v>
      </c>
      <c r="CW72" s="88" t="s">
        <v>308</v>
      </c>
      <c r="CX72" s="87">
        <v>210083.95</v>
      </c>
      <c r="CY72" s="88" t="s">
        <v>308</v>
      </c>
    </row>
    <row r="73" spans="1:103" ht="14.5" x14ac:dyDescent="0.35">
      <c r="A73" s="86" t="s">
        <v>309</v>
      </c>
      <c r="B73" s="86" t="s">
        <v>385</v>
      </c>
      <c r="C73" s="71" t="str">
        <f>'Correspondance tables'!K62</f>
        <v>ISIC 93</v>
      </c>
      <c r="D73" s="71" t="str">
        <f>VLOOKUP(C73, 'Correspondance tables'!$O$3:$P$73, 2, FALSE)</f>
        <v>ISIC 90T96</v>
      </c>
      <c r="E73" s="91">
        <v>23.19</v>
      </c>
      <c r="F73" s="91">
        <v>5.44</v>
      </c>
      <c r="G73" s="91">
        <v>1.73</v>
      </c>
      <c r="H73" s="91">
        <v>22.47</v>
      </c>
      <c r="I73" s="91">
        <v>837.23</v>
      </c>
      <c r="J73" s="91">
        <v>271.99</v>
      </c>
      <c r="K73" s="91">
        <v>32.479999999999997</v>
      </c>
      <c r="L73" s="91">
        <v>38.65</v>
      </c>
      <c r="M73" s="91">
        <v>178.54</v>
      </c>
      <c r="N73" s="91">
        <v>83.08</v>
      </c>
      <c r="O73" s="91">
        <v>126.96</v>
      </c>
      <c r="P73" s="91">
        <v>160.83000000000001</v>
      </c>
      <c r="Q73" s="91">
        <v>252.09</v>
      </c>
      <c r="R73" s="91">
        <v>98.32</v>
      </c>
      <c r="S73" s="91">
        <v>96.05</v>
      </c>
      <c r="T73" s="91">
        <v>119.17</v>
      </c>
      <c r="U73" s="91">
        <v>66.73</v>
      </c>
      <c r="V73" s="91">
        <v>146.83000000000001</v>
      </c>
      <c r="W73" s="91">
        <v>176.07</v>
      </c>
      <c r="X73" s="91">
        <v>159.38999999999999</v>
      </c>
      <c r="Y73" s="91">
        <v>133.6</v>
      </c>
      <c r="Z73" s="91">
        <v>169.26</v>
      </c>
      <c r="AA73" s="91">
        <v>129.33000000000001</v>
      </c>
      <c r="AB73" s="91">
        <v>221.66</v>
      </c>
      <c r="AC73" s="91">
        <v>29.94</v>
      </c>
      <c r="AD73" s="91">
        <v>103.29</v>
      </c>
      <c r="AE73" s="91">
        <v>301.17</v>
      </c>
      <c r="AF73" s="91">
        <v>278.76</v>
      </c>
      <c r="AG73" s="91">
        <v>1386.49</v>
      </c>
      <c r="AH73" s="91">
        <v>580.33000000000004</v>
      </c>
      <c r="AI73" s="91">
        <v>159.25</v>
      </c>
      <c r="AJ73" s="92">
        <v>97</v>
      </c>
      <c r="AK73" s="91">
        <v>44.09</v>
      </c>
      <c r="AL73" s="91">
        <v>161.78</v>
      </c>
      <c r="AM73" s="91">
        <v>56.83</v>
      </c>
      <c r="AN73" s="91">
        <v>864.79</v>
      </c>
      <c r="AO73" s="91">
        <v>218.68</v>
      </c>
      <c r="AP73" s="91">
        <v>729.34</v>
      </c>
      <c r="AQ73" s="91">
        <v>385.97</v>
      </c>
      <c r="AR73" s="91">
        <v>331.8</v>
      </c>
      <c r="AS73" s="91">
        <v>650.15</v>
      </c>
      <c r="AT73" s="91">
        <v>260.99</v>
      </c>
      <c r="AU73" s="91">
        <v>48.49</v>
      </c>
      <c r="AV73" s="91">
        <v>329.05</v>
      </c>
      <c r="AW73" s="91">
        <v>672.55</v>
      </c>
      <c r="AX73" s="91">
        <v>243.8</v>
      </c>
      <c r="AY73" s="91">
        <v>99.82</v>
      </c>
      <c r="AZ73" s="91">
        <v>213.07</v>
      </c>
      <c r="BA73" s="91">
        <v>129.41999999999999</v>
      </c>
      <c r="BB73" s="91">
        <v>282.25</v>
      </c>
      <c r="BC73" s="91">
        <v>56.87</v>
      </c>
      <c r="BD73" s="91">
        <v>451.63</v>
      </c>
      <c r="BE73" s="91">
        <v>1126.8399999999999</v>
      </c>
      <c r="BF73" s="91">
        <v>4012.02</v>
      </c>
      <c r="BG73" s="91">
        <v>913.58</v>
      </c>
      <c r="BH73" s="91">
        <v>419.64</v>
      </c>
      <c r="BI73" s="91">
        <v>389.22</v>
      </c>
      <c r="BJ73" s="91">
        <v>2734.19</v>
      </c>
      <c r="BK73" s="91">
        <v>8615.5300000000007</v>
      </c>
      <c r="BL73" s="91">
        <v>1108.8699999999999</v>
      </c>
      <c r="BM73" s="91">
        <v>43.8</v>
      </c>
      <c r="BN73" s="91">
        <v>462.76</v>
      </c>
      <c r="BO73" s="92">
        <v>0</v>
      </c>
      <c r="BP73" s="93">
        <v>0</v>
      </c>
      <c r="BQ73" s="92" t="s">
        <v>308</v>
      </c>
      <c r="BR73" s="91">
        <v>32545.11</v>
      </c>
      <c r="BS73" s="92" t="s">
        <v>308</v>
      </c>
      <c r="BT73" s="91">
        <v>57843.69</v>
      </c>
      <c r="BU73" s="92" t="s">
        <v>308</v>
      </c>
      <c r="BV73" s="91">
        <v>12687.07</v>
      </c>
      <c r="BW73" s="92" t="s">
        <v>308</v>
      </c>
      <c r="BX73" s="91">
        <v>24986.84</v>
      </c>
      <c r="BY73" s="92" t="s">
        <v>308</v>
      </c>
      <c r="BZ73" s="91">
        <v>95517.6</v>
      </c>
      <c r="CA73" s="92" t="s">
        <v>308</v>
      </c>
      <c r="CB73" s="91">
        <v>0.35</v>
      </c>
      <c r="CC73" s="92" t="s">
        <v>308</v>
      </c>
      <c r="CD73" s="92">
        <v>0</v>
      </c>
      <c r="CE73" s="92" t="s">
        <v>308</v>
      </c>
      <c r="CF73" s="91">
        <v>1.91</v>
      </c>
      <c r="CG73" s="92" t="s">
        <v>308</v>
      </c>
      <c r="CH73" s="91">
        <v>1.91</v>
      </c>
      <c r="CI73" s="92" t="s">
        <v>308</v>
      </c>
      <c r="CJ73" s="91">
        <v>2.25</v>
      </c>
      <c r="CK73" s="92" t="s">
        <v>308</v>
      </c>
      <c r="CL73" s="92">
        <v>0</v>
      </c>
      <c r="CM73" s="92" t="s">
        <v>308</v>
      </c>
      <c r="CN73" s="92">
        <v>0</v>
      </c>
      <c r="CO73" s="92" t="s">
        <v>308</v>
      </c>
      <c r="CP73" s="92">
        <v>0</v>
      </c>
      <c r="CQ73" s="92" t="s">
        <v>308</v>
      </c>
      <c r="CR73" s="94">
        <v>825.26</v>
      </c>
      <c r="CS73" s="92" t="s">
        <v>308</v>
      </c>
      <c r="CT73" s="91">
        <v>825.26</v>
      </c>
      <c r="CU73" s="92" t="s">
        <v>308</v>
      </c>
      <c r="CV73" s="91">
        <v>96345.12</v>
      </c>
      <c r="CW73" s="92" t="s">
        <v>308</v>
      </c>
      <c r="CX73" s="91">
        <v>128890.23</v>
      </c>
      <c r="CY73" s="92" t="s">
        <v>308</v>
      </c>
    </row>
    <row r="74" spans="1:103" ht="14.5" x14ac:dyDescent="0.35">
      <c r="A74" s="86" t="s">
        <v>309</v>
      </c>
      <c r="B74" s="86" t="s">
        <v>386</v>
      </c>
      <c r="C74" s="71" t="str">
        <f>'Correspondance tables'!K63</f>
        <v>ISIC 94</v>
      </c>
      <c r="D74" s="71" t="str">
        <f>VLOOKUP(C74, 'Correspondance tables'!$O$3:$P$73, 2, FALSE)</f>
        <v>ISIC 90T96</v>
      </c>
      <c r="E74" s="87">
        <v>551.76</v>
      </c>
      <c r="F74" s="87">
        <v>38.36</v>
      </c>
      <c r="G74" s="87">
        <v>35.11</v>
      </c>
      <c r="H74" s="87">
        <v>78.739999999999995</v>
      </c>
      <c r="I74" s="87">
        <v>883.43</v>
      </c>
      <c r="J74" s="87">
        <v>170.82</v>
      </c>
      <c r="K74" s="87">
        <v>69.540000000000006</v>
      </c>
      <c r="L74" s="87">
        <v>104.77</v>
      </c>
      <c r="M74" s="87">
        <v>106.07</v>
      </c>
      <c r="N74" s="88">
        <v>326</v>
      </c>
      <c r="O74" s="87">
        <v>578.35</v>
      </c>
      <c r="P74" s="87">
        <v>216.01</v>
      </c>
      <c r="Q74" s="87">
        <v>189.12</v>
      </c>
      <c r="R74" s="87">
        <v>214.89</v>
      </c>
      <c r="S74" s="87">
        <v>411.33</v>
      </c>
      <c r="T74" s="87">
        <v>273.45999999999998</v>
      </c>
      <c r="U74" s="87">
        <v>172.78</v>
      </c>
      <c r="V74" s="87">
        <v>191.23</v>
      </c>
      <c r="W74" s="87">
        <v>336.62</v>
      </c>
      <c r="X74" s="87">
        <v>267.38</v>
      </c>
      <c r="Y74" s="87">
        <v>111.11</v>
      </c>
      <c r="Z74" s="87">
        <v>205.9</v>
      </c>
      <c r="AA74" s="87">
        <v>136.68</v>
      </c>
      <c r="AB74" s="87">
        <v>945.69</v>
      </c>
      <c r="AC74" s="87">
        <v>110.82</v>
      </c>
      <c r="AD74" s="87">
        <v>390.02</v>
      </c>
      <c r="AE74" s="87">
        <v>1138.31</v>
      </c>
      <c r="AF74" s="87">
        <v>574.54</v>
      </c>
      <c r="AG74" s="87">
        <v>1551.65</v>
      </c>
      <c r="AH74" s="87">
        <v>1564.96</v>
      </c>
      <c r="AI74" s="87">
        <v>513.94000000000005</v>
      </c>
      <c r="AJ74" s="87">
        <v>101.11</v>
      </c>
      <c r="AK74" s="87">
        <v>36.04</v>
      </c>
      <c r="AL74" s="87">
        <v>733.89</v>
      </c>
      <c r="AM74" s="87">
        <v>76.290000000000006</v>
      </c>
      <c r="AN74" s="87">
        <v>547.08000000000004</v>
      </c>
      <c r="AO74" s="87">
        <v>223.2</v>
      </c>
      <c r="AP74" s="87">
        <v>306.05</v>
      </c>
      <c r="AQ74" s="87">
        <v>345.98</v>
      </c>
      <c r="AR74" s="87">
        <v>547.74</v>
      </c>
      <c r="AS74" s="87">
        <v>1304.19</v>
      </c>
      <c r="AT74" s="87">
        <v>442.95</v>
      </c>
      <c r="AU74" s="87">
        <v>374.16</v>
      </c>
      <c r="AV74" s="87">
        <v>356.55</v>
      </c>
      <c r="AW74" s="87">
        <v>1378.28</v>
      </c>
      <c r="AX74" s="87">
        <v>637.02</v>
      </c>
      <c r="AY74" s="87">
        <v>275.17</v>
      </c>
      <c r="AZ74" s="87">
        <v>417.29</v>
      </c>
      <c r="BA74" s="87">
        <v>381.17</v>
      </c>
      <c r="BB74" s="87">
        <v>205.41</v>
      </c>
      <c r="BC74" s="87">
        <v>393.23</v>
      </c>
      <c r="BD74" s="87">
        <v>108.42</v>
      </c>
      <c r="BE74" s="87">
        <v>877.67</v>
      </c>
      <c r="BF74" s="87">
        <v>774.29</v>
      </c>
      <c r="BG74" s="87">
        <v>748.74</v>
      </c>
      <c r="BH74" s="87">
        <v>1627.82</v>
      </c>
      <c r="BI74" s="87">
        <v>581.6</v>
      </c>
      <c r="BJ74" s="87">
        <v>300.27999999999997</v>
      </c>
      <c r="BK74" s="87">
        <v>284.52</v>
      </c>
      <c r="BL74" s="87">
        <v>2457.23</v>
      </c>
      <c r="BM74" s="87">
        <v>32.67</v>
      </c>
      <c r="BN74" s="87">
        <v>299.35000000000002</v>
      </c>
      <c r="BO74" s="88">
        <v>0</v>
      </c>
      <c r="BP74" s="89">
        <v>0</v>
      </c>
      <c r="BQ74" s="88" t="s">
        <v>308</v>
      </c>
      <c r="BR74" s="87">
        <v>29634.78</v>
      </c>
      <c r="BS74" s="88" t="s">
        <v>308</v>
      </c>
      <c r="BT74" s="87">
        <v>15643.81</v>
      </c>
      <c r="BU74" s="88" t="s">
        <v>308</v>
      </c>
      <c r="BV74" s="87">
        <v>70958.880000000005</v>
      </c>
      <c r="BW74" s="88" t="s">
        <v>308</v>
      </c>
      <c r="BX74" s="87">
        <v>10528.55</v>
      </c>
      <c r="BY74" s="88" t="s">
        <v>308</v>
      </c>
      <c r="BZ74" s="87">
        <v>97131.24</v>
      </c>
      <c r="CA74" s="88" t="s">
        <v>308</v>
      </c>
      <c r="CB74" s="87">
        <v>7.0000000000000007E-2</v>
      </c>
      <c r="CC74" s="88" t="s">
        <v>308</v>
      </c>
      <c r="CD74" s="88">
        <v>0</v>
      </c>
      <c r="CE74" s="88" t="s">
        <v>308</v>
      </c>
      <c r="CF74" s="88">
        <v>0</v>
      </c>
      <c r="CG74" s="88" t="s">
        <v>308</v>
      </c>
      <c r="CH74" s="88">
        <v>0</v>
      </c>
      <c r="CI74" s="88" t="s">
        <v>308</v>
      </c>
      <c r="CJ74" s="87">
        <v>7.0000000000000007E-2</v>
      </c>
      <c r="CK74" s="88" t="s">
        <v>308</v>
      </c>
      <c r="CL74" s="88">
        <v>0</v>
      </c>
      <c r="CM74" s="88" t="s">
        <v>308</v>
      </c>
      <c r="CN74" s="88">
        <v>0</v>
      </c>
      <c r="CO74" s="88" t="s">
        <v>308</v>
      </c>
      <c r="CP74" s="88">
        <v>0</v>
      </c>
      <c r="CQ74" s="88" t="s">
        <v>308</v>
      </c>
      <c r="CR74" s="90">
        <v>164.5</v>
      </c>
      <c r="CS74" s="88" t="s">
        <v>308</v>
      </c>
      <c r="CT74" s="87">
        <v>164.5</v>
      </c>
      <c r="CU74" s="88" t="s">
        <v>308</v>
      </c>
      <c r="CV74" s="87">
        <v>97295.81</v>
      </c>
      <c r="CW74" s="88" t="s">
        <v>308</v>
      </c>
      <c r="CX74" s="87">
        <v>126930.59</v>
      </c>
      <c r="CY74" s="88" t="s">
        <v>308</v>
      </c>
    </row>
    <row r="75" spans="1:103" ht="14.5" x14ac:dyDescent="0.35">
      <c r="A75" s="86" t="s">
        <v>309</v>
      </c>
      <c r="B75" s="86" t="s">
        <v>387</v>
      </c>
      <c r="C75" s="71" t="str">
        <f>'Correspondance tables'!K64</f>
        <v>ISIC 95</v>
      </c>
      <c r="D75" s="71" t="str">
        <f>VLOOKUP(C75, 'Correspondance tables'!$O$3:$P$73, 2, FALSE)</f>
        <v>ISIC 90T96</v>
      </c>
      <c r="E75" s="91">
        <v>27.54</v>
      </c>
      <c r="F75" s="91">
        <v>38.700000000000003</v>
      </c>
      <c r="G75" s="91">
        <v>55.87</v>
      </c>
      <c r="H75" s="91">
        <v>35.31</v>
      </c>
      <c r="I75" s="91">
        <v>500.39</v>
      </c>
      <c r="J75" s="91">
        <v>121.46</v>
      </c>
      <c r="K75" s="91">
        <v>72.349999999999994</v>
      </c>
      <c r="L75" s="91">
        <v>69.319999999999993</v>
      </c>
      <c r="M75" s="91">
        <v>64.319999999999993</v>
      </c>
      <c r="N75" s="91">
        <v>135.08000000000001</v>
      </c>
      <c r="O75" s="91">
        <v>151.01</v>
      </c>
      <c r="P75" s="91">
        <v>87.29</v>
      </c>
      <c r="Q75" s="91">
        <v>131.84</v>
      </c>
      <c r="R75" s="91">
        <v>131.35</v>
      </c>
      <c r="S75" s="91">
        <v>135.19</v>
      </c>
      <c r="T75" s="91">
        <v>121.97</v>
      </c>
      <c r="U75" s="91">
        <v>247.71</v>
      </c>
      <c r="V75" s="91">
        <v>236.84</v>
      </c>
      <c r="W75" s="91">
        <v>329.16</v>
      </c>
      <c r="X75" s="91">
        <v>561.96</v>
      </c>
      <c r="Y75" s="91">
        <v>132.87</v>
      </c>
      <c r="Z75" s="91">
        <v>366.19</v>
      </c>
      <c r="AA75" s="91">
        <v>280.39</v>
      </c>
      <c r="AB75" s="91">
        <v>229.4</v>
      </c>
      <c r="AC75" s="91">
        <v>73.930000000000007</v>
      </c>
      <c r="AD75" s="91">
        <v>124.31</v>
      </c>
      <c r="AE75" s="91">
        <v>359.58</v>
      </c>
      <c r="AF75" s="91">
        <v>101.52</v>
      </c>
      <c r="AG75" s="91">
        <v>1000.02</v>
      </c>
      <c r="AH75" s="91">
        <v>788.69</v>
      </c>
      <c r="AI75" s="91">
        <v>246.26</v>
      </c>
      <c r="AJ75" s="91">
        <v>59.7</v>
      </c>
      <c r="AK75" s="91">
        <v>126.93</v>
      </c>
      <c r="AL75" s="91">
        <v>191.64</v>
      </c>
      <c r="AM75" s="91">
        <v>43.92</v>
      </c>
      <c r="AN75" s="91">
        <v>393.55</v>
      </c>
      <c r="AO75" s="91">
        <v>76.260000000000005</v>
      </c>
      <c r="AP75" s="91">
        <v>340.54</v>
      </c>
      <c r="AQ75" s="91">
        <v>421.1</v>
      </c>
      <c r="AR75" s="91">
        <v>694.77</v>
      </c>
      <c r="AS75" s="91">
        <v>821.7</v>
      </c>
      <c r="AT75" s="91">
        <v>223.68</v>
      </c>
      <c r="AU75" s="91">
        <v>190.27</v>
      </c>
      <c r="AV75" s="91">
        <v>324.08999999999997</v>
      </c>
      <c r="AW75" s="91">
        <v>709.83</v>
      </c>
      <c r="AX75" s="91">
        <v>169.16</v>
      </c>
      <c r="AY75" s="91">
        <v>145.16999999999999</v>
      </c>
      <c r="AZ75" s="91">
        <v>100.43</v>
      </c>
      <c r="BA75" s="91">
        <v>103.93</v>
      </c>
      <c r="BB75" s="91">
        <v>145.38999999999999</v>
      </c>
      <c r="BC75" s="91">
        <v>26.54</v>
      </c>
      <c r="BD75" s="91">
        <v>73.58</v>
      </c>
      <c r="BE75" s="91">
        <v>219.71</v>
      </c>
      <c r="BF75" s="91">
        <v>2594.9299999999998</v>
      </c>
      <c r="BG75" s="91">
        <v>545.72</v>
      </c>
      <c r="BH75" s="91">
        <v>1134.8</v>
      </c>
      <c r="BI75" s="91">
        <v>354.3</v>
      </c>
      <c r="BJ75" s="91">
        <v>138.75</v>
      </c>
      <c r="BK75" s="91">
        <v>83.11</v>
      </c>
      <c r="BL75" s="91">
        <v>89.75</v>
      </c>
      <c r="BM75" s="91">
        <v>1246.32</v>
      </c>
      <c r="BN75" s="91">
        <v>61.07</v>
      </c>
      <c r="BO75" s="92">
        <v>0</v>
      </c>
      <c r="BP75" s="93">
        <v>0</v>
      </c>
      <c r="BQ75" s="92" t="s">
        <v>308</v>
      </c>
      <c r="BR75" s="91">
        <v>18808.5</v>
      </c>
      <c r="BS75" s="92" t="s">
        <v>308</v>
      </c>
      <c r="BT75" s="91">
        <v>15056.89</v>
      </c>
      <c r="BU75" s="92" t="s">
        <v>308</v>
      </c>
      <c r="BV75" s="91">
        <v>187.64</v>
      </c>
      <c r="BW75" s="92" t="s">
        <v>308</v>
      </c>
      <c r="BX75" s="92">
        <v>0</v>
      </c>
      <c r="BY75" s="92" t="s">
        <v>308</v>
      </c>
      <c r="BZ75" s="91">
        <v>15244.52</v>
      </c>
      <c r="CA75" s="92" t="s">
        <v>308</v>
      </c>
      <c r="CB75" s="92">
        <v>2168</v>
      </c>
      <c r="CC75" s="92" t="s">
        <v>308</v>
      </c>
      <c r="CD75" s="92">
        <v>0</v>
      </c>
      <c r="CE75" s="92" t="s">
        <v>308</v>
      </c>
      <c r="CF75" s="91">
        <v>179.76</v>
      </c>
      <c r="CG75" s="92" t="s">
        <v>308</v>
      </c>
      <c r="CH75" s="91">
        <v>179.76</v>
      </c>
      <c r="CI75" s="92" t="s">
        <v>308</v>
      </c>
      <c r="CJ75" s="91">
        <v>2347.7600000000002</v>
      </c>
      <c r="CK75" s="92" t="s">
        <v>308</v>
      </c>
      <c r="CL75" s="92">
        <v>0</v>
      </c>
      <c r="CM75" s="92" t="s">
        <v>308</v>
      </c>
      <c r="CN75" s="92">
        <v>0</v>
      </c>
      <c r="CO75" s="92" t="s">
        <v>308</v>
      </c>
      <c r="CP75" s="92">
        <v>0</v>
      </c>
      <c r="CQ75" s="92" t="s">
        <v>308</v>
      </c>
      <c r="CR75" s="94">
        <v>735.07</v>
      </c>
      <c r="CS75" s="92" t="s">
        <v>308</v>
      </c>
      <c r="CT75" s="91">
        <v>735.07</v>
      </c>
      <c r="CU75" s="92" t="s">
        <v>308</v>
      </c>
      <c r="CV75" s="91">
        <v>18327.36</v>
      </c>
      <c r="CW75" s="92" t="s">
        <v>308</v>
      </c>
      <c r="CX75" s="91">
        <v>37135.85</v>
      </c>
      <c r="CY75" s="92" t="s">
        <v>308</v>
      </c>
    </row>
    <row r="76" spans="1:103" ht="14.25" customHeight="1" x14ac:dyDescent="0.35">
      <c r="A76" s="96" t="s">
        <v>309</v>
      </c>
      <c r="B76" s="96" t="s">
        <v>388</v>
      </c>
      <c r="C76" s="71" t="str">
        <f>'Correspondance tables'!K65</f>
        <v>ISIC 96</v>
      </c>
      <c r="D76" s="71" t="str">
        <f>VLOOKUP(C76, 'Correspondance tables'!$O$3:$P$73, 2, FALSE)</f>
        <v>ISIC 90T96</v>
      </c>
      <c r="E76" s="87">
        <v>58.6</v>
      </c>
      <c r="F76" s="87">
        <v>6.23</v>
      </c>
      <c r="G76" s="87">
        <v>47.72</v>
      </c>
      <c r="H76" s="87">
        <v>67.39</v>
      </c>
      <c r="I76" s="87">
        <v>464.29</v>
      </c>
      <c r="J76" s="87">
        <v>120.96</v>
      </c>
      <c r="K76" s="87">
        <v>25.94</v>
      </c>
      <c r="L76" s="87">
        <v>59.72</v>
      </c>
      <c r="M76" s="87">
        <v>67.86</v>
      </c>
      <c r="N76" s="87">
        <v>88.47</v>
      </c>
      <c r="O76" s="87">
        <v>263.5</v>
      </c>
      <c r="P76" s="87">
        <v>129.72999999999999</v>
      </c>
      <c r="Q76" s="87">
        <v>107.28</v>
      </c>
      <c r="R76" s="87">
        <v>92.09</v>
      </c>
      <c r="S76" s="87">
        <v>142.16</v>
      </c>
      <c r="T76" s="87">
        <v>147.88999999999999</v>
      </c>
      <c r="U76" s="87">
        <v>182.18</v>
      </c>
      <c r="V76" s="87">
        <v>130.82</v>
      </c>
      <c r="W76" s="87">
        <v>222.23</v>
      </c>
      <c r="X76" s="87">
        <v>178.72</v>
      </c>
      <c r="Y76" s="87">
        <v>67.959999999999994</v>
      </c>
      <c r="Z76" s="87">
        <v>276.83</v>
      </c>
      <c r="AA76" s="87">
        <v>71.09</v>
      </c>
      <c r="AB76" s="87">
        <v>354.37</v>
      </c>
      <c r="AC76" s="87">
        <v>69.739999999999995</v>
      </c>
      <c r="AD76" s="87">
        <v>604.70000000000005</v>
      </c>
      <c r="AE76" s="87">
        <v>556.79</v>
      </c>
      <c r="AF76" s="87">
        <v>155.53</v>
      </c>
      <c r="AG76" s="87">
        <v>629.32000000000005</v>
      </c>
      <c r="AH76" s="87">
        <v>575.97</v>
      </c>
      <c r="AI76" s="87">
        <v>784.96</v>
      </c>
      <c r="AJ76" s="87">
        <v>86.79</v>
      </c>
      <c r="AK76" s="87">
        <v>104.27</v>
      </c>
      <c r="AL76" s="87">
        <v>268.51</v>
      </c>
      <c r="AM76" s="87">
        <v>61.28</v>
      </c>
      <c r="AN76" s="87">
        <v>2216.23</v>
      </c>
      <c r="AO76" s="87">
        <v>76.319999999999993</v>
      </c>
      <c r="AP76" s="87">
        <v>704.93</v>
      </c>
      <c r="AQ76" s="87">
        <v>326.52</v>
      </c>
      <c r="AR76" s="87">
        <v>446.01</v>
      </c>
      <c r="AS76" s="87">
        <v>654.02</v>
      </c>
      <c r="AT76" s="87">
        <v>184.49</v>
      </c>
      <c r="AU76" s="87">
        <v>54.51</v>
      </c>
      <c r="AV76" s="87">
        <v>218.06</v>
      </c>
      <c r="AW76" s="87">
        <v>1694.78</v>
      </c>
      <c r="AX76" s="87">
        <v>444.11</v>
      </c>
      <c r="AY76" s="87">
        <v>158.13</v>
      </c>
      <c r="AZ76" s="87">
        <v>514.12</v>
      </c>
      <c r="BA76" s="87">
        <v>415.51</v>
      </c>
      <c r="BB76" s="87">
        <v>1036.22</v>
      </c>
      <c r="BC76" s="87">
        <v>256.02</v>
      </c>
      <c r="BD76" s="87">
        <v>652.42999999999995</v>
      </c>
      <c r="BE76" s="87">
        <v>1160.43</v>
      </c>
      <c r="BF76" s="87">
        <v>1495.25</v>
      </c>
      <c r="BG76" s="87">
        <v>499.65</v>
      </c>
      <c r="BH76" s="87">
        <v>4266.93</v>
      </c>
      <c r="BI76" s="87">
        <v>1265.5</v>
      </c>
      <c r="BJ76" s="87">
        <v>438.4</v>
      </c>
      <c r="BK76" s="87">
        <v>569.84</v>
      </c>
      <c r="BL76" s="87">
        <v>345.3</v>
      </c>
      <c r="BM76" s="87">
        <v>8.85</v>
      </c>
      <c r="BN76" s="87">
        <v>9298.5300000000007</v>
      </c>
      <c r="BO76" s="88">
        <v>0</v>
      </c>
      <c r="BP76" s="89">
        <v>0</v>
      </c>
      <c r="BQ76" s="88" t="s">
        <v>308</v>
      </c>
      <c r="BR76" s="87">
        <v>36672.97</v>
      </c>
      <c r="BS76" s="88" t="s">
        <v>308</v>
      </c>
      <c r="BT76" s="87">
        <v>145242.14000000001</v>
      </c>
      <c r="BU76" s="88" t="s">
        <v>308</v>
      </c>
      <c r="BV76" s="87">
        <v>17.95</v>
      </c>
      <c r="BW76" s="88" t="s">
        <v>308</v>
      </c>
      <c r="BX76" s="87">
        <v>491.16</v>
      </c>
      <c r="BY76" s="88" t="s">
        <v>308</v>
      </c>
      <c r="BZ76" s="87">
        <v>145751.26</v>
      </c>
      <c r="CA76" s="88" t="s">
        <v>308</v>
      </c>
      <c r="CB76" s="87">
        <v>8.24</v>
      </c>
      <c r="CC76" s="88" t="s">
        <v>308</v>
      </c>
      <c r="CD76" s="88">
        <v>0</v>
      </c>
      <c r="CE76" s="88" t="s">
        <v>308</v>
      </c>
      <c r="CF76" s="87">
        <v>153.27000000000001</v>
      </c>
      <c r="CG76" s="88" t="s">
        <v>308</v>
      </c>
      <c r="CH76" s="87">
        <v>153.27000000000001</v>
      </c>
      <c r="CI76" s="88" t="s">
        <v>308</v>
      </c>
      <c r="CJ76" s="87">
        <v>161.51</v>
      </c>
      <c r="CK76" s="88" t="s">
        <v>308</v>
      </c>
      <c r="CL76" s="88">
        <v>0</v>
      </c>
      <c r="CM76" s="88" t="s">
        <v>308</v>
      </c>
      <c r="CN76" s="88">
        <v>0</v>
      </c>
      <c r="CO76" s="88" t="s">
        <v>308</v>
      </c>
      <c r="CP76" s="88">
        <v>0</v>
      </c>
      <c r="CQ76" s="88" t="s">
        <v>308</v>
      </c>
      <c r="CR76" s="90">
        <v>1654.25</v>
      </c>
      <c r="CS76" s="88" t="s">
        <v>308</v>
      </c>
      <c r="CT76" s="87">
        <v>1654.25</v>
      </c>
      <c r="CU76" s="88" t="s">
        <v>308</v>
      </c>
      <c r="CV76" s="87">
        <v>147567.01999999999</v>
      </c>
      <c r="CW76" s="88" t="s">
        <v>308</v>
      </c>
      <c r="CX76" s="87">
        <v>184239.99</v>
      </c>
      <c r="CY76" s="88" t="s">
        <v>308</v>
      </c>
    </row>
    <row r="77" spans="1:103" ht="14.5" x14ac:dyDescent="0.35">
      <c r="A77" s="97" t="s">
        <v>309</v>
      </c>
      <c r="B77" s="97" t="s">
        <v>389</v>
      </c>
      <c r="C77" s="71" t="str">
        <f>'Correspondance tables'!K66</f>
        <v>ISIC 97-98</v>
      </c>
      <c r="D77" s="71" t="str">
        <f>VLOOKUP(C77, 'Correspondance tables'!$O$3:$P$73, 2, FALSE)</f>
        <v>ISIC 97T98</v>
      </c>
      <c r="E77" s="92">
        <v>0</v>
      </c>
      <c r="F77" s="91">
        <v>13.3</v>
      </c>
      <c r="G77" s="92">
        <v>0</v>
      </c>
      <c r="H77" s="92">
        <v>0</v>
      </c>
      <c r="I77" s="92">
        <v>0</v>
      </c>
      <c r="J77" s="92">
        <v>0</v>
      </c>
      <c r="K77" s="92">
        <v>0</v>
      </c>
      <c r="L77" s="92">
        <v>0</v>
      </c>
      <c r="M77" s="92">
        <v>0</v>
      </c>
      <c r="N77" s="92">
        <v>0</v>
      </c>
      <c r="O77" s="92">
        <v>0</v>
      </c>
      <c r="P77" s="92">
        <v>0</v>
      </c>
      <c r="Q77" s="92">
        <v>0</v>
      </c>
      <c r="R77" s="92">
        <v>0</v>
      </c>
      <c r="S77" s="92">
        <v>0</v>
      </c>
      <c r="T77" s="92">
        <v>0</v>
      </c>
      <c r="U77" s="92">
        <v>0</v>
      </c>
      <c r="V77" s="92">
        <v>0</v>
      </c>
      <c r="W77" s="92">
        <v>0</v>
      </c>
      <c r="X77" s="92">
        <v>0</v>
      </c>
      <c r="Y77" s="92">
        <v>0</v>
      </c>
      <c r="Z77" s="92">
        <v>0</v>
      </c>
      <c r="AA77" s="92">
        <v>0</v>
      </c>
      <c r="AB77" s="92">
        <v>0</v>
      </c>
      <c r="AC77" s="92">
        <v>0</v>
      </c>
      <c r="AD77" s="92">
        <v>0</v>
      </c>
      <c r="AE77" s="91">
        <v>54.88</v>
      </c>
      <c r="AF77" s="92">
        <v>0</v>
      </c>
      <c r="AG77" s="92">
        <v>0</v>
      </c>
      <c r="AH77" s="92">
        <v>0</v>
      </c>
      <c r="AI77" s="92">
        <v>0</v>
      </c>
      <c r="AJ77" s="92">
        <v>0</v>
      </c>
      <c r="AK77" s="92">
        <v>0</v>
      </c>
      <c r="AL77" s="91">
        <v>32.340000000000003</v>
      </c>
      <c r="AM77" s="92">
        <v>0</v>
      </c>
      <c r="AN77" s="91">
        <v>1.21</v>
      </c>
      <c r="AO77" s="92">
        <v>0</v>
      </c>
      <c r="AP77" s="92">
        <v>0</v>
      </c>
      <c r="AQ77" s="92">
        <v>0</v>
      </c>
      <c r="AR77" s="92">
        <v>0</v>
      </c>
      <c r="AS77" s="92">
        <v>0</v>
      </c>
      <c r="AT77" s="92">
        <v>0</v>
      </c>
      <c r="AU77" s="92">
        <v>0</v>
      </c>
      <c r="AV77" s="91">
        <v>3.41</v>
      </c>
      <c r="AW77" s="92">
        <v>0</v>
      </c>
      <c r="AX77" s="91">
        <v>2.12</v>
      </c>
      <c r="AY77" s="91">
        <v>0.11</v>
      </c>
      <c r="AZ77" s="92">
        <v>0</v>
      </c>
      <c r="BA77" s="92">
        <v>0</v>
      </c>
      <c r="BB77" s="92">
        <v>0</v>
      </c>
      <c r="BC77" s="91">
        <v>8.41</v>
      </c>
      <c r="BD77" s="91">
        <v>1.71</v>
      </c>
      <c r="BE77" s="91">
        <v>9.18</v>
      </c>
      <c r="BF77" s="91">
        <v>635.33000000000004</v>
      </c>
      <c r="BG77" s="91">
        <v>527.01</v>
      </c>
      <c r="BH77" s="91">
        <v>155.68</v>
      </c>
      <c r="BI77" s="91">
        <v>144.37</v>
      </c>
      <c r="BJ77" s="91">
        <v>8.0500000000000007</v>
      </c>
      <c r="BK77" s="91">
        <v>18.739999999999998</v>
      </c>
      <c r="BL77" s="91">
        <v>4.53</v>
      </c>
      <c r="BM77" s="92">
        <v>0</v>
      </c>
      <c r="BN77" s="92">
        <v>0</v>
      </c>
      <c r="BO77" s="92">
        <v>0</v>
      </c>
      <c r="BP77" s="92">
        <v>0</v>
      </c>
      <c r="BQ77" s="92" t="s">
        <v>308</v>
      </c>
      <c r="BR77" s="91">
        <v>1620.38</v>
      </c>
      <c r="BS77" s="92" t="s">
        <v>308</v>
      </c>
      <c r="BT77" s="91">
        <v>48498.09</v>
      </c>
      <c r="BU77" s="92" t="s">
        <v>308</v>
      </c>
      <c r="BV77" s="92">
        <v>0</v>
      </c>
      <c r="BW77" s="92" t="s">
        <v>308</v>
      </c>
      <c r="BX77" s="91">
        <v>1501.74</v>
      </c>
      <c r="BY77" s="92" t="s">
        <v>308</v>
      </c>
      <c r="BZ77" s="91">
        <v>49999.83</v>
      </c>
      <c r="CA77" s="92" t="s">
        <v>308</v>
      </c>
      <c r="CB77" s="92">
        <v>0</v>
      </c>
      <c r="CC77" s="92" t="s">
        <v>308</v>
      </c>
      <c r="CD77" s="92">
        <v>0</v>
      </c>
      <c r="CE77" s="92" t="s">
        <v>308</v>
      </c>
      <c r="CF77" s="92">
        <v>0</v>
      </c>
      <c r="CG77" s="92" t="s">
        <v>308</v>
      </c>
      <c r="CH77" s="92">
        <v>0</v>
      </c>
      <c r="CI77" s="92" t="s">
        <v>308</v>
      </c>
      <c r="CJ77" s="92">
        <v>0</v>
      </c>
      <c r="CK77" s="92" t="s">
        <v>308</v>
      </c>
      <c r="CL77" s="92">
        <v>0</v>
      </c>
      <c r="CM77" s="92" t="s">
        <v>308</v>
      </c>
      <c r="CN77" s="92">
        <v>0</v>
      </c>
      <c r="CO77" s="92" t="s">
        <v>308</v>
      </c>
      <c r="CP77" s="92">
        <v>0</v>
      </c>
      <c r="CQ77" s="92" t="s">
        <v>308</v>
      </c>
      <c r="CR77" s="94">
        <v>24.94</v>
      </c>
      <c r="CS77" s="92" t="s">
        <v>308</v>
      </c>
      <c r="CT77" s="91">
        <v>24.94</v>
      </c>
      <c r="CU77" s="92" t="s">
        <v>308</v>
      </c>
      <c r="CV77" s="91">
        <v>50024.77</v>
      </c>
      <c r="CW77" s="92" t="s">
        <v>308</v>
      </c>
      <c r="CX77" s="91">
        <v>51645.15</v>
      </c>
      <c r="CY77" s="92" t="s">
        <v>308</v>
      </c>
    </row>
    <row r="78" spans="1:103" s="103" customFormat="1" ht="15" thickBot="1" x14ac:dyDescent="0.4">
      <c r="A78" s="98" t="s">
        <v>309</v>
      </c>
      <c r="B78" s="98" t="s">
        <v>390</v>
      </c>
      <c r="C78" s="99" t="str">
        <f>'Correspondance tables'!K67</f>
        <v>ISIC 99</v>
      </c>
      <c r="D78" s="99" t="str">
        <f>VLOOKUP(C78, 'Correspondance tables'!$O$3:$P$73, 2, FALSE)</f>
        <v>ISIC 99</v>
      </c>
      <c r="E78" s="100">
        <v>0</v>
      </c>
      <c r="F78" s="100">
        <v>0</v>
      </c>
      <c r="G78" s="100">
        <v>0</v>
      </c>
      <c r="H78" s="100">
        <v>0</v>
      </c>
      <c r="I78" s="100">
        <v>0</v>
      </c>
      <c r="J78" s="100">
        <v>0</v>
      </c>
      <c r="K78" s="100">
        <v>0</v>
      </c>
      <c r="L78" s="100">
        <v>0</v>
      </c>
      <c r="M78" s="100">
        <v>0</v>
      </c>
      <c r="N78" s="100">
        <v>0</v>
      </c>
      <c r="O78" s="100">
        <v>0</v>
      </c>
      <c r="P78" s="100">
        <v>0</v>
      </c>
      <c r="Q78" s="100">
        <v>0</v>
      </c>
      <c r="R78" s="100">
        <v>0</v>
      </c>
      <c r="S78" s="100">
        <v>0</v>
      </c>
      <c r="T78" s="100">
        <v>0</v>
      </c>
      <c r="U78" s="100">
        <v>0</v>
      </c>
      <c r="V78" s="100">
        <v>0</v>
      </c>
      <c r="W78" s="100">
        <v>0</v>
      </c>
      <c r="X78" s="100">
        <v>0</v>
      </c>
      <c r="Y78" s="100">
        <v>0</v>
      </c>
      <c r="Z78" s="100">
        <v>0</v>
      </c>
      <c r="AA78" s="100">
        <v>0</v>
      </c>
      <c r="AB78" s="100">
        <v>0</v>
      </c>
      <c r="AC78" s="100">
        <v>0</v>
      </c>
      <c r="AD78" s="100">
        <v>0</v>
      </c>
      <c r="AE78" s="100">
        <v>0</v>
      </c>
      <c r="AF78" s="100">
        <v>0</v>
      </c>
      <c r="AG78" s="100">
        <v>0</v>
      </c>
      <c r="AH78" s="100">
        <v>0</v>
      </c>
      <c r="AI78" s="100">
        <v>0</v>
      </c>
      <c r="AJ78" s="100">
        <v>0</v>
      </c>
      <c r="AK78" s="100">
        <v>0</v>
      </c>
      <c r="AL78" s="100">
        <v>0</v>
      </c>
      <c r="AM78" s="100">
        <v>0</v>
      </c>
      <c r="AN78" s="100">
        <v>0</v>
      </c>
      <c r="AO78" s="100">
        <v>0</v>
      </c>
      <c r="AP78" s="100">
        <v>0</v>
      </c>
      <c r="AQ78" s="100">
        <v>0</v>
      </c>
      <c r="AR78" s="100">
        <v>0</v>
      </c>
      <c r="AS78" s="100">
        <v>0</v>
      </c>
      <c r="AT78" s="100">
        <v>0</v>
      </c>
      <c r="AU78" s="100">
        <v>0</v>
      </c>
      <c r="AV78" s="100">
        <v>0</v>
      </c>
      <c r="AW78" s="100">
        <v>0</v>
      </c>
      <c r="AX78" s="100">
        <v>0</v>
      </c>
      <c r="AY78" s="100">
        <v>0</v>
      </c>
      <c r="AZ78" s="100">
        <v>0</v>
      </c>
      <c r="BA78" s="100">
        <v>0</v>
      </c>
      <c r="BB78" s="100">
        <v>0</v>
      </c>
      <c r="BC78" s="100">
        <v>0</v>
      </c>
      <c r="BD78" s="100">
        <v>0</v>
      </c>
      <c r="BE78" s="100">
        <v>0</v>
      </c>
      <c r="BF78" s="100">
        <v>0</v>
      </c>
      <c r="BG78" s="100">
        <v>0</v>
      </c>
      <c r="BH78" s="100">
        <v>0</v>
      </c>
      <c r="BI78" s="100">
        <v>0</v>
      </c>
      <c r="BJ78" s="100">
        <v>0</v>
      </c>
      <c r="BK78" s="100">
        <v>0</v>
      </c>
      <c r="BL78" s="100">
        <v>0</v>
      </c>
      <c r="BM78" s="100">
        <v>0</v>
      </c>
      <c r="BN78" s="100">
        <v>0</v>
      </c>
      <c r="BO78" s="100">
        <v>0</v>
      </c>
      <c r="BP78" s="101">
        <v>0</v>
      </c>
      <c r="BQ78" s="100" t="s">
        <v>308</v>
      </c>
      <c r="BR78" s="100">
        <v>0</v>
      </c>
      <c r="BS78" s="100" t="s">
        <v>308</v>
      </c>
      <c r="BT78" s="100">
        <v>0</v>
      </c>
      <c r="BU78" s="100" t="s">
        <v>308</v>
      </c>
      <c r="BV78" s="100">
        <v>0</v>
      </c>
      <c r="BW78" s="100" t="s">
        <v>308</v>
      </c>
      <c r="BX78" s="100">
        <v>0</v>
      </c>
      <c r="BY78" s="100" t="s">
        <v>308</v>
      </c>
      <c r="BZ78" s="100">
        <v>0</v>
      </c>
      <c r="CA78" s="100" t="s">
        <v>308</v>
      </c>
      <c r="CB78" s="100">
        <v>0</v>
      </c>
      <c r="CC78" s="100" t="s">
        <v>308</v>
      </c>
      <c r="CD78" s="100">
        <v>0</v>
      </c>
      <c r="CE78" s="100" t="s">
        <v>308</v>
      </c>
      <c r="CF78" s="100">
        <v>0</v>
      </c>
      <c r="CG78" s="100" t="s">
        <v>308</v>
      </c>
      <c r="CH78" s="100">
        <v>0</v>
      </c>
      <c r="CI78" s="100" t="s">
        <v>308</v>
      </c>
      <c r="CJ78" s="100">
        <v>0</v>
      </c>
      <c r="CK78" s="100" t="s">
        <v>308</v>
      </c>
      <c r="CL78" s="100">
        <v>0</v>
      </c>
      <c r="CM78" s="100" t="s">
        <v>308</v>
      </c>
      <c r="CN78" s="100">
        <v>0</v>
      </c>
      <c r="CO78" s="100" t="s">
        <v>308</v>
      </c>
      <c r="CP78" s="100">
        <v>0</v>
      </c>
      <c r="CQ78" s="100" t="s">
        <v>308</v>
      </c>
      <c r="CR78" s="102">
        <v>0</v>
      </c>
      <c r="CS78" s="100" t="s">
        <v>308</v>
      </c>
      <c r="CT78" s="100">
        <v>0</v>
      </c>
      <c r="CU78" s="100" t="s">
        <v>308</v>
      </c>
      <c r="CV78" s="100">
        <v>0</v>
      </c>
      <c r="CW78" s="100" t="s">
        <v>308</v>
      </c>
      <c r="CX78" s="100">
        <v>0</v>
      </c>
      <c r="CY78" s="100" t="s">
        <v>308</v>
      </c>
    </row>
    <row r="79" spans="1:103" ht="14.5" x14ac:dyDescent="0.35">
      <c r="A79" s="104" t="s">
        <v>309</v>
      </c>
      <c r="B79" s="104" t="s">
        <v>309</v>
      </c>
      <c r="C79" s="71"/>
      <c r="D79" s="71"/>
      <c r="E79" s="91">
        <v>241941.43</v>
      </c>
      <c r="F79" s="91">
        <v>22769.78</v>
      </c>
      <c r="G79" s="91">
        <v>8106.82</v>
      </c>
      <c r="H79" s="91">
        <v>72107.38</v>
      </c>
      <c r="I79" s="91">
        <v>814090.99</v>
      </c>
      <c r="J79" s="91">
        <v>136380.07</v>
      </c>
      <c r="K79" s="91">
        <v>90113.17</v>
      </c>
      <c r="L79" s="91">
        <v>125093.79</v>
      </c>
      <c r="M79" s="91">
        <v>52944.61</v>
      </c>
      <c r="N79" s="91">
        <v>297081.48</v>
      </c>
      <c r="O79" s="92">
        <v>355776</v>
      </c>
      <c r="P79" s="91">
        <v>149859.13</v>
      </c>
      <c r="Q79" s="91">
        <v>191304.06</v>
      </c>
      <c r="R79" s="91">
        <v>126198.38</v>
      </c>
      <c r="S79" s="91">
        <v>280653.92</v>
      </c>
      <c r="T79" s="91">
        <v>286637.63</v>
      </c>
      <c r="U79" s="91">
        <v>194002.55</v>
      </c>
      <c r="V79" s="91">
        <v>180399.33</v>
      </c>
      <c r="W79" s="91">
        <v>401165.58</v>
      </c>
      <c r="X79" s="91">
        <v>628022.81999999995</v>
      </c>
      <c r="Y79" s="91">
        <v>167981.5</v>
      </c>
      <c r="Z79" s="91">
        <v>133972.29999999999</v>
      </c>
      <c r="AA79" s="91">
        <v>113856.97</v>
      </c>
      <c r="AB79" s="91">
        <v>514342.15</v>
      </c>
      <c r="AC79" s="91">
        <v>30946.41</v>
      </c>
      <c r="AD79" s="91">
        <v>124015.42</v>
      </c>
      <c r="AE79" s="91">
        <v>1097123.19</v>
      </c>
      <c r="AF79" s="91">
        <v>149148.92000000001</v>
      </c>
      <c r="AG79" s="91">
        <v>648306.22</v>
      </c>
      <c r="AH79" s="91">
        <v>400508.86</v>
      </c>
      <c r="AI79" s="91">
        <v>318700.56</v>
      </c>
      <c r="AJ79" s="91">
        <v>100681.99</v>
      </c>
      <c r="AK79" s="91">
        <v>106120.09</v>
      </c>
      <c r="AL79" s="91">
        <v>297326.48</v>
      </c>
      <c r="AM79" s="91">
        <v>52323.92</v>
      </c>
      <c r="AN79" s="91">
        <v>337588.47999999998</v>
      </c>
      <c r="AO79" s="91">
        <v>86007.46</v>
      </c>
      <c r="AP79" s="91">
        <v>95357.9</v>
      </c>
      <c r="AQ79" s="91">
        <v>190765.79</v>
      </c>
      <c r="AR79" s="91">
        <v>304224.78999999998</v>
      </c>
      <c r="AS79" s="91">
        <v>396502.4</v>
      </c>
      <c r="AT79" s="91">
        <v>238963.38</v>
      </c>
      <c r="AU79" s="91">
        <v>116907.24</v>
      </c>
      <c r="AV79" s="91">
        <v>430062.31</v>
      </c>
      <c r="AW79" s="91">
        <v>325504.77</v>
      </c>
      <c r="AX79" s="91">
        <v>162151.35</v>
      </c>
      <c r="AY79" s="91">
        <v>82453.119999999995</v>
      </c>
      <c r="AZ79" s="91">
        <v>82391.86</v>
      </c>
      <c r="BA79" s="91">
        <v>67007.399999999994</v>
      </c>
      <c r="BB79" s="91">
        <v>104558.1</v>
      </c>
      <c r="BC79" s="91">
        <v>39335.519999999997</v>
      </c>
      <c r="BD79" s="91">
        <v>93989.73</v>
      </c>
      <c r="BE79" s="91">
        <v>206780.37</v>
      </c>
      <c r="BF79" s="91">
        <v>374005.26</v>
      </c>
      <c r="BG79" s="91">
        <v>185603.76</v>
      </c>
      <c r="BH79" s="91">
        <v>344548.98</v>
      </c>
      <c r="BI79" s="91">
        <v>113882.01</v>
      </c>
      <c r="BJ79" s="91">
        <v>81241.78</v>
      </c>
      <c r="BK79" s="91">
        <v>58674.879999999997</v>
      </c>
      <c r="BL79" s="91">
        <v>48388.31</v>
      </c>
      <c r="BM79" s="91">
        <v>12461.33</v>
      </c>
      <c r="BN79" s="91">
        <v>54577.77</v>
      </c>
      <c r="BO79" s="91">
        <v>0.15</v>
      </c>
      <c r="BP79" s="93">
        <v>0</v>
      </c>
      <c r="BQ79" s="92" t="s">
        <v>308</v>
      </c>
      <c r="BR79" s="91">
        <v>13543940.050000001</v>
      </c>
      <c r="BS79" s="92" t="s">
        <v>308</v>
      </c>
      <c r="BT79" s="92">
        <v>7150594</v>
      </c>
      <c r="BU79" s="92" t="s">
        <v>308</v>
      </c>
      <c r="BV79" s="91">
        <v>227568.33</v>
      </c>
      <c r="BW79" s="92" t="s">
        <v>308</v>
      </c>
      <c r="BX79" s="91">
        <v>3041924.46</v>
      </c>
      <c r="BY79" s="92" t="s">
        <v>308</v>
      </c>
      <c r="BZ79" s="91">
        <v>10420086.789999999</v>
      </c>
      <c r="CA79" s="92" t="s">
        <v>308</v>
      </c>
      <c r="CB79" s="91">
        <v>2704230.71</v>
      </c>
      <c r="CC79" s="92" t="s">
        <v>308</v>
      </c>
      <c r="CD79" s="91">
        <v>11798.12</v>
      </c>
      <c r="CE79" s="92" t="s">
        <v>308</v>
      </c>
      <c r="CF79" s="91">
        <v>67065.52</v>
      </c>
      <c r="CG79" s="92" t="s">
        <v>308</v>
      </c>
      <c r="CH79" s="91">
        <v>78863.64</v>
      </c>
      <c r="CI79" s="92" t="s">
        <v>308</v>
      </c>
      <c r="CJ79" s="91">
        <v>2783094.34</v>
      </c>
      <c r="CK79" s="92" t="s">
        <v>308</v>
      </c>
      <c r="CL79" s="92">
        <v>0</v>
      </c>
      <c r="CM79" s="92" t="s">
        <v>308</v>
      </c>
      <c r="CN79" s="92">
        <v>0</v>
      </c>
      <c r="CO79" s="92" t="s">
        <v>308</v>
      </c>
      <c r="CP79" s="92">
        <v>0</v>
      </c>
      <c r="CQ79" s="92" t="s">
        <v>308</v>
      </c>
      <c r="CR79" s="94">
        <v>2577600.59</v>
      </c>
      <c r="CS79" s="92" t="s">
        <v>308</v>
      </c>
      <c r="CT79" s="91">
        <v>2577600.59</v>
      </c>
      <c r="CU79" s="92" t="s">
        <v>308</v>
      </c>
      <c r="CV79" s="91">
        <v>15780781.73</v>
      </c>
      <c r="CW79" s="92" t="s">
        <v>308</v>
      </c>
      <c r="CX79" s="91">
        <v>29324721.780000001</v>
      </c>
      <c r="CY79" s="92" t="s">
        <v>308</v>
      </c>
    </row>
    <row r="80" spans="1:103" ht="14.5" x14ac:dyDescent="0.35">
      <c r="A80" s="86" t="s">
        <v>309</v>
      </c>
      <c r="B80" s="86" t="s">
        <v>391</v>
      </c>
      <c r="C80" s="71"/>
      <c r="D80" s="71"/>
      <c r="E80" s="88" t="s">
        <v>392</v>
      </c>
      <c r="F80" s="88" t="s">
        <v>392</v>
      </c>
      <c r="G80" s="88" t="s">
        <v>392</v>
      </c>
      <c r="H80" s="88" t="s">
        <v>392</v>
      </c>
      <c r="I80" s="88" t="s">
        <v>392</v>
      </c>
      <c r="J80" s="88" t="s">
        <v>392</v>
      </c>
      <c r="K80" s="88" t="s">
        <v>392</v>
      </c>
      <c r="L80" s="88" t="s">
        <v>392</v>
      </c>
      <c r="M80" s="88" t="s">
        <v>392</v>
      </c>
      <c r="N80" s="88" t="s">
        <v>392</v>
      </c>
      <c r="O80" s="88" t="s">
        <v>392</v>
      </c>
      <c r="P80" s="88" t="s">
        <v>392</v>
      </c>
      <c r="Q80" s="88" t="s">
        <v>392</v>
      </c>
      <c r="R80" s="88" t="s">
        <v>392</v>
      </c>
      <c r="S80" s="88" t="s">
        <v>392</v>
      </c>
      <c r="T80" s="88" t="s">
        <v>392</v>
      </c>
      <c r="U80" s="88" t="s">
        <v>392</v>
      </c>
      <c r="V80" s="88" t="s">
        <v>392</v>
      </c>
      <c r="W80" s="88" t="s">
        <v>392</v>
      </c>
      <c r="X80" s="88" t="s">
        <v>392</v>
      </c>
      <c r="Y80" s="88" t="s">
        <v>392</v>
      </c>
      <c r="Z80" s="88" t="s">
        <v>392</v>
      </c>
      <c r="AA80" s="88" t="s">
        <v>392</v>
      </c>
      <c r="AB80" s="88" t="s">
        <v>392</v>
      </c>
      <c r="AC80" s="88" t="s">
        <v>392</v>
      </c>
      <c r="AD80" s="88" t="s">
        <v>392</v>
      </c>
      <c r="AE80" s="88" t="s">
        <v>392</v>
      </c>
      <c r="AF80" s="88" t="s">
        <v>392</v>
      </c>
      <c r="AG80" s="88" t="s">
        <v>392</v>
      </c>
      <c r="AH80" s="88" t="s">
        <v>392</v>
      </c>
      <c r="AI80" s="88" t="s">
        <v>392</v>
      </c>
      <c r="AJ80" s="88" t="s">
        <v>392</v>
      </c>
      <c r="AK80" s="88" t="s">
        <v>392</v>
      </c>
      <c r="AL80" s="88" t="s">
        <v>392</v>
      </c>
      <c r="AM80" s="88" t="s">
        <v>392</v>
      </c>
      <c r="AN80" s="88" t="s">
        <v>392</v>
      </c>
      <c r="AO80" s="88" t="s">
        <v>392</v>
      </c>
      <c r="AP80" s="88" t="s">
        <v>392</v>
      </c>
      <c r="AQ80" s="88" t="s">
        <v>392</v>
      </c>
      <c r="AR80" s="88" t="s">
        <v>392</v>
      </c>
      <c r="AS80" s="88" t="s">
        <v>392</v>
      </c>
      <c r="AT80" s="88" t="s">
        <v>392</v>
      </c>
      <c r="AU80" s="88" t="s">
        <v>392</v>
      </c>
      <c r="AV80" s="88" t="s">
        <v>392</v>
      </c>
      <c r="AW80" s="88" t="s">
        <v>392</v>
      </c>
      <c r="AX80" s="88" t="s">
        <v>392</v>
      </c>
      <c r="AY80" s="88" t="s">
        <v>392</v>
      </c>
      <c r="AZ80" s="88" t="s">
        <v>392</v>
      </c>
      <c r="BA80" s="88" t="s">
        <v>392</v>
      </c>
      <c r="BB80" s="88" t="s">
        <v>392</v>
      </c>
      <c r="BC80" s="88" t="s">
        <v>392</v>
      </c>
      <c r="BD80" s="88" t="s">
        <v>392</v>
      </c>
      <c r="BE80" s="88" t="s">
        <v>392</v>
      </c>
      <c r="BF80" s="88" t="s">
        <v>392</v>
      </c>
      <c r="BG80" s="88" t="s">
        <v>392</v>
      </c>
      <c r="BH80" s="88" t="s">
        <v>392</v>
      </c>
      <c r="BI80" s="88" t="s">
        <v>392</v>
      </c>
      <c r="BJ80" s="88" t="s">
        <v>392</v>
      </c>
      <c r="BK80" s="88" t="s">
        <v>392</v>
      </c>
      <c r="BL80" s="88" t="s">
        <v>392</v>
      </c>
      <c r="BM80" s="88" t="s">
        <v>392</v>
      </c>
      <c r="BN80" s="88" t="s">
        <v>392</v>
      </c>
      <c r="BO80" s="88" t="s">
        <v>392</v>
      </c>
      <c r="BP80" s="89" t="s">
        <v>392</v>
      </c>
      <c r="BQ80" s="88" t="s">
        <v>308</v>
      </c>
      <c r="BR80" s="88" t="s">
        <v>392</v>
      </c>
      <c r="BS80" s="88" t="s">
        <v>308</v>
      </c>
      <c r="BT80" s="88" t="s">
        <v>392</v>
      </c>
      <c r="BU80" s="88" t="s">
        <v>308</v>
      </c>
      <c r="BV80" s="88" t="s">
        <v>392</v>
      </c>
      <c r="BW80" s="88" t="s">
        <v>308</v>
      </c>
      <c r="BX80" s="88" t="s">
        <v>392</v>
      </c>
      <c r="BY80" s="88" t="s">
        <v>308</v>
      </c>
      <c r="BZ80" s="88" t="s">
        <v>392</v>
      </c>
      <c r="CA80" s="88" t="s">
        <v>308</v>
      </c>
      <c r="CB80" s="88" t="s">
        <v>392</v>
      </c>
      <c r="CC80" s="88" t="s">
        <v>308</v>
      </c>
      <c r="CD80" s="88" t="s">
        <v>392</v>
      </c>
      <c r="CE80" s="88" t="s">
        <v>308</v>
      </c>
      <c r="CF80" s="88" t="s">
        <v>392</v>
      </c>
      <c r="CG80" s="88" t="s">
        <v>308</v>
      </c>
      <c r="CH80" s="88" t="s">
        <v>392</v>
      </c>
      <c r="CI80" s="88" t="s">
        <v>308</v>
      </c>
      <c r="CJ80" s="88" t="s">
        <v>392</v>
      </c>
      <c r="CK80" s="88" t="s">
        <v>308</v>
      </c>
      <c r="CL80" s="88" t="s">
        <v>392</v>
      </c>
      <c r="CM80" s="88" t="s">
        <v>308</v>
      </c>
      <c r="CN80" s="88" t="s">
        <v>392</v>
      </c>
      <c r="CO80" s="88" t="s">
        <v>308</v>
      </c>
      <c r="CP80" s="88" t="s">
        <v>392</v>
      </c>
      <c r="CQ80" s="88" t="s">
        <v>308</v>
      </c>
      <c r="CR80" s="105" t="s">
        <v>392</v>
      </c>
      <c r="CS80" s="88" t="s">
        <v>308</v>
      </c>
      <c r="CT80" s="88" t="s">
        <v>392</v>
      </c>
      <c r="CU80" s="88" t="s">
        <v>308</v>
      </c>
      <c r="CV80" s="88" t="s">
        <v>392</v>
      </c>
      <c r="CW80" s="88" t="s">
        <v>308</v>
      </c>
      <c r="CX80" s="88" t="s">
        <v>392</v>
      </c>
      <c r="CY80" s="88" t="s">
        <v>308</v>
      </c>
    </row>
    <row r="81" spans="1:103" ht="14.5" x14ac:dyDescent="0.35">
      <c r="A81" s="86" t="s">
        <v>309</v>
      </c>
      <c r="B81" s="86" t="s">
        <v>393</v>
      </c>
      <c r="C81" s="71"/>
      <c r="D81" s="71"/>
      <c r="E81" s="92" t="s">
        <v>392</v>
      </c>
      <c r="F81" s="92" t="s">
        <v>392</v>
      </c>
      <c r="G81" s="92" t="s">
        <v>392</v>
      </c>
      <c r="H81" s="92" t="s">
        <v>392</v>
      </c>
      <c r="I81" s="92" t="s">
        <v>392</v>
      </c>
      <c r="J81" s="92" t="s">
        <v>392</v>
      </c>
      <c r="K81" s="92" t="s">
        <v>392</v>
      </c>
      <c r="L81" s="92" t="s">
        <v>392</v>
      </c>
      <c r="M81" s="92" t="s">
        <v>392</v>
      </c>
      <c r="N81" s="92" t="s">
        <v>392</v>
      </c>
      <c r="O81" s="92" t="s">
        <v>392</v>
      </c>
      <c r="P81" s="92" t="s">
        <v>392</v>
      </c>
      <c r="Q81" s="92" t="s">
        <v>392</v>
      </c>
      <c r="R81" s="92" t="s">
        <v>392</v>
      </c>
      <c r="S81" s="92" t="s">
        <v>392</v>
      </c>
      <c r="T81" s="92" t="s">
        <v>392</v>
      </c>
      <c r="U81" s="92" t="s">
        <v>392</v>
      </c>
      <c r="V81" s="92" t="s">
        <v>392</v>
      </c>
      <c r="W81" s="92" t="s">
        <v>392</v>
      </c>
      <c r="X81" s="92" t="s">
        <v>392</v>
      </c>
      <c r="Y81" s="92" t="s">
        <v>392</v>
      </c>
      <c r="Z81" s="92" t="s">
        <v>392</v>
      </c>
      <c r="AA81" s="92" t="s">
        <v>392</v>
      </c>
      <c r="AB81" s="92" t="s">
        <v>392</v>
      </c>
      <c r="AC81" s="92" t="s">
        <v>392</v>
      </c>
      <c r="AD81" s="92" t="s">
        <v>392</v>
      </c>
      <c r="AE81" s="92" t="s">
        <v>392</v>
      </c>
      <c r="AF81" s="92" t="s">
        <v>392</v>
      </c>
      <c r="AG81" s="92" t="s">
        <v>392</v>
      </c>
      <c r="AH81" s="92" t="s">
        <v>392</v>
      </c>
      <c r="AI81" s="92" t="s">
        <v>392</v>
      </c>
      <c r="AJ81" s="92" t="s">
        <v>392</v>
      </c>
      <c r="AK81" s="92" t="s">
        <v>392</v>
      </c>
      <c r="AL81" s="92" t="s">
        <v>392</v>
      </c>
      <c r="AM81" s="92" t="s">
        <v>392</v>
      </c>
      <c r="AN81" s="92" t="s">
        <v>392</v>
      </c>
      <c r="AO81" s="92" t="s">
        <v>392</v>
      </c>
      <c r="AP81" s="92" t="s">
        <v>392</v>
      </c>
      <c r="AQ81" s="92" t="s">
        <v>392</v>
      </c>
      <c r="AR81" s="92" t="s">
        <v>392</v>
      </c>
      <c r="AS81" s="92" t="s">
        <v>392</v>
      </c>
      <c r="AT81" s="92" t="s">
        <v>392</v>
      </c>
      <c r="AU81" s="92" t="s">
        <v>392</v>
      </c>
      <c r="AV81" s="92" t="s">
        <v>392</v>
      </c>
      <c r="AW81" s="92" t="s">
        <v>392</v>
      </c>
      <c r="AX81" s="92" t="s">
        <v>392</v>
      </c>
      <c r="AY81" s="92" t="s">
        <v>392</v>
      </c>
      <c r="AZ81" s="92" t="s">
        <v>392</v>
      </c>
      <c r="BA81" s="92" t="s">
        <v>392</v>
      </c>
      <c r="BB81" s="92" t="s">
        <v>392</v>
      </c>
      <c r="BC81" s="92" t="s">
        <v>392</v>
      </c>
      <c r="BD81" s="92" t="s">
        <v>392</v>
      </c>
      <c r="BE81" s="92" t="s">
        <v>392</v>
      </c>
      <c r="BF81" s="92" t="s">
        <v>392</v>
      </c>
      <c r="BG81" s="92" t="s">
        <v>392</v>
      </c>
      <c r="BH81" s="92" t="s">
        <v>392</v>
      </c>
      <c r="BI81" s="92" t="s">
        <v>392</v>
      </c>
      <c r="BJ81" s="92" t="s">
        <v>392</v>
      </c>
      <c r="BK81" s="92" t="s">
        <v>392</v>
      </c>
      <c r="BL81" s="92" t="s">
        <v>392</v>
      </c>
      <c r="BM81" s="92" t="s">
        <v>392</v>
      </c>
      <c r="BN81" s="92" t="s">
        <v>392</v>
      </c>
      <c r="BO81" s="92" t="s">
        <v>392</v>
      </c>
      <c r="BP81" s="93" t="s">
        <v>392</v>
      </c>
      <c r="BQ81" s="92" t="s">
        <v>308</v>
      </c>
      <c r="BR81" s="92" t="s">
        <v>392</v>
      </c>
      <c r="BS81" s="92" t="s">
        <v>308</v>
      </c>
      <c r="BT81" s="92" t="s">
        <v>392</v>
      </c>
      <c r="BU81" s="92" t="s">
        <v>308</v>
      </c>
      <c r="BV81" s="92" t="s">
        <v>392</v>
      </c>
      <c r="BW81" s="92" t="s">
        <v>308</v>
      </c>
      <c r="BX81" s="92" t="s">
        <v>392</v>
      </c>
      <c r="BY81" s="92" t="s">
        <v>308</v>
      </c>
      <c r="BZ81" s="92" t="s">
        <v>392</v>
      </c>
      <c r="CA81" s="92" t="s">
        <v>308</v>
      </c>
      <c r="CB81" s="92" t="s">
        <v>392</v>
      </c>
      <c r="CC81" s="92" t="s">
        <v>308</v>
      </c>
      <c r="CD81" s="92" t="s">
        <v>392</v>
      </c>
      <c r="CE81" s="92" t="s">
        <v>308</v>
      </c>
      <c r="CF81" s="92" t="s">
        <v>392</v>
      </c>
      <c r="CG81" s="92" t="s">
        <v>308</v>
      </c>
      <c r="CH81" s="92" t="s">
        <v>392</v>
      </c>
      <c r="CI81" s="92" t="s">
        <v>308</v>
      </c>
      <c r="CJ81" s="92" t="s">
        <v>392</v>
      </c>
      <c r="CK81" s="92" t="s">
        <v>308</v>
      </c>
      <c r="CL81" s="92" t="s">
        <v>392</v>
      </c>
      <c r="CM81" s="92" t="s">
        <v>308</v>
      </c>
      <c r="CN81" s="92" t="s">
        <v>392</v>
      </c>
      <c r="CO81" s="92" t="s">
        <v>308</v>
      </c>
      <c r="CP81" s="92" t="s">
        <v>392</v>
      </c>
      <c r="CQ81" s="92" t="s">
        <v>308</v>
      </c>
      <c r="CR81" s="95" t="s">
        <v>392</v>
      </c>
      <c r="CS81" s="92" t="s">
        <v>308</v>
      </c>
      <c r="CT81" s="92" t="s">
        <v>392</v>
      </c>
      <c r="CU81" s="92" t="s">
        <v>308</v>
      </c>
      <c r="CV81" s="92" t="s">
        <v>392</v>
      </c>
      <c r="CW81" s="92" t="s">
        <v>308</v>
      </c>
      <c r="CX81" s="92" t="s">
        <v>392</v>
      </c>
      <c r="CY81" s="92" t="s">
        <v>308</v>
      </c>
    </row>
    <row r="82" spans="1:103" ht="14.5" x14ac:dyDescent="0.35">
      <c r="A82" s="86" t="s">
        <v>309</v>
      </c>
      <c r="B82" s="86" t="s">
        <v>394</v>
      </c>
      <c r="C82" s="71"/>
      <c r="D82" s="71"/>
      <c r="E82" s="88">
        <v>0</v>
      </c>
      <c r="F82" s="88">
        <v>0</v>
      </c>
      <c r="G82" s="88">
        <v>0</v>
      </c>
      <c r="H82" s="88">
        <v>0</v>
      </c>
      <c r="I82" s="88">
        <v>0</v>
      </c>
      <c r="J82" s="88">
        <v>0</v>
      </c>
      <c r="K82" s="88">
        <v>0</v>
      </c>
      <c r="L82" s="88">
        <v>0</v>
      </c>
      <c r="M82" s="88">
        <v>0</v>
      </c>
      <c r="N82" s="88">
        <v>0</v>
      </c>
      <c r="O82" s="88">
        <v>0</v>
      </c>
      <c r="P82" s="88">
        <v>0</v>
      </c>
      <c r="Q82" s="88">
        <v>0</v>
      </c>
      <c r="R82" s="88">
        <v>0</v>
      </c>
      <c r="S82" s="88">
        <v>0</v>
      </c>
      <c r="T82" s="88">
        <v>0</v>
      </c>
      <c r="U82" s="88">
        <v>0</v>
      </c>
      <c r="V82" s="88">
        <v>0</v>
      </c>
      <c r="W82" s="88">
        <v>0</v>
      </c>
      <c r="X82" s="88">
        <v>0</v>
      </c>
      <c r="Y82" s="88">
        <v>0</v>
      </c>
      <c r="Z82" s="88">
        <v>0</v>
      </c>
      <c r="AA82" s="88">
        <v>0</v>
      </c>
      <c r="AB82" s="88">
        <v>0</v>
      </c>
      <c r="AC82" s="88">
        <v>0</v>
      </c>
      <c r="AD82" s="88">
        <v>0</v>
      </c>
      <c r="AE82" s="88">
        <v>0</v>
      </c>
      <c r="AF82" s="88">
        <v>0</v>
      </c>
      <c r="AG82" s="88">
        <v>0</v>
      </c>
      <c r="AH82" s="88">
        <v>0</v>
      </c>
      <c r="AI82" s="88">
        <v>0</v>
      </c>
      <c r="AJ82" s="88">
        <v>0</v>
      </c>
      <c r="AK82" s="88">
        <v>0</v>
      </c>
      <c r="AL82" s="88">
        <v>0</v>
      </c>
      <c r="AM82" s="88">
        <v>0</v>
      </c>
      <c r="AN82" s="88">
        <v>0</v>
      </c>
      <c r="AO82" s="88">
        <v>0</v>
      </c>
      <c r="AP82" s="88">
        <v>0</v>
      </c>
      <c r="AQ82" s="88">
        <v>0</v>
      </c>
      <c r="AR82" s="88">
        <v>0</v>
      </c>
      <c r="AS82" s="88">
        <v>0</v>
      </c>
      <c r="AT82" s="88">
        <v>0</v>
      </c>
      <c r="AU82" s="88">
        <v>0</v>
      </c>
      <c r="AV82" s="88">
        <v>0</v>
      </c>
      <c r="AW82" s="88">
        <v>0</v>
      </c>
      <c r="AX82" s="88">
        <v>0</v>
      </c>
      <c r="AY82" s="88">
        <v>0</v>
      </c>
      <c r="AZ82" s="88">
        <v>0</v>
      </c>
      <c r="BA82" s="88">
        <v>0</v>
      </c>
      <c r="BB82" s="88">
        <v>0</v>
      </c>
      <c r="BC82" s="88">
        <v>0</v>
      </c>
      <c r="BD82" s="88">
        <v>0</v>
      </c>
      <c r="BE82" s="88">
        <v>0</v>
      </c>
      <c r="BF82" s="88">
        <v>0</v>
      </c>
      <c r="BG82" s="88">
        <v>0</v>
      </c>
      <c r="BH82" s="88">
        <v>0</v>
      </c>
      <c r="BI82" s="88">
        <v>0</v>
      </c>
      <c r="BJ82" s="88">
        <v>0</v>
      </c>
      <c r="BK82" s="88">
        <v>0</v>
      </c>
      <c r="BL82" s="88">
        <v>0</v>
      </c>
      <c r="BM82" s="88">
        <v>0</v>
      </c>
      <c r="BN82" s="88">
        <v>0</v>
      </c>
      <c r="BO82" s="88">
        <v>0</v>
      </c>
      <c r="BP82" s="89">
        <v>0</v>
      </c>
      <c r="BQ82" s="88" t="s">
        <v>308</v>
      </c>
      <c r="BR82" s="88">
        <v>0</v>
      </c>
      <c r="BS82" s="88" t="s">
        <v>308</v>
      </c>
      <c r="BT82" s="87">
        <v>-135190.56</v>
      </c>
      <c r="BU82" s="88" t="s">
        <v>308</v>
      </c>
      <c r="BV82" s="88">
        <v>0</v>
      </c>
      <c r="BW82" s="88" t="s">
        <v>308</v>
      </c>
      <c r="BX82" s="88">
        <v>0</v>
      </c>
      <c r="BY82" s="88" t="s">
        <v>308</v>
      </c>
      <c r="BZ82" s="87">
        <v>-135190.56</v>
      </c>
      <c r="CA82" s="88" t="s">
        <v>308</v>
      </c>
      <c r="CB82" s="88">
        <v>0</v>
      </c>
      <c r="CC82" s="88" t="s">
        <v>308</v>
      </c>
      <c r="CD82" s="88">
        <v>0</v>
      </c>
      <c r="CE82" s="88" t="s">
        <v>308</v>
      </c>
      <c r="CF82" s="88">
        <v>0</v>
      </c>
      <c r="CG82" s="88" t="s">
        <v>308</v>
      </c>
      <c r="CH82" s="88">
        <v>0</v>
      </c>
      <c r="CI82" s="88" t="s">
        <v>308</v>
      </c>
      <c r="CJ82" s="88">
        <v>0</v>
      </c>
      <c r="CK82" s="88" t="s">
        <v>308</v>
      </c>
      <c r="CL82" s="88">
        <v>0</v>
      </c>
      <c r="CM82" s="88" t="s">
        <v>308</v>
      </c>
      <c r="CN82" s="88">
        <v>0</v>
      </c>
      <c r="CO82" s="88" t="s">
        <v>308</v>
      </c>
      <c r="CP82" s="88">
        <v>0</v>
      </c>
      <c r="CQ82" s="88" t="s">
        <v>308</v>
      </c>
      <c r="CR82" s="90">
        <v>135190.56</v>
      </c>
      <c r="CS82" s="88" t="s">
        <v>308</v>
      </c>
      <c r="CT82" s="87">
        <v>135190.56</v>
      </c>
      <c r="CU82" s="88" t="s">
        <v>308</v>
      </c>
      <c r="CV82" s="88">
        <v>0</v>
      </c>
      <c r="CW82" s="88" t="s">
        <v>308</v>
      </c>
      <c r="CX82" s="88">
        <v>0</v>
      </c>
      <c r="CY82" s="88" t="s">
        <v>308</v>
      </c>
    </row>
    <row r="83" spans="1:103" ht="14.5" x14ac:dyDescent="0.35">
      <c r="A83" s="86" t="s">
        <v>309</v>
      </c>
      <c r="B83" s="86" t="s">
        <v>395</v>
      </c>
      <c r="C83" s="71"/>
      <c r="D83" s="71"/>
      <c r="E83" s="91">
        <v>250900.78</v>
      </c>
      <c r="F83" s="91">
        <v>23448.03</v>
      </c>
      <c r="G83" s="91">
        <v>8379.56</v>
      </c>
      <c r="H83" s="91">
        <v>73588.55</v>
      </c>
      <c r="I83" s="91">
        <v>820430.41</v>
      </c>
      <c r="J83" s="91">
        <v>137979.70000000001</v>
      </c>
      <c r="K83" s="91">
        <v>90797.8</v>
      </c>
      <c r="L83" s="91">
        <v>126027.73</v>
      </c>
      <c r="M83" s="91">
        <v>53320.84</v>
      </c>
      <c r="N83" s="91">
        <v>301188.21000000002</v>
      </c>
      <c r="O83" s="91">
        <v>361532.47</v>
      </c>
      <c r="P83" s="91">
        <v>150653.75</v>
      </c>
      <c r="Q83" s="91">
        <v>192939.39</v>
      </c>
      <c r="R83" s="91">
        <v>128003.78</v>
      </c>
      <c r="S83" s="91">
        <v>282513.46000000002</v>
      </c>
      <c r="T83" s="91">
        <v>288364.32</v>
      </c>
      <c r="U83" s="91">
        <v>195306.37</v>
      </c>
      <c r="V83" s="91">
        <v>181716.04</v>
      </c>
      <c r="W83" s="91">
        <v>403667.66</v>
      </c>
      <c r="X83" s="91">
        <v>631534.67000000004</v>
      </c>
      <c r="Y83" s="91">
        <v>168156.48</v>
      </c>
      <c r="Z83" s="91">
        <v>135257.99</v>
      </c>
      <c r="AA83" s="91">
        <v>114834.52</v>
      </c>
      <c r="AB83" s="91">
        <v>516345.44</v>
      </c>
      <c r="AC83" s="91">
        <v>31781.55</v>
      </c>
      <c r="AD83" s="91">
        <v>130019.56</v>
      </c>
      <c r="AE83" s="91">
        <v>1117080.33</v>
      </c>
      <c r="AF83" s="91">
        <v>151581.87</v>
      </c>
      <c r="AG83" s="91">
        <v>660664.44999999995</v>
      </c>
      <c r="AH83" s="91">
        <v>407575.64</v>
      </c>
      <c r="AI83" s="91">
        <v>341376.18</v>
      </c>
      <c r="AJ83" s="91">
        <v>103094.06</v>
      </c>
      <c r="AK83" s="91">
        <v>111986.33</v>
      </c>
      <c r="AL83" s="91">
        <v>304954.86</v>
      </c>
      <c r="AM83" s="91">
        <v>56062.77</v>
      </c>
      <c r="AN83" s="91">
        <v>352259.42</v>
      </c>
      <c r="AO83" s="91">
        <v>86457.45</v>
      </c>
      <c r="AP83" s="91">
        <v>96387.48</v>
      </c>
      <c r="AQ83" s="91">
        <v>192647.18</v>
      </c>
      <c r="AR83" s="91">
        <v>306382.2</v>
      </c>
      <c r="AS83" s="91">
        <v>428684.33</v>
      </c>
      <c r="AT83" s="91">
        <v>258543.4</v>
      </c>
      <c r="AU83" s="91">
        <v>125398.09</v>
      </c>
      <c r="AV83" s="91">
        <v>452380.34</v>
      </c>
      <c r="AW83" s="91">
        <v>331393.53000000003</v>
      </c>
      <c r="AX83" s="91">
        <v>164373.47</v>
      </c>
      <c r="AY83" s="91">
        <v>86600.58</v>
      </c>
      <c r="AZ83" s="91">
        <v>83086.98</v>
      </c>
      <c r="BA83" s="91">
        <v>67963.89</v>
      </c>
      <c r="BB83" s="91">
        <v>106406.17</v>
      </c>
      <c r="BC83" s="91">
        <v>39648.26</v>
      </c>
      <c r="BD83" s="91">
        <v>95488.6</v>
      </c>
      <c r="BE83" s="91">
        <v>209948.74</v>
      </c>
      <c r="BF83" s="91">
        <v>424479.6</v>
      </c>
      <c r="BG83" s="91">
        <v>203355.64</v>
      </c>
      <c r="BH83" s="91">
        <v>381669.11</v>
      </c>
      <c r="BI83" s="91">
        <v>127664.35</v>
      </c>
      <c r="BJ83" s="91">
        <v>87981.93</v>
      </c>
      <c r="BK83" s="91">
        <v>63819.95</v>
      </c>
      <c r="BL83" s="91">
        <v>53640.39</v>
      </c>
      <c r="BM83" s="91">
        <v>12666.9</v>
      </c>
      <c r="BN83" s="91">
        <v>56604.06</v>
      </c>
      <c r="BO83" s="91">
        <v>0.15</v>
      </c>
      <c r="BP83" s="93">
        <v>0</v>
      </c>
      <c r="BQ83" s="92" t="s">
        <v>308</v>
      </c>
      <c r="BR83" s="91">
        <v>13948997.75</v>
      </c>
      <c r="BS83" s="92" t="s">
        <v>308</v>
      </c>
      <c r="BT83" s="91">
        <v>8071311.3899999997</v>
      </c>
      <c r="BU83" s="92" t="s">
        <v>308</v>
      </c>
      <c r="BV83" s="91">
        <v>227126.71</v>
      </c>
      <c r="BW83" s="92" t="s">
        <v>308</v>
      </c>
      <c r="BX83" s="91">
        <v>3055497.88</v>
      </c>
      <c r="BY83" s="92" t="s">
        <v>308</v>
      </c>
      <c r="BZ83" s="91">
        <v>11353935.98</v>
      </c>
      <c r="CA83" s="92" t="s">
        <v>308</v>
      </c>
      <c r="CB83" s="91">
        <v>2917273.29</v>
      </c>
      <c r="CC83" s="92" t="s">
        <v>308</v>
      </c>
      <c r="CD83" s="91">
        <v>12360.9</v>
      </c>
      <c r="CE83" s="92" t="s">
        <v>308</v>
      </c>
      <c r="CF83" s="91">
        <v>67422.58</v>
      </c>
      <c r="CG83" s="92" t="s">
        <v>308</v>
      </c>
      <c r="CH83" s="91">
        <v>79783.48</v>
      </c>
      <c r="CI83" s="92" t="s">
        <v>308</v>
      </c>
      <c r="CJ83" s="91">
        <v>2997056.78</v>
      </c>
      <c r="CK83" s="92" t="s">
        <v>308</v>
      </c>
      <c r="CL83" s="92">
        <v>0</v>
      </c>
      <c r="CM83" s="92" t="s">
        <v>308</v>
      </c>
      <c r="CN83" s="92">
        <v>0</v>
      </c>
      <c r="CO83" s="92" t="s">
        <v>308</v>
      </c>
      <c r="CP83" s="92">
        <v>0</v>
      </c>
      <c r="CQ83" s="92" t="s">
        <v>308</v>
      </c>
      <c r="CR83" s="94">
        <v>2587592.2400000002</v>
      </c>
      <c r="CS83" s="92" t="s">
        <v>308</v>
      </c>
      <c r="CT83" s="91">
        <v>2587592.2400000002</v>
      </c>
      <c r="CU83" s="92" t="s">
        <v>308</v>
      </c>
      <c r="CV83" s="92">
        <v>16938585</v>
      </c>
      <c r="CW83" s="92" t="s">
        <v>308</v>
      </c>
      <c r="CX83" s="91">
        <v>30887582.75</v>
      </c>
      <c r="CY83" s="92" t="s">
        <v>308</v>
      </c>
    </row>
    <row r="84" spans="1:103" s="111" customFormat="1" ht="14.5" x14ac:dyDescent="0.35">
      <c r="A84" s="106" t="s">
        <v>309</v>
      </c>
      <c r="B84" s="106" t="s">
        <v>396</v>
      </c>
      <c r="C84" s="107"/>
      <c r="D84" s="107"/>
      <c r="E84" s="108">
        <v>46621.22</v>
      </c>
      <c r="F84" s="108">
        <v>7786.8</v>
      </c>
      <c r="G84" s="108">
        <v>2722.2</v>
      </c>
      <c r="H84" s="108">
        <v>24663.41</v>
      </c>
      <c r="I84" s="108">
        <v>143102.35999999999</v>
      </c>
      <c r="J84" s="108">
        <v>40775.919999999998</v>
      </c>
      <c r="K84" s="108">
        <v>21618.11</v>
      </c>
      <c r="L84" s="108">
        <v>26672.81</v>
      </c>
      <c r="M84" s="108">
        <v>22017.71</v>
      </c>
      <c r="N84" s="108">
        <v>8818.4</v>
      </c>
      <c r="O84" s="108">
        <v>68544.23</v>
      </c>
      <c r="P84" s="108">
        <v>36323.42</v>
      </c>
      <c r="Q84" s="108">
        <v>58790.82</v>
      </c>
      <c r="R84" s="108">
        <v>41726.519999999997</v>
      </c>
      <c r="S84" s="108">
        <v>43535.32</v>
      </c>
      <c r="T84" s="108">
        <v>122576.65</v>
      </c>
      <c r="U84" s="108">
        <v>57111.12</v>
      </c>
      <c r="V84" s="108">
        <v>61144.13</v>
      </c>
      <c r="W84" s="108">
        <v>142938.06</v>
      </c>
      <c r="X84" s="108">
        <v>117510.85</v>
      </c>
      <c r="Y84" s="108">
        <v>38290.92</v>
      </c>
      <c r="Z84" s="108">
        <v>55500.02</v>
      </c>
      <c r="AA84" s="108">
        <v>57851.32</v>
      </c>
      <c r="AB84" s="108">
        <v>69417.73</v>
      </c>
      <c r="AC84" s="108">
        <v>13677.01</v>
      </c>
      <c r="AD84" s="108">
        <v>44848.92</v>
      </c>
      <c r="AE84" s="108">
        <v>369483.95</v>
      </c>
      <c r="AF84" s="108">
        <v>113288.05</v>
      </c>
      <c r="AG84" s="108">
        <v>374402.36</v>
      </c>
      <c r="AH84" s="108">
        <v>349683.25</v>
      </c>
      <c r="AI84" s="108">
        <v>162651.37</v>
      </c>
      <c r="AJ84" s="108">
        <v>13461.11</v>
      </c>
      <c r="AK84" s="108">
        <v>23502.51</v>
      </c>
      <c r="AL84" s="108">
        <v>116164.55</v>
      </c>
      <c r="AM84" s="108">
        <v>49245.120000000003</v>
      </c>
      <c r="AN84" s="108">
        <v>206932.49</v>
      </c>
      <c r="AO84" s="108">
        <v>40096.620000000003</v>
      </c>
      <c r="AP84" s="108">
        <v>37304.120000000003</v>
      </c>
      <c r="AQ84" s="108">
        <v>64884.83</v>
      </c>
      <c r="AR84" s="108">
        <v>204995.89</v>
      </c>
      <c r="AS84" s="108">
        <v>232999.1</v>
      </c>
      <c r="AT84" s="108">
        <v>57289.42</v>
      </c>
      <c r="AU84" s="108">
        <v>67516.73</v>
      </c>
      <c r="AV84" s="108">
        <v>71851.33</v>
      </c>
      <c r="AW84" s="108">
        <v>265644.11</v>
      </c>
      <c r="AX84" s="108">
        <v>113830.85</v>
      </c>
      <c r="AY84" s="108">
        <v>60678.43</v>
      </c>
      <c r="AZ84" s="108">
        <v>38248.720000000001</v>
      </c>
      <c r="BA84" s="108">
        <v>30633.01</v>
      </c>
      <c r="BB84" s="108">
        <v>32590.61</v>
      </c>
      <c r="BC84" s="108">
        <v>133909.85999999999</v>
      </c>
      <c r="BD84" s="108">
        <v>18837.91</v>
      </c>
      <c r="BE84" s="108">
        <v>171070.47</v>
      </c>
      <c r="BF84" s="108">
        <v>618640.76</v>
      </c>
      <c r="BG84" s="108">
        <v>568266.74</v>
      </c>
      <c r="BH84" s="108">
        <v>462579.49</v>
      </c>
      <c r="BI84" s="108">
        <v>272887.90999999997</v>
      </c>
      <c r="BJ84" s="108">
        <v>48635.02</v>
      </c>
      <c r="BK84" s="108">
        <v>45778.32</v>
      </c>
      <c r="BL84" s="108">
        <v>75602.03</v>
      </c>
      <c r="BM84" s="108">
        <v>10308.4</v>
      </c>
      <c r="BN84" s="108">
        <v>38694.32</v>
      </c>
      <c r="BO84" s="108">
        <v>50347.82</v>
      </c>
      <c r="BP84" s="109">
        <v>0</v>
      </c>
      <c r="BQ84" s="110" t="s">
        <v>308</v>
      </c>
      <c r="BR84" s="108">
        <v>6987523.5</v>
      </c>
      <c r="BS84" s="110" t="s">
        <v>308</v>
      </c>
      <c r="BT84" s="110">
        <v>0</v>
      </c>
      <c r="BU84" s="110" t="s">
        <v>308</v>
      </c>
      <c r="BV84" s="110">
        <v>0</v>
      </c>
      <c r="BW84" s="110" t="s">
        <v>308</v>
      </c>
      <c r="BX84" s="110">
        <v>0</v>
      </c>
      <c r="BY84" s="110" t="s">
        <v>308</v>
      </c>
      <c r="BZ84" s="110">
        <v>0</v>
      </c>
      <c r="CA84" s="110" t="s">
        <v>308</v>
      </c>
      <c r="CB84" s="110">
        <v>0</v>
      </c>
      <c r="CC84" s="110" t="s">
        <v>308</v>
      </c>
      <c r="CD84" s="110">
        <v>0</v>
      </c>
      <c r="CE84" s="110" t="s">
        <v>308</v>
      </c>
      <c r="CF84" s="110">
        <v>0</v>
      </c>
      <c r="CG84" s="110" t="s">
        <v>308</v>
      </c>
      <c r="CH84" s="110">
        <v>0</v>
      </c>
      <c r="CI84" s="110" t="s">
        <v>308</v>
      </c>
      <c r="CJ84" s="110">
        <v>0</v>
      </c>
      <c r="CK84" s="110" t="s">
        <v>308</v>
      </c>
      <c r="CL84" s="110">
        <v>0</v>
      </c>
      <c r="CM84" s="110" t="s">
        <v>308</v>
      </c>
      <c r="CN84" s="110">
        <v>0</v>
      </c>
      <c r="CO84" s="110" t="s">
        <v>308</v>
      </c>
      <c r="CP84" s="110">
        <v>0</v>
      </c>
      <c r="CQ84" s="110" t="s">
        <v>308</v>
      </c>
      <c r="CR84" s="110">
        <v>0</v>
      </c>
      <c r="CS84" s="110" t="s">
        <v>308</v>
      </c>
      <c r="CT84" s="110">
        <v>0</v>
      </c>
      <c r="CU84" s="110" t="s">
        <v>308</v>
      </c>
      <c r="CV84" s="110">
        <v>0</v>
      </c>
      <c r="CW84" s="110" t="s">
        <v>308</v>
      </c>
      <c r="CX84" s="110">
        <v>0</v>
      </c>
      <c r="CY84" s="110" t="s">
        <v>308</v>
      </c>
    </row>
    <row r="85" spans="1:103" ht="14.5" x14ac:dyDescent="0.35">
      <c r="A85" s="86" t="s">
        <v>309</v>
      </c>
      <c r="B85" s="86" t="s">
        <v>397</v>
      </c>
      <c r="C85" s="71"/>
      <c r="D85" s="71"/>
      <c r="E85" s="91">
        <v>38295.620000000003</v>
      </c>
      <c r="F85" s="91">
        <v>6325.6</v>
      </c>
      <c r="G85" s="91">
        <v>2332.1</v>
      </c>
      <c r="H85" s="91">
        <v>19557.810000000001</v>
      </c>
      <c r="I85" s="91">
        <v>116324.76</v>
      </c>
      <c r="J85" s="91">
        <v>32609.62</v>
      </c>
      <c r="K85" s="91">
        <v>17564.71</v>
      </c>
      <c r="L85" s="91">
        <v>21522.81</v>
      </c>
      <c r="M85" s="91">
        <v>18009.91</v>
      </c>
      <c r="N85" s="92">
        <v>6762</v>
      </c>
      <c r="O85" s="91">
        <v>53838.43</v>
      </c>
      <c r="P85" s="91">
        <v>29202.52</v>
      </c>
      <c r="Q85" s="91">
        <v>47342.12</v>
      </c>
      <c r="R85" s="91">
        <v>33352.42</v>
      </c>
      <c r="S85" s="91">
        <v>34502.32</v>
      </c>
      <c r="T85" s="91">
        <v>99438.45</v>
      </c>
      <c r="U85" s="91">
        <v>46451.72</v>
      </c>
      <c r="V85" s="91">
        <v>49024.03</v>
      </c>
      <c r="W85" s="91">
        <v>116669.86</v>
      </c>
      <c r="X85" s="91">
        <v>94382.55</v>
      </c>
      <c r="Y85" s="91">
        <v>29939.119999999999</v>
      </c>
      <c r="Z85" s="91">
        <v>45285.52</v>
      </c>
      <c r="AA85" s="91">
        <v>45944.62</v>
      </c>
      <c r="AB85" s="91">
        <v>51768.43</v>
      </c>
      <c r="AC85" s="91">
        <v>10643.21</v>
      </c>
      <c r="AD85" s="91">
        <v>35514.720000000001</v>
      </c>
      <c r="AE85" s="91">
        <v>302984.36</v>
      </c>
      <c r="AF85" s="91">
        <v>93332.85</v>
      </c>
      <c r="AG85" s="91">
        <v>302954.06</v>
      </c>
      <c r="AH85" s="91">
        <v>287914.25</v>
      </c>
      <c r="AI85" s="91">
        <v>129817.27</v>
      </c>
      <c r="AJ85" s="91">
        <v>11858.51</v>
      </c>
      <c r="AK85" s="91">
        <v>19012.21</v>
      </c>
      <c r="AL85" s="91">
        <v>93075.15</v>
      </c>
      <c r="AM85" s="91">
        <v>39070.519999999997</v>
      </c>
      <c r="AN85" s="91">
        <v>174232.79</v>
      </c>
      <c r="AO85" s="91">
        <v>32048.22</v>
      </c>
      <c r="AP85" s="91">
        <v>29698.32</v>
      </c>
      <c r="AQ85" s="91">
        <v>51278.53</v>
      </c>
      <c r="AR85" s="91">
        <v>166404.49</v>
      </c>
      <c r="AS85" s="91">
        <v>180220.09</v>
      </c>
      <c r="AT85" s="91">
        <v>45387.62</v>
      </c>
      <c r="AU85" s="91">
        <v>49784.43</v>
      </c>
      <c r="AV85" s="91">
        <v>58703.23</v>
      </c>
      <c r="AW85" s="91">
        <v>210082.91</v>
      </c>
      <c r="AX85" s="91">
        <v>93096.25</v>
      </c>
      <c r="AY85" s="91">
        <v>47639.72</v>
      </c>
      <c r="AZ85" s="91">
        <v>31565.22</v>
      </c>
      <c r="BA85" s="91">
        <v>25252.31</v>
      </c>
      <c r="BB85" s="91">
        <v>26684.31</v>
      </c>
      <c r="BC85" s="91">
        <v>109319.06</v>
      </c>
      <c r="BD85" s="91">
        <v>15391.41</v>
      </c>
      <c r="BE85" s="91">
        <v>137410.07</v>
      </c>
      <c r="BF85" s="91">
        <v>448691.83</v>
      </c>
      <c r="BG85" s="91">
        <v>425002.12</v>
      </c>
      <c r="BH85" s="91">
        <v>371178.99</v>
      </c>
      <c r="BI85" s="91">
        <v>219927.81</v>
      </c>
      <c r="BJ85" s="91">
        <v>38594.620000000003</v>
      </c>
      <c r="BK85" s="91">
        <v>36796.120000000003</v>
      </c>
      <c r="BL85" s="91">
        <v>60351.03</v>
      </c>
      <c r="BM85" s="91">
        <v>8309.2000000000007</v>
      </c>
      <c r="BN85" s="91">
        <v>32555.42</v>
      </c>
      <c r="BO85" s="91">
        <v>45265.82</v>
      </c>
      <c r="BP85" s="93">
        <v>0</v>
      </c>
      <c r="BQ85" s="92" t="s">
        <v>308</v>
      </c>
      <c r="BR85" s="91">
        <v>5553496.0999999996</v>
      </c>
      <c r="BS85" s="92" t="s">
        <v>308</v>
      </c>
      <c r="BT85" s="92">
        <v>0</v>
      </c>
      <c r="BU85" s="92" t="s">
        <v>308</v>
      </c>
      <c r="BV85" s="92">
        <v>0</v>
      </c>
      <c r="BW85" s="92" t="s">
        <v>308</v>
      </c>
      <c r="BX85" s="92">
        <v>0</v>
      </c>
      <c r="BY85" s="92" t="s">
        <v>308</v>
      </c>
      <c r="BZ85" s="92">
        <v>0</v>
      </c>
      <c r="CA85" s="92" t="s">
        <v>308</v>
      </c>
      <c r="CB85" s="92">
        <v>0</v>
      </c>
      <c r="CC85" s="92" t="s">
        <v>308</v>
      </c>
      <c r="CD85" s="92">
        <v>0</v>
      </c>
      <c r="CE85" s="92" t="s">
        <v>308</v>
      </c>
      <c r="CF85" s="92">
        <v>0</v>
      </c>
      <c r="CG85" s="92" t="s">
        <v>308</v>
      </c>
      <c r="CH85" s="92">
        <v>0</v>
      </c>
      <c r="CI85" s="92" t="s">
        <v>308</v>
      </c>
      <c r="CJ85" s="92">
        <v>0</v>
      </c>
      <c r="CK85" s="92" t="s">
        <v>308</v>
      </c>
      <c r="CL85" s="92">
        <v>0</v>
      </c>
      <c r="CM85" s="92" t="s">
        <v>308</v>
      </c>
      <c r="CN85" s="92">
        <v>0</v>
      </c>
      <c r="CO85" s="92" t="s">
        <v>308</v>
      </c>
      <c r="CP85" s="92">
        <v>0</v>
      </c>
      <c r="CQ85" s="92" t="s">
        <v>308</v>
      </c>
      <c r="CR85" s="95">
        <v>0</v>
      </c>
      <c r="CS85" s="92" t="s">
        <v>308</v>
      </c>
      <c r="CT85" s="92">
        <v>0</v>
      </c>
      <c r="CU85" s="92" t="s">
        <v>308</v>
      </c>
      <c r="CV85" s="92">
        <v>0</v>
      </c>
      <c r="CW85" s="92" t="s">
        <v>308</v>
      </c>
      <c r="CX85" s="92">
        <v>0</v>
      </c>
      <c r="CY85" s="92" t="s">
        <v>308</v>
      </c>
    </row>
    <row r="86" spans="1:103" ht="14.5" x14ac:dyDescent="0.35">
      <c r="A86" s="86" t="s">
        <v>309</v>
      </c>
      <c r="B86" s="86" t="s">
        <v>398</v>
      </c>
      <c r="C86" s="71"/>
      <c r="D86" s="71"/>
      <c r="E86" s="88">
        <v>0</v>
      </c>
      <c r="F86" s="88">
        <v>0</v>
      </c>
      <c r="G86" s="88">
        <v>0</v>
      </c>
      <c r="H86" s="88">
        <v>0</v>
      </c>
      <c r="I86" s="88">
        <v>0</v>
      </c>
      <c r="J86" s="88">
        <v>0</v>
      </c>
      <c r="K86" s="88">
        <v>0</v>
      </c>
      <c r="L86" s="88">
        <v>0</v>
      </c>
      <c r="M86" s="88">
        <v>0</v>
      </c>
      <c r="N86" s="88">
        <v>0</v>
      </c>
      <c r="O86" s="88">
        <v>0</v>
      </c>
      <c r="P86" s="88">
        <v>0</v>
      </c>
      <c r="Q86" s="88">
        <v>0</v>
      </c>
      <c r="R86" s="88">
        <v>0</v>
      </c>
      <c r="S86" s="88">
        <v>0</v>
      </c>
      <c r="T86" s="88">
        <v>0</v>
      </c>
      <c r="U86" s="88">
        <v>0</v>
      </c>
      <c r="V86" s="88">
        <v>0</v>
      </c>
      <c r="W86" s="88">
        <v>0</v>
      </c>
      <c r="X86" s="88">
        <v>0</v>
      </c>
      <c r="Y86" s="88">
        <v>0</v>
      </c>
      <c r="Z86" s="88">
        <v>0</v>
      </c>
      <c r="AA86" s="88">
        <v>0</v>
      </c>
      <c r="AB86" s="88">
        <v>0</v>
      </c>
      <c r="AC86" s="88">
        <v>0</v>
      </c>
      <c r="AD86" s="88">
        <v>0</v>
      </c>
      <c r="AE86" s="88">
        <v>0</v>
      </c>
      <c r="AF86" s="88">
        <v>0</v>
      </c>
      <c r="AG86" s="88">
        <v>0</v>
      </c>
      <c r="AH86" s="88">
        <v>0</v>
      </c>
      <c r="AI86" s="88">
        <v>0</v>
      </c>
      <c r="AJ86" s="88">
        <v>0</v>
      </c>
      <c r="AK86" s="88">
        <v>0</v>
      </c>
      <c r="AL86" s="88">
        <v>0</v>
      </c>
      <c r="AM86" s="88">
        <v>0</v>
      </c>
      <c r="AN86" s="88">
        <v>0</v>
      </c>
      <c r="AO86" s="88">
        <v>0</v>
      </c>
      <c r="AP86" s="88">
        <v>0</v>
      </c>
      <c r="AQ86" s="88">
        <v>0</v>
      </c>
      <c r="AR86" s="88">
        <v>0</v>
      </c>
      <c r="AS86" s="88">
        <v>0</v>
      </c>
      <c r="AT86" s="88">
        <v>0</v>
      </c>
      <c r="AU86" s="88">
        <v>0</v>
      </c>
      <c r="AV86" s="88">
        <v>0</v>
      </c>
      <c r="AW86" s="88">
        <v>0</v>
      </c>
      <c r="AX86" s="88">
        <v>0</v>
      </c>
      <c r="AY86" s="88">
        <v>0</v>
      </c>
      <c r="AZ86" s="88">
        <v>0</v>
      </c>
      <c r="BA86" s="88">
        <v>0</v>
      </c>
      <c r="BB86" s="88">
        <v>0</v>
      </c>
      <c r="BC86" s="88">
        <v>0</v>
      </c>
      <c r="BD86" s="88">
        <v>0</v>
      </c>
      <c r="BE86" s="88">
        <v>0</v>
      </c>
      <c r="BF86" s="88">
        <v>0</v>
      </c>
      <c r="BG86" s="88">
        <v>0</v>
      </c>
      <c r="BH86" s="88">
        <v>0</v>
      </c>
      <c r="BI86" s="88">
        <v>0</v>
      </c>
      <c r="BJ86" s="88">
        <v>0</v>
      </c>
      <c r="BK86" s="88">
        <v>0</v>
      </c>
      <c r="BL86" s="88">
        <v>0</v>
      </c>
      <c r="BM86" s="88">
        <v>0</v>
      </c>
      <c r="BN86" s="88">
        <v>0</v>
      </c>
      <c r="BO86" s="88">
        <v>0</v>
      </c>
      <c r="BP86" s="89">
        <v>0</v>
      </c>
      <c r="BQ86" s="88" t="s">
        <v>308</v>
      </c>
      <c r="BR86" s="88">
        <v>0</v>
      </c>
      <c r="BS86" s="88" t="s">
        <v>308</v>
      </c>
      <c r="BT86" s="88">
        <v>0</v>
      </c>
      <c r="BU86" s="88" t="s">
        <v>308</v>
      </c>
      <c r="BV86" s="88">
        <v>0</v>
      </c>
      <c r="BW86" s="88" t="s">
        <v>308</v>
      </c>
      <c r="BX86" s="88">
        <v>0</v>
      </c>
      <c r="BY86" s="88" t="s">
        <v>308</v>
      </c>
      <c r="BZ86" s="88">
        <v>0</v>
      </c>
      <c r="CA86" s="88" t="s">
        <v>308</v>
      </c>
      <c r="CB86" s="88">
        <v>0</v>
      </c>
      <c r="CC86" s="88" t="s">
        <v>308</v>
      </c>
      <c r="CD86" s="88">
        <v>0</v>
      </c>
      <c r="CE86" s="88" t="s">
        <v>308</v>
      </c>
      <c r="CF86" s="88">
        <v>0</v>
      </c>
      <c r="CG86" s="88" t="s">
        <v>308</v>
      </c>
      <c r="CH86" s="88">
        <v>0</v>
      </c>
      <c r="CI86" s="88" t="s">
        <v>308</v>
      </c>
      <c r="CJ86" s="88">
        <v>0</v>
      </c>
      <c r="CK86" s="88" t="s">
        <v>308</v>
      </c>
      <c r="CL86" s="88">
        <v>0</v>
      </c>
      <c r="CM86" s="88" t="s">
        <v>308</v>
      </c>
      <c r="CN86" s="88">
        <v>0</v>
      </c>
      <c r="CO86" s="88" t="s">
        <v>308</v>
      </c>
      <c r="CP86" s="88">
        <v>0</v>
      </c>
      <c r="CQ86" s="88" t="s">
        <v>308</v>
      </c>
      <c r="CR86" s="105">
        <v>0</v>
      </c>
      <c r="CS86" s="88" t="s">
        <v>308</v>
      </c>
      <c r="CT86" s="88">
        <v>0</v>
      </c>
      <c r="CU86" s="88" t="s">
        <v>308</v>
      </c>
      <c r="CV86" s="88">
        <v>0</v>
      </c>
      <c r="CW86" s="88" t="s">
        <v>308</v>
      </c>
      <c r="CX86" s="88">
        <v>0</v>
      </c>
      <c r="CY86" s="88" t="s">
        <v>308</v>
      </c>
    </row>
    <row r="87" spans="1:103" ht="14.5" x14ac:dyDescent="0.35">
      <c r="A87" s="86" t="s">
        <v>309</v>
      </c>
      <c r="B87" s="86" t="s">
        <v>399</v>
      </c>
      <c r="C87" s="71"/>
      <c r="D87" s="71"/>
      <c r="E87" s="92">
        <v>0</v>
      </c>
      <c r="F87" s="92">
        <v>0</v>
      </c>
      <c r="G87" s="92">
        <v>0</v>
      </c>
      <c r="H87" s="92">
        <v>0</v>
      </c>
      <c r="I87" s="92">
        <v>0</v>
      </c>
      <c r="J87" s="92">
        <v>0</v>
      </c>
      <c r="K87" s="92">
        <v>0</v>
      </c>
      <c r="L87" s="92">
        <v>0</v>
      </c>
      <c r="M87" s="92">
        <v>0</v>
      </c>
      <c r="N87" s="92">
        <v>0</v>
      </c>
      <c r="O87" s="92">
        <v>0</v>
      </c>
      <c r="P87" s="92">
        <v>0</v>
      </c>
      <c r="Q87" s="92">
        <v>0</v>
      </c>
      <c r="R87" s="92">
        <v>0</v>
      </c>
      <c r="S87" s="92">
        <v>0</v>
      </c>
      <c r="T87" s="92">
        <v>0</v>
      </c>
      <c r="U87" s="92">
        <v>0</v>
      </c>
      <c r="V87" s="92">
        <v>0</v>
      </c>
      <c r="W87" s="92">
        <v>0</v>
      </c>
      <c r="X87" s="92">
        <v>0</v>
      </c>
      <c r="Y87" s="92">
        <v>0</v>
      </c>
      <c r="Z87" s="92">
        <v>0</v>
      </c>
      <c r="AA87" s="92">
        <v>0</v>
      </c>
      <c r="AB87" s="92">
        <v>0</v>
      </c>
      <c r="AC87" s="92">
        <v>0</v>
      </c>
      <c r="AD87" s="92">
        <v>0</v>
      </c>
      <c r="AE87" s="92">
        <v>0</v>
      </c>
      <c r="AF87" s="92">
        <v>0</v>
      </c>
      <c r="AG87" s="92">
        <v>0</v>
      </c>
      <c r="AH87" s="92">
        <v>0</v>
      </c>
      <c r="AI87" s="92">
        <v>0</v>
      </c>
      <c r="AJ87" s="92">
        <v>0</v>
      </c>
      <c r="AK87" s="92">
        <v>0</v>
      </c>
      <c r="AL87" s="92">
        <v>0</v>
      </c>
      <c r="AM87" s="92">
        <v>0</v>
      </c>
      <c r="AN87" s="92">
        <v>0</v>
      </c>
      <c r="AO87" s="92">
        <v>0</v>
      </c>
      <c r="AP87" s="92">
        <v>0</v>
      </c>
      <c r="AQ87" s="92">
        <v>0</v>
      </c>
      <c r="AR87" s="92">
        <v>0</v>
      </c>
      <c r="AS87" s="92">
        <v>0</v>
      </c>
      <c r="AT87" s="92">
        <v>0</v>
      </c>
      <c r="AU87" s="92">
        <v>0</v>
      </c>
      <c r="AV87" s="92">
        <v>0</v>
      </c>
      <c r="AW87" s="92">
        <v>0</v>
      </c>
      <c r="AX87" s="92">
        <v>0</v>
      </c>
      <c r="AY87" s="92">
        <v>0</v>
      </c>
      <c r="AZ87" s="92">
        <v>0</v>
      </c>
      <c r="BA87" s="92">
        <v>0</v>
      </c>
      <c r="BB87" s="92">
        <v>0</v>
      </c>
      <c r="BC87" s="92">
        <v>0</v>
      </c>
      <c r="BD87" s="92">
        <v>0</v>
      </c>
      <c r="BE87" s="92">
        <v>0</v>
      </c>
      <c r="BF87" s="92">
        <v>0</v>
      </c>
      <c r="BG87" s="92">
        <v>0</v>
      </c>
      <c r="BH87" s="92">
        <v>0</v>
      </c>
      <c r="BI87" s="92">
        <v>0</v>
      </c>
      <c r="BJ87" s="92">
        <v>0</v>
      </c>
      <c r="BK87" s="92">
        <v>0</v>
      </c>
      <c r="BL87" s="92">
        <v>0</v>
      </c>
      <c r="BM87" s="92">
        <v>0</v>
      </c>
      <c r="BN87" s="92">
        <v>0</v>
      </c>
      <c r="BO87" s="92">
        <v>0</v>
      </c>
      <c r="BP87" s="93">
        <v>0</v>
      </c>
      <c r="BQ87" s="92" t="s">
        <v>308</v>
      </c>
      <c r="BR87" s="92">
        <v>0</v>
      </c>
      <c r="BS87" s="92" t="s">
        <v>308</v>
      </c>
      <c r="BT87" s="92">
        <v>0</v>
      </c>
      <c r="BU87" s="92" t="s">
        <v>308</v>
      </c>
      <c r="BV87" s="92">
        <v>0</v>
      </c>
      <c r="BW87" s="92" t="s">
        <v>308</v>
      </c>
      <c r="BX87" s="92">
        <v>0</v>
      </c>
      <c r="BY87" s="92" t="s">
        <v>308</v>
      </c>
      <c r="BZ87" s="92">
        <v>0</v>
      </c>
      <c r="CA87" s="92" t="s">
        <v>308</v>
      </c>
      <c r="CB87" s="92">
        <v>0</v>
      </c>
      <c r="CC87" s="92" t="s">
        <v>308</v>
      </c>
      <c r="CD87" s="92">
        <v>0</v>
      </c>
      <c r="CE87" s="92" t="s">
        <v>308</v>
      </c>
      <c r="CF87" s="92">
        <v>0</v>
      </c>
      <c r="CG87" s="92" t="s">
        <v>308</v>
      </c>
      <c r="CH87" s="92">
        <v>0</v>
      </c>
      <c r="CI87" s="92" t="s">
        <v>308</v>
      </c>
      <c r="CJ87" s="92">
        <v>0</v>
      </c>
      <c r="CK87" s="92" t="s">
        <v>308</v>
      </c>
      <c r="CL87" s="92">
        <v>0</v>
      </c>
      <c r="CM87" s="92" t="s">
        <v>308</v>
      </c>
      <c r="CN87" s="92">
        <v>0</v>
      </c>
      <c r="CO87" s="92" t="s">
        <v>308</v>
      </c>
      <c r="CP87" s="92">
        <v>0</v>
      </c>
      <c r="CQ87" s="92" t="s">
        <v>308</v>
      </c>
      <c r="CR87" s="95">
        <v>0</v>
      </c>
      <c r="CS87" s="92" t="s">
        <v>308</v>
      </c>
      <c r="CT87" s="92">
        <v>0</v>
      </c>
      <c r="CU87" s="92" t="s">
        <v>308</v>
      </c>
      <c r="CV87" s="92">
        <v>0</v>
      </c>
      <c r="CW87" s="92" t="s">
        <v>308</v>
      </c>
      <c r="CX87" s="92">
        <v>0</v>
      </c>
      <c r="CY87" s="92" t="s">
        <v>308</v>
      </c>
    </row>
    <row r="88" spans="1:103" ht="14.5" x14ac:dyDescent="0.35">
      <c r="A88" s="86" t="s">
        <v>309</v>
      </c>
      <c r="B88" s="86" t="s">
        <v>400</v>
      </c>
      <c r="C88" s="71"/>
      <c r="D88" s="71"/>
      <c r="E88" s="88">
        <v>0</v>
      </c>
      <c r="F88" s="88">
        <v>0</v>
      </c>
      <c r="G88" s="88">
        <v>0</v>
      </c>
      <c r="H88" s="88">
        <v>0</v>
      </c>
      <c r="I88" s="88">
        <v>0</v>
      </c>
      <c r="J88" s="88">
        <v>0</v>
      </c>
      <c r="K88" s="88">
        <v>0</v>
      </c>
      <c r="L88" s="88">
        <v>0</v>
      </c>
      <c r="M88" s="88">
        <v>0</v>
      </c>
      <c r="N88" s="88">
        <v>0</v>
      </c>
      <c r="O88" s="88">
        <v>0</v>
      </c>
      <c r="P88" s="88">
        <v>0</v>
      </c>
      <c r="Q88" s="88">
        <v>0</v>
      </c>
      <c r="R88" s="88">
        <v>0</v>
      </c>
      <c r="S88" s="88">
        <v>0</v>
      </c>
      <c r="T88" s="88">
        <v>0</v>
      </c>
      <c r="U88" s="88">
        <v>0</v>
      </c>
      <c r="V88" s="88">
        <v>0</v>
      </c>
      <c r="W88" s="88">
        <v>0</v>
      </c>
      <c r="X88" s="88">
        <v>0</v>
      </c>
      <c r="Y88" s="88">
        <v>0</v>
      </c>
      <c r="Z88" s="88">
        <v>0</v>
      </c>
      <c r="AA88" s="88">
        <v>0</v>
      </c>
      <c r="AB88" s="88">
        <v>0</v>
      </c>
      <c r="AC88" s="88">
        <v>0</v>
      </c>
      <c r="AD88" s="88">
        <v>0</v>
      </c>
      <c r="AE88" s="88">
        <v>0</v>
      </c>
      <c r="AF88" s="88">
        <v>0</v>
      </c>
      <c r="AG88" s="88">
        <v>0</v>
      </c>
      <c r="AH88" s="88">
        <v>0</v>
      </c>
      <c r="AI88" s="88">
        <v>0</v>
      </c>
      <c r="AJ88" s="88">
        <v>0</v>
      </c>
      <c r="AK88" s="88">
        <v>0</v>
      </c>
      <c r="AL88" s="88">
        <v>0</v>
      </c>
      <c r="AM88" s="88">
        <v>0</v>
      </c>
      <c r="AN88" s="88">
        <v>0</v>
      </c>
      <c r="AO88" s="88">
        <v>0</v>
      </c>
      <c r="AP88" s="88">
        <v>0</v>
      </c>
      <c r="AQ88" s="88">
        <v>0</v>
      </c>
      <c r="AR88" s="88">
        <v>0</v>
      </c>
      <c r="AS88" s="88">
        <v>0</v>
      </c>
      <c r="AT88" s="88">
        <v>0</v>
      </c>
      <c r="AU88" s="88">
        <v>0</v>
      </c>
      <c r="AV88" s="88">
        <v>0</v>
      </c>
      <c r="AW88" s="88">
        <v>0</v>
      </c>
      <c r="AX88" s="88">
        <v>0</v>
      </c>
      <c r="AY88" s="88">
        <v>0</v>
      </c>
      <c r="AZ88" s="88">
        <v>0</v>
      </c>
      <c r="BA88" s="88">
        <v>0</v>
      </c>
      <c r="BB88" s="88">
        <v>0</v>
      </c>
      <c r="BC88" s="88">
        <v>0</v>
      </c>
      <c r="BD88" s="88">
        <v>0</v>
      </c>
      <c r="BE88" s="88">
        <v>0</v>
      </c>
      <c r="BF88" s="88">
        <v>0</v>
      </c>
      <c r="BG88" s="88">
        <v>0</v>
      </c>
      <c r="BH88" s="88">
        <v>0</v>
      </c>
      <c r="BI88" s="88">
        <v>0</v>
      </c>
      <c r="BJ88" s="88">
        <v>0</v>
      </c>
      <c r="BK88" s="88">
        <v>0</v>
      </c>
      <c r="BL88" s="88">
        <v>0</v>
      </c>
      <c r="BM88" s="88">
        <v>0</v>
      </c>
      <c r="BN88" s="88">
        <v>0</v>
      </c>
      <c r="BO88" s="88">
        <v>0</v>
      </c>
      <c r="BP88" s="89">
        <v>0</v>
      </c>
      <c r="BQ88" s="88" t="s">
        <v>308</v>
      </c>
      <c r="BR88" s="88">
        <v>0</v>
      </c>
      <c r="BS88" s="88" t="s">
        <v>308</v>
      </c>
      <c r="BT88" s="88">
        <v>0</v>
      </c>
      <c r="BU88" s="88" t="s">
        <v>308</v>
      </c>
      <c r="BV88" s="88">
        <v>0</v>
      </c>
      <c r="BW88" s="88" t="s">
        <v>308</v>
      </c>
      <c r="BX88" s="88">
        <v>0</v>
      </c>
      <c r="BY88" s="88" t="s">
        <v>308</v>
      </c>
      <c r="BZ88" s="88">
        <v>0</v>
      </c>
      <c r="CA88" s="88" t="s">
        <v>308</v>
      </c>
      <c r="CB88" s="88">
        <v>0</v>
      </c>
      <c r="CC88" s="88" t="s">
        <v>308</v>
      </c>
      <c r="CD88" s="88">
        <v>0</v>
      </c>
      <c r="CE88" s="88" t="s">
        <v>308</v>
      </c>
      <c r="CF88" s="88">
        <v>0</v>
      </c>
      <c r="CG88" s="88" t="s">
        <v>308</v>
      </c>
      <c r="CH88" s="88">
        <v>0</v>
      </c>
      <c r="CI88" s="88" t="s">
        <v>308</v>
      </c>
      <c r="CJ88" s="88">
        <v>0</v>
      </c>
      <c r="CK88" s="88" t="s">
        <v>308</v>
      </c>
      <c r="CL88" s="88">
        <v>0</v>
      </c>
      <c r="CM88" s="88" t="s">
        <v>308</v>
      </c>
      <c r="CN88" s="88">
        <v>0</v>
      </c>
      <c r="CO88" s="88" t="s">
        <v>308</v>
      </c>
      <c r="CP88" s="88">
        <v>0</v>
      </c>
      <c r="CQ88" s="88" t="s">
        <v>308</v>
      </c>
      <c r="CR88" s="105">
        <v>0</v>
      </c>
      <c r="CS88" s="88" t="s">
        <v>308</v>
      </c>
      <c r="CT88" s="88">
        <v>0</v>
      </c>
      <c r="CU88" s="88" t="s">
        <v>308</v>
      </c>
      <c r="CV88" s="88">
        <v>0</v>
      </c>
      <c r="CW88" s="88" t="s">
        <v>308</v>
      </c>
      <c r="CX88" s="88">
        <v>0</v>
      </c>
      <c r="CY88" s="88" t="s">
        <v>308</v>
      </c>
    </row>
    <row r="89" spans="1:103" ht="14.5" x14ac:dyDescent="0.35">
      <c r="A89" s="86" t="s">
        <v>309</v>
      </c>
      <c r="B89" s="86" t="s">
        <v>401</v>
      </c>
      <c r="C89" s="71"/>
      <c r="D89" s="71"/>
      <c r="E89" s="92">
        <v>0</v>
      </c>
      <c r="F89" s="92">
        <v>0</v>
      </c>
      <c r="G89" s="92">
        <v>0</v>
      </c>
      <c r="H89" s="92">
        <v>0</v>
      </c>
      <c r="I89" s="92">
        <v>0</v>
      </c>
      <c r="J89" s="92">
        <v>0</v>
      </c>
      <c r="K89" s="92">
        <v>0</v>
      </c>
      <c r="L89" s="92">
        <v>0</v>
      </c>
      <c r="M89" s="92">
        <v>0</v>
      </c>
      <c r="N89" s="92">
        <v>0</v>
      </c>
      <c r="O89" s="92">
        <v>0</v>
      </c>
      <c r="P89" s="92">
        <v>0</v>
      </c>
      <c r="Q89" s="92">
        <v>0</v>
      </c>
      <c r="R89" s="92">
        <v>0</v>
      </c>
      <c r="S89" s="92">
        <v>0</v>
      </c>
      <c r="T89" s="92">
        <v>0</v>
      </c>
      <c r="U89" s="92">
        <v>0</v>
      </c>
      <c r="V89" s="92">
        <v>0</v>
      </c>
      <c r="W89" s="92">
        <v>0</v>
      </c>
      <c r="X89" s="92">
        <v>0</v>
      </c>
      <c r="Y89" s="92">
        <v>0</v>
      </c>
      <c r="Z89" s="92">
        <v>0</v>
      </c>
      <c r="AA89" s="92">
        <v>0</v>
      </c>
      <c r="AB89" s="92">
        <v>0</v>
      </c>
      <c r="AC89" s="92">
        <v>0</v>
      </c>
      <c r="AD89" s="92">
        <v>0</v>
      </c>
      <c r="AE89" s="92">
        <v>0</v>
      </c>
      <c r="AF89" s="92">
        <v>0</v>
      </c>
      <c r="AG89" s="92">
        <v>0</v>
      </c>
      <c r="AH89" s="92">
        <v>0</v>
      </c>
      <c r="AI89" s="92">
        <v>0</v>
      </c>
      <c r="AJ89" s="92">
        <v>0</v>
      </c>
      <c r="AK89" s="92">
        <v>0</v>
      </c>
      <c r="AL89" s="92">
        <v>0</v>
      </c>
      <c r="AM89" s="92">
        <v>0</v>
      </c>
      <c r="AN89" s="92">
        <v>0</v>
      </c>
      <c r="AO89" s="92">
        <v>0</v>
      </c>
      <c r="AP89" s="92">
        <v>0</v>
      </c>
      <c r="AQ89" s="92">
        <v>0</v>
      </c>
      <c r="AR89" s="92">
        <v>0</v>
      </c>
      <c r="AS89" s="92">
        <v>0</v>
      </c>
      <c r="AT89" s="92">
        <v>0</v>
      </c>
      <c r="AU89" s="92">
        <v>0</v>
      </c>
      <c r="AV89" s="92">
        <v>0</v>
      </c>
      <c r="AW89" s="92">
        <v>0</v>
      </c>
      <c r="AX89" s="92">
        <v>0</v>
      </c>
      <c r="AY89" s="92">
        <v>0</v>
      </c>
      <c r="AZ89" s="92">
        <v>0</v>
      </c>
      <c r="BA89" s="92">
        <v>0</v>
      </c>
      <c r="BB89" s="92">
        <v>0</v>
      </c>
      <c r="BC89" s="92">
        <v>0</v>
      </c>
      <c r="BD89" s="92">
        <v>0</v>
      </c>
      <c r="BE89" s="92">
        <v>0</v>
      </c>
      <c r="BF89" s="92">
        <v>0</v>
      </c>
      <c r="BG89" s="92">
        <v>0</v>
      </c>
      <c r="BH89" s="92">
        <v>0</v>
      </c>
      <c r="BI89" s="92">
        <v>0</v>
      </c>
      <c r="BJ89" s="92">
        <v>0</v>
      </c>
      <c r="BK89" s="92">
        <v>0</v>
      </c>
      <c r="BL89" s="92">
        <v>0</v>
      </c>
      <c r="BM89" s="92">
        <v>0</v>
      </c>
      <c r="BN89" s="92">
        <v>0</v>
      </c>
      <c r="BO89" s="92">
        <v>0</v>
      </c>
      <c r="BP89" s="93">
        <v>0</v>
      </c>
      <c r="BQ89" s="92" t="s">
        <v>308</v>
      </c>
      <c r="BR89" s="92">
        <v>0</v>
      </c>
      <c r="BS89" s="92" t="s">
        <v>308</v>
      </c>
      <c r="BT89" s="92">
        <v>0</v>
      </c>
      <c r="BU89" s="92" t="s">
        <v>308</v>
      </c>
      <c r="BV89" s="92">
        <v>0</v>
      </c>
      <c r="BW89" s="92" t="s">
        <v>308</v>
      </c>
      <c r="BX89" s="92">
        <v>0</v>
      </c>
      <c r="BY89" s="92" t="s">
        <v>308</v>
      </c>
      <c r="BZ89" s="92">
        <v>0</v>
      </c>
      <c r="CA89" s="92" t="s">
        <v>308</v>
      </c>
      <c r="CB89" s="92">
        <v>0</v>
      </c>
      <c r="CC89" s="92" t="s">
        <v>308</v>
      </c>
      <c r="CD89" s="92">
        <v>0</v>
      </c>
      <c r="CE89" s="92" t="s">
        <v>308</v>
      </c>
      <c r="CF89" s="92">
        <v>0</v>
      </c>
      <c r="CG89" s="92" t="s">
        <v>308</v>
      </c>
      <c r="CH89" s="92">
        <v>0</v>
      </c>
      <c r="CI89" s="92" t="s">
        <v>308</v>
      </c>
      <c r="CJ89" s="92">
        <v>0</v>
      </c>
      <c r="CK89" s="92" t="s">
        <v>308</v>
      </c>
      <c r="CL89" s="92">
        <v>0</v>
      </c>
      <c r="CM89" s="92" t="s">
        <v>308</v>
      </c>
      <c r="CN89" s="92">
        <v>0</v>
      </c>
      <c r="CO89" s="92" t="s">
        <v>308</v>
      </c>
      <c r="CP89" s="92">
        <v>0</v>
      </c>
      <c r="CQ89" s="92" t="s">
        <v>308</v>
      </c>
      <c r="CR89" s="95">
        <v>0</v>
      </c>
      <c r="CS89" s="92" t="s">
        <v>308</v>
      </c>
      <c r="CT89" s="92">
        <v>0</v>
      </c>
      <c r="CU89" s="92" t="s">
        <v>308</v>
      </c>
      <c r="CV89" s="92">
        <v>0</v>
      </c>
      <c r="CW89" s="92" t="s">
        <v>308</v>
      </c>
      <c r="CX89" s="92">
        <v>0</v>
      </c>
      <c r="CY89" s="92" t="s">
        <v>308</v>
      </c>
    </row>
    <row r="90" spans="1:103" ht="14.5" x14ac:dyDescent="0.35">
      <c r="A90" s="86" t="s">
        <v>309</v>
      </c>
      <c r="B90" s="86" t="s">
        <v>402</v>
      </c>
      <c r="C90" s="71"/>
      <c r="D90" s="71"/>
      <c r="E90" s="88">
        <v>0</v>
      </c>
      <c r="F90" s="88">
        <v>0</v>
      </c>
      <c r="G90" s="88">
        <v>0</v>
      </c>
      <c r="H90" s="88">
        <v>0</v>
      </c>
      <c r="I90" s="88">
        <v>0</v>
      </c>
      <c r="J90" s="88">
        <v>0</v>
      </c>
      <c r="K90" s="88">
        <v>0</v>
      </c>
      <c r="L90" s="88">
        <v>0</v>
      </c>
      <c r="M90" s="88">
        <v>0</v>
      </c>
      <c r="N90" s="88">
        <v>0</v>
      </c>
      <c r="O90" s="88">
        <v>0</v>
      </c>
      <c r="P90" s="88">
        <v>0</v>
      </c>
      <c r="Q90" s="88">
        <v>0</v>
      </c>
      <c r="R90" s="88">
        <v>0</v>
      </c>
      <c r="S90" s="88">
        <v>0</v>
      </c>
      <c r="T90" s="88">
        <v>0</v>
      </c>
      <c r="U90" s="88">
        <v>0</v>
      </c>
      <c r="V90" s="88">
        <v>0</v>
      </c>
      <c r="W90" s="88">
        <v>0</v>
      </c>
      <c r="X90" s="88">
        <v>0</v>
      </c>
      <c r="Y90" s="88">
        <v>0</v>
      </c>
      <c r="Z90" s="88">
        <v>0</v>
      </c>
      <c r="AA90" s="88">
        <v>0</v>
      </c>
      <c r="AB90" s="88">
        <v>0</v>
      </c>
      <c r="AC90" s="88">
        <v>0</v>
      </c>
      <c r="AD90" s="88">
        <v>0</v>
      </c>
      <c r="AE90" s="88">
        <v>0</v>
      </c>
      <c r="AF90" s="88">
        <v>0</v>
      </c>
      <c r="AG90" s="88">
        <v>0</v>
      </c>
      <c r="AH90" s="88">
        <v>0</v>
      </c>
      <c r="AI90" s="88">
        <v>0</v>
      </c>
      <c r="AJ90" s="88">
        <v>0</v>
      </c>
      <c r="AK90" s="88">
        <v>0</v>
      </c>
      <c r="AL90" s="88">
        <v>0</v>
      </c>
      <c r="AM90" s="88">
        <v>0</v>
      </c>
      <c r="AN90" s="88">
        <v>0</v>
      </c>
      <c r="AO90" s="88">
        <v>0</v>
      </c>
      <c r="AP90" s="88">
        <v>0</v>
      </c>
      <c r="AQ90" s="88">
        <v>0</v>
      </c>
      <c r="AR90" s="88">
        <v>0</v>
      </c>
      <c r="AS90" s="88">
        <v>0</v>
      </c>
      <c r="AT90" s="88">
        <v>0</v>
      </c>
      <c r="AU90" s="88">
        <v>0</v>
      </c>
      <c r="AV90" s="88">
        <v>0</v>
      </c>
      <c r="AW90" s="88">
        <v>0</v>
      </c>
      <c r="AX90" s="88">
        <v>0</v>
      </c>
      <c r="AY90" s="88">
        <v>0</v>
      </c>
      <c r="AZ90" s="88">
        <v>0</v>
      </c>
      <c r="BA90" s="88">
        <v>0</v>
      </c>
      <c r="BB90" s="88">
        <v>0</v>
      </c>
      <c r="BC90" s="88">
        <v>0</v>
      </c>
      <c r="BD90" s="88">
        <v>0</v>
      </c>
      <c r="BE90" s="88">
        <v>0</v>
      </c>
      <c r="BF90" s="88">
        <v>0</v>
      </c>
      <c r="BG90" s="88">
        <v>0</v>
      </c>
      <c r="BH90" s="88">
        <v>0</v>
      </c>
      <c r="BI90" s="88">
        <v>0</v>
      </c>
      <c r="BJ90" s="88">
        <v>0</v>
      </c>
      <c r="BK90" s="88">
        <v>0</v>
      </c>
      <c r="BL90" s="88">
        <v>0</v>
      </c>
      <c r="BM90" s="88">
        <v>0</v>
      </c>
      <c r="BN90" s="88">
        <v>0</v>
      </c>
      <c r="BO90" s="88">
        <v>0</v>
      </c>
      <c r="BP90" s="89">
        <v>0</v>
      </c>
      <c r="BQ90" s="88" t="s">
        <v>308</v>
      </c>
      <c r="BR90" s="88">
        <v>0</v>
      </c>
      <c r="BS90" s="88" t="s">
        <v>308</v>
      </c>
      <c r="BT90" s="88">
        <v>0</v>
      </c>
      <c r="BU90" s="88" t="s">
        <v>308</v>
      </c>
      <c r="BV90" s="88">
        <v>0</v>
      </c>
      <c r="BW90" s="88" t="s">
        <v>308</v>
      </c>
      <c r="BX90" s="88">
        <v>0</v>
      </c>
      <c r="BY90" s="88" t="s">
        <v>308</v>
      </c>
      <c r="BZ90" s="88">
        <v>0</v>
      </c>
      <c r="CA90" s="88" t="s">
        <v>308</v>
      </c>
      <c r="CB90" s="88">
        <v>0</v>
      </c>
      <c r="CC90" s="88" t="s">
        <v>308</v>
      </c>
      <c r="CD90" s="88">
        <v>0</v>
      </c>
      <c r="CE90" s="88" t="s">
        <v>308</v>
      </c>
      <c r="CF90" s="88">
        <v>0</v>
      </c>
      <c r="CG90" s="88" t="s">
        <v>308</v>
      </c>
      <c r="CH90" s="88">
        <v>0</v>
      </c>
      <c r="CI90" s="88" t="s">
        <v>308</v>
      </c>
      <c r="CJ90" s="88">
        <v>0</v>
      </c>
      <c r="CK90" s="88" t="s">
        <v>308</v>
      </c>
      <c r="CL90" s="88">
        <v>0</v>
      </c>
      <c r="CM90" s="88" t="s">
        <v>308</v>
      </c>
      <c r="CN90" s="88">
        <v>0</v>
      </c>
      <c r="CO90" s="88" t="s">
        <v>308</v>
      </c>
      <c r="CP90" s="88">
        <v>0</v>
      </c>
      <c r="CQ90" s="88" t="s">
        <v>308</v>
      </c>
      <c r="CR90" s="105">
        <v>0</v>
      </c>
      <c r="CS90" s="88" t="s">
        <v>308</v>
      </c>
      <c r="CT90" s="88">
        <v>0</v>
      </c>
      <c r="CU90" s="88" t="s">
        <v>308</v>
      </c>
      <c r="CV90" s="88">
        <v>0</v>
      </c>
      <c r="CW90" s="88" t="s">
        <v>308</v>
      </c>
      <c r="CX90" s="88">
        <v>0</v>
      </c>
      <c r="CY90" s="88" t="s">
        <v>308</v>
      </c>
    </row>
    <row r="91" spans="1:103" s="69" customFormat="1" ht="14.5" x14ac:dyDescent="0.35">
      <c r="A91" s="112" t="s">
        <v>309</v>
      </c>
      <c r="B91" s="112" t="s">
        <v>403</v>
      </c>
      <c r="C91" s="113"/>
      <c r="D91" s="113"/>
      <c r="E91" s="94">
        <v>182852.12</v>
      </c>
      <c r="F91" s="94">
        <v>25524.18</v>
      </c>
      <c r="G91" s="94">
        <v>6743.55</v>
      </c>
      <c r="H91" s="94">
        <v>63671.4</v>
      </c>
      <c r="I91" s="94">
        <v>269049.84999999998</v>
      </c>
      <c r="J91" s="94">
        <v>71142.11</v>
      </c>
      <c r="K91" s="94">
        <v>37279.97</v>
      </c>
      <c r="L91" s="94">
        <v>47101.86</v>
      </c>
      <c r="M91" s="94">
        <v>34179.730000000003</v>
      </c>
      <c r="N91" s="94">
        <v>30751.91</v>
      </c>
      <c r="O91" s="94">
        <v>150149.82</v>
      </c>
      <c r="P91" s="94">
        <v>116019.18</v>
      </c>
      <c r="Q91" s="94">
        <v>96947.87</v>
      </c>
      <c r="R91" s="94">
        <v>69195.91</v>
      </c>
      <c r="S91" s="94">
        <v>70457.05</v>
      </c>
      <c r="T91" s="94">
        <v>184927.41</v>
      </c>
      <c r="U91" s="94">
        <v>151287.07999999999</v>
      </c>
      <c r="V91" s="94">
        <v>96846.48</v>
      </c>
      <c r="W91" s="94">
        <v>224360.09</v>
      </c>
      <c r="X91" s="94">
        <v>224242.28</v>
      </c>
      <c r="Y91" s="94">
        <v>65351.02</v>
      </c>
      <c r="Z91" s="94">
        <v>89707.8</v>
      </c>
      <c r="AA91" s="94">
        <v>84463.82</v>
      </c>
      <c r="AB91" s="94">
        <v>246486.82</v>
      </c>
      <c r="AC91" s="94">
        <v>37178.07</v>
      </c>
      <c r="AD91" s="94">
        <v>96348.31</v>
      </c>
      <c r="AE91" s="94">
        <v>700016.21</v>
      </c>
      <c r="AF91" s="94">
        <v>199714.65</v>
      </c>
      <c r="AG91" s="94">
        <v>682216.43</v>
      </c>
      <c r="AH91" s="94">
        <v>598660.87</v>
      </c>
      <c r="AI91" s="94">
        <v>292645.23</v>
      </c>
      <c r="AJ91" s="95">
        <v>38564</v>
      </c>
      <c r="AK91" s="94">
        <v>38015.629999999997</v>
      </c>
      <c r="AL91" s="94">
        <v>225010.64</v>
      </c>
      <c r="AM91" s="94">
        <v>58265.279999999999</v>
      </c>
      <c r="AN91" s="94">
        <v>362574.3</v>
      </c>
      <c r="AO91" s="94">
        <v>82290.83</v>
      </c>
      <c r="AP91" s="94">
        <v>79265.69</v>
      </c>
      <c r="AQ91" s="94">
        <v>177015.32</v>
      </c>
      <c r="AR91" s="94">
        <v>320443.69</v>
      </c>
      <c r="AS91" s="94">
        <v>477604.54</v>
      </c>
      <c r="AT91" s="94">
        <v>123503.4</v>
      </c>
      <c r="AU91" s="94">
        <v>110477.27</v>
      </c>
      <c r="AV91" s="94">
        <v>1524608.17</v>
      </c>
      <c r="AW91" s="94">
        <v>446141.77</v>
      </c>
      <c r="AX91" s="94">
        <v>181734.28</v>
      </c>
      <c r="AY91" s="94">
        <v>113969.19</v>
      </c>
      <c r="AZ91" s="94">
        <v>74690.53</v>
      </c>
      <c r="BA91" s="94">
        <v>67712.89</v>
      </c>
      <c r="BB91" s="94">
        <v>153131.16</v>
      </c>
      <c r="BC91" s="94">
        <v>153608.64000000001</v>
      </c>
      <c r="BD91" s="94">
        <v>35639.25</v>
      </c>
      <c r="BE91" s="94">
        <v>249803.65</v>
      </c>
      <c r="BF91" s="94">
        <v>830689.64</v>
      </c>
      <c r="BG91" s="94">
        <v>681310.88</v>
      </c>
      <c r="BH91" s="94">
        <v>677524.47999999998</v>
      </c>
      <c r="BI91" s="94">
        <v>302525.02</v>
      </c>
      <c r="BJ91" s="94">
        <v>108616.47</v>
      </c>
      <c r="BK91" s="94">
        <v>74873.62</v>
      </c>
      <c r="BL91" s="94">
        <v>85219.28</v>
      </c>
      <c r="BM91" s="94">
        <v>18367.95</v>
      </c>
      <c r="BN91" s="94">
        <v>122205.54</v>
      </c>
      <c r="BO91" s="94">
        <v>50160.52</v>
      </c>
      <c r="BP91" s="114">
        <v>0</v>
      </c>
      <c r="BQ91" s="95" t="s">
        <v>308</v>
      </c>
      <c r="BR91" s="94">
        <v>13291082.59</v>
      </c>
      <c r="BS91" s="95" t="s">
        <v>308</v>
      </c>
      <c r="BT91" s="95">
        <v>0</v>
      </c>
      <c r="BU91" s="95" t="s">
        <v>308</v>
      </c>
      <c r="BV91" s="95">
        <v>0</v>
      </c>
      <c r="BW91" s="95" t="s">
        <v>308</v>
      </c>
      <c r="BX91" s="95">
        <v>0</v>
      </c>
      <c r="BY91" s="95" t="s">
        <v>308</v>
      </c>
      <c r="BZ91" s="95">
        <v>0</v>
      </c>
      <c r="CA91" s="95" t="s">
        <v>308</v>
      </c>
      <c r="CB91" s="95">
        <v>0</v>
      </c>
      <c r="CC91" s="95" t="s">
        <v>308</v>
      </c>
      <c r="CD91" s="95">
        <v>0</v>
      </c>
      <c r="CE91" s="95" t="s">
        <v>308</v>
      </c>
      <c r="CF91" s="95">
        <v>0</v>
      </c>
      <c r="CG91" s="95" t="s">
        <v>308</v>
      </c>
      <c r="CH91" s="95">
        <v>0</v>
      </c>
      <c r="CI91" s="95" t="s">
        <v>308</v>
      </c>
      <c r="CJ91" s="95">
        <v>0</v>
      </c>
      <c r="CK91" s="95" t="s">
        <v>308</v>
      </c>
      <c r="CL91" s="95">
        <v>0</v>
      </c>
      <c r="CM91" s="95" t="s">
        <v>308</v>
      </c>
      <c r="CN91" s="95">
        <v>0</v>
      </c>
      <c r="CO91" s="95" t="s">
        <v>308</v>
      </c>
      <c r="CP91" s="95">
        <v>0</v>
      </c>
      <c r="CQ91" s="95" t="s">
        <v>308</v>
      </c>
      <c r="CR91" s="95">
        <v>0</v>
      </c>
      <c r="CS91" s="95" t="s">
        <v>308</v>
      </c>
      <c r="CT91" s="95">
        <v>0</v>
      </c>
      <c r="CU91" s="95" t="s">
        <v>308</v>
      </c>
      <c r="CV91" s="95">
        <v>0</v>
      </c>
      <c r="CW91" s="95" t="s">
        <v>308</v>
      </c>
      <c r="CX91" s="95">
        <v>0</v>
      </c>
      <c r="CY91" s="95" t="s">
        <v>308</v>
      </c>
    </row>
    <row r="92" spans="1:103" s="69" customFormat="1" ht="14.5" x14ac:dyDescent="0.35">
      <c r="A92" s="112" t="s">
        <v>309</v>
      </c>
      <c r="B92" s="112" t="s">
        <v>51</v>
      </c>
      <c r="C92" s="113"/>
      <c r="D92" s="113"/>
      <c r="E92" s="90">
        <v>433752.9</v>
      </c>
      <c r="F92" s="90">
        <v>48972.21</v>
      </c>
      <c r="G92" s="90">
        <v>15123.11</v>
      </c>
      <c r="H92" s="90">
        <v>137259.95000000001</v>
      </c>
      <c r="I92" s="90">
        <v>1089480.26</v>
      </c>
      <c r="J92" s="90">
        <v>209121.81</v>
      </c>
      <c r="K92" s="90">
        <v>128077.77</v>
      </c>
      <c r="L92" s="90">
        <v>173129.59</v>
      </c>
      <c r="M92" s="90">
        <v>87500.57</v>
      </c>
      <c r="N92" s="90">
        <v>331940.12</v>
      </c>
      <c r="O92" s="90">
        <v>511682.29</v>
      </c>
      <c r="P92" s="90">
        <v>266672.92</v>
      </c>
      <c r="Q92" s="90">
        <v>289887.27</v>
      </c>
      <c r="R92" s="90">
        <v>197199.69</v>
      </c>
      <c r="S92" s="90">
        <v>352970.51</v>
      </c>
      <c r="T92" s="90">
        <v>473291.74</v>
      </c>
      <c r="U92" s="90">
        <v>346593.45</v>
      </c>
      <c r="V92" s="90">
        <v>278562.52</v>
      </c>
      <c r="W92" s="90">
        <v>628027.75</v>
      </c>
      <c r="X92" s="90">
        <v>855776.95</v>
      </c>
      <c r="Y92" s="90">
        <v>233507.5</v>
      </c>
      <c r="Z92" s="90">
        <v>224965.79</v>
      </c>
      <c r="AA92" s="90">
        <v>199298.34</v>
      </c>
      <c r="AB92" s="90">
        <v>762832.26</v>
      </c>
      <c r="AC92" s="90">
        <v>68959.62</v>
      </c>
      <c r="AD92" s="90">
        <v>226367.86</v>
      </c>
      <c r="AE92" s="90">
        <v>1817096.54</v>
      </c>
      <c r="AF92" s="90">
        <v>351296.52</v>
      </c>
      <c r="AG92" s="90">
        <v>1342880.88</v>
      </c>
      <c r="AH92" s="90">
        <v>1006236.51</v>
      </c>
      <c r="AI92" s="90">
        <v>634021.41</v>
      </c>
      <c r="AJ92" s="90">
        <v>141658.06</v>
      </c>
      <c r="AK92" s="90">
        <v>150001.95000000001</v>
      </c>
      <c r="AL92" s="90">
        <v>529965.5</v>
      </c>
      <c r="AM92" s="90">
        <v>114328.05</v>
      </c>
      <c r="AN92" s="90">
        <v>714833.73</v>
      </c>
      <c r="AO92" s="90">
        <v>168748.28</v>
      </c>
      <c r="AP92" s="90">
        <v>175653.17</v>
      </c>
      <c r="AQ92" s="90">
        <v>369662.5</v>
      </c>
      <c r="AR92" s="90">
        <v>626825.89</v>
      </c>
      <c r="AS92" s="90">
        <v>906288.87</v>
      </c>
      <c r="AT92" s="90">
        <v>382046.8</v>
      </c>
      <c r="AU92" s="90">
        <v>235875.37</v>
      </c>
      <c r="AV92" s="90">
        <v>1976988.51</v>
      </c>
      <c r="AW92" s="90">
        <v>777535.3</v>
      </c>
      <c r="AX92" s="90">
        <v>346107.75</v>
      </c>
      <c r="AY92" s="90">
        <v>200569.77</v>
      </c>
      <c r="AZ92" s="90">
        <v>157777.5</v>
      </c>
      <c r="BA92" s="90">
        <v>135676.76999999999</v>
      </c>
      <c r="BB92" s="90">
        <v>259537.34</v>
      </c>
      <c r="BC92" s="90">
        <v>193256.9</v>
      </c>
      <c r="BD92" s="90">
        <v>131127.85999999999</v>
      </c>
      <c r="BE92" s="90">
        <v>459752.39</v>
      </c>
      <c r="BF92" s="90">
        <v>1255169.24</v>
      </c>
      <c r="BG92" s="90">
        <v>884666.52</v>
      </c>
      <c r="BH92" s="90">
        <v>1059193.5900000001</v>
      </c>
      <c r="BI92" s="90">
        <v>430189.36</v>
      </c>
      <c r="BJ92" s="90">
        <v>196598.39999999999</v>
      </c>
      <c r="BK92" s="90">
        <v>138693.57</v>
      </c>
      <c r="BL92" s="90">
        <v>138859.67000000001</v>
      </c>
      <c r="BM92" s="90">
        <v>31034.85</v>
      </c>
      <c r="BN92" s="90">
        <v>178809.61</v>
      </c>
      <c r="BO92" s="90">
        <v>50160.67</v>
      </c>
      <c r="BP92" s="115">
        <v>0</v>
      </c>
      <c r="BQ92" s="105" t="s">
        <v>308</v>
      </c>
      <c r="BR92" s="90">
        <v>27240080.34</v>
      </c>
      <c r="BS92" s="105" t="s">
        <v>308</v>
      </c>
      <c r="BT92" s="105">
        <v>0</v>
      </c>
      <c r="BU92" s="105" t="s">
        <v>308</v>
      </c>
      <c r="BV92" s="105">
        <v>0</v>
      </c>
      <c r="BW92" s="105" t="s">
        <v>308</v>
      </c>
      <c r="BX92" s="105">
        <v>0</v>
      </c>
      <c r="BY92" s="105" t="s">
        <v>308</v>
      </c>
      <c r="BZ92" s="105">
        <v>0</v>
      </c>
      <c r="CA92" s="105" t="s">
        <v>308</v>
      </c>
      <c r="CB92" s="105">
        <v>0</v>
      </c>
      <c r="CC92" s="105" t="s">
        <v>308</v>
      </c>
      <c r="CD92" s="105">
        <v>0</v>
      </c>
      <c r="CE92" s="105" t="s">
        <v>308</v>
      </c>
      <c r="CF92" s="105">
        <v>0</v>
      </c>
      <c r="CG92" s="105" t="s">
        <v>308</v>
      </c>
      <c r="CH92" s="105">
        <v>0</v>
      </c>
      <c r="CI92" s="105" t="s">
        <v>308</v>
      </c>
      <c r="CJ92" s="105">
        <v>0</v>
      </c>
      <c r="CK92" s="105" t="s">
        <v>308</v>
      </c>
      <c r="CL92" s="105">
        <v>0</v>
      </c>
      <c r="CM92" s="105" t="s">
        <v>308</v>
      </c>
      <c r="CN92" s="105">
        <v>0</v>
      </c>
      <c r="CO92" s="105" t="s">
        <v>308</v>
      </c>
      <c r="CP92" s="105">
        <v>0</v>
      </c>
      <c r="CQ92" s="105" t="s">
        <v>308</v>
      </c>
      <c r="CR92" s="105">
        <v>0</v>
      </c>
      <c r="CS92" s="105" t="s">
        <v>308</v>
      </c>
      <c r="CT92" s="105">
        <v>0</v>
      </c>
      <c r="CU92" s="105" t="s">
        <v>308</v>
      </c>
      <c r="CV92" s="105">
        <v>0</v>
      </c>
      <c r="CW92" s="105" t="s">
        <v>308</v>
      </c>
      <c r="CX92" s="105">
        <v>0</v>
      </c>
      <c r="CY92" s="105" t="s">
        <v>308</v>
      </c>
    </row>
    <row r="93" spans="1:103" ht="14.5" x14ac:dyDescent="0.35">
      <c r="A93" s="86" t="s">
        <v>309</v>
      </c>
      <c r="B93" s="86" t="s">
        <v>404</v>
      </c>
      <c r="C93" s="71"/>
      <c r="D93" s="71"/>
      <c r="E93" s="92" t="s">
        <v>392</v>
      </c>
      <c r="F93" s="92" t="s">
        <v>392</v>
      </c>
      <c r="G93" s="92" t="s">
        <v>392</v>
      </c>
      <c r="H93" s="92" t="s">
        <v>392</v>
      </c>
      <c r="I93" s="92" t="s">
        <v>392</v>
      </c>
      <c r="J93" s="92" t="s">
        <v>392</v>
      </c>
      <c r="K93" s="92" t="s">
        <v>392</v>
      </c>
      <c r="L93" s="92" t="s">
        <v>392</v>
      </c>
      <c r="M93" s="92" t="s">
        <v>392</v>
      </c>
      <c r="N93" s="92" t="s">
        <v>392</v>
      </c>
      <c r="O93" s="92" t="s">
        <v>392</v>
      </c>
      <c r="P93" s="92" t="s">
        <v>392</v>
      </c>
      <c r="Q93" s="92" t="s">
        <v>392</v>
      </c>
      <c r="R93" s="92" t="s">
        <v>392</v>
      </c>
      <c r="S93" s="92" t="s">
        <v>392</v>
      </c>
      <c r="T93" s="92" t="s">
        <v>392</v>
      </c>
      <c r="U93" s="92" t="s">
        <v>392</v>
      </c>
      <c r="V93" s="92" t="s">
        <v>392</v>
      </c>
      <c r="W93" s="92" t="s">
        <v>392</v>
      </c>
      <c r="X93" s="92" t="s">
        <v>392</v>
      </c>
      <c r="Y93" s="92" t="s">
        <v>392</v>
      </c>
      <c r="Z93" s="92" t="s">
        <v>392</v>
      </c>
      <c r="AA93" s="92" t="s">
        <v>392</v>
      </c>
      <c r="AB93" s="92" t="s">
        <v>392</v>
      </c>
      <c r="AC93" s="92" t="s">
        <v>392</v>
      </c>
      <c r="AD93" s="92" t="s">
        <v>392</v>
      </c>
      <c r="AE93" s="92" t="s">
        <v>392</v>
      </c>
      <c r="AF93" s="92" t="s">
        <v>392</v>
      </c>
      <c r="AG93" s="92" t="s">
        <v>392</v>
      </c>
      <c r="AH93" s="92" t="s">
        <v>392</v>
      </c>
      <c r="AI93" s="92" t="s">
        <v>392</v>
      </c>
      <c r="AJ93" s="92" t="s">
        <v>392</v>
      </c>
      <c r="AK93" s="92" t="s">
        <v>392</v>
      </c>
      <c r="AL93" s="92" t="s">
        <v>392</v>
      </c>
      <c r="AM93" s="92" t="s">
        <v>392</v>
      </c>
      <c r="AN93" s="92" t="s">
        <v>392</v>
      </c>
      <c r="AO93" s="92" t="s">
        <v>392</v>
      </c>
      <c r="AP93" s="92" t="s">
        <v>392</v>
      </c>
      <c r="AQ93" s="92" t="s">
        <v>392</v>
      </c>
      <c r="AR93" s="92" t="s">
        <v>392</v>
      </c>
      <c r="AS93" s="92" t="s">
        <v>392</v>
      </c>
      <c r="AT93" s="92" t="s">
        <v>392</v>
      </c>
      <c r="AU93" s="92" t="s">
        <v>392</v>
      </c>
      <c r="AV93" s="92" t="s">
        <v>392</v>
      </c>
      <c r="AW93" s="92" t="s">
        <v>392</v>
      </c>
      <c r="AX93" s="92" t="s">
        <v>392</v>
      </c>
      <c r="AY93" s="92" t="s">
        <v>392</v>
      </c>
      <c r="AZ93" s="92" t="s">
        <v>392</v>
      </c>
      <c r="BA93" s="92" t="s">
        <v>392</v>
      </c>
      <c r="BB93" s="92" t="s">
        <v>392</v>
      </c>
      <c r="BC93" s="92" t="s">
        <v>392</v>
      </c>
      <c r="BD93" s="92" t="s">
        <v>392</v>
      </c>
      <c r="BE93" s="92" t="s">
        <v>392</v>
      </c>
      <c r="BF93" s="92" t="s">
        <v>392</v>
      </c>
      <c r="BG93" s="92" t="s">
        <v>392</v>
      </c>
      <c r="BH93" s="92" t="s">
        <v>392</v>
      </c>
      <c r="BI93" s="92" t="s">
        <v>392</v>
      </c>
      <c r="BJ93" s="92" t="s">
        <v>392</v>
      </c>
      <c r="BK93" s="92" t="s">
        <v>392</v>
      </c>
      <c r="BL93" s="92" t="s">
        <v>392</v>
      </c>
      <c r="BM93" s="92" t="s">
        <v>392</v>
      </c>
      <c r="BN93" s="92" t="s">
        <v>392</v>
      </c>
      <c r="BO93" s="92" t="s">
        <v>392</v>
      </c>
      <c r="BP93" s="93" t="s">
        <v>392</v>
      </c>
      <c r="BQ93" s="92" t="s">
        <v>308</v>
      </c>
      <c r="BR93" s="92" t="s">
        <v>392</v>
      </c>
      <c r="BS93" s="92" t="s">
        <v>308</v>
      </c>
      <c r="BT93" s="92" t="s">
        <v>392</v>
      </c>
      <c r="BU93" s="92" t="s">
        <v>308</v>
      </c>
      <c r="BV93" s="92" t="s">
        <v>392</v>
      </c>
      <c r="BW93" s="92" t="s">
        <v>308</v>
      </c>
      <c r="BX93" s="92" t="s">
        <v>392</v>
      </c>
      <c r="BY93" s="92" t="s">
        <v>308</v>
      </c>
      <c r="BZ93" s="92" t="s">
        <v>392</v>
      </c>
      <c r="CA93" s="92" t="s">
        <v>308</v>
      </c>
      <c r="CB93" s="92" t="s">
        <v>392</v>
      </c>
      <c r="CC93" s="92" t="s">
        <v>308</v>
      </c>
      <c r="CD93" s="92" t="s">
        <v>392</v>
      </c>
      <c r="CE93" s="92" t="s">
        <v>308</v>
      </c>
      <c r="CF93" s="92" t="s">
        <v>392</v>
      </c>
      <c r="CG93" s="92" t="s">
        <v>308</v>
      </c>
      <c r="CH93" s="92" t="s">
        <v>392</v>
      </c>
      <c r="CI93" s="92" t="s">
        <v>308</v>
      </c>
      <c r="CJ93" s="92" t="s">
        <v>392</v>
      </c>
      <c r="CK93" s="92" t="s">
        <v>308</v>
      </c>
      <c r="CL93" s="92" t="s">
        <v>392</v>
      </c>
      <c r="CM93" s="92" t="s">
        <v>308</v>
      </c>
      <c r="CN93" s="92" t="s">
        <v>392</v>
      </c>
      <c r="CO93" s="92" t="s">
        <v>308</v>
      </c>
      <c r="CP93" s="92" t="s">
        <v>392</v>
      </c>
      <c r="CQ93" s="92" t="s">
        <v>308</v>
      </c>
      <c r="CR93" s="95" t="s">
        <v>392</v>
      </c>
      <c r="CS93" s="92" t="s">
        <v>308</v>
      </c>
      <c r="CT93" s="92" t="s">
        <v>392</v>
      </c>
      <c r="CU93" s="92" t="s">
        <v>308</v>
      </c>
      <c r="CV93" s="92" t="s">
        <v>392</v>
      </c>
      <c r="CW93" s="92" t="s">
        <v>308</v>
      </c>
      <c r="CX93" s="92" t="s">
        <v>392</v>
      </c>
      <c r="CY93" s="92" t="s">
        <v>308</v>
      </c>
    </row>
    <row r="94" spans="1:103" s="111" customFormat="1" ht="14.5" x14ac:dyDescent="0.35">
      <c r="A94" s="106" t="s">
        <v>309</v>
      </c>
      <c r="B94" s="106" t="s">
        <v>405</v>
      </c>
      <c r="C94" s="107"/>
      <c r="D94" s="107"/>
      <c r="E94" s="108">
        <v>8959.35</v>
      </c>
      <c r="F94" s="108">
        <v>678.25</v>
      </c>
      <c r="G94" s="108">
        <v>272.73</v>
      </c>
      <c r="H94" s="108">
        <v>1481.16</v>
      </c>
      <c r="I94" s="108">
        <v>6339.42</v>
      </c>
      <c r="J94" s="108">
        <v>1599.62</v>
      </c>
      <c r="K94" s="108">
        <v>684.63</v>
      </c>
      <c r="L94" s="108">
        <v>933.94</v>
      </c>
      <c r="M94" s="108">
        <v>376.23</v>
      </c>
      <c r="N94" s="108">
        <v>4106.7299999999996</v>
      </c>
      <c r="O94" s="108">
        <v>5756.47</v>
      </c>
      <c r="P94" s="108">
        <v>794.62</v>
      </c>
      <c r="Q94" s="108">
        <v>1635.33</v>
      </c>
      <c r="R94" s="108">
        <v>1805.4</v>
      </c>
      <c r="S94" s="108">
        <v>1859.53</v>
      </c>
      <c r="T94" s="108">
        <v>1726.69</v>
      </c>
      <c r="U94" s="108">
        <v>1303.83</v>
      </c>
      <c r="V94" s="108">
        <v>1316.71</v>
      </c>
      <c r="W94" s="108">
        <v>2502.08</v>
      </c>
      <c r="X94" s="108">
        <v>3511.85</v>
      </c>
      <c r="Y94" s="108">
        <v>174.98</v>
      </c>
      <c r="Z94" s="108">
        <v>1285.69</v>
      </c>
      <c r="AA94" s="108">
        <v>977.55</v>
      </c>
      <c r="AB94" s="108">
        <v>2003.29</v>
      </c>
      <c r="AC94" s="108">
        <v>835.14</v>
      </c>
      <c r="AD94" s="108">
        <v>6004.14</v>
      </c>
      <c r="AE94" s="108">
        <v>19957.14</v>
      </c>
      <c r="AF94" s="108">
        <v>2432.96</v>
      </c>
      <c r="AG94" s="108">
        <v>12358.23</v>
      </c>
      <c r="AH94" s="108">
        <v>7066.78</v>
      </c>
      <c r="AI94" s="108">
        <v>22675.62</v>
      </c>
      <c r="AJ94" s="108">
        <v>2412.0700000000002</v>
      </c>
      <c r="AK94" s="108">
        <v>5866.24</v>
      </c>
      <c r="AL94" s="108">
        <v>7628.38</v>
      </c>
      <c r="AM94" s="108">
        <v>3738.85</v>
      </c>
      <c r="AN94" s="108">
        <v>14670.94</v>
      </c>
      <c r="AO94" s="108">
        <v>449.98</v>
      </c>
      <c r="AP94" s="108">
        <v>1029.58</v>
      </c>
      <c r="AQ94" s="108">
        <v>1881.39</v>
      </c>
      <c r="AR94" s="108">
        <v>2157.41</v>
      </c>
      <c r="AS94" s="108">
        <v>32181.93</v>
      </c>
      <c r="AT94" s="108">
        <v>19580.02</v>
      </c>
      <c r="AU94" s="108">
        <v>8490.86</v>
      </c>
      <c r="AV94" s="108">
        <v>22318.03</v>
      </c>
      <c r="AW94" s="108">
        <v>5888.76</v>
      </c>
      <c r="AX94" s="108">
        <v>2222.11</v>
      </c>
      <c r="AY94" s="108">
        <v>4147.46</v>
      </c>
      <c r="AZ94" s="108">
        <v>695.12</v>
      </c>
      <c r="BA94" s="108">
        <v>956.49</v>
      </c>
      <c r="BB94" s="108">
        <v>1848.08</v>
      </c>
      <c r="BC94" s="108">
        <v>312.75</v>
      </c>
      <c r="BD94" s="108">
        <v>1498.88</v>
      </c>
      <c r="BE94" s="108">
        <v>3168.38</v>
      </c>
      <c r="BF94" s="108">
        <v>50474.34</v>
      </c>
      <c r="BG94" s="108">
        <v>17751.88</v>
      </c>
      <c r="BH94" s="108">
        <v>37120.129999999997</v>
      </c>
      <c r="BI94" s="108">
        <v>13782.34</v>
      </c>
      <c r="BJ94" s="108">
        <v>6740.15</v>
      </c>
      <c r="BK94" s="108">
        <v>5145.08</v>
      </c>
      <c r="BL94" s="108">
        <v>5252.08</v>
      </c>
      <c r="BM94" s="108">
        <v>205.57</v>
      </c>
      <c r="BN94" s="108">
        <v>2026.3</v>
      </c>
      <c r="BO94" s="110">
        <v>0</v>
      </c>
      <c r="BP94" s="109">
        <v>0</v>
      </c>
      <c r="BQ94" s="110" t="s">
        <v>308</v>
      </c>
      <c r="BR94" s="108">
        <v>405057.7</v>
      </c>
      <c r="BS94" s="110" t="s">
        <v>308</v>
      </c>
      <c r="BT94" s="108">
        <v>920717.39</v>
      </c>
      <c r="BU94" s="110" t="s">
        <v>308</v>
      </c>
      <c r="BV94" s="108">
        <v>-441.62</v>
      </c>
      <c r="BW94" s="110" t="s">
        <v>308</v>
      </c>
      <c r="BX94" s="108">
        <v>13573.42</v>
      </c>
      <c r="BY94" s="110" t="s">
        <v>308</v>
      </c>
      <c r="BZ94" s="108">
        <v>933849.19</v>
      </c>
      <c r="CA94" s="110" t="s">
        <v>308</v>
      </c>
      <c r="CB94" s="108">
        <v>213042.59</v>
      </c>
      <c r="CC94" s="110" t="s">
        <v>308</v>
      </c>
      <c r="CD94" s="108">
        <v>562.78</v>
      </c>
      <c r="CE94" s="110" t="s">
        <v>308</v>
      </c>
      <c r="CF94" s="108">
        <v>357.06</v>
      </c>
      <c r="CG94" s="110" t="s">
        <v>308</v>
      </c>
      <c r="CH94" s="108">
        <v>919.84</v>
      </c>
      <c r="CI94" s="110" t="s">
        <v>308</v>
      </c>
      <c r="CJ94" s="108">
        <v>213962.43</v>
      </c>
      <c r="CK94" s="110" t="s">
        <v>308</v>
      </c>
      <c r="CL94" s="110">
        <v>0</v>
      </c>
      <c r="CM94" s="110" t="s">
        <v>308</v>
      </c>
      <c r="CN94" s="110">
        <v>0</v>
      </c>
      <c r="CO94" s="110" t="s">
        <v>308</v>
      </c>
      <c r="CP94" s="110">
        <v>0</v>
      </c>
      <c r="CQ94" s="110" t="s">
        <v>308</v>
      </c>
      <c r="CR94" s="108">
        <v>9991.65</v>
      </c>
      <c r="CS94" s="110" t="s">
        <v>308</v>
      </c>
      <c r="CT94" s="108">
        <v>9991.65</v>
      </c>
      <c r="CU94" s="110" t="s">
        <v>308</v>
      </c>
      <c r="CV94" s="108">
        <v>1157803.27</v>
      </c>
      <c r="CW94" s="110" t="s">
        <v>308</v>
      </c>
      <c r="CX94" s="108">
        <v>1562860.98</v>
      </c>
      <c r="CY94" s="110" t="s">
        <v>308</v>
      </c>
    </row>
    <row r="95" spans="1:103" ht="14.5" x14ac:dyDescent="0.35">
      <c r="A95" s="86" t="s">
        <v>309</v>
      </c>
      <c r="B95" s="86" t="s">
        <v>406</v>
      </c>
      <c r="C95" s="71"/>
      <c r="D95" s="71"/>
      <c r="E95" s="91">
        <v>250900.78</v>
      </c>
      <c r="F95" s="91">
        <v>23448.03</v>
      </c>
      <c r="G95" s="91">
        <v>8379.56</v>
      </c>
      <c r="H95" s="91">
        <v>73588.55</v>
      </c>
      <c r="I95" s="91">
        <v>820430.41</v>
      </c>
      <c r="J95" s="91">
        <v>137979.70000000001</v>
      </c>
      <c r="K95" s="91">
        <v>90797.8</v>
      </c>
      <c r="L95" s="91">
        <v>126027.73</v>
      </c>
      <c r="M95" s="91">
        <v>53320.84</v>
      </c>
      <c r="N95" s="91">
        <v>301188.21000000002</v>
      </c>
      <c r="O95" s="91">
        <v>361532.47</v>
      </c>
      <c r="P95" s="91">
        <v>150653.75</v>
      </c>
      <c r="Q95" s="91">
        <v>192939.39</v>
      </c>
      <c r="R95" s="91">
        <v>128003.78</v>
      </c>
      <c r="S95" s="91">
        <v>282513.46000000002</v>
      </c>
      <c r="T95" s="91">
        <v>288364.32</v>
      </c>
      <c r="U95" s="91">
        <v>195306.37</v>
      </c>
      <c r="V95" s="91">
        <v>181716.04</v>
      </c>
      <c r="W95" s="91">
        <v>403667.66</v>
      </c>
      <c r="X95" s="91">
        <v>631534.67000000004</v>
      </c>
      <c r="Y95" s="91">
        <v>168156.48</v>
      </c>
      <c r="Z95" s="91">
        <v>135257.99</v>
      </c>
      <c r="AA95" s="91">
        <v>114834.52</v>
      </c>
      <c r="AB95" s="91">
        <v>516345.44</v>
      </c>
      <c r="AC95" s="91">
        <v>31781.55</v>
      </c>
      <c r="AD95" s="91">
        <v>130019.56</v>
      </c>
      <c r="AE95" s="91">
        <v>1117080.33</v>
      </c>
      <c r="AF95" s="91">
        <v>151581.87</v>
      </c>
      <c r="AG95" s="91">
        <v>660664.44999999995</v>
      </c>
      <c r="AH95" s="91">
        <v>407575.64</v>
      </c>
      <c r="AI95" s="91">
        <v>341376.18</v>
      </c>
      <c r="AJ95" s="91">
        <v>103094.06</v>
      </c>
      <c r="AK95" s="91">
        <v>111986.33</v>
      </c>
      <c r="AL95" s="91">
        <v>304954.86</v>
      </c>
      <c r="AM95" s="91">
        <v>56062.77</v>
      </c>
      <c r="AN95" s="91">
        <v>352259.42</v>
      </c>
      <c r="AO95" s="91">
        <v>86457.45</v>
      </c>
      <c r="AP95" s="91">
        <v>96387.48</v>
      </c>
      <c r="AQ95" s="91">
        <v>192647.18</v>
      </c>
      <c r="AR95" s="91">
        <v>306382.2</v>
      </c>
      <c r="AS95" s="91">
        <v>428684.33</v>
      </c>
      <c r="AT95" s="91">
        <v>258543.4</v>
      </c>
      <c r="AU95" s="91">
        <v>125398.09</v>
      </c>
      <c r="AV95" s="91">
        <v>452380.34</v>
      </c>
      <c r="AW95" s="91">
        <v>331393.53000000003</v>
      </c>
      <c r="AX95" s="91">
        <v>164373.47</v>
      </c>
      <c r="AY95" s="91">
        <v>86600.58</v>
      </c>
      <c r="AZ95" s="91">
        <v>83086.98</v>
      </c>
      <c r="BA95" s="91">
        <v>67963.89</v>
      </c>
      <c r="BB95" s="91">
        <v>106406.17</v>
      </c>
      <c r="BC95" s="91">
        <v>39648.26</v>
      </c>
      <c r="BD95" s="91">
        <v>95488.6</v>
      </c>
      <c r="BE95" s="91">
        <v>209948.74</v>
      </c>
      <c r="BF95" s="91">
        <v>424479.6</v>
      </c>
      <c r="BG95" s="91">
        <v>203355.64</v>
      </c>
      <c r="BH95" s="91">
        <v>381669.11</v>
      </c>
      <c r="BI95" s="91">
        <v>127664.35</v>
      </c>
      <c r="BJ95" s="91">
        <v>87981.93</v>
      </c>
      <c r="BK95" s="91">
        <v>63819.95</v>
      </c>
      <c r="BL95" s="91">
        <v>53640.39</v>
      </c>
      <c r="BM95" s="91">
        <v>12666.9</v>
      </c>
      <c r="BN95" s="91">
        <v>56604.06</v>
      </c>
      <c r="BO95" s="91">
        <v>0.15</v>
      </c>
      <c r="BP95" s="93">
        <v>0</v>
      </c>
      <c r="BQ95" s="92" t="s">
        <v>308</v>
      </c>
      <c r="BR95" s="91">
        <v>13948997.75</v>
      </c>
      <c r="BS95" s="92" t="s">
        <v>308</v>
      </c>
      <c r="BT95" s="91">
        <v>8071311.5</v>
      </c>
      <c r="BU95" s="92" t="s">
        <v>308</v>
      </c>
      <c r="BV95" s="91">
        <v>227126.71</v>
      </c>
      <c r="BW95" s="92" t="s">
        <v>308</v>
      </c>
      <c r="BX95" s="91">
        <v>3055497.88</v>
      </c>
      <c r="BY95" s="92" t="s">
        <v>308</v>
      </c>
      <c r="BZ95" s="91">
        <v>11353936.09</v>
      </c>
      <c r="CA95" s="92" t="s">
        <v>308</v>
      </c>
      <c r="CB95" s="91">
        <v>2917273.29</v>
      </c>
      <c r="CC95" s="92" t="s">
        <v>308</v>
      </c>
      <c r="CD95" s="91">
        <v>12360.9</v>
      </c>
      <c r="CE95" s="92" t="s">
        <v>308</v>
      </c>
      <c r="CF95" s="91">
        <v>67422.58</v>
      </c>
      <c r="CG95" s="92" t="s">
        <v>308</v>
      </c>
      <c r="CH95" s="91">
        <v>79783.48</v>
      </c>
      <c r="CI95" s="92" t="s">
        <v>308</v>
      </c>
      <c r="CJ95" s="91">
        <v>2997056.78</v>
      </c>
      <c r="CK95" s="92" t="s">
        <v>308</v>
      </c>
      <c r="CL95" s="92">
        <v>0</v>
      </c>
      <c r="CM95" s="92" t="s">
        <v>308</v>
      </c>
      <c r="CN95" s="92">
        <v>0</v>
      </c>
      <c r="CO95" s="92" t="s">
        <v>308</v>
      </c>
      <c r="CP95" s="92">
        <v>0</v>
      </c>
      <c r="CQ95" s="92" t="s">
        <v>308</v>
      </c>
      <c r="CR95" s="94">
        <v>2704953.02</v>
      </c>
      <c r="CS95" s="92" t="s">
        <v>308</v>
      </c>
      <c r="CT95" s="91">
        <v>2704953.02</v>
      </c>
      <c r="CU95" s="92" t="s">
        <v>308</v>
      </c>
      <c r="CV95" s="91">
        <v>17055945.890000001</v>
      </c>
      <c r="CW95" s="92" t="s">
        <v>308</v>
      </c>
      <c r="CX95" s="91">
        <v>31004943.640000001</v>
      </c>
      <c r="CY95" s="92" t="s">
        <v>308</v>
      </c>
    </row>
    <row r="96" spans="1:103" ht="14.5" x14ac:dyDescent="0.35">
      <c r="A96" s="86" t="s">
        <v>309</v>
      </c>
      <c r="B96" s="86" t="s">
        <v>407</v>
      </c>
      <c r="C96" s="71"/>
      <c r="D96" s="71"/>
      <c r="E96" s="88" t="s">
        <v>392</v>
      </c>
      <c r="F96" s="88" t="s">
        <v>392</v>
      </c>
      <c r="G96" s="88" t="s">
        <v>392</v>
      </c>
      <c r="H96" s="88" t="s">
        <v>392</v>
      </c>
      <c r="I96" s="88" t="s">
        <v>392</v>
      </c>
      <c r="J96" s="88" t="s">
        <v>392</v>
      </c>
      <c r="K96" s="88" t="s">
        <v>392</v>
      </c>
      <c r="L96" s="88" t="s">
        <v>392</v>
      </c>
      <c r="M96" s="88" t="s">
        <v>392</v>
      </c>
      <c r="N96" s="88" t="s">
        <v>392</v>
      </c>
      <c r="O96" s="88" t="s">
        <v>392</v>
      </c>
      <c r="P96" s="88" t="s">
        <v>392</v>
      </c>
      <c r="Q96" s="88" t="s">
        <v>392</v>
      </c>
      <c r="R96" s="88" t="s">
        <v>392</v>
      </c>
      <c r="S96" s="88" t="s">
        <v>392</v>
      </c>
      <c r="T96" s="88" t="s">
        <v>392</v>
      </c>
      <c r="U96" s="88" t="s">
        <v>392</v>
      </c>
      <c r="V96" s="88" t="s">
        <v>392</v>
      </c>
      <c r="W96" s="88" t="s">
        <v>392</v>
      </c>
      <c r="X96" s="88" t="s">
        <v>392</v>
      </c>
      <c r="Y96" s="88" t="s">
        <v>392</v>
      </c>
      <c r="Z96" s="88" t="s">
        <v>392</v>
      </c>
      <c r="AA96" s="88" t="s">
        <v>392</v>
      </c>
      <c r="AB96" s="88" t="s">
        <v>392</v>
      </c>
      <c r="AC96" s="88" t="s">
        <v>392</v>
      </c>
      <c r="AD96" s="88" t="s">
        <v>392</v>
      </c>
      <c r="AE96" s="88" t="s">
        <v>392</v>
      </c>
      <c r="AF96" s="88" t="s">
        <v>392</v>
      </c>
      <c r="AG96" s="88" t="s">
        <v>392</v>
      </c>
      <c r="AH96" s="88" t="s">
        <v>392</v>
      </c>
      <c r="AI96" s="88" t="s">
        <v>392</v>
      </c>
      <c r="AJ96" s="88" t="s">
        <v>392</v>
      </c>
      <c r="AK96" s="88" t="s">
        <v>392</v>
      </c>
      <c r="AL96" s="88" t="s">
        <v>392</v>
      </c>
      <c r="AM96" s="88" t="s">
        <v>392</v>
      </c>
      <c r="AN96" s="88" t="s">
        <v>392</v>
      </c>
      <c r="AO96" s="88" t="s">
        <v>392</v>
      </c>
      <c r="AP96" s="88" t="s">
        <v>392</v>
      </c>
      <c r="AQ96" s="88" t="s">
        <v>392</v>
      </c>
      <c r="AR96" s="88" t="s">
        <v>392</v>
      </c>
      <c r="AS96" s="88" t="s">
        <v>392</v>
      </c>
      <c r="AT96" s="88" t="s">
        <v>392</v>
      </c>
      <c r="AU96" s="88" t="s">
        <v>392</v>
      </c>
      <c r="AV96" s="88" t="s">
        <v>392</v>
      </c>
      <c r="AW96" s="88" t="s">
        <v>392</v>
      </c>
      <c r="AX96" s="88" t="s">
        <v>392</v>
      </c>
      <c r="AY96" s="88" t="s">
        <v>392</v>
      </c>
      <c r="AZ96" s="88" t="s">
        <v>392</v>
      </c>
      <c r="BA96" s="88" t="s">
        <v>392</v>
      </c>
      <c r="BB96" s="88" t="s">
        <v>392</v>
      </c>
      <c r="BC96" s="88" t="s">
        <v>392</v>
      </c>
      <c r="BD96" s="88" t="s">
        <v>392</v>
      </c>
      <c r="BE96" s="88" t="s">
        <v>392</v>
      </c>
      <c r="BF96" s="88" t="s">
        <v>392</v>
      </c>
      <c r="BG96" s="88" t="s">
        <v>392</v>
      </c>
      <c r="BH96" s="88" t="s">
        <v>392</v>
      </c>
      <c r="BI96" s="88" t="s">
        <v>392</v>
      </c>
      <c r="BJ96" s="88" t="s">
        <v>392</v>
      </c>
      <c r="BK96" s="88" t="s">
        <v>392</v>
      </c>
      <c r="BL96" s="88" t="s">
        <v>392</v>
      </c>
      <c r="BM96" s="88" t="s">
        <v>392</v>
      </c>
      <c r="BN96" s="88" t="s">
        <v>392</v>
      </c>
      <c r="BO96" s="88" t="s">
        <v>392</v>
      </c>
      <c r="BP96" s="89" t="s">
        <v>392</v>
      </c>
      <c r="BQ96" s="88" t="s">
        <v>308</v>
      </c>
      <c r="BR96" s="88" t="s">
        <v>392</v>
      </c>
      <c r="BS96" s="88" t="s">
        <v>308</v>
      </c>
      <c r="BT96" s="88" t="s">
        <v>392</v>
      </c>
      <c r="BU96" s="88" t="s">
        <v>308</v>
      </c>
      <c r="BV96" s="88" t="s">
        <v>392</v>
      </c>
      <c r="BW96" s="88" t="s">
        <v>308</v>
      </c>
      <c r="BX96" s="88" t="s">
        <v>392</v>
      </c>
      <c r="BY96" s="88" t="s">
        <v>308</v>
      </c>
      <c r="BZ96" s="88" t="s">
        <v>392</v>
      </c>
      <c r="CA96" s="88" t="s">
        <v>308</v>
      </c>
      <c r="CB96" s="88" t="s">
        <v>392</v>
      </c>
      <c r="CC96" s="88" t="s">
        <v>308</v>
      </c>
      <c r="CD96" s="88" t="s">
        <v>392</v>
      </c>
      <c r="CE96" s="88" t="s">
        <v>308</v>
      </c>
      <c r="CF96" s="88" t="s">
        <v>392</v>
      </c>
      <c r="CG96" s="88" t="s">
        <v>308</v>
      </c>
      <c r="CH96" s="88" t="s">
        <v>392</v>
      </c>
      <c r="CI96" s="88" t="s">
        <v>308</v>
      </c>
      <c r="CJ96" s="88" t="s">
        <v>392</v>
      </c>
      <c r="CK96" s="88" t="s">
        <v>308</v>
      </c>
      <c r="CL96" s="88" t="s">
        <v>392</v>
      </c>
      <c r="CM96" s="88" t="s">
        <v>308</v>
      </c>
      <c r="CN96" s="88" t="s">
        <v>392</v>
      </c>
      <c r="CO96" s="88" t="s">
        <v>308</v>
      </c>
      <c r="CP96" s="88" t="s">
        <v>392</v>
      </c>
      <c r="CQ96" s="88" t="s">
        <v>308</v>
      </c>
      <c r="CR96" s="105" t="s">
        <v>392</v>
      </c>
      <c r="CS96" s="88" t="s">
        <v>308</v>
      </c>
      <c r="CT96" s="88" t="s">
        <v>392</v>
      </c>
      <c r="CU96" s="88" t="s">
        <v>308</v>
      </c>
      <c r="CV96" s="88" t="s">
        <v>392</v>
      </c>
      <c r="CW96" s="88" t="s">
        <v>308</v>
      </c>
      <c r="CX96" s="88" t="s">
        <v>392</v>
      </c>
      <c r="CY96" s="88" t="s">
        <v>308</v>
      </c>
    </row>
    <row r="97" spans="1:103" ht="14.5" x14ac:dyDescent="0.35">
      <c r="A97" s="86" t="s">
        <v>408</v>
      </c>
      <c r="B97" s="86" t="s">
        <v>328</v>
      </c>
      <c r="C97" s="71" t="str">
        <f>'Correspondance tables'!K3</f>
        <v>ISIC 1</v>
      </c>
      <c r="D97" s="71" t="str">
        <f>VLOOKUP(C97, 'Correspondance tables'!$O$3:$P$73, 2, FALSE)</f>
        <v>ISIC 01T03</v>
      </c>
      <c r="E97" s="91">
        <v>3151.73</v>
      </c>
      <c r="F97" s="91">
        <v>53.84</v>
      </c>
      <c r="G97" s="91">
        <v>2.37</v>
      </c>
      <c r="H97" s="91">
        <v>0.32</v>
      </c>
      <c r="I97" s="92">
        <v>21922</v>
      </c>
      <c r="J97" s="91">
        <v>381.4</v>
      </c>
      <c r="K97" s="91">
        <v>4.6399999999999997</v>
      </c>
      <c r="L97" s="91">
        <v>7.24</v>
      </c>
      <c r="M97" s="91">
        <v>0.25</v>
      </c>
      <c r="N97" s="91">
        <v>1.23</v>
      </c>
      <c r="O97" s="91">
        <v>163.41</v>
      </c>
      <c r="P97" s="91">
        <v>33.369999999999997</v>
      </c>
      <c r="Q97" s="91">
        <v>312.97000000000003</v>
      </c>
      <c r="R97" s="91">
        <v>1.62</v>
      </c>
      <c r="S97" s="91">
        <v>0.26</v>
      </c>
      <c r="T97" s="91">
        <v>1.3</v>
      </c>
      <c r="U97" s="91">
        <v>50.91</v>
      </c>
      <c r="V97" s="91">
        <v>0.34</v>
      </c>
      <c r="W97" s="91">
        <v>0.72</v>
      </c>
      <c r="X97" s="91">
        <v>1.19</v>
      </c>
      <c r="Y97" s="91">
        <v>0.03</v>
      </c>
      <c r="Z97" s="91">
        <v>21.03</v>
      </c>
      <c r="AA97" s="91">
        <v>0.19</v>
      </c>
      <c r="AB97" s="91">
        <v>22.59</v>
      </c>
      <c r="AC97" s="91">
        <v>0.87</v>
      </c>
      <c r="AD97" s="91">
        <v>3.68</v>
      </c>
      <c r="AE97" s="91">
        <v>16.53</v>
      </c>
      <c r="AF97" s="91">
        <v>0.76</v>
      </c>
      <c r="AG97" s="92">
        <v>315</v>
      </c>
      <c r="AH97" s="91">
        <v>43.49</v>
      </c>
      <c r="AI97" s="91">
        <v>3.78</v>
      </c>
      <c r="AJ97" s="91">
        <v>7.02</v>
      </c>
      <c r="AK97" s="92">
        <v>0</v>
      </c>
      <c r="AL97" s="91">
        <v>4.7</v>
      </c>
      <c r="AM97" s="91">
        <v>0.01</v>
      </c>
      <c r="AN97" s="91">
        <v>624.03</v>
      </c>
      <c r="AO97" s="91">
        <v>0.05</v>
      </c>
      <c r="AP97" s="91">
        <v>0.66</v>
      </c>
      <c r="AQ97" s="91">
        <v>0.32</v>
      </c>
      <c r="AR97" s="91">
        <v>0.78</v>
      </c>
      <c r="AS97" s="91">
        <v>0.45</v>
      </c>
      <c r="AT97" s="91">
        <v>17.399999999999999</v>
      </c>
      <c r="AU97" s="91">
        <v>0.04</v>
      </c>
      <c r="AV97" s="91">
        <v>6.55</v>
      </c>
      <c r="AW97" s="91">
        <v>4.03</v>
      </c>
      <c r="AX97" s="91">
        <v>71.3</v>
      </c>
      <c r="AY97" s="91">
        <v>3.37</v>
      </c>
      <c r="AZ97" s="91">
        <v>0.25</v>
      </c>
      <c r="BA97" s="91">
        <v>3.83</v>
      </c>
      <c r="BB97" s="91">
        <v>0.34</v>
      </c>
      <c r="BC97" s="91">
        <v>0.19</v>
      </c>
      <c r="BD97" s="91">
        <v>1.19</v>
      </c>
      <c r="BE97" s="91">
        <v>157.52000000000001</v>
      </c>
      <c r="BF97" s="91">
        <v>157.34</v>
      </c>
      <c r="BG97" s="91">
        <v>24.83</v>
      </c>
      <c r="BH97" s="91">
        <v>115.15</v>
      </c>
      <c r="BI97" s="91">
        <v>123.4</v>
      </c>
      <c r="BJ97" s="91">
        <v>12.11</v>
      </c>
      <c r="BK97" s="91">
        <v>14.27</v>
      </c>
      <c r="BL97" s="91">
        <v>8.43</v>
      </c>
      <c r="BM97" s="92">
        <v>0</v>
      </c>
      <c r="BN97" s="91">
        <v>17.29</v>
      </c>
      <c r="BO97" s="91">
        <v>0.03</v>
      </c>
      <c r="BP97" s="93">
        <v>0</v>
      </c>
      <c r="BQ97" s="92" t="s">
        <v>308</v>
      </c>
      <c r="BR97" s="91">
        <v>27895.98</v>
      </c>
      <c r="BS97" s="92" t="s">
        <v>308</v>
      </c>
      <c r="BT97" s="91">
        <v>19596.68</v>
      </c>
      <c r="BU97" s="92" t="s">
        <v>308</v>
      </c>
      <c r="BV97" s="91">
        <v>0.01</v>
      </c>
      <c r="BW97" s="92" t="s">
        <v>308</v>
      </c>
      <c r="BX97" s="91">
        <v>0.28999999999999998</v>
      </c>
      <c r="BY97" s="92" t="s">
        <v>308</v>
      </c>
      <c r="BZ97" s="91">
        <v>19596.990000000002</v>
      </c>
      <c r="CA97" s="92" t="s">
        <v>308</v>
      </c>
      <c r="CB97" s="91">
        <v>470.9</v>
      </c>
      <c r="CC97" s="92" t="s">
        <v>308</v>
      </c>
      <c r="CD97" s="92">
        <v>0</v>
      </c>
      <c r="CE97" s="92" t="s">
        <v>308</v>
      </c>
      <c r="CF97" s="91">
        <v>1398.63</v>
      </c>
      <c r="CG97" s="92" t="s">
        <v>308</v>
      </c>
      <c r="CH97" s="91">
        <v>1398.63</v>
      </c>
      <c r="CI97" s="92" t="s">
        <v>308</v>
      </c>
      <c r="CJ97" s="91">
        <v>1869.53</v>
      </c>
      <c r="CK97" s="92" t="s">
        <v>308</v>
      </c>
      <c r="CL97" s="92">
        <v>0</v>
      </c>
      <c r="CM97" s="92" t="s">
        <v>308</v>
      </c>
      <c r="CN97" s="92">
        <v>0</v>
      </c>
      <c r="CO97" s="92" t="s">
        <v>308</v>
      </c>
      <c r="CP97" s="92">
        <v>0</v>
      </c>
      <c r="CQ97" s="92" t="s">
        <v>308</v>
      </c>
      <c r="CR97" s="94">
        <v>703.41</v>
      </c>
      <c r="CS97" s="92" t="s">
        <v>308</v>
      </c>
      <c r="CT97" s="91">
        <v>703.41</v>
      </c>
      <c r="CU97" s="92" t="s">
        <v>308</v>
      </c>
      <c r="CV97" s="91">
        <v>22169.93</v>
      </c>
      <c r="CW97" s="92" t="s">
        <v>308</v>
      </c>
      <c r="CX97" s="91">
        <v>50065.91</v>
      </c>
      <c r="CY97" s="92" t="s">
        <v>308</v>
      </c>
    </row>
    <row r="98" spans="1:103" ht="14.5" x14ac:dyDescent="0.35">
      <c r="A98" s="86" t="s">
        <v>408</v>
      </c>
      <c r="B98" s="86" t="s">
        <v>329</v>
      </c>
      <c r="C98" s="71" t="str">
        <f>'Correspondance tables'!K4</f>
        <v>ISIC 2</v>
      </c>
      <c r="D98" s="71" t="str">
        <f>VLOOKUP(C98, 'Correspondance tables'!$O$3:$P$73, 2, FALSE)</f>
        <v>ISIC 01T03</v>
      </c>
      <c r="E98" s="87">
        <v>12.08</v>
      </c>
      <c r="F98" s="87">
        <v>112.37</v>
      </c>
      <c r="G98" s="87">
        <v>1.34</v>
      </c>
      <c r="H98" s="87">
        <v>0.4</v>
      </c>
      <c r="I98" s="87">
        <v>20.190000000000001</v>
      </c>
      <c r="J98" s="87">
        <v>0.13</v>
      </c>
      <c r="K98" s="87">
        <v>450.02</v>
      </c>
      <c r="L98" s="87">
        <v>303.99</v>
      </c>
      <c r="M98" s="87">
        <v>0.37</v>
      </c>
      <c r="N98" s="87">
        <v>0.05</v>
      </c>
      <c r="O98" s="87">
        <v>9.08</v>
      </c>
      <c r="P98" s="87">
        <v>0.28999999999999998</v>
      </c>
      <c r="Q98" s="87">
        <v>2.94</v>
      </c>
      <c r="R98" s="87">
        <v>0.36</v>
      </c>
      <c r="S98" s="87">
        <v>0.27</v>
      </c>
      <c r="T98" s="87">
        <v>0.43</v>
      </c>
      <c r="U98" s="88">
        <v>0</v>
      </c>
      <c r="V98" s="87">
        <v>7.0000000000000007E-2</v>
      </c>
      <c r="W98" s="87">
        <v>0.09</v>
      </c>
      <c r="X98" s="87">
        <v>0.06</v>
      </c>
      <c r="Y98" s="87">
        <v>0.25</v>
      </c>
      <c r="Z98" s="87">
        <v>25.64</v>
      </c>
      <c r="AA98" s="87">
        <v>0.01</v>
      </c>
      <c r="AB98" s="87">
        <v>7.38</v>
      </c>
      <c r="AC98" s="87">
        <v>0.08</v>
      </c>
      <c r="AD98" s="87">
        <v>0.03</v>
      </c>
      <c r="AE98" s="87">
        <v>9.32</v>
      </c>
      <c r="AF98" s="87">
        <v>0.2</v>
      </c>
      <c r="AG98" s="87">
        <v>7.32</v>
      </c>
      <c r="AH98" s="87">
        <v>1.25</v>
      </c>
      <c r="AI98" s="87">
        <v>1.34</v>
      </c>
      <c r="AJ98" s="88">
        <v>0</v>
      </c>
      <c r="AK98" s="87">
        <v>0.1</v>
      </c>
      <c r="AL98" s="87">
        <v>0.04</v>
      </c>
      <c r="AM98" s="88">
        <v>0</v>
      </c>
      <c r="AN98" s="87">
        <v>2.5299999999999998</v>
      </c>
      <c r="AO98" s="87">
        <v>0.01</v>
      </c>
      <c r="AP98" s="87">
        <v>0.11</v>
      </c>
      <c r="AQ98" s="88">
        <v>0</v>
      </c>
      <c r="AR98" s="87">
        <v>0.01</v>
      </c>
      <c r="AS98" s="87">
        <v>0.03</v>
      </c>
      <c r="AT98" s="88">
        <v>0</v>
      </c>
      <c r="AU98" s="87">
        <v>0.04</v>
      </c>
      <c r="AV98" s="87">
        <v>0.22</v>
      </c>
      <c r="AW98" s="87">
        <v>0.02</v>
      </c>
      <c r="AX98" s="87">
        <v>1.89</v>
      </c>
      <c r="AY98" s="87">
        <v>0.06</v>
      </c>
      <c r="AZ98" s="87">
        <v>0.04</v>
      </c>
      <c r="BA98" s="87">
        <v>0.05</v>
      </c>
      <c r="BB98" s="87">
        <v>0.03</v>
      </c>
      <c r="BC98" s="87">
        <v>0.02</v>
      </c>
      <c r="BD98" s="88">
        <v>0</v>
      </c>
      <c r="BE98" s="87">
        <v>4.72</v>
      </c>
      <c r="BF98" s="87">
        <v>6.91</v>
      </c>
      <c r="BG98" s="87">
        <v>0.28999999999999998</v>
      </c>
      <c r="BH98" s="87">
        <v>1.43</v>
      </c>
      <c r="BI98" s="87">
        <v>7.0000000000000007E-2</v>
      </c>
      <c r="BJ98" s="87">
        <v>3.53</v>
      </c>
      <c r="BK98" s="87">
        <v>0.49</v>
      </c>
      <c r="BL98" s="87">
        <v>1.36</v>
      </c>
      <c r="BM98" s="87">
        <v>0.16</v>
      </c>
      <c r="BN98" s="87">
        <v>1.24</v>
      </c>
      <c r="BO98" s="88">
        <v>0</v>
      </c>
      <c r="BP98" s="89">
        <v>0</v>
      </c>
      <c r="BQ98" s="88" t="s">
        <v>308</v>
      </c>
      <c r="BR98" s="87">
        <v>992.75</v>
      </c>
      <c r="BS98" s="88" t="s">
        <v>308</v>
      </c>
      <c r="BT98" s="87">
        <v>115.36</v>
      </c>
      <c r="BU98" s="88" t="s">
        <v>308</v>
      </c>
      <c r="BV98" s="88">
        <v>0</v>
      </c>
      <c r="BW98" s="88" t="s">
        <v>308</v>
      </c>
      <c r="BX98" s="87">
        <v>0.04</v>
      </c>
      <c r="BY98" s="88" t="s">
        <v>308</v>
      </c>
      <c r="BZ98" s="87">
        <v>115.4</v>
      </c>
      <c r="CA98" s="88" t="s">
        <v>308</v>
      </c>
      <c r="CB98" s="87">
        <v>1.37</v>
      </c>
      <c r="CC98" s="88" t="s">
        <v>308</v>
      </c>
      <c r="CD98" s="88">
        <v>0</v>
      </c>
      <c r="CE98" s="88" t="s">
        <v>308</v>
      </c>
      <c r="CF98" s="87">
        <v>49.63</v>
      </c>
      <c r="CG98" s="88" t="s">
        <v>308</v>
      </c>
      <c r="CH98" s="87">
        <v>49.63</v>
      </c>
      <c r="CI98" s="88" t="s">
        <v>308</v>
      </c>
      <c r="CJ98" s="88">
        <v>51</v>
      </c>
      <c r="CK98" s="88" t="s">
        <v>308</v>
      </c>
      <c r="CL98" s="88">
        <v>0</v>
      </c>
      <c r="CM98" s="88" t="s">
        <v>308</v>
      </c>
      <c r="CN98" s="88">
        <v>0</v>
      </c>
      <c r="CO98" s="88" t="s">
        <v>308</v>
      </c>
      <c r="CP98" s="88">
        <v>0</v>
      </c>
      <c r="CQ98" s="88" t="s">
        <v>308</v>
      </c>
      <c r="CR98" s="90">
        <v>7.07</v>
      </c>
      <c r="CS98" s="88" t="s">
        <v>308</v>
      </c>
      <c r="CT98" s="87">
        <v>7.07</v>
      </c>
      <c r="CU98" s="88" t="s">
        <v>308</v>
      </c>
      <c r="CV98" s="87">
        <v>173.47</v>
      </c>
      <c r="CW98" s="88" t="s">
        <v>308</v>
      </c>
      <c r="CX98" s="87">
        <v>1166.22</v>
      </c>
      <c r="CY98" s="88" t="s">
        <v>308</v>
      </c>
    </row>
    <row r="99" spans="1:103" ht="14.5" x14ac:dyDescent="0.35">
      <c r="A99" s="86" t="s">
        <v>408</v>
      </c>
      <c r="B99" s="86" t="s">
        <v>330</v>
      </c>
      <c r="C99" s="71" t="str">
        <f>'Correspondance tables'!K5</f>
        <v>ISIC 3</v>
      </c>
      <c r="D99" s="71" t="str">
        <f>VLOOKUP(C99, 'Correspondance tables'!$O$3:$P$73, 2, FALSE)</f>
        <v>ISIC 01T03</v>
      </c>
      <c r="E99" s="91">
        <v>5.45</v>
      </c>
      <c r="F99" s="91">
        <v>1.1000000000000001</v>
      </c>
      <c r="G99" s="91">
        <v>171.39</v>
      </c>
      <c r="H99" s="91">
        <v>0.49</v>
      </c>
      <c r="I99" s="91">
        <v>813.4</v>
      </c>
      <c r="J99" s="91">
        <v>1.5</v>
      </c>
      <c r="K99" s="91">
        <v>0.02</v>
      </c>
      <c r="L99" s="92">
        <v>0</v>
      </c>
      <c r="M99" s="92">
        <v>0</v>
      </c>
      <c r="N99" s="92">
        <v>0</v>
      </c>
      <c r="O99" s="91">
        <v>11.09</v>
      </c>
      <c r="P99" s="91">
        <v>0.02</v>
      </c>
      <c r="Q99" s="92">
        <v>0</v>
      </c>
      <c r="R99" s="91">
        <v>0.01</v>
      </c>
      <c r="S99" s="92">
        <v>0</v>
      </c>
      <c r="T99" s="91">
        <v>0.04</v>
      </c>
      <c r="U99" s="91">
        <v>0.01</v>
      </c>
      <c r="V99" s="92">
        <v>0</v>
      </c>
      <c r="W99" s="91">
        <v>0.01</v>
      </c>
      <c r="X99" s="92">
        <v>0</v>
      </c>
      <c r="Y99" s="92">
        <v>0</v>
      </c>
      <c r="Z99" s="91">
        <v>3.04</v>
      </c>
      <c r="AA99" s="92">
        <v>0</v>
      </c>
      <c r="AB99" s="91">
        <v>3.58</v>
      </c>
      <c r="AC99" s="92">
        <v>0</v>
      </c>
      <c r="AD99" s="91">
        <v>0.54</v>
      </c>
      <c r="AE99" s="91">
        <v>20.28</v>
      </c>
      <c r="AF99" s="91">
        <v>0.1</v>
      </c>
      <c r="AG99" s="91">
        <v>8.39</v>
      </c>
      <c r="AH99" s="91">
        <v>0.47</v>
      </c>
      <c r="AI99" s="91">
        <v>0.27</v>
      </c>
      <c r="AJ99" s="91">
        <v>1.65</v>
      </c>
      <c r="AK99" s="91">
        <v>0.19</v>
      </c>
      <c r="AL99" s="91">
        <v>1.79</v>
      </c>
      <c r="AM99" s="91">
        <v>0.04</v>
      </c>
      <c r="AN99" s="91">
        <v>286.13</v>
      </c>
      <c r="AO99" s="91">
        <v>0.18</v>
      </c>
      <c r="AP99" s="91">
        <v>1.01</v>
      </c>
      <c r="AQ99" s="91">
        <v>0.59</v>
      </c>
      <c r="AR99" s="91">
        <v>1.21</v>
      </c>
      <c r="AS99" s="91">
        <v>0.15</v>
      </c>
      <c r="AT99" s="91">
        <v>0.56000000000000005</v>
      </c>
      <c r="AU99" s="91">
        <v>0.25</v>
      </c>
      <c r="AV99" s="91">
        <v>1.77</v>
      </c>
      <c r="AW99" s="91">
        <v>0.63</v>
      </c>
      <c r="AX99" s="91">
        <v>0.56000000000000005</v>
      </c>
      <c r="AY99" s="91">
        <v>0.16</v>
      </c>
      <c r="AZ99" s="91">
        <v>0.64</v>
      </c>
      <c r="BA99" s="91">
        <v>0.31</v>
      </c>
      <c r="BB99" s="91">
        <v>0.97</v>
      </c>
      <c r="BC99" s="91">
        <v>7.0000000000000007E-2</v>
      </c>
      <c r="BD99" s="91">
        <v>0.19</v>
      </c>
      <c r="BE99" s="91">
        <v>1.1499999999999999</v>
      </c>
      <c r="BF99" s="91">
        <v>3.4</v>
      </c>
      <c r="BG99" s="91">
        <v>1.85</v>
      </c>
      <c r="BH99" s="91">
        <v>10.54</v>
      </c>
      <c r="BI99" s="91">
        <v>6.93</v>
      </c>
      <c r="BJ99" s="91">
        <v>1.1100000000000001</v>
      </c>
      <c r="BK99" s="91">
        <v>1.75</v>
      </c>
      <c r="BL99" s="91">
        <v>4.01</v>
      </c>
      <c r="BM99" s="92">
        <v>0</v>
      </c>
      <c r="BN99" s="91">
        <v>0.25</v>
      </c>
      <c r="BO99" s="92">
        <v>0</v>
      </c>
      <c r="BP99" s="93">
        <v>0</v>
      </c>
      <c r="BQ99" s="92" t="s">
        <v>308</v>
      </c>
      <c r="BR99" s="91">
        <v>1371.22</v>
      </c>
      <c r="BS99" s="92" t="s">
        <v>308</v>
      </c>
      <c r="BT99" s="91">
        <v>1051.67</v>
      </c>
      <c r="BU99" s="92" t="s">
        <v>308</v>
      </c>
      <c r="BV99" s="92">
        <v>0</v>
      </c>
      <c r="BW99" s="92" t="s">
        <v>308</v>
      </c>
      <c r="BX99" s="91">
        <v>0.18</v>
      </c>
      <c r="BY99" s="92" t="s">
        <v>308</v>
      </c>
      <c r="BZ99" s="91">
        <v>1051.8499999999999</v>
      </c>
      <c r="CA99" s="92" t="s">
        <v>308</v>
      </c>
      <c r="CB99" s="91">
        <v>7.34</v>
      </c>
      <c r="CC99" s="92" t="s">
        <v>308</v>
      </c>
      <c r="CD99" s="92">
        <v>0</v>
      </c>
      <c r="CE99" s="92" t="s">
        <v>308</v>
      </c>
      <c r="CF99" s="91">
        <v>8.2100000000000009</v>
      </c>
      <c r="CG99" s="92" t="s">
        <v>308</v>
      </c>
      <c r="CH99" s="91">
        <v>8.2100000000000009</v>
      </c>
      <c r="CI99" s="92" t="s">
        <v>308</v>
      </c>
      <c r="CJ99" s="91">
        <v>15.56</v>
      </c>
      <c r="CK99" s="92" t="s">
        <v>308</v>
      </c>
      <c r="CL99" s="92">
        <v>0</v>
      </c>
      <c r="CM99" s="92" t="s">
        <v>308</v>
      </c>
      <c r="CN99" s="92">
        <v>0</v>
      </c>
      <c r="CO99" s="92" t="s">
        <v>308</v>
      </c>
      <c r="CP99" s="92">
        <v>0</v>
      </c>
      <c r="CQ99" s="92" t="s">
        <v>308</v>
      </c>
      <c r="CR99" s="94">
        <v>307.62</v>
      </c>
      <c r="CS99" s="92" t="s">
        <v>308</v>
      </c>
      <c r="CT99" s="91">
        <v>307.62</v>
      </c>
      <c r="CU99" s="92" t="s">
        <v>308</v>
      </c>
      <c r="CV99" s="91">
        <v>1375.03</v>
      </c>
      <c r="CW99" s="92" t="s">
        <v>308</v>
      </c>
      <c r="CX99" s="91">
        <v>2746.24</v>
      </c>
      <c r="CY99" s="92" t="s">
        <v>308</v>
      </c>
    </row>
    <row r="100" spans="1:103" ht="14.5" x14ac:dyDescent="0.35">
      <c r="A100" s="86" t="s">
        <v>408</v>
      </c>
      <c r="B100" s="86" t="s">
        <v>247</v>
      </c>
      <c r="C100" s="71" t="str">
        <f>'Correspondance tables'!K6</f>
        <v>ISIC 05-09</v>
      </c>
      <c r="D100" s="71" t="str">
        <f>VLOOKUP(C100, 'Correspondance tables'!$O$3:$P$73, 2, FALSE)</f>
        <v>ISIC 05T09</v>
      </c>
      <c r="E100" s="87">
        <v>508.81</v>
      </c>
      <c r="F100" s="87">
        <v>7.11</v>
      </c>
      <c r="G100" s="87">
        <v>11.09</v>
      </c>
      <c r="H100" s="87">
        <v>3454.75</v>
      </c>
      <c r="I100" s="87">
        <v>1518.89</v>
      </c>
      <c r="J100" s="87">
        <v>239.26</v>
      </c>
      <c r="K100" s="87">
        <v>49.57</v>
      </c>
      <c r="L100" s="87">
        <v>928.14</v>
      </c>
      <c r="M100" s="87">
        <v>39.35</v>
      </c>
      <c r="N100" s="87">
        <v>149586.21</v>
      </c>
      <c r="O100" s="87">
        <v>5870.44</v>
      </c>
      <c r="P100" s="87">
        <v>126.36</v>
      </c>
      <c r="Q100" s="87">
        <v>375.7</v>
      </c>
      <c r="R100" s="87">
        <v>3754.52</v>
      </c>
      <c r="S100" s="87">
        <v>16972.240000000002</v>
      </c>
      <c r="T100" s="87">
        <v>555.34</v>
      </c>
      <c r="U100" s="87">
        <v>135.59</v>
      </c>
      <c r="V100" s="87">
        <v>577.52</v>
      </c>
      <c r="W100" s="87">
        <v>948.75</v>
      </c>
      <c r="X100" s="87">
        <v>1159.3399999999999</v>
      </c>
      <c r="Y100" s="87">
        <v>206.89</v>
      </c>
      <c r="Z100" s="87">
        <v>420.92</v>
      </c>
      <c r="AA100" s="87">
        <v>196.85</v>
      </c>
      <c r="AB100" s="87">
        <v>45980.39</v>
      </c>
      <c r="AC100" s="87">
        <v>83.94</v>
      </c>
      <c r="AD100" s="87">
        <v>87.14</v>
      </c>
      <c r="AE100" s="87">
        <v>2407.92</v>
      </c>
      <c r="AF100" s="87">
        <v>88.87</v>
      </c>
      <c r="AG100" s="87">
        <v>2213.8000000000002</v>
      </c>
      <c r="AH100" s="87">
        <v>480.1</v>
      </c>
      <c r="AI100" s="87">
        <v>482.88</v>
      </c>
      <c r="AJ100" s="87">
        <v>5.95</v>
      </c>
      <c r="AK100" s="87">
        <v>12.55</v>
      </c>
      <c r="AL100" s="87">
        <v>340.71</v>
      </c>
      <c r="AM100" s="87">
        <v>21.05</v>
      </c>
      <c r="AN100" s="87">
        <v>434.16</v>
      </c>
      <c r="AO100" s="87">
        <v>7.66</v>
      </c>
      <c r="AP100" s="87">
        <v>13.36</v>
      </c>
      <c r="AQ100" s="87">
        <v>15.74</v>
      </c>
      <c r="AR100" s="87">
        <v>27.28</v>
      </c>
      <c r="AS100" s="87">
        <v>65.95</v>
      </c>
      <c r="AT100" s="87">
        <v>19.43</v>
      </c>
      <c r="AU100" s="87">
        <v>12.87</v>
      </c>
      <c r="AV100" s="87">
        <v>135.46</v>
      </c>
      <c r="AW100" s="87">
        <v>113.76</v>
      </c>
      <c r="AX100" s="87">
        <v>192.12</v>
      </c>
      <c r="AY100" s="87">
        <v>42.72</v>
      </c>
      <c r="AZ100" s="87">
        <v>10.09</v>
      </c>
      <c r="BA100" s="87">
        <v>21.2</v>
      </c>
      <c r="BB100" s="87">
        <v>15.96</v>
      </c>
      <c r="BC100" s="87">
        <v>11.85</v>
      </c>
      <c r="BD100" s="87">
        <v>4.95</v>
      </c>
      <c r="BE100" s="87">
        <v>162.97</v>
      </c>
      <c r="BF100" s="87">
        <v>556.46</v>
      </c>
      <c r="BG100" s="87">
        <v>185.11</v>
      </c>
      <c r="BH100" s="87">
        <v>388.85</v>
      </c>
      <c r="BI100" s="87">
        <v>171.52</v>
      </c>
      <c r="BJ100" s="87">
        <v>52.16</v>
      </c>
      <c r="BK100" s="87">
        <v>77.510000000000005</v>
      </c>
      <c r="BL100" s="87">
        <v>47.32</v>
      </c>
      <c r="BM100" s="87">
        <v>18.34</v>
      </c>
      <c r="BN100" s="87">
        <v>74.569999999999993</v>
      </c>
      <c r="BO100" s="88">
        <v>0</v>
      </c>
      <c r="BP100" s="89">
        <v>0</v>
      </c>
      <c r="BQ100" s="88" t="s">
        <v>308</v>
      </c>
      <c r="BR100" s="87">
        <v>242728.29</v>
      </c>
      <c r="BS100" s="88" t="s">
        <v>308</v>
      </c>
      <c r="BT100" s="87">
        <v>11489.61</v>
      </c>
      <c r="BU100" s="88" t="s">
        <v>308</v>
      </c>
      <c r="BV100" s="88">
        <v>0</v>
      </c>
      <c r="BW100" s="88" t="s">
        <v>308</v>
      </c>
      <c r="BX100" s="87">
        <v>130.32</v>
      </c>
      <c r="BY100" s="88" t="s">
        <v>308</v>
      </c>
      <c r="BZ100" s="87">
        <v>11619.92</v>
      </c>
      <c r="CA100" s="88" t="s">
        <v>308</v>
      </c>
      <c r="CB100" s="87">
        <v>347.52</v>
      </c>
      <c r="CC100" s="88" t="s">
        <v>308</v>
      </c>
      <c r="CD100" s="87">
        <v>7.0000000000000007E-2</v>
      </c>
      <c r="CE100" s="88" t="s">
        <v>308</v>
      </c>
      <c r="CF100" s="87">
        <v>3116.9</v>
      </c>
      <c r="CG100" s="88" t="s">
        <v>308</v>
      </c>
      <c r="CH100" s="87">
        <v>3116.97</v>
      </c>
      <c r="CI100" s="88" t="s">
        <v>308</v>
      </c>
      <c r="CJ100" s="87">
        <v>3464.49</v>
      </c>
      <c r="CK100" s="88" t="s">
        <v>308</v>
      </c>
      <c r="CL100" s="88">
        <v>0</v>
      </c>
      <c r="CM100" s="88" t="s">
        <v>308</v>
      </c>
      <c r="CN100" s="88">
        <v>0</v>
      </c>
      <c r="CO100" s="88" t="s">
        <v>308</v>
      </c>
      <c r="CP100" s="88">
        <v>0</v>
      </c>
      <c r="CQ100" s="88" t="s">
        <v>308</v>
      </c>
      <c r="CR100" s="90">
        <v>5839.13</v>
      </c>
      <c r="CS100" s="88" t="s">
        <v>308</v>
      </c>
      <c r="CT100" s="87">
        <v>5839.13</v>
      </c>
      <c r="CU100" s="88" t="s">
        <v>308</v>
      </c>
      <c r="CV100" s="87">
        <v>20923.55</v>
      </c>
      <c r="CW100" s="88" t="s">
        <v>308</v>
      </c>
      <c r="CX100" s="87">
        <v>263651.84000000003</v>
      </c>
      <c r="CY100" s="88" t="s">
        <v>308</v>
      </c>
    </row>
    <row r="101" spans="1:103" ht="14.5" x14ac:dyDescent="0.35">
      <c r="A101" s="86" t="s">
        <v>408</v>
      </c>
      <c r="B101" s="86" t="s">
        <v>331</v>
      </c>
      <c r="C101" s="71" t="str">
        <f>'Correspondance tables'!K7</f>
        <v>ISIC 10-12</v>
      </c>
      <c r="D101" s="71" t="str">
        <f>VLOOKUP(C101, 'Correspondance tables'!$O$3:$P$73, 2, FALSE)</f>
        <v>ISIC 10T12</v>
      </c>
      <c r="E101" s="91">
        <v>1484.59</v>
      </c>
      <c r="F101" s="91">
        <v>1.69</v>
      </c>
      <c r="G101" s="91">
        <v>44.41</v>
      </c>
      <c r="H101" s="91">
        <v>4.42</v>
      </c>
      <c r="I101" s="91">
        <v>16252.14</v>
      </c>
      <c r="J101" s="91">
        <v>317.35000000000002</v>
      </c>
      <c r="K101" s="91">
        <v>2.64</v>
      </c>
      <c r="L101" s="91">
        <v>68.83</v>
      </c>
      <c r="M101" s="91">
        <v>0.97</v>
      </c>
      <c r="N101" s="91">
        <v>64.42</v>
      </c>
      <c r="O101" s="91">
        <v>851.98</v>
      </c>
      <c r="P101" s="91">
        <v>244.95</v>
      </c>
      <c r="Q101" s="91">
        <v>15.17</v>
      </c>
      <c r="R101" s="91">
        <v>4.93</v>
      </c>
      <c r="S101" s="91">
        <v>5.1100000000000003</v>
      </c>
      <c r="T101" s="91">
        <v>7.33</v>
      </c>
      <c r="U101" s="91">
        <v>5.41</v>
      </c>
      <c r="V101" s="91">
        <v>4.1100000000000003</v>
      </c>
      <c r="W101" s="91">
        <v>18.22</v>
      </c>
      <c r="X101" s="91">
        <v>5.53</v>
      </c>
      <c r="Y101" s="91">
        <v>1.27</v>
      </c>
      <c r="Z101" s="91">
        <v>55.06</v>
      </c>
      <c r="AA101" s="91">
        <v>7.11</v>
      </c>
      <c r="AB101" s="91">
        <v>131.81</v>
      </c>
      <c r="AC101" s="91">
        <v>0.94</v>
      </c>
      <c r="AD101" s="91">
        <v>85.11</v>
      </c>
      <c r="AE101" s="91">
        <v>50.07</v>
      </c>
      <c r="AF101" s="91">
        <v>17.12</v>
      </c>
      <c r="AG101" s="91">
        <v>463.11</v>
      </c>
      <c r="AH101" s="91">
        <v>189.06</v>
      </c>
      <c r="AI101" s="91">
        <v>42.84</v>
      </c>
      <c r="AJ101" s="91">
        <v>43.46</v>
      </c>
      <c r="AK101" s="92">
        <v>25</v>
      </c>
      <c r="AL101" s="91">
        <v>28.84</v>
      </c>
      <c r="AM101" s="91">
        <v>4.16</v>
      </c>
      <c r="AN101" s="91">
        <v>5182.3999999999996</v>
      </c>
      <c r="AO101" s="91">
        <v>4.2699999999999996</v>
      </c>
      <c r="AP101" s="91">
        <v>22.23</v>
      </c>
      <c r="AQ101" s="91">
        <v>19.760000000000002</v>
      </c>
      <c r="AR101" s="91">
        <v>39.200000000000003</v>
      </c>
      <c r="AS101" s="91">
        <v>56.19</v>
      </c>
      <c r="AT101" s="91">
        <v>6.37</v>
      </c>
      <c r="AU101" s="91">
        <v>5.96</v>
      </c>
      <c r="AV101" s="91">
        <v>24.23</v>
      </c>
      <c r="AW101" s="91">
        <v>54.5</v>
      </c>
      <c r="AX101" s="91">
        <v>21.89</v>
      </c>
      <c r="AY101" s="91">
        <v>44.34</v>
      </c>
      <c r="AZ101" s="91">
        <v>15.83</v>
      </c>
      <c r="BA101" s="91">
        <v>13.96</v>
      </c>
      <c r="BB101" s="91">
        <v>25.86</v>
      </c>
      <c r="BC101" s="91">
        <v>7.72</v>
      </c>
      <c r="BD101" s="91">
        <v>9.42</v>
      </c>
      <c r="BE101" s="91">
        <v>69.67</v>
      </c>
      <c r="BF101" s="91">
        <v>296.79000000000002</v>
      </c>
      <c r="BG101" s="91">
        <v>247.3</v>
      </c>
      <c r="BH101" s="91">
        <v>651.23</v>
      </c>
      <c r="BI101" s="91">
        <v>411.27</v>
      </c>
      <c r="BJ101" s="91">
        <v>35.39</v>
      </c>
      <c r="BK101" s="91">
        <v>116.77</v>
      </c>
      <c r="BL101" s="91">
        <v>60.92</v>
      </c>
      <c r="BM101" s="91">
        <v>2.56</v>
      </c>
      <c r="BN101" s="91">
        <v>26.14</v>
      </c>
      <c r="BO101" s="92">
        <v>0</v>
      </c>
      <c r="BP101" s="93">
        <v>0</v>
      </c>
      <c r="BQ101" s="92" t="s">
        <v>308</v>
      </c>
      <c r="BR101" s="91">
        <v>28021.360000000001</v>
      </c>
      <c r="BS101" s="92" t="s">
        <v>308</v>
      </c>
      <c r="BT101" s="91">
        <v>45467.93</v>
      </c>
      <c r="BU101" s="92" t="s">
        <v>308</v>
      </c>
      <c r="BV101" s="91">
        <v>0.28999999999999998</v>
      </c>
      <c r="BW101" s="92" t="s">
        <v>308</v>
      </c>
      <c r="BX101" s="91">
        <v>45.16</v>
      </c>
      <c r="BY101" s="92" t="s">
        <v>308</v>
      </c>
      <c r="BZ101" s="91">
        <v>45513.37</v>
      </c>
      <c r="CA101" s="92" t="s">
        <v>308</v>
      </c>
      <c r="CB101" s="91">
        <v>6.67</v>
      </c>
      <c r="CC101" s="92" t="s">
        <v>308</v>
      </c>
      <c r="CD101" s="92">
        <v>0</v>
      </c>
      <c r="CE101" s="92" t="s">
        <v>308</v>
      </c>
      <c r="CF101" s="91">
        <v>229.37</v>
      </c>
      <c r="CG101" s="92" t="s">
        <v>308</v>
      </c>
      <c r="CH101" s="91">
        <v>229.37</v>
      </c>
      <c r="CI101" s="92" t="s">
        <v>308</v>
      </c>
      <c r="CJ101" s="91">
        <v>236.04</v>
      </c>
      <c r="CK101" s="92" t="s">
        <v>308</v>
      </c>
      <c r="CL101" s="92">
        <v>0</v>
      </c>
      <c r="CM101" s="92" t="s">
        <v>308</v>
      </c>
      <c r="CN101" s="92">
        <v>0</v>
      </c>
      <c r="CO101" s="92" t="s">
        <v>308</v>
      </c>
      <c r="CP101" s="92">
        <v>0</v>
      </c>
      <c r="CQ101" s="92" t="s">
        <v>308</v>
      </c>
      <c r="CR101" s="94">
        <v>2210.23</v>
      </c>
      <c r="CS101" s="92" t="s">
        <v>308</v>
      </c>
      <c r="CT101" s="91">
        <v>2210.23</v>
      </c>
      <c r="CU101" s="92" t="s">
        <v>308</v>
      </c>
      <c r="CV101" s="91">
        <v>47959.65</v>
      </c>
      <c r="CW101" s="92" t="s">
        <v>308</v>
      </c>
      <c r="CX101" s="91">
        <v>75981.009999999995</v>
      </c>
      <c r="CY101" s="92" t="s">
        <v>308</v>
      </c>
    </row>
    <row r="102" spans="1:103" ht="14.5" x14ac:dyDescent="0.35">
      <c r="A102" s="86" t="s">
        <v>408</v>
      </c>
      <c r="B102" s="86" t="s">
        <v>332</v>
      </c>
      <c r="C102" s="71" t="str">
        <f>'Correspondance tables'!K8</f>
        <v>ISIC 13-15</v>
      </c>
      <c r="D102" s="71" t="str">
        <f>VLOOKUP(C102, 'Correspondance tables'!$O$3:$P$73, 2, FALSE)</f>
        <v>ISIC 13T15</v>
      </c>
      <c r="E102" s="87">
        <v>151.57</v>
      </c>
      <c r="F102" s="87">
        <v>22.76</v>
      </c>
      <c r="G102" s="87">
        <v>57.22</v>
      </c>
      <c r="H102" s="87">
        <v>27.57</v>
      </c>
      <c r="I102" s="87">
        <v>401.5</v>
      </c>
      <c r="J102" s="87">
        <v>19565.439999999999</v>
      </c>
      <c r="K102" s="87">
        <v>73.88</v>
      </c>
      <c r="L102" s="87">
        <v>670.65</v>
      </c>
      <c r="M102" s="87">
        <v>298.3</v>
      </c>
      <c r="N102" s="88">
        <v>27</v>
      </c>
      <c r="O102" s="87">
        <v>379.98</v>
      </c>
      <c r="P102" s="87">
        <v>143.11000000000001</v>
      </c>
      <c r="Q102" s="87">
        <v>1134.0999999999999</v>
      </c>
      <c r="R102" s="87">
        <v>113.62</v>
      </c>
      <c r="S102" s="87">
        <v>88.9</v>
      </c>
      <c r="T102" s="87">
        <v>296.27999999999997</v>
      </c>
      <c r="U102" s="87">
        <v>132.49</v>
      </c>
      <c r="V102" s="87">
        <v>108.86</v>
      </c>
      <c r="W102" s="87">
        <v>315.06</v>
      </c>
      <c r="X102" s="87">
        <v>1737.14</v>
      </c>
      <c r="Y102" s="87">
        <v>230.57</v>
      </c>
      <c r="Z102" s="87">
        <v>1458.05</v>
      </c>
      <c r="AA102" s="87">
        <v>192.95</v>
      </c>
      <c r="AB102" s="87">
        <v>55.15</v>
      </c>
      <c r="AC102" s="87">
        <v>13.45</v>
      </c>
      <c r="AD102" s="87">
        <v>88.71</v>
      </c>
      <c r="AE102" s="87">
        <v>936.31</v>
      </c>
      <c r="AF102" s="87">
        <v>192.32</v>
      </c>
      <c r="AG102" s="87">
        <v>1844.49</v>
      </c>
      <c r="AH102" s="87">
        <v>745.54</v>
      </c>
      <c r="AI102" s="87">
        <v>63.93</v>
      </c>
      <c r="AJ102" s="87">
        <v>61.28</v>
      </c>
      <c r="AK102" s="87">
        <v>29.58</v>
      </c>
      <c r="AL102" s="87">
        <v>83.75</v>
      </c>
      <c r="AM102" s="87">
        <v>45.76</v>
      </c>
      <c r="AN102" s="87">
        <v>659.54</v>
      </c>
      <c r="AO102" s="87">
        <v>23.86</v>
      </c>
      <c r="AP102" s="87">
        <v>453.24</v>
      </c>
      <c r="AQ102" s="87">
        <v>114.48</v>
      </c>
      <c r="AR102" s="87">
        <v>48.88</v>
      </c>
      <c r="AS102" s="87">
        <v>72.95</v>
      </c>
      <c r="AT102" s="87">
        <v>13.5</v>
      </c>
      <c r="AU102" s="87">
        <v>13.03</v>
      </c>
      <c r="AV102" s="87">
        <v>100.54</v>
      </c>
      <c r="AW102" s="87">
        <v>131.15</v>
      </c>
      <c r="AX102" s="87">
        <v>109.22</v>
      </c>
      <c r="AY102" s="87">
        <v>37.93</v>
      </c>
      <c r="AZ102" s="87">
        <v>20.96</v>
      </c>
      <c r="BA102" s="87">
        <v>107.67</v>
      </c>
      <c r="BB102" s="87">
        <v>86.88</v>
      </c>
      <c r="BC102" s="87">
        <v>36.89</v>
      </c>
      <c r="BD102" s="88">
        <v>10</v>
      </c>
      <c r="BE102" s="87">
        <v>245.68</v>
      </c>
      <c r="BF102" s="87">
        <v>601.61</v>
      </c>
      <c r="BG102" s="87">
        <v>161.16999999999999</v>
      </c>
      <c r="BH102" s="87">
        <v>656.93</v>
      </c>
      <c r="BI102" s="87">
        <v>247.82</v>
      </c>
      <c r="BJ102" s="87">
        <v>144.13999999999999</v>
      </c>
      <c r="BK102" s="87">
        <v>150.36000000000001</v>
      </c>
      <c r="BL102" s="87">
        <v>100.08</v>
      </c>
      <c r="BM102" s="87">
        <v>111.72</v>
      </c>
      <c r="BN102" s="87">
        <v>144.97999999999999</v>
      </c>
      <c r="BO102" s="88">
        <v>0</v>
      </c>
      <c r="BP102" s="89">
        <v>0</v>
      </c>
      <c r="BQ102" s="88" t="s">
        <v>308</v>
      </c>
      <c r="BR102" s="87">
        <v>36392.44</v>
      </c>
      <c r="BS102" s="88" t="s">
        <v>308</v>
      </c>
      <c r="BT102" s="87">
        <v>78457.63</v>
      </c>
      <c r="BU102" s="88" t="s">
        <v>308</v>
      </c>
      <c r="BV102" s="87">
        <v>0.63</v>
      </c>
      <c r="BW102" s="88" t="s">
        <v>308</v>
      </c>
      <c r="BX102" s="87">
        <v>46.52</v>
      </c>
      <c r="BY102" s="88" t="s">
        <v>308</v>
      </c>
      <c r="BZ102" s="87">
        <v>78504.78</v>
      </c>
      <c r="CA102" s="88" t="s">
        <v>308</v>
      </c>
      <c r="CB102" s="87">
        <v>462.33</v>
      </c>
      <c r="CC102" s="88" t="s">
        <v>308</v>
      </c>
      <c r="CD102" s="87">
        <v>0.65</v>
      </c>
      <c r="CE102" s="88" t="s">
        <v>308</v>
      </c>
      <c r="CF102" s="87">
        <v>7691.42</v>
      </c>
      <c r="CG102" s="88" t="s">
        <v>308</v>
      </c>
      <c r="CH102" s="87">
        <v>7692.07</v>
      </c>
      <c r="CI102" s="88" t="s">
        <v>308</v>
      </c>
      <c r="CJ102" s="87">
        <v>8154.4</v>
      </c>
      <c r="CK102" s="88" t="s">
        <v>308</v>
      </c>
      <c r="CL102" s="88">
        <v>0</v>
      </c>
      <c r="CM102" s="88" t="s">
        <v>308</v>
      </c>
      <c r="CN102" s="88">
        <v>0</v>
      </c>
      <c r="CO102" s="88" t="s">
        <v>308</v>
      </c>
      <c r="CP102" s="88">
        <v>0</v>
      </c>
      <c r="CQ102" s="88" t="s">
        <v>308</v>
      </c>
      <c r="CR102" s="90">
        <v>10056.969999999999</v>
      </c>
      <c r="CS102" s="88" t="s">
        <v>308</v>
      </c>
      <c r="CT102" s="87">
        <v>10056.969999999999</v>
      </c>
      <c r="CU102" s="88" t="s">
        <v>308</v>
      </c>
      <c r="CV102" s="87">
        <v>96716.15</v>
      </c>
      <c r="CW102" s="88" t="s">
        <v>308</v>
      </c>
      <c r="CX102" s="87">
        <v>133108.59</v>
      </c>
      <c r="CY102" s="88" t="s">
        <v>308</v>
      </c>
    </row>
    <row r="103" spans="1:103" ht="14.5" x14ac:dyDescent="0.35">
      <c r="A103" s="86" t="s">
        <v>408</v>
      </c>
      <c r="B103" s="86" t="s">
        <v>333</v>
      </c>
      <c r="C103" s="71" t="str">
        <f>'Correspondance tables'!K9</f>
        <v>ISIC 16</v>
      </c>
      <c r="D103" s="71" t="str">
        <f>VLOOKUP(C103, 'Correspondance tables'!$O$3:$P$73, 2, FALSE)</f>
        <v>ISIC 16</v>
      </c>
      <c r="E103" s="91">
        <v>70.78</v>
      </c>
      <c r="F103" s="91">
        <v>8.7899999999999991</v>
      </c>
      <c r="G103" s="91">
        <v>3.7</v>
      </c>
      <c r="H103" s="91">
        <v>14.61</v>
      </c>
      <c r="I103" s="91">
        <v>135.11000000000001</v>
      </c>
      <c r="J103" s="91">
        <v>11.02</v>
      </c>
      <c r="K103" s="91">
        <v>3000.22</v>
      </c>
      <c r="L103" s="91">
        <v>118.55</v>
      </c>
      <c r="M103" s="91">
        <v>6.25</v>
      </c>
      <c r="N103" s="91">
        <v>4.53</v>
      </c>
      <c r="O103" s="91">
        <v>42.8</v>
      </c>
      <c r="P103" s="91">
        <v>10.54</v>
      </c>
      <c r="Q103" s="91">
        <v>32.65</v>
      </c>
      <c r="R103" s="91">
        <v>68.17</v>
      </c>
      <c r="S103" s="91">
        <v>35.81</v>
      </c>
      <c r="T103" s="91">
        <v>124.46</v>
      </c>
      <c r="U103" s="91">
        <v>19.46</v>
      </c>
      <c r="V103" s="91">
        <v>30.59</v>
      </c>
      <c r="W103" s="91">
        <v>63.63</v>
      </c>
      <c r="X103" s="91">
        <v>119.47</v>
      </c>
      <c r="Y103" s="91">
        <v>59.49</v>
      </c>
      <c r="Z103" s="91">
        <v>1075.4000000000001</v>
      </c>
      <c r="AA103" s="91">
        <v>21.49</v>
      </c>
      <c r="AB103" s="91">
        <v>107.16</v>
      </c>
      <c r="AC103" s="91">
        <v>1.41</v>
      </c>
      <c r="AD103" s="91">
        <v>13.59</v>
      </c>
      <c r="AE103" s="91">
        <v>1884.69</v>
      </c>
      <c r="AF103" s="91">
        <v>6.59</v>
      </c>
      <c r="AG103" s="91">
        <v>158.93</v>
      </c>
      <c r="AH103" s="91">
        <v>52.15</v>
      </c>
      <c r="AI103" s="91">
        <v>15.92</v>
      </c>
      <c r="AJ103" s="91">
        <v>1.64</v>
      </c>
      <c r="AK103" s="91">
        <v>1.06</v>
      </c>
      <c r="AL103" s="91">
        <v>28.16</v>
      </c>
      <c r="AM103" s="91">
        <v>1.1100000000000001</v>
      </c>
      <c r="AN103" s="91">
        <v>31.25</v>
      </c>
      <c r="AO103" s="91">
        <v>6.39</v>
      </c>
      <c r="AP103" s="91">
        <v>18.54</v>
      </c>
      <c r="AQ103" s="91">
        <v>11.68</v>
      </c>
      <c r="AR103" s="91">
        <v>5.86</v>
      </c>
      <c r="AS103" s="91">
        <v>3.99</v>
      </c>
      <c r="AT103" s="91">
        <v>1.94</v>
      </c>
      <c r="AU103" s="91">
        <v>1.03</v>
      </c>
      <c r="AV103" s="91">
        <v>125.44</v>
      </c>
      <c r="AW103" s="91">
        <v>8.76</v>
      </c>
      <c r="AX103" s="91">
        <v>15.09</v>
      </c>
      <c r="AY103" s="91">
        <v>2.2599999999999998</v>
      </c>
      <c r="AZ103" s="91">
        <v>8.02</v>
      </c>
      <c r="BA103" s="91">
        <v>14.77</v>
      </c>
      <c r="BB103" s="91">
        <v>7.83</v>
      </c>
      <c r="BC103" s="91">
        <v>0.84</v>
      </c>
      <c r="BD103" s="91">
        <v>0.38</v>
      </c>
      <c r="BE103" s="91">
        <v>228.21</v>
      </c>
      <c r="BF103" s="91">
        <v>14.11</v>
      </c>
      <c r="BG103" s="91">
        <v>17.54</v>
      </c>
      <c r="BH103" s="91">
        <v>4.09</v>
      </c>
      <c r="BI103" s="91">
        <v>7.95</v>
      </c>
      <c r="BJ103" s="91">
        <v>11.04</v>
      </c>
      <c r="BK103" s="92">
        <v>6</v>
      </c>
      <c r="BL103" s="91">
        <v>4.57</v>
      </c>
      <c r="BM103" s="91">
        <v>9.5399999999999991</v>
      </c>
      <c r="BN103" s="91">
        <v>39.549999999999997</v>
      </c>
      <c r="BO103" s="92">
        <v>0</v>
      </c>
      <c r="BP103" s="93">
        <v>0</v>
      </c>
      <c r="BQ103" s="92" t="s">
        <v>308</v>
      </c>
      <c r="BR103" s="91">
        <v>7956.63</v>
      </c>
      <c r="BS103" s="92" t="s">
        <v>308</v>
      </c>
      <c r="BT103" s="91">
        <v>872.99</v>
      </c>
      <c r="BU103" s="92" t="s">
        <v>308</v>
      </c>
      <c r="BV103" s="92">
        <v>0</v>
      </c>
      <c r="BW103" s="92" t="s">
        <v>308</v>
      </c>
      <c r="BX103" s="92">
        <v>0</v>
      </c>
      <c r="BY103" s="92" t="s">
        <v>308</v>
      </c>
      <c r="BZ103" s="91">
        <v>872.99</v>
      </c>
      <c r="CA103" s="92" t="s">
        <v>308</v>
      </c>
      <c r="CB103" s="91">
        <v>216.36</v>
      </c>
      <c r="CC103" s="92" t="s">
        <v>308</v>
      </c>
      <c r="CD103" s="92">
        <v>0</v>
      </c>
      <c r="CE103" s="92" t="s">
        <v>308</v>
      </c>
      <c r="CF103" s="91">
        <v>122.16</v>
      </c>
      <c r="CG103" s="92" t="s">
        <v>308</v>
      </c>
      <c r="CH103" s="91">
        <v>122.16</v>
      </c>
      <c r="CI103" s="92" t="s">
        <v>308</v>
      </c>
      <c r="CJ103" s="91">
        <v>338.52</v>
      </c>
      <c r="CK103" s="92" t="s">
        <v>308</v>
      </c>
      <c r="CL103" s="92">
        <v>0</v>
      </c>
      <c r="CM103" s="92" t="s">
        <v>308</v>
      </c>
      <c r="CN103" s="92">
        <v>0</v>
      </c>
      <c r="CO103" s="92" t="s">
        <v>308</v>
      </c>
      <c r="CP103" s="92">
        <v>0</v>
      </c>
      <c r="CQ103" s="92" t="s">
        <v>308</v>
      </c>
      <c r="CR103" s="94">
        <v>127.49</v>
      </c>
      <c r="CS103" s="92" t="s">
        <v>308</v>
      </c>
      <c r="CT103" s="91">
        <v>127.49</v>
      </c>
      <c r="CU103" s="92" t="s">
        <v>308</v>
      </c>
      <c r="CV103" s="92">
        <v>1339</v>
      </c>
      <c r="CW103" s="92" t="s">
        <v>308</v>
      </c>
      <c r="CX103" s="91">
        <v>9295.6299999999992</v>
      </c>
      <c r="CY103" s="92" t="s">
        <v>308</v>
      </c>
    </row>
    <row r="104" spans="1:103" ht="14.5" x14ac:dyDescent="0.35">
      <c r="A104" s="86" t="s">
        <v>408</v>
      </c>
      <c r="B104" s="86" t="s">
        <v>334</v>
      </c>
      <c r="C104" s="71" t="str">
        <f>'Correspondance tables'!K10</f>
        <v>ISIC 17</v>
      </c>
      <c r="D104" s="71" t="str">
        <f>VLOOKUP(C104, 'Correspondance tables'!$O$3:$P$73, 2, FALSE)</f>
        <v>ISIC 17T18</v>
      </c>
      <c r="E104" s="87">
        <v>20.73</v>
      </c>
      <c r="F104" s="87">
        <v>1.39</v>
      </c>
      <c r="G104" s="87">
        <v>1.63</v>
      </c>
      <c r="H104" s="87">
        <v>8.51</v>
      </c>
      <c r="I104" s="87">
        <v>658.22</v>
      </c>
      <c r="J104" s="87">
        <v>55.72</v>
      </c>
      <c r="K104" s="87">
        <v>97.48</v>
      </c>
      <c r="L104" s="87">
        <v>4294.5600000000004</v>
      </c>
      <c r="M104" s="87">
        <v>1509.61</v>
      </c>
      <c r="N104" s="87">
        <v>6.42</v>
      </c>
      <c r="O104" s="87">
        <v>195.04</v>
      </c>
      <c r="P104" s="87">
        <v>89.7</v>
      </c>
      <c r="Q104" s="87">
        <v>190.98</v>
      </c>
      <c r="R104" s="87">
        <v>83.79</v>
      </c>
      <c r="S104" s="87">
        <v>20.010000000000002</v>
      </c>
      <c r="T104" s="87">
        <v>40.15</v>
      </c>
      <c r="U104" s="87">
        <v>35.659999999999997</v>
      </c>
      <c r="V104" s="87">
        <v>42.56</v>
      </c>
      <c r="W104" s="87">
        <v>64.27</v>
      </c>
      <c r="X104" s="87">
        <v>60.05</v>
      </c>
      <c r="Y104" s="87">
        <v>8.8800000000000008</v>
      </c>
      <c r="Z104" s="87">
        <v>154.18</v>
      </c>
      <c r="AA104" s="87">
        <v>12.26</v>
      </c>
      <c r="AB104" s="87">
        <v>8.1</v>
      </c>
      <c r="AC104" s="87">
        <v>2.31</v>
      </c>
      <c r="AD104" s="87">
        <v>47.96</v>
      </c>
      <c r="AE104" s="87">
        <v>104.81</v>
      </c>
      <c r="AF104" s="87">
        <v>19.760000000000002</v>
      </c>
      <c r="AG104" s="87">
        <v>392.23</v>
      </c>
      <c r="AH104" s="87">
        <v>186.26</v>
      </c>
      <c r="AI104" s="87">
        <v>13.87</v>
      </c>
      <c r="AJ104" s="87">
        <v>4.24</v>
      </c>
      <c r="AK104" s="87">
        <v>1.66</v>
      </c>
      <c r="AL104" s="87">
        <v>56.97</v>
      </c>
      <c r="AM104" s="87">
        <v>7.9</v>
      </c>
      <c r="AN104" s="87">
        <v>58.32</v>
      </c>
      <c r="AO104" s="87">
        <v>390.87</v>
      </c>
      <c r="AP104" s="87">
        <v>65.010000000000005</v>
      </c>
      <c r="AQ104" s="87">
        <v>14.44</v>
      </c>
      <c r="AR104" s="87">
        <v>74.930000000000007</v>
      </c>
      <c r="AS104" s="87">
        <v>117.37</v>
      </c>
      <c r="AT104" s="87">
        <v>18.71</v>
      </c>
      <c r="AU104" s="87">
        <v>22.56</v>
      </c>
      <c r="AV104" s="87">
        <v>52.18</v>
      </c>
      <c r="AW104" s="87">
        <v>121.9</v>
      </c>
      <c r="AX104" s="87">
        <v>47.63</v>
      </c>
      <c r="AY104" s="87">
        <v>17.149999999999999</v>
      </c>
      <c r="AZ104" s="87">
        <v>29.02</v>
      </c>
      <c r="BA104" s="87">
        <v>28.51</v>
      </c>
      <c r="BB104" s="87">
        <v>26.44</v>
      </c>
      <c r="BC104" s="87">
        <v>3.91</v>
      </c>
      <c r="BD104" s="87">
        <v>8.23</v>
      </c>
      <c r="BE104" s="87">
        <v>104.77</v>
      </c>
      <c r="BF104" s="87">
        <v>79.739999999999995</v>
      </c>
      <c r="BG104" s="87">
        <v>59.31</v>
      </c>
      <c r="BH104" s="87">
        <v>70.73</v>
      </c>
      <c r="BI104" s="87">
        <v>41.01</v>
      </c>
      <c r="BJ104" s="87">
        <v>18.36</v>
      </c>
      <c r="BK104" s="87">
        <v>11.22</v>
      </c>
      <c r="BL104" s="87">
        <v>22.65</v>
      </c>
      <c r="BM104" s="87">
        <v>3.04</v>
      </c>
      <c r="BN104" s="87">
        <v>19.36</v>
      </c>
      <c r="BO104" s="88">
        <v>0</v>
      </c>
      <c r="BP104" s="89">
        <v>0</v>
      </c>
      <c r="BQ104" s="88" t="s">
        <v>308</v>
      </c>
      <c r="BR104" s="87">
        <v>10025.25</v>
      </c>
      <c r="BS104" s="88" t="s">
        <v>308</v>
      </c>
      <c r="BT104" s="87">
        <v>1667.55</v>
      </c>
      <c r="BU104" s="88" t="s">
        <v>308</v>
      </c>
      <c r="BV104" s="88">
        <v>0</v>
      </c>
      <c r="BW104" s="88" t="s">
        <v>308</v>
      </c>
      <c r="BX104" s="87">
        <v>20.25</v>
      </c>
      <c r="BY104" s="88" t="s">
        <v>308</v>
      </c>
      <c r="BZ104" s="87">
        <v>1687.8</v>
      </c>
      <c r="CA104" s="88" t="s">
        <v>308</v>
      </c>
      <c r="CB104" s="87">
        <v>0.02</v>
      </c>
      <c r="CC104" s="88" t="s">
        <v>308</v>
      </c>
      <c r="CD104" s="88">
        <v>0</v>
      </c>
      <c r="CE104" s="88" t="s">
        <v>308</v>
      </c>
      <c r="CF104" s="87">
        <v>180.94</v>
      </c>
      <c r="CG104" s="88" t="s">
        <v>308</v>
      </c>
      <c r="CH104" s="87">
        <v>180.94</v>
      </c>
      <c r="CI104" s="88" t="s">
        <v>308</v>
      </c>
      <c r="CJ104" s="87">
        <v>180.96</v>
      </c>
      <c r="CK104" s="88" t="s">
        <v>308</v>
      </c>
      <c r="CL104" s="88">
        <v>0</v>
      </c>
      <c r="CM104" s="88" t="s">
        <v>308</v>
      </c>
      <c r="CN104" s="88">
        <v>0</v>
      </c>
      <c r="CO104" s="88" t="s">
        <v>308</v>
      </c>
      <c r="CP104" s="88">
        <v>0</v>
      </c>
      <c r="CQ104" s="88" t="s">
        <v>308</v>
      </c>
      <c r="CR104" s="90">
        <v>206.98</v>
      </c>
      <c r="CS104" s="88" t="s">
        <v>308</v>
      </c>
      <c r="CT104" s="87">
        <v>206.98</v>
      </c>
      <c r="CU104" s="88" t="s">
        <v>308</v>
      </c>
      <c r="CV104" s="87">
        <v>2075.7399999999998</v>
      </c>
      <c r="CW104" s="88" t="s">
        <v>308</v>
      </c>
      <c r="CX104" s="87">
        <v>12100.98</v>
      </c>
      <c r="CY104" s="88" t="s">
        <v>308</v>
      </c>
    </row>
    <row r="105" spans="1:103" ht="14.5" x14ac:dyDescent="0.35">
      <c r="A105" s="86" t="s">
        <v>408</v>
      </c>
      <c r="B105" s="86" t="s">
        <v>335</v>
      </c>
      <c r="C105" s="71" t="str">
        <f>'Correspondance tables'!K11</f>
        <v>ISIC 18</v>
      </c>
      <c r="D105" s="71" t="str">
        <f>VLOOKUP(C105, 'Correspondance tables'!$O$3:$P$73, 2, FALSE)</f>
        <v>ISIC 17T18</v>
      </c>
      <c r="E105" s="91">
        <v>0.17</v>
      </c>
      <c r="F105" s="91">
        <v>0.04</v>
      </c>
      <c r="G105" s="91">
        <v>0.01</v>
      </c>
      <c r="H105" s="91">
        <v>0.04</v>
      </c>
      <c r="I105" s="91">
        <v>2.54</v>
      </c>
      <c r="J105" s="91">
        <v>0.72</v>
      </c>
      <c r="K105" s="91">
        <v>0.24</v>
      </c>
      <c r="L105" s="91">
        <v>5.55</v>
      </c>
      <c r="M105" s="91">
        <v>34.840000000000003</v>
      </c>
      <c r="N105" s="91">
        <v>0.05</v>
      </c>
      <c r="O105" s="91">
        <v>4.07</v>
      </c>
      <c r="P105" s="91">
        <v>1.77</v>
      </c>
      <c r="Q105" s="92">
        <v>6</v>
      </c>
      <c r="R105" s="91">
        <v>0.55000000000000004</v>
      </c>
      <c r="S105" s="91">
        <v>0.76</v>
      </c>
      <c r="T105" s="91">
        <v>0.8</v>
      </c>
      <c r="U105" s="91">
        <v>1.1100000000000001</v>
      </c>
      <c r="V105" s="91">
        <v>0.91</v>
      </c>
      <c r="W105" s="91">
        <v>3.84</v>
      </c>
      <c r="X105" s="91">
        <v>2.3199999999999998</v>
      </c>
      <c r="Y105" s="91">
        <v>0.13</v>
      </c>
      <c r="Z105" s="91">
        <v>0.95</v>
      </c>
      <c r="AA105" s="91">
        <v>0.51</v>
      </c>
      <c r="AB105" s="91">
        <v>0.52</v>
      </c>
      <c r="AC105" s="91">
        <v>0.09</v>
      </c>
      <c r="AD105" s="91">
        <v>0.28999999999999998</v>
      </c>
      <c r="AE105" s="91">
        <v>1.1200000000000001</v>
      </c>
      <c r="AF105" s="91">
        <v>1.51</v>
      </c>
      <c r="AG105" s="91">
        <v>17.440000000000001</v>
      </c>
      <c r="AH105" s="91">
        <v>13.61</v>
      </c>
      <c r="AI105" s="91">
        <v>0.69</v>
      </c>
      <c r="AJ105" s="91">
        <v>0.02</v>
      </c>
      <c r="AK105" s="91">
        <v>0.11</v>
      </c>
      <c r="AL105" s="91">
        <v>0.46</v>
      </c>
      <c r="AM105" s="91">
        <v>0.49</v>
      </c>
      <c r="AN105" s="91">
        <v>1.77</v>
      </c>
      <c r="AO105" s="91">
        <v>48.37</v>
      </c>
      <c r="AP105" s="91">
        <v>41.95</v>
      </c>
      <c r="AQ105" s="91">
        <v>1.67</v>
      </c>
      <c r="AR105" s="91">
        <v>5.32</v>
      </c>
      <c r="AS105" s="91">
        <v>5.01</v>
      </c>
      <c r="AT105" s="91">
        <v>2.5299999999999998</v>
      </c>
      <c r="AU105" s="91">
        <v>1.51</v>
      </c>
      <c r="AV105" s="91">
        <v>1.28</v>
      </c>
      <c r="AW105" s="91">
        <v>5.29</v>
      </c>
      <c r="AX105" s="91">
        <v>3.1</v>
      </c>
      <c r="AY105" s="91">
        <v>0.98</v>
      </c>
      <c r="AZ105" s="91">
        <v>7.21</v>
      </c>
      <c r="BA105" s="91">
        <v>2.38</v>
      </c>
      <c r="BB105" s="91">
        <v>0.52</v>
      </c>
      <c r="BC105" s="91">
        <v>0.18</v>
      </c>
      <c r="BD105" s="91">
        <v>0.89</v>
      </c>
      <c r="BE105" s="91">
        <v>3.46</v>
      </c>
      <c r="BF105" s="91">
        <v>8.8800000000000008</v>
      </c>
      <c r="BG105" s="91">
        <v>9.0399999999999991</v>
      </c>
      <c r="BH105" s="91">
        <v>1.03</v>
      </c>
      <c r="BI105" s="91">
        <v>0.64</v>
      </c>
      <c r="BJ105" s="91">
        <v>1.74</v>
      </c>
      <c r="BK105" s="91">
        <v>1.24</v>
      </c>
      <c r="BL105" s="91">
        <v>1.49</v>
      </c>
      <c r="BM105" s="91">
        <v>0.13</v>
      </c>
      <c r="BN105" s="91">
        <v>0.1</v>
      </c>
      <c r="BO105" s="92">
        <v>0</v>
      </c>
      <c r="BP105" s="93">
        <v>0</v>
      </c>
      <c r="BQ105" s="92" t="s">
        <v>308</v>
      </c>
      <c r="BR105" s="91">
        <v>261.99</v>
      </c>
      <c r="BS105" s="92" t="s">
        <v>308</v>
      </c>
      <c r="BT105" s="91">
        <v>6.18</v>
      </c>
      <c r="BU105" s="92" t="s">
        <v>308</v>
      </c>
      <c r="BV105" s="92">
        <v>0</v>
      </c>
      <c r="BW105" s="92" t="s">
        <v>308</v>
      </c>
      <c r="BX105" s="92">
        <v>0</v>
      </c>
      <c r="BY105" s="92" t="s">
        <v>308</v>
      </c>
      <c r="BZ105" s="91">
        <v>6.18</v>
      </c>
      <c r="CA105" s="92" t="s">
        <v>308</v>
      </c>
      <c r="CB105" s="91">
        <v>0.13</v>
      </c>
      <c r="CC105" s="92" t="s">
        <v>308</v>
      </c>
      <c r="CD105" s="92">
        <v>0</v>
      </c>
      <c r="CE105" s="92" t="s">
        <v>308</v>
      </c>
      <c r="CF105" s="91">
        <v>3.66</v>
      </c>
      <c r="CG105" s="92" t="s">
        <v>308</v>
      </c>
      <c r="CH105" s="91">
        <v>3.66</v>
      </c>
      <c r="CI105" s="92" t="s">
        <v>308</v>
      </c>
      <c r="CJ105" s="91">
        <v>3.79</v>
      </c>
      <c r="CK105" s="92" t="s">
        <v>308</v>
      </c>
      <c r="CL105" s="92">
        <v>0</v>
      </c>
      <c r="CM105" s="92" t="s">
        <v>308</v>
      </c>
      <c r="CN105" s="92">
        <v>0</v>
      </c>
      <c r="CO105" s="92" t="s">
        <v>308</v>
      </c>
      <c r="CP105" s="92">
        <v>0</v>
      </c>
      <c r="CQ105" s="92" t="s">
        <v>308</v>
      </c>
      <c r="CR105" s="94">
        <v>16.36</v>
      </c>
      <c r="CS105" s="92" t="s">
        <v>308</v>
      </c>
      <c r="CT105" s="91">
        <v>16.36</v>
      </c>
      <c r="CU105" s="92" t="s">
        <v>308</v>
      </c>
      <c r="CV105" s="91">
        <v>26.33</v>
      </c>
      <c r="CW105" s="92" t="s">
        <v>308</v>
      </c>
      <c r="CX105" s="91">
        <v>288.32</v>
      </c>
      <c r="CY105" s="92" t="s">
        <v>308</v>
      </c>
    </row>
    <row r="106" spans="1:103" ht="14.5" x14ac:dyDescent="0.35">
      <c r="A106" s="86" t="s">
        <v>408</v>
      </c>
      <c r="B106" s="86" t="s">
        <v>336</v>
      </c>
      <c r="C106" s="71" t="str">
        <f>'Correspondance tables'!K12</f>
        <v>ISIC 19</v>
      </c>
      <c r="D106" s="71" t="str">
        <f>VLOOKUP(C106, 'Correspondance tables'!$O$3:$P$73, 2, FALSE)</f>
        <v>ISIC 19</v>
      </c>
      <c r="E106" s="87">
        <v>1293.27</v>
      </c>
      <c r="F106" s="88">
        <v>95</v>
      </c>
      <c r="G106" s="87">
        <v>120.61</v>
      </c>
      <c r="H106" s="87">
        <v>175.78</v>
      </c>
      <c r="I106" s="87">
        <v>364.01</v>
      </c>
      <c r="J106" s="87">
        <v>41.77</v>
      </c>
      <c r="K106" s="87">
        <v>59.58</v>
      </c>
      <c r="L106" s="87">
        <v>84.2</v>
      </c>
      <c r="M106" s="87">
        <v>16.86</v>
      </c>
      <c r="N106" s="87">
        <v>7699.81</v>
      </c>
      <c r="O106" s="87">
        <v>5185.7700000000004</v>
      </c>
      <c r="P106" s="87">
        <v>66.489999999999995</v>
      </c>
      <c r="Q106" s="87">
        <v>97.39</v>
      </c>
      <c r="R106" s="87">
        <v>484.28</v>
      </c>
      <c r="S106" s="87">
        <v>718.04</v>
      </c>
      <c r="T106" s="87">
        <v>129.72</v>
      </c>
      <c r="U106" s="87">
        <v>28.88</v>
      </c>
      <c r="V106" s="87">
        <v>107.89</v>
      </c>
      <c r="W106" s="87">
        <v>140.24</v>
      </c>
      <c r="X106" s="87">
        <v>121.48</v>
      </c>
      <c r="Y106" s="87">
        <v>24.95</v>
      </c>
      <c r="Z106" s="87">
        <v>151.6</v>
      </c>
      <c r="AA106" s="87">
        <v>57.44</v>
      </c>
      <c r="AB106" s="87">
        <v>2264.81</v>
      </c>
      <c r="AC106" s="87">
        <v>31.41</v>
      </c>
      <c r="AD106" s="87">
        <v>213.24</v>
      </c>
      <c r="AE106" s="87">
        <v>1334.21</v>
      </c>
      <c r="AF106" s="87">
        <v>188.62</v>
      </c>
      <c r="AG106" s="87">
        <v>1593.15</v>
      </c>
      <c r="AH106" s="87">
        <v>835.71</v>
      </c>
      <c r="AI106" s="87">
        <v>5515.21</v>
      </c>
      <c r="AJ106" s="87">
        <v>3752.92</v>
      </c>
      <c r="AK106" s="87">
        <v>8254.5</v>
      </c>
      <c r="AL106" s="87">
        <v>871.01</v>
      </c>
      <c r="AM106" s="87">
        <v>127.06</v>
      </c>
      <c r="AN106" s="87">
        <v>183.97</v>
      </c>
      <c r="AO106" s="87">
        <v>23.97</v>
      </c>
      <c r="AP106" s="87">
        <v>61.07</v>
      </c>
      <c r="AQ106" s="87">
        <v>73.489999999999995</v>
      </c>
      <c r="AR106" s="87">
        <v>80.650000000000006</v>
      </c>
      <c r="AS106" s="87">
        <v>405.12</v>
      </c>
      <c r="AT106" s="87">
        <v>54.4</v>
      </c>
      <c r="AU106" s="87">
        <v>147.07</v>
      </c>
      <c r="AV106" s="87">
        <v>126.03</v>
      </c>
      <c r="AW106" s="87">
        <v>185.77</v>
      </c>
      <c r="AX106" s="87">
        <v>81.93</v>
      </c>
      <c r="AY106" s="87">
        <v>55.79</v>
      </c>
      <c r="AZ106" s="87">
        <v>54.07</v>
      </c>
      <c r="BA106" s="87">
        <v>45.09</v>
      </c>
      <c r="BB106" s="87">
        <v>166.07</v>
      </c>
      <c r="BC106" s="87">
        <v>18.399999999999999</v>
      </c>
      <c r="BD106" s="87">
        <v>40.01</v>
      </c>
      <c r="BE106" s="87">
        <v>244.9</v>
      </c>
      <c r="BF106" s="87">
        <v>1075.02</v>
      </c>
      <c r="BG106" s="87">
        <v>154.88</v>
      </c>
      <c r="BH106" s="87">
        <v>128.99</v>
      </c>
      <c r="BI106" s="87">
        <v>89.09</v>
      </c>
      <c r="BJ106" s="87">
        <v>59.93</v>
      </c>
      <c r="BK106" s="87">
        <v>78.55</v>
      </c>
      <c r="BL106" s="87">
        <v>63.25</v>
      </c>
      <c r="BM106" s="87">
        <v>10.86</v>
      </c>
      <c r="BN106" s="87">
        <v>73.25</v>
      </c>
      <c r="BO106" s="88">
        <v>0</v>
      </c>
      <c r="BP106" s="89">
        <v>0</v>
      </c>
      <c r="BQ106" s="88" t="s">
        <v>308</v>
      </c>
      <c r="BR106" s="87">
        <v>46028.53</v>
      </c>
      <c r="BS106" s="88" t="s">
        <v>308</v>
      </c>
      <c r="BT106" s="87">
        <v>21816.59</v>
      </c>
      <c r="BU106" s="88" t="s">
        <v>308</v>
      </c>
      <c r="BV106" s="88">
        <v>0</v>
      </c>
      <c r="BW106" s="88" t="s">
        <v>308</v>
      </c>
      <c r="BX106" s="87">
        <v>2.56</v>
      </c>
      <c r="BY106" s="88" t="s">
        <v>308</v>
      </c>
      <c r="BZ106" s="87">
        <v>21819.15</v>
      </c>
      <c r="CA106" s="88" t="s">
        <v>308</v>
      </c>
      <c r="CB106" s="88">
        <v>0</v>
      </c>
      <c r="CC106" s="88" t="s">
        <v>308</v>
      </c>
      <c r="CD106" s="88">
        <v>0</v>
      </c>
      <c r="CE106" s="88" t="s">
        <v>308</v>
      </c>
      <c r="CF106" s="87">
        <v>1473.71</v>
      </c>
      <c r="CG106" s="88" t="s">
        <v>308</v>
      </c>
      <c r="CH106" s="87">
        <v>1473.71</v>
      </c>
      <c r="CI106" s="88" t="s">
        <v>308</v>
      </c>
      <c r="CJ106" s="87">
        <v>1473.71</v>
      </c>
      <c r="CK106" s="88" t="s">
        <v>308</v>
      </c>
      <c r="CL106" s="88">
        <v>0</v>
      </c>
      <c r="CM106" s="88" t="s">
        <v>308</v>
      </c>
      <c r="CN106" s="88">
        <v>0</v>
      </c>
      <c r="CO106" s="88" t="s">
        <v>308</v>
      </c>
      <c r="CP106" s="88">
        <v>0</v>
      </c>
      <c r="CQ106" s="88" t="s">
        <v>308</v>
      </c>
      <c r="CR106" s="90">
        <v>3524.17</v>
      </c>
      <c r="CS106" s="88" t="s">
        <v>308</v>
      </c>
      <c r="CT106" s="87">
        <v>3524.17</v>
      </c>
      <c r="CU106" s="88" t="s">
        <v>308</v>
      </c>
      <c r="CV106" s="87">
        <v>26817.03</v>
      </c>
      <c r="CW106" s="88" t="s">
        <v>308</v>
      </c>
      <c r="CX106" s="87">
        <v>72845.56</v>
      </c>
      <c r="CY106" s="88" t="s">
        <v>308</v>
      </c>
    </row>
    <row r="107" spans="1:103" ht="14.5" x14ac:dyDescent="0.35">
      <c r="A107" s="86" t="s">
        <v>408</v>
      </c>
      <c r="B107" s="86" t="s">
        <v>337</v>
      </c>
      <c r="C107" s="71" t="str">
        <f>'Correspondance tables'!K13</f>
        <v>ISIC 20</v>
      </c>
      <c r="D107" s="71" t="str">
        <f>VLOOKUP(C107, 'Correspondance tables'!$O$3:$P$73, 2, FALSE)</f>
        <v>ISIC 20</v>
      </c>
      <c r="E107" s="91">
        <v>3635.9</v>
      </c>
      <c r="F107" s="91">
        <v>51.72</v>
      </c>
      <c r="G107" s="91">
        <v>56.32</v>
      </c>
      <c r="H107" s="91">
        <v>240.29</v>
      </c>
      <c r="I107" s="91">
        <v>1991.83</v>
      </c>
      <c r="J107" s="91">
        <v>1766.6</v>
      </c>
      <c r="K107" s="91">
        <v>449.52</v>
      </c>
      <c r="L107" s="91">
        <v>1570.49</v>
      </c>
      <c r="M107" s="91">
        <v>565.36</v>
      </c>
      <c r="N107" s="91">
        <v>1802.02</v>
      </c>
      <c r="O107" s="91">
        <v>28584.86</v>
      </c>
      <c r="P107" s="91">
        <v>3483.09</v>
      </c>
      <c r="Q107" s="91">
        <v>11685.35</v>
      </c>
      <c r="R107" s="91">
        <v>846.79</v>
      </c>
      <c r="S107" s="91">
        <v>937.34</v>
      </c>
      <c r="T107" s="91">
        <v>1214.42</v>
      </c>
      <c r="U107" s="91">
        <v>896.21</v>
      </c>
      <c r="V107" s="91">
        <v>834.35</v>
      </c>
      <c r="W107" s="91">
        <v>937.64</v>
      </c>
      <c r="X107" s="91">
        <v>1715.9</v>
      </c>
      <c r="Y107" s="91">
        <v>348.09</v>
      </c>
      <c r="Z107" s="91">
        <v>795.94</v>
      </c>
      <c r="AA107" s="92">
        <v>343</v>
      </c>
      <c r="AB107" s="91">
        <v>1110.04</v>
      </c>
      <c r="AC107" s="91">
        <v>126.33</v>
      </c>
      <c r="AD107" s="91">
        <v>173.87</v>
      </c>
      <c r="AE107" s="91">
        <v>1889.04</v>
      </c>
      <c r="AF107" s="91">
        <v>232.7</v>
      </c>
      <c r="AG107" s="91">
        <v>718.76</v>
      </c>
      <c r="AH107" s="91">
        <v>192.71</v>
      </c>
      <c r="AI107" s="91">
        <v>151.78</v>
      </c>
      <c r="AJ107" s="91">
        <v>21.02</v>
      </c>
      <c r="AK107" s="91">
        <v>35.729999999999997</v>
      </c>
      <c r="AL107" s="91">
        <v>99.9</v>
      </c>
      <c r="AM107" s="91">
        <v>5.65</v>
      </c>
      <c r="AN107" s="91">
        <v>320.95999999999998</v>
      </c>
      <c r="AO107" s="91">
        <v>100.86</v>
      </c>
      <c r="AP107" s="91">
        <v>99.71</v>
      </c>
      <c r="AQ107" s="91">
        <v>26.53</v>
      </c>
      <c r="AR107" s="91">
        <v>52.93</v>
      </c>
      <c r="AS107" s="91">
        <v>27.09</v>
      </c>
      <c r="AT107" s="91">
        <v>6.79</v>
      </c>
      <c r="AU107" s="91">
        <v>9.91</v>
      </c>
      <c r="AV107" s="91">
        <v>338.02</v>
      </c>
      <c r="AW107" s="91">
        <v>50.78</v>
      </c>
      <c r="AX107" s="91">
        <v>253.9</v>
      </c>
      <c r="AY107" s="91">
        <v>258.62</v>
      </c>
      <c r="AZ107" s="91">
        <v>33.08</v>
      </c>
      <c r="BA107" s="92">
        <v>115</v>
      </c>
      <c r="BB107" s="91">
        <v>52.94</v>
      </c>
      <c r="BC107" s="91">
        <v>13.15</v>
      </c>
      <c r="BD107" s="91">
        <v>6.59</v>
      </c>
      <c r="BE107" s="91">
        <v>456.95</v>
      </c>
      <c r="BF107" s="91">
        <v>182.72</v>
      </c>
      <c r="BG107" s="91">
        <v>111.64</v>
      </c>
      <c r="BH107" s="91">
        <v>1074.3</v>
      </c>
      <c r="BI107" s="92">
        <v>96</v>
      </c>
      <c r="BJ107" s="91">
        <v>50.28</v>
      </c>
      <c r="BK107" s="91">
        <v>66.319999999999993</v>
      </c>
      <c r="BL107" s="91">
        <v>58.11</v>
      </c>
      <c r="BM107" s="91">
        <v>15.55</v>
      </c>
      <c r="BN107" s="91">
        <v>257.77999999999997</v>
      </c>
      <c r="BO107" s="91">
        <v>0.04</v>
      </c>
      <c r="BP107" s="93">
        <v>0</v>
      </c>
      <c r="BQ107" s="92" t="s">
        <v>308</v>
      </c>
      <c r="BR107" s="91">
        <v>73647.11</v>
      </c>
      <c r="BS107" s="92" t="s">
        <v>308</v>
      </c>
      <c r="BT107" s="91">
        <v>8640.23</v>
      </c>
      <c r="BU107" s="92" t="s">
        <v>308</v>
      </c>
      <c r="BV107" s="91">
        <v>0.01</v>
      </c>
      <c r="BW107" s="92" t="s">
        <v>308</v>
      </c>
      <c r="BX107" s="91">
        <v>25.09</v>
      </c>
      <c r="BY107" s="92" t="s">
        <v>308</v>
      </c>
      <c r="BZ107" s="91">
        <v>8665.33</v>
      </c>
      <c r="CA107" s="92" t="s">
        <v>308</v>
      </c>
      <c r="CB107" s="91">
        <v>575.39</v>
      </c>
      <c r="CC107" s="92" t="s">
        <v>308</v>
      </c>
      <c r="CD107" s="92">
        <v>0</v>
      </c>
      <c r="CE107" s="92" t="s">
        <v>308</v>
      </c>
      <c r="CF107" s="91">
        <v>1890.59</v>
      </c>
      <c r="CG107" s="92" t="s">
        <v>308</v>
      </c>
      <c r="CH107" s="91">
        <v>1890.59</v>
      </c>
      <c r="CI107" s="92" t="s">
        <v>308</v>
      </c>
      <c r="CJ107" s="91">
        <v>2465.9699999999998</v>
      </c>
      <c r="CK107" s="92" t="s">
        <v>308</v>
      </c>
      <c r="CL107" s="92">
        <v>0</v>
      </c>
      <c r="CM107" s="92" t="s">
        <v>308</v>
      </c>
      <c r="CN107" s="92">
        <v>0</v>
      </c>
      <c r="CO107" s="92" t="s">
        <v>308</v>
      </c>
      <c r="CP107" s="92">
        <v>0</v>
      </c>
      <c r="CQ107" s="92" t="s">
        <v>308</v>
      </c>
      <c r="CR107" s="94">
        <v>6287.2</v>
      </c>
      <c r="CS107" s="92" t="s">
        <v>308</v>
      </c>
      <c r="CT107" s="91">
        <v>6287.2</v>
      </c>
      <c r="CU107" s="92" t="s">
        <v>308</v>
      </c>
      <c r="CV107" s="91">
        <v>17418.5</v>
      </c>
      <c r="CW107" s="92" t="s">
        <v>308</v>
      </c>
      <c r="CX107" s="91">
        <v>91065.62</v>
      </c>
      <c r="CY107" s="92" t="s">
        <v>308</v>
      </c>
    </row>
    <row r="108" spans="1:103" ht="14.5" x14ac:dyDescent="0.35">
      <c r="A108" s="86" t="s">
        <v>408</v>
      </c>
      <c r="B108" s="86" t="s">
        <v>338</v>
      </c>
      <c r="C108" s="71" t="str">
        <f>'Correspondance tables'!K14</f>
        <v>ISIC 21</v>
      </c>
      <c r="D108" s="71" t="str">
        <f>VLOOKUP(C108, 'Correspondance tables'!$O$3:$P$73, 2, FALSE)</f>
        <v>ISIC 21</v>
      </c>
      <c r="E108" s="87">
        <v>491.9</v>
      </c>
      <c r="F108" s="87">
        <v>0.08</v>
      </c>
      <c r="G108" s="87">
        <v>17.95</v>
      </c>
      <c r="H108" s="87">
        <v>0.18</v>
      </c>
      <c r="I108" s="87">
        <v>429.02</v>
      </c>
      <c r="J108" s="87">
        <v>2.97</v>
      </c>
      <c r="K108" s="87">
        <v>0.52</v>
      </c>
      <c r="L108" s="87">
        <v>1.74</v>
      </c>
      <c r="M108" s="87">
        <v>0.1</v>
      </c>
      <c r="N108" s="87">
        <v>1.1499999999999999</v>
      </c>
      <c r="O108" s="87">
        <v>378.96</v>
      </c>
      <c r="P108" s="87">
        <v>9323.27</v>
      </c>
      <c r="Q108" s="87">
        <v>61.32</v>
      </c>
      <c r="R108" s="87">
        <v>15.57</v>
      </c>
      <c r="S108" s="87">
        <v>0.93</v>
      </c>
      <c r="T108" s="87">
        <v>0.72</v>
      </c>
      <c r="U108" s="87">
        <v>2.52</v>
      </c>
      <c r="V108" s="87">
        <v>1.83</v>
      </c>
      <c r="W108" s="87">
        <v>1.1000000000000001</v>
      </c>
      <c r="X108" s="87">
        <v>7.85</v>
      </c>
      <c r="Y108" s="87">
        <v>0.53</v>
      </c>
      <c r="Z108" s="87">
        <v>58.27</v>
      </c>
      <c r="AA108" s="87">
        <v>0.73</v>
      </c>
      <c r="AB108" s="87">
        <v>0.9</v>
      </c>
      <c r="AC108" s="87">
        <v>1.1299999999999999</v>
      </c>
      <c r="AD108" s="87">
        <v>5.36</v>
      </c>
      <c r="AE108" s="87">
        <v>2.4700000000000002</v>
      </c>
      <c r="AF108" s="87">
        <v>0.85</v>
      </c>
      <c r="AG108" s="87">
        <v>107.67</v>
      </c>
      <c r="AH108" s="87">
        <v>12.06</v>
      </c>
      <c r="AI108" s="87">
        <v>1.28</v>
      </c>
      <c r="AJ108" s="87">
        <v>0.87</v>
      </c>
      <c r="AK108" s="87">
        <v>0.49</v>
      </c>
      <c r="AL108" s="87">
        <v>3.87</v>
      </c>
      <c r="AM108" s="87">
        <v>0.46</v>
      </c>
      <c r="AN108" s="87">
        <v>2.76</v>
      </c>
      <c r="AO108" s="87">
        <v>0.22</v>
      </c>
      <c r="AP108" s="87">
        <v>0.37</v>
      </c>
      <c r="AQ108" s="87">
        <v>0.45</v>
      </c>
      <c r="AR108" s="87">
        <v>3.17</v>
      </c>
      <c r="AS108" s="87">
        <v>2.69</v>
      </c>
      <c r="AT108" s="87">
        <v>2.42</v>
      </c>
      <c r="AU108" s="87">
        <v>0.05</v>
      </c>
      <c r="AV108" s="87">
        <v>0.69</v>
      </c>
      <c r="AW108" s="87">
        <v>39.29</v>
      </c>
      <c r="AX108" s="87">
        <v>10.09</v>
      </c>
      <c r="AY108" s="87">
        <v>160.72999999999999</v>
      </c>
      <c r="AZ108" s="87">
        <v>4.7699999999999996</v>
      </c>
      <c r="BA108" s="87">
        <v>239.24</v>
      </c>
      <c r="BB108" s="87">
        <v>9.75</v>
      </c>
      <c r="BC108" s="87">
        <v>1.23</v>
      </c>
      <c r="BD108" s="87">
        <v>0.06</v>
      </c>
      <c r="BE108" s="87">
        <v>17.510000000000002</v>
      </c>
      <c r="BF108" s="87">
        <v>228.54</v>
      </c>
      <c r="BG108" s="87">
        <v>79.89</v>
      </c>
      <c r="BH108" s="87">
        <v>10351.11</v>
      </c>
      <c r="BI108" s="87">
        <v>538.95000000000005</v>
      </c>
      <c r="BJ108" s="87">
        <v>2.31</v>
      </c>
      <c r="BK108" s="87">
        <v>3.24</v>
      </c>
      <c r="BL108" s="87">
        <v>9.92</v>
      </c>
      <c r="BM108" s="87">
        <v>0.19</v>
      </c>
      <c r="BN108" s="87">
        <v>2.5099999999999998</v>
      </c>
      <c r="BO108" s="88">
        <v>0</v>
      </c>
      <c r="BP108" s="89">
        <v>0</v>
      </c>
      <c r="BQ108" s="88" t="s">
        <v>308</v>
      </c>
      <c r="BR108" s="87">
        <v>22648.78</v>
      </c>
      <c r="BS108" s="88" t="s">
        <v>308</v>
      </c>
      <c r="BT108" s="87">
        <v>10956.74</v>
      </c>
      <c r="BU108" s="88" t="s">
        <v>308</v>
      </c>
      <c r="BV108" s="87">
        <v>0.36</v>
      </c>
      <c r="BW108" s="88" t="s">
        <v>308</v>
      </c>
      <c r="BX108" s="87">
        <v>20368.240000000002</v>
      </c>
      <c r="BY108" s="88" t="s">
        <v>308</v>
      </c>
      <c r="BZ108" s="87">
        <v>31325.34</v>
      </c>
      <c r="CA108" s="88" t="s">
        <v>308</v>
      </c>
      <c r="CB108" s="87">
        <v>710.4</v>
      </c>
      <c r="CC108" s="88" t="s">
        <v>308</v>
      </c>
      <c r="CD108" s="88">
        <v>0</v>
      </c>
      <c r="CE108" s="88" t="s">
        <v>308</v>
      </c>
      <c r="CF108" s="87">
        <v>320.02</v>
      </c>
      <c r="CG108" s="88" t="s">
        <v>308</v>
      </c>
      <c r="CH108" s="87">
        <v>320.02</v>
      </c>
      <c r="CI108" s="88" t="s">
        <v>308</v>
      </c>
      <c r="CJ108" s="87">
        <v>1030.42</v>
      </c>
      <c r="CK108" s="88" t="s">
        <v>308</v>
      </c>
      <c r="CL108" s="88">
        <v>0</v>
      </c>
      <c r="CM108" s="88" t="s">
        <v>308</v>
      </c>
      <c r="CN108" s="88">
        <v>0</v>
      </c>
      <c r="CO108" s="88" t="s">
        <v>308</v>
      </c>
      <c r="CP108" s="88">
        <v>0</v>
      </c>
      <c r="CQ108" s="88" t="s">
        <v>308</v>
      </c>
      <c r="CR108" s="90">
        <v>9218.15</v>
      </c>
      <c r="CS108" s="88" t="s">
        <v>308</v>
      </c>
      <c r="CT108" s="87">
        <v>9218.15</v>
      </c>
      <c r="CU108" s="88" t="s">
        <v>308</v>
      </c>
      <c r="CV108" s="87">
        <v>41573.9</v>
      </c>
      <c r="CW108" s="88" t="s">
        <v>308</v>
      </c>
      <c r="CX108" s="87">
        <v>64222.69</v>
      </c>
      <c r="CY108" s="88" t="s">
        <v>308</v>
      </c>
    </row>
    <row r="109" spans="1:103" ht="14.5" x14ac:dyDescent="0.35">
      <c r="A109" s="86" t="s">
        <v>408</v>
      </c>
      <c r="B109" s="86" t="s">
        <v>339</v>
      </c>
      <c r="C109" s="71" t="str">
        <f>'Correspondance tables'!K15</f>
        <v>ISIC 22</v>
      </c>
      <c r="D109" s="71" t="str">
        <f>VLOOKUP(C109, 'Correspondance tables'!$O$3:$P$73, 2, FALSE)</f>
        <v>ISIC 22</v>
      </c>
      <c r="E109" s="91">
        <v>201.28</v>
      </c>
      <c r="F109" s="91">
        <v>9.67</v>
      </c>
      <c r="G109" s="91">
        <v>10.91</v>
      </c>
      <c r="H109" s="91">
        <v>47.75</v>
      </c>
      <c r="I109" s="91">
        <v>1919.59</v>
      </c>
      <c r="J109" s="91">
        <v>236.1</v>
      </c>
      <c r="K109" s="91">
        <v>129.41</v>
      </c>
      <c r="L109" s="91">
        <v>555.72</v>
      </c>
      <c r="M109" s="91">
        <v>217.16</v>
      </c>
      <c r="N109" s="91">
        <v>126.87</v>
      </c>
      <c r="O109" s="91">
        <v>902.42</v>
      </c>
      <c r="P109" s="91">
        <v>491.17</v>
      </c>
      <c r="Q109" s="91">
        <v>5335.02</v>
      </c>
      <c r="R109" s="91">
        <v>267.45999999999998</v>
      </c>
      <c r="S109" s="91">
        <v>145.57</v>
      </c>
      <c r="T109" s="91">
        <v>529.33000000000004</v>
      </c>
      <c r="U109" s="91">
        <v>443.63</v>
      </c>
      <c r="V109" s="91">
        <v>606.09</v>
      </c>
      <c r="W109" s="91">
        <v>1103.6500000000001</v>
      </c>
      <c r="X109" s="91">
        <v>3813.17</v>
      </c>
      <c r="Y109" s="91">
        <v>350.19</v>
      </c>
      <c r="Z109" s="91">
        <v>678.71</v>
      </c>
      <c r="AA109" s="91">
        <v>318.87</v>
      </c>
      <c r="AB109" s="91">
        <v>82.83</v>
      </c>
      <c r="AC109" s="91">
        <v>13.88</v>
      </c>
      <c r="AD109" s="91">
        <v>119.53</v>
      </c>
      <c r="AE109" s="91">
        <v>3420.96</v>
      </c>
      <c r="AF109" s="91">
        <v>637.95000000000005</v>
      </c>
      <c r="AG109" s="91">
        <v>977.88</v>
      </c>
      <c r="AH109" s="91">
        <v>618.5</v>
      </c>
      <c r="AI109" s="91">
        <v>464.28</v>
      </c>
      <c r="AJ109" s="91">
        <v>19.28</v>
      </c>
      <c r="AK109" s="91">
        <v>24.5</v>
      </c>
      <c r="AL109" s="91">
        <v>116.89</v>
      </c>
      <c r="AM109" s="91">
        <v>26.08</v>
      </c>
      <c r="AN109" s="91">
        <v>60.61</v>
      </c>
      <c r="AO109" s="91">
        <v>33.85</v>
      </c>
      <c r="AP109" s="91">
        <v>33.35</v>
      </c>
      <c r="AQ109" s="91">
        <v>118.53</v>
      </c>
      <c r="AR109" s="91">
        <v>78.739999999999995</v>
      </c>
      <c r="AS109" s="91">
        <v>105.86</v>
      </c>
      <c r="AT109" s="91">
        <v>19.670000000000002</v>
      </c>
      <c r="AU109" s="91">
        <v>13.55</v>
      </c>
      <c r="AV109" s="91">
        <v>126.25</v>
      </c>
      <c r="AW109" s="92">
        <v>66</v>
      </c>
      <c r="AX109" s="91">
        <v>89.92</v>
      </c>
      <c r="AY109" s="91">
        <v>43.84</v>
      </c>
      <c r="AZ109" s="91">
        <v>29.44</v>
      </c>
      <c r="BA109" s="91">
        <v>48.08</v>
      </c>
      <c r="BB109" s="91">
        <v>50.2</v>
      </c>
      <c r="BC109" s="91">
        <v>6.81</v>
      </c>
      <c r="BD109" s="91">
        <v>4.76</v>
      </c>
      <c r="BE109" s="91">
        <v>355.38</v>
      </c>
      <c r="BF109" s="91">
        <v>130.9</v>
      </c>
      <c r="BG109" s="91">
        <v>32.39</v>
      </c>
      <c r="BH109" s="91">
        <v>295.83999999999997</v>
      </c>
      <c r="BI109" s="91">
        <v>49.56</v>
      </c>
      <c r="BJ109" s="91">
        <v>15.23</v>
      </c>
      <c r="BK109" s="91">
        <v>18.87</v>
      </c>
      <c r="BL109" s="91">
        <v>21.08</v>
      </c>
      <c r="BM109" s="91">
        <v>34.049999999999997</v>
      </c>
      <c r="BN109" s="91">
        <v>54.67</v>
      </c>
      <c r="BO109" s="91">
        <v>0.05</v>
      </c>
      <c r="BP109" s="93">
        <v>0</v>
      </c>
      <c r="BQ109" s="92" t="s">
        <v>308</v>
      </c>
      <c r="BR109" s="91">
        <v>26899.78</v>
      </c>
      <c r="BS109" s="92" t="s">
        <v>308</v>
      </c>
      <c r="BT109" s="91">
        <v>5124.9399999999996</v>
      </c>
      <c r="BU109" s="92" t="s">
        <v>308</v>
      </c>
      <c r="BV109" s="92">
        <v>0</v>
      </c>
      <c r="BW109" s="92" t="s">
        <v>308</v>
      </c>
      <c r="BX109" s="91">
        <v>7.74</v>
      </c>
      <c r="BY109" s="92" t="s">
        <v>308</v>
      </c>
      <c r="BZ109" s="91">
        <v>5132.68</v>
      </c>
      <c r="CA109" s="92" t="s">
        <v>308</v>
      </c>
      <c r="CB109" s="91">
        <v>178.96</v>
      </c>
      <c r="CC109" s="92" t="s">
        <v>308</v>
      </c>
      <c r="CD109" s="92">
        <v>0</v>
      </c>
      <c r="CE109" s="92" t="s">
        <v>308</v>
      </c>
      <c r="CF109" s="91">
        <v>327.22000000000003</v>
      </c>
      <c r="CG109" s="92" t="s">
        <v>308</v>
      </c>
      <c r="CH109" s="91">
        <v>327.22000000000003</v>
      </c>
      <c r="CI109" s="92" t="s">
        <v>308</v>
      </c>
      <c r="CJ109" s="91">
        <v>506.17</v>
      </c>
      <c r="CK109" s="92" t="s">
        <v>308</v>
      </c>
      <c r="CL109" s="92">
        <v>0</v>
      </c>
      <c r="CM109" s="92" t="s">
        <v>308</v>
      </c>
      <c r="CN109" s="92">
        <v>0</v>
      </c>
      <c r="CO109" s="92" t="s">
        <v>308</v>
      </c>
      <c r="CP109" s="92">
        <v>0</v>
      </c>
      <c r="CQ109" s="92" t="s">
        <v>308</v>
      </c>
      <c r="CR109" s="94">
        <v>1486.48</v>
      </c>
      <c r="CS109" s="92" t="s">
        <v>308</v>
      </c>
      <c r="CT109" s="91">
        <v>1486.48</v>
      </c>
      <c r="CU109" s="92" t="s">
        <v>308</v>
      </c>
      <c r="CV109" s="91">
        <v>7125.34</v>
      </c>
      <c r="CW109" s="92" t="s">
        <v>308</v>
      </c>
      <c r="CX109" s="91">
        <v>34025.120000000003</v>
      </c>
      <c r="CY109" s="92" t="s">
        <v>308</v>
      </c>
    </row>
    <row r="110" spans="1:103" ht="14.5" x14ac:dyDescent="0.35">
      <c r="A110" s="86" t="s">
        <v>408</v>
      </c>
      <c r="B110" s="86" t="s">
        <v>340</v>
      </c>
      <c r="C110" s="71" t="str">
        <f>'Correspondance tables'!K16</f>
        <v>ISIC 23</v>
      </c>
      <c r="D110" s="71" t="str">
        <f>VLOOKUP(C110, 'Correspondance tables'!$O$3:$P$73, 2, FALSE)</f>
        <v>ISIC 23</v>
      </c>
      <c r="E110" s="87">
        <v>85.86</v>
      </c>
      <c r="F110" s="87">
        <v>1.84</v>
      </c>
      <c r="G110" s="87">
        <v>3.44</v>
      </c>
      <c r="H110" s="87">
        <v>90.19</v>
      </c>
      <c r="I110" s="87">
        <v>403.37</v>
      </c>
      <c r="J110" s="87">
        <v>45.26</v>
      </c>
      <c r="K110" s="87">
        <v>163.04</v>
      </c>
      <c r="L110" s="87">
        <v>9.23</v>
      </c>
      <c r="M110" s="87">
        <v>1.94</v>
      </c>
      <c r="N110" s="87">
        <v>3.66</v>
      </c>
      <c r="O110" s="87">
        <v>363.09</v>
      </c>
      <c r="P110" s="87">
        <v>121.86</v>
      </c>
      <c r="Q110" s="87">
        <v>231.26</v>
      </c>
      <c r="R110" s="87">
        <v>2035.85</v>
      </c>
      <c r="S110" s="87">
        <v>218.04</v>
      </c>
      <c r="T110" s="87">
        <v>249.36</v>
      </c>
      <c r="U110" s="87">
        <v>196.33</v>
      </c>
      <c r="V110" s="87">
        <v>244.89</v>
      </c>
      <c r="W110" s="87">
        <v>262.69</v>
      </c>
      <c r="X110" s="87">
        <v>1068.05</v>
      </c>
      <c r="Y110" s="87">
        <v>124.92</v>
      </c>
      <c r="Z110" s="87">
        <v>191.77</v>
      </c>
      <c r="AA110" s="87">
        <v>73.05</v>
      </c>
      <c r="AB110" s="87">
        <v>53.13</v>
      </c>
      <c r="AC110" s="87">
        <v>5.68</v>
      </c>
      <c r="AD110" s="87">
        <v>38.5</v>
      </c>
      <c r="AE110" s="87">
        <v>3671.9</v>
      </c>
      <c r="AF110" s="87">
        <v>95.84</v>
      </c>
      <c r="AG110" s="87">
        <v>224.22</v>
      </c>
      <c r="AH110" s="87">
        <v>87.98</v>
      </c>
      <c r="AI110" s="87">
        <v>19.13</v>
      </c>
      <c r="AJ110" s="87">
        <v>1.41</v>
      </c>
      <c r="AK110" s="87">
        <v>1.34</v>
      </c>
      <c r="AL110" s="87">
        <v>15.01</v>
      </c>
      <c r="AM110" s="87">
        <v>0.19</v>
      </c>
      <c r="AN110" s="87">
        <v>58.09</v>
      </c>
      <c r="AO110" s="87">
        <v>1.1200000000000001</v>
      </c>
      <c r="AP110" s="87">
        <v>0.67</v>
      </c>
      <c r="AQ110" s="87">
        <v>7.77</v>
      </c>
      <c r="AR110" s="87">
        <v>4.3899999999999997</v>
      </c>
      <c r="AS110" s="87">
        <v>3.9</v>
      </c>
      <c r="AT110" s="87">
        <v>0.22</v>
      </c>
      <c r="AU110" s="87">
        <v>0.43</v>
      </c>
      <c r="AV110" s="87">
        <v>136.43</v>
      </c>
      <c r="AW110" s="87">
        <v>12.61</v>
      </c>
      <c r="AX110" s="87">
        <v>16.260000000000002</v>
      </c>
      <c r="AY110" s="87">
        <v>35.26</v>
      </c>
      <c r="AZ110" s="87">
        <v>2.42</v>
      </c>
      <c r="BA110" s="87">
        <v>4.3899999999999997</v>
      </c>
      <c r="BB110" s="87">
        <v>8.3800000000000008</v>
      </c>
      <c r="BC110" s="87">
        <v>1.86</v>
      </c>
      <c r="BD110" s="87">
        <v>0.28999999999999998</v>
      </c>
      <c r="BE110" s="87">
        <v>57.23</v>
      </c>
      <c r="BF110" s="87">
        <v>22.93</v>
      </c>
      <c r="BG110" s="87">
        <v>23.63</v>
      </c>
      <c r="BH110" s="87">
        <v>50.36</v>
      </c>
      <c r="BI110" s="87">
        <v>6.12</v>
      </c>
      <c r="BJ110" s="87">
        <v>5.58</v>
      </c>
      <c r="BK110" s="87">
        <v>3.56</v>
      </c>
      <c r="BL110" s="87">
        <v>4.46</v>
      </c>
      <c r="BM110" s="87">
        <v>7.87</v>
      </c>
      <c r="BN110" s="87">
        <v>97.52</v>
      </c>
      <c r="BO110" s="88">
        <v>0</v>
      </c>
      <c r="BP110" s="89">
        <v>0</v>
      </c>
      <c r="BQ110" s="88" t="s">
        <v>308</v>
      </c>
      <c r="BR110" s="87">
        <v>10977.04</v>
      </c>
      <c r="BS110" s="88" t="s">
        <v>308</v>
      </c>
      <c r="BT110" s="87">
        <v>2127.5500000000002</v>
      </c>
      <c r="BU110" s="88" t="s">
        <v>308</v>
      </c>
      <c r="BV110" s="88">
        <v>0</v>
      </c>
      <c r="BW110" s="88" t="s">
        <v>308</v>
      </c>
      <c r="BX110" s="88">
        <v>0</v>
      </c>
      <c r="BY110" s="88" t="s">
        <v>308</v>
      </c>
      <c r="BZ110" s="87">
        <v>2127.5500000000002</v>
      </c>
      <c r="CA110" s="88" t="s">
        <v>308</v>
      </c>
      <c r="CB110" s="87">
        <v>160.72</v>
      </c>
      <c r="CC110" s="88" t="s">
        <v>308</v>
      </c>
      <c r="CD110" s="88">
        <v>0</v>
      </c>
      <c r="CE110" s="88" t="s">
        <v>308</v>
      </c>
      <c r="CF110" s="87">
        <v>-189.62</v>
      </c>
      <c r="CG110" s="88" t="s">
        <v>308</v>
      </c>
      <c r="CH110" s="87">
        <v>-189.62</v>
      </c>
      <c r="CI110" s="88" t="s">
        <v>308</v>
      </c>
      <c r="CJ110" s="87">
        <v>-28.9</v>
      </c>
      <c r="CK110" s="88" t="s">
        <v>308</v>
      </c>
      <c r="CL110" s="88">
        <v>0</v>
      </c>
      <c r="CM110" s="88" t="s">
        <v>308</v>
      </c>
      <c r="CN110" s="88">
        <v>0</v>
      </c>
      <c r="CO110" s="88" t="s">
        <v>308</v>
      </c>
      <c r="CP110" s="88">
        <v>0</v>
      </c>
      <c r="CQ110" s="88" t="s">
        <v>308</v>
      </c>
      <c r="CR110" s="90">
        <v>483.5</v>
      </c>
      <c r="CS110" s="88" t="s">
        <v>308</v>
      </c>
      <c r="CT110" s="87">
        <v>483.5</v>
      </c>
      <c r="CU110" s="88" t="s">
        <v>308</v>
      </c>
      <c r="CV110" s="87">
        <v>2582.15</v>
      </c>
      <c r="CW110" s="88" t="s">
        <v>308</v>
      </c>
      <c r="CX110" s="87">
        <v>13559.19</v>
      </c>
      <c r="CY110" s="88" t="s">
        <v>308</v>
      </c>
    </row>
    <row r="111" spans="1:103" ht="14.5" x14ac:dyDescent="0.35">
      <c r="A111" s="86" t="s">
        <v>408</v>
      </c>
      <c r="B111" s="86" t="s">
        <v>341</v>
      </c>
      <c r="C111" s="71" t="str">
        <f>'Correspondance tables'!K17</f>
        <v>ISIC 24</v>
      </c>
      <c r="D111" s="71" t="str">
        <f>VLOOKUP(C111, 'Correspondance tables'!$O$3:$P$73, 2, FALSE)</f>
        <v>ISIC 24</v>
      </c>
      <c r="E111" s="91">
        <v>29.54</v>
      </c>
      <c r="F111" s="91">
        <v>4.41</v>
      </c>
      <c r="G111" s="91">
        <v>0.83</v>
      </c>
      <c r="H111" s="91">
        <v>169.97</v>
      </c>
      <c r="I111" s="91">
        <v>280.58</v>
      </c>
      <c r="J111" s="91">
        <v>21.98</v>
      </c>
      <c r="K111" s="91">
        <v>73.22</v>
      </c>
      <c r="L111" s="91">
        <v>88.56</v>
      </c>
      <c r="M111" s="91">
        <v>21.31</v>
      </c>
      <c r="N111" s="91">
        <v>67.91</v>
      </c>
      <c r="O111" s="91">
        <v>1164.26</v>
      </c>
      <c r="P111" s="91">
        <v>216.6</v>
      </c>
      <c r="Q111" s="91">
        <v>529.73</v>
      </c>
      <c r="R111" s="91">
        <v>459.23</v>
      </c>
      <c r="S111" s="91">
        <v>22744.79</v>
      </c>
      <c r="T111" s="91">
        <v>12607.9</v>
      </c>
      <c r="U111" s="91">
        <v>755.15</v>
      </c>
      <c r="V111" s="91">
        <v>3961.82</v>
      </c>
      <c r="W111" s="91">
        <v>6272.53</v>
      </c>
      <c r="X111" s="91">
        <v>5318.05</v>
      </c>
      <c r="Y111" s="91">
        <v>1021.73</v>
      </c>
      <c r="Z111" s="91">
        <v>1617.38</v>
      </c>
      <c r="AA111" s="91">
        <v>925.02</v>
      </c>
      <c r="AB111" s="91">
        <v>139.94999999999999</v>
      </c>
      <c r="AC111" s="91">
        <v>33.880000000000003</v>
      </c>
      <c r="AD111" s="91">
        <v>413.45</v>
      </c>
      <c r="AE111" s="91">
        <v>3216.45</v>
      </c>
      <c r="AF111" s="91">
        <v>33.119999999999997</v>
      </c>
      <c r="AG111" s="91">
        <v>393.29</v>
      </c>
      <c r="AH111" s="91">
        <v>65.349999999999994</v>
      </c>
      <c r="AI111" s="91">
        <v>81.59</v>
      </c>
      <c r="AJ111" s="91">
        <v>2.4700000000000002</v>
      </c>
      <c r="AK111" s="91">
        <v>0.47</v>
      </c>
      <c r="AL111" s="91">
        <v>61.98</v>
      </c>
      <c r="AM111" s="91">
        <v>1.38</v>
      </c>
      <c r="AN111" s="91">
        <v>3.12</v>
      </c>
      <c r="AO111" s="91">
        <v>16.62</v>
      </c>
      <c r="AP111" s="91">
        <v>5.78</v>
      </c>
      <c r="AQ111" s="91">
        <v>43.33</v>
      </c>
      <c r="AR111" s="91">
        <v>9.08</v>
      </c>
      <c r="AS111" s="91">
        <v>2.9</v>
      </c>
      <c r="AT111" s="91">
        <v>0.03</v>
      </c>
      <c r="AU111" s="91">
        <v>3.85</v>
      </c>
      <c r="AV111" s="91">
        <v>74.91</v>
      </c>
      <c r="AW111" s="91">
        <v>33.14</v>
      </c>
      <c r="AX111" s="91">
        <v>148.94</v>
      </c>
      <c r="AY111" s="91">
        <v>37.53</v>
      </c>
      <c r="AZ111" s="91">
        <v>12.03</v>
      </c>
      <c r="BA111" s="91">
        <v>9.0500000000000007</v>
      </c>
      <c r="BB111" s="91">
        <v>25.08</v>
      </c>
      <c r="BC111" s="91">
        <v>2.12</v>
      </c>
      <c r="BD111" s="91">
        <v>0.08</v>
      </c>
      <c r="BE111" s="91">
        <v>85.24</v>
      </c>
      <c r="BF111" s="91">
        <v>29.28</v>
      </c>
      <c r="BG111" s="91">
        <v>14.48</v>
      </c>
      <c r="BH111" s="91">
        <v>1.1499999999999999</v>
      </c>
      <c r="BI111" s="91">
        <v>0.44</v>
      </c>
      <c r="BJ111" s="91">
        <v>5.29</v>
      </c>
      <c r="BK111" s="91">
        <v>0.88</v>
      </c>
      <c r="BL111" s="92">
        <v>2</v>
      </c>
      <c r="BM111" s="91">
        <v>32.65</v>
      </c>
      <c r="BN111" s="91">
        <v>7.05</v>
      </c>
      <c r="BO111" s="92">
        <v>0</v>
      </c>
      <c r="BP111" s="93">
        <v>0</v>
      </c>
      <c r="BQ111" s="92" t="s">
        <v>308</v>
      </c>
      <c r="BR111" s="91">
        <v>63401.94</v>
      </c>
      <c r="BS111" s="92" t="s">
        <v>308</v>
      </c>
      <c r="BT111" s="91">
        <v>32.33</v>
      </c>
      <c r="BU111" s="92" t="s">
        <v>308</v>
      </c>
      <c r="BV111" s="92">
        <v>0</v>
      </c>
      <c r="BW111" s="92" t="s">
        <v>308</v>
      </c>
      <c r="BX111" s="92">
        <v>0</v>
      </c>
      <c r="BY111" s="92" t="s">
        <v>308</v>
      </c>
      <c r="BZ111" s="91">
        <v>32.33</v>
      </c>
      <c r="CA111" s="92" t="s">
        <v>308</v>
      </c>
      <c r="CB111" s="91">
        <v>375.86</v>
      </c>
      <c r="CC111" s="92" t="s">
        <v>308</v>
      </c>
      <c r="CD111" s="91">
        <v>268.83999999999997</v>
      </c>
      <c r="CE111" s="92" t="s">
        <v>308</v>
      </c>
      <c r="CF111" s="91">
        <v>723.23</v>
      </c>
      <c r="CG111" s="92" t="s">
        <v>308</v>
      </c>
      <c r="CH111" s="91">
        <v>992.06</v>
      </c>
      <c r="CI111" s="92" t="s">
        <v>308</v>
      </c>
      <c r="CJ111" s="91">
        <v>1367.93</v>
      </c>
      <c r="CK111" s="92" t="s">
        <v>308</v>
      </c>
      <c r="CL111" s="92">
        <v>0</v>
      </c>
      <c r="CM111" s="92" t="s">
        <v>308</v>
      </c>
      <c r="CN111" s="92">
        <v>0</v>
      </c>
      <c r="CO111" s="92" t="s">
        <v>308</v>
      </c>
      <c r="CP111" s="92">
        <v>0</v>
      </c>
      <c r="CQ111" s="92" t="s">
        <v>308</v>
      </c>
      <c r="CR111" s="94">
        <v>6278.51</v>
      </c>
      <c r="CS111" s="92" t="s">
        <v>308</v>
      </c>
      <c r="CT111" s="91">
        <v>6278.51</v>
      </c>
      <c r="CU111" s="92" t="s">
        <v>308</v>
      </c>
      <c r="CV111" s="91">
        <v>7678.77</v>
      </c>
      <c r="CW111" s="92" t="s">
        <v>308</v>
      </c>
      <c r="CX111" s="91">
        <v>71080.710000000006</v>
      </c>
      <c r="CY111" s="92" t="s">
        <v>308</v>
      </c>
    </row>
    <row r="112" spans="1:103" ht="14.5" x14ac:dyDescent="0.35">
      <c r="A112" s="86" t="s">
        <v>408</v>
      </c>
      <c r="B112" s="86" t="s">
        <v>342</v>
      </c>
      <c r="C112" s="71" t="str">
        <f>'Correspondance tables'!K18</f>
        <v>ISIC 25</v>
      </c>
      <c r="D112" s="71" t="str">
        <f>VLOOKUP(C112, 'Correspondance tables'!$O$3:$P$73, 2, FALSE)</f>
        <v>ISIC 25</v>
      </c>
      <c r="E112" s="87">
        <v>222.31</v>
      </c>
      <c r="F112" s="87">
        <v>19.84</v>
      </c>
      <c r="G112" s="87">
        <v>11.82</v>
      </c>
      <c r="H112" s="87">
        <v>174.78</v>
      </c>
      <c r="I112" s="87">
        <v>838.09</v>
      </c>
      <c r="J112" s="87">
        <v>179.57</v>
      </c>
      <c r="K112" s="87">
        <v>251.26</v>
      </c>
      <c r="L112" s="87">
        <v>125.17</v>
      </c>
      <c r="M112" s="87">
        <v>19.329999999999998</v>
      </c>
      <c r="N112" s="87">
        <v>113.51</v>
      </c>
      <c r="O112" s="87">
        <v>360.94</v>
      </c>
      <c r="P112" s="87">
        <v>84.93</v>
      </c>
      <c r="Q112" s="87">
        <v>563.99</v>
      </c>
      <c r="R112" s="87">
        <v>237.83</v>
      </c>
      <c r="S112" s="87">
        <v>546.30999999999995</v>
      </c>
      <c r="T112" s="87">
        <v>5111.08</v>
      </c>
      <c r="U112" s="87">
        <v>404.98</v>
      </c>
      <c r="V112" s="87">
        <v>910.25</v>
      </c>
      <c r="W112" s="87">
        <v>2794.08</v>
      </c>
      <c r="X112" s="87">
        <v>3321.49</v>
      </c>
      <c r="Y112" s="87">
        <v>973.64</v>
      </c>
      <c r="Z112" s="87">
        <v>857.6</v>
      </c>
      <c r="AA112" s="87">
        <v>715.46</v>
      </c>
      <c r="AB112" s="87">
        <v>229.37</v>
      </c>
      <c r="AC112" s="87">
        <v>30.57</v>
      </c>
      <c r="AD112" s="87">
        <v>154.19</v>
      </c>
      <c r="AE112" s="87">
        <v>4210.0600000000004</v>
      </c>
      <c r="AF112" s="87">
        <v>201.94</v>
      </c>
      <c r="AG112" s="87">
        <v>405.17</v>
      </c>
      <c r="AH112" s="87">
        <v>201.43</v>
      </c>
      <c r="AI112" s="87">
        <v>132.38</v>
      </c>
      <c r="AJ112" s="87">
        <v>10.27</v>
      </c>
      <c r="AK112" s="87">
        <v>7.12</v>
      </c>
      <c r="AL112" s="87">
        <v>125.15</v>
      </c>
      <c r="AM112" s="87">
        <v>8.74</v>
      </c>
      <c r="AN112" s="87">
        <v>114.01</v>
      </c>
      <c r="AO112" s="87">
        <v>10.06</v>
      </c>
      <c r="AP112" s="87">
        <v>10.08</v>
      </c>
      <c r="AQ112" s="88">
        <v>42</v>
      </c>
      <c r="AR112" s="87">
        <v>33.619999999999997</v>
      </c>
      <c r="AS112" s="87">
        <v>29.38</v>
      </c>
      <c r="AT112" s="87">
        <v>6.38</v>
      </c>
      <c r="AU112" s="87">
        <v>4.6900000000000004</v>
      </c>
      <c r="AV112" s="87">
        <v>191.36</v>
      </c>
      <c r="AW112" s="87">
        <v>39.1</v>
      </c>
      <c r="AX112" s="87">
        <v>162.44</v>
      </c>
      <c r="AY112" s="87">
        <v>21.54</v>
      </c>
      <c r="AZ112" s="87">
        <v>33.799999999999997</v>
      </c>
      <c r="BA112" s="87">
        <v>10.63</v>
      </c>
      <c r="BB112" s="87">
        <v>44.11</v>
      </c>
      <c r="BC112" s="87">
        <v>6.34</v>
      </c>
      <c r="BD112" s="87">
        <v>5.93</v>
      </c>
      <c r="BE112" s="87">
        <v>189.49</v>
      </c>
      <c r="BF112" s="87">
        <v>413.45</v>
      </c>
      <c r="BG112" s="87">
        <v>72.64</v>
      </c>
      <c r="BH112" s="87">
        <v>48.88</v>
      </c>
      <c r="BI112" s="87">
        <v>25.87</v>
      </c>
      <c r="BJ112" s="87">
        <v>16.41</v>
      </c>
      <c r="BK112" s="87">
        <v>15.61</v>
      </c>
      <c r="BL112" s="87">
        <v>11.11</v>
      </c>
      <c r="BM112" s="87">
        <v>30.65</v>
      </c>
      <c r="BN112" s="87">
        <v>40.909999999999997</v>
      </c>
      <c r="BO112" s="88">
        <v>0</v>
      </c>
      <c r="BP112" s="89">
        <v>0</v>
      </c>
      <c r="BQ112" s="88" t="s">
        <v>308</v>
      </c>
      <c r="BR112" s="87">
        <v>26185.16</v>
      </c>
      <c r="BS112" s="88" t="s">
        <v>308</v>
      </c>
      <c r="BT112" s="87">
        <v>3019.81</v>
      </c>
      <c r="BU112" s="88" t="s">
        <v>308</v>
      </c>
      <c r="BV112" s="88">
        <v>0</v>
      </c>
      <c r="BW112" s="88" t="s">
        <v>308</v>
      </c>
      <c r="BX112" s="87">
        <v>2.2400000000000002</v>
      </c>
      <c r="BY112" s="88" t="s">
        <v>308</v>
      </c>
      <c r="BZ112" s="87">
        <v>3022.05</v>
      </c>
      <c r="CA112" s="88" t="s">
        <v>308</v>
      </c>
      <c r="CB112" s="87">
        <v>4952.21</v>
      </c>
      <c r="CC112" s="88" t="s">
        <v>308</v>
      </c>
      <c r="CD112" s="88">
        <v>0</v>
      </c>
      <c r="CE112" s="88" t="s">
        <v>308</v>
      </c>
      <c r="CF112" s="87">
        <v>902.85</v>
      </c>
      <c r="CG112" s="88" t="s">
        <v>308</v>
      </c>
      <c r="CH112" s="87">
        <v>902.85</v>
      </c>
      <c r="CI112" s="88" t="s">
        <v>308</v>
      </c>
      <c r="CJ112" s="87">
        <v>5855.06</v>
      </c>
      <c r="CK112" s="88" t="s">
        <v>308</v>
      </c>
      <c r="CL112" s="88">
        <v>0</v>
      </c>
      <c r="CM112" s="88" t="s">
        <v>308</v>
      </c>
      <c r="CN112" s="88">
        <v>0</v>
      </c>
      <c r="CO112" s="88" t="s">
        <v>308</v>
      </c>
      <c r="CP112" s="88">
        <v>0</v>
      </c>
      <c r="CQ112" s="88" t="s">
        <v>308</v>
      </c>
      <c r="CR112" s="90">
        <v>1549.9</v>
      </c>
      <c r="CS112" s="88" t="s">
        <v>308</v>
      </c>
      <c r="CT112" s="87">
        <v>1549.9</v>
      </c>
      <c r="CU112" s="88" t="s">
        <v>308</v>
      </c>
      <c r="CV112" s="88">
        <v>10427</v>
      </c>
      <c r="CW112" s="88" t="s">
        <v>308</v>
      </c>
      <c r="CX112" s="87">
        <v>36612.160000000003</v>
      </c>
      <c r="CY112" s="88" t="s">
        <v>308</v>
      </c>
    </row>
    <row r="113" spans="1:103" ht="14.5" x14ac:dyDescent="0.35">
      <c r="A113" s="86" t="s">
        <v>408</v>
      </c>
      <c r="B113" s="86" t="s">
        <v>343</v>
      </c>
      <c r="C113" s="71" t="str">
        <f>'Correspondance tables'!K19</f>
        <v>ISIC 26</v>
      </c>
      <c r="D113" s="71" t="str">
        <f>VLOOKUP(C113, 'Correspondance tables'!$O$3:$P$73, 2, FALSE)</f>
        <v>ISIC 26</v>
      </c>
      <c r="E113" s="91">
        <v>42.49</v>
      </c>
      <c r="F113" s="91">
        <v>9.67</v>
      </c>
      <c r="G113" s="91">
        <v>7.44</v>
      </c>
      <c r="H113" s="91">
        <v>99.99</v>
      </c>
      <c r="I113" s="91">
        <v>219.59</v>
      </c>
      <c r="J113" s="91">
        <v>32.71</v>
      </c>
      <c r="K113" s="91">
        <v>41.61</v>
      </c>
      <c r="L113" s="91">
        <v>77.510000000000005</v>
      </c>
      <c r="M113" s="91">
        <v>171.9</v>
      </c>
      <c r="N113" s="91">
        <v>94.43</v>
      </c>
      <c r="O113" s="91">
        <v>244.39</v>
      </c>
      <c r="P113" s="91">
        <v>185.32</v>
      </c>
      <c r="Q113" s="91">
        <v>195.74</v>
      </c>
      <c r="R113" s="91">
        <v>131.77000000000001</v>
      </c>
      <c r="S113" s="91">
        <v>176.21</v>
      </c>
      <c r="T113" s="91">
        <v>618.67999999999995</v>
      </c>
      <c r="U113" s="91">
        <v>32672.85</v>
      </c>
      <c r="V113" s="91">
        <v>4259.3</v>
      </c>
      <c r="W113" s="91">
        <v>4383.43</v>
      </c>
      <c r="X113" s="91">
        <v>3787.86</v>
      </c>
      <c r="Y113" s="91">
        <v>3820.8</v>
      </c>
      <c r="Z113" s="91">
        <v>1058.7</v>
      </c>
      <c r="AA113" s="91">
        <v>2170.81</v>
      </c>
      <c r="AB113" s="91">
        <v>576.07000000000005</v>
      </c>
      <c r="AC113" s="91">
        <v>102.8</v>
      </c>
      <c r="AD113" s="91">
        <v>132.04</v>
      </c>
      <c r="AE113" s="91">
        <v>2850.93</v>
      </c>
      <c r="AF113" s="91">
        <v>269.2</v>
      </c>
      <c r="AG113" s="91">
        <v>1854.21</v>
      </c>
      <c r="AH113" s="91">
        <v>623.66</v>
      </c>
      <c r="AI113" s="91">
        <v>153.19999999999999</v>
      </c>
      <c r="AJ113" s="91">
        <v>53.63</v>
      </c>
      <c r="AK113" s="91">
        <v>50.19</v>
      </c>
      <c r="AL113" s="91">
        <v>296.88</v>
      </c>
      <c r="AM113" s="91">
        <v>160.05000000000001</v>
      </c>
      <c r="AN113" s="91">
        <v>231.56</v>
      </c>
      <c r="AO113" s="91">
        <v>317.27999999999997</v>
      </c>
      <c r="AP113" s="91">
        <v>1060.1400000000001</v>
      </c>
      <c r="AQ113" s="91">
        <v>4442.22</v>
      </c>
      <c r="AR113" s="92">
        <v>3538</v>
      </c>
      <c r="AS113" s="91">
        <v>409.02</v>
      </c>
      <c r="AT113" s="91">
        <v>144.15</v>
      </c>
      <c r="AU113" s="91">
        <v>99.05</v>
      </c>
      <c r="AV113" s="91">
        <v>138.43</v>
      </c>
      <c r="AW113" s="91">
        <v>538.44000000000005</v>
      </c>
      <c r="AX113" s="91">
        <v>1051.9000000000001</v>
      </c>
      <c r="AY113" s="91">
        <v>1436.32</v>
      </c>
      <c r="AZ113" s="91">
        <v>118.15</v>
      </c>
      <c r="BA113" s="91">
        <v>323.88</v>
      </c>
      <c r="BB113" s="91">
        <v>302.26</v>
      </c>
      <c r="BC113" s="91">
        <v>89.51</v>
      </c>
      <c r="BD113" s="91">
        <v>69.459999999999994</v>
      </c>
      <c r="BE113" s="91">
        <v>756.85</v>
      </c>
      <c r="BF113" s="91">
        <v>4000.25</v>
      </c>
      <c r="BG113" s="91">
        <v>1052.94</v>
      </c>
      <c r="BH113" s="91">
        <v>4237.09</v>
      </c>
      <c r="BI113" s="91">
        <v>435.52</v>
      </c>
      <c r="BJ113" s="91">
        <v>310.14</v>
      </c>
      <c r="BK113" s="91">
        <v>170.39</v>
      </c>
      <c r="BL113" s="91">
        <v>113.82</v>
      </c>
      <c r="BM113" s="91">
        <v>660.32</v>
      </c>
      <c r="BN113" s="91">
        <v>141.05000000000001</v>
      </c>
      <c r="BO113" s="92">
        <v>0</v>
      </c>
      <c r="BP113" s="93">
        <v>0</v>
      </c>
      <c r="BQ113" s="92" t="s">
        <v>308</v>
      </c>
      <c r="BR113" s="91">
        <v>87814.21</v>
      </c>
      <c r="BS113" s="92" t="s">
        <v>308</v>
      </c>
      <c r="BT113" s="91">
        <v>30137.42</v>
      </c>
      <c r="BU113" s="92" t="s">
        <v>308</v>
      </c>
      <c r="BV113" s="91">
        <v>3.19</v>
      </c>
      <c r="BW113" s="92" t="s">
        <v>308</v>
      </c>
      <c r="BX113" s="91">
        <v>530.37</v>
      </c>
      <c r="BY113" s="92" t="s">
        <v>308</v>
      </c>
      <c r="BZ113" s="91">
        <v>30670.98</v>
      </c>
      <c r="CA113" s="92" t="s">
        <v>308</v>
      </c>
      <c r="CB113" s="91">
        <v>43391.26</v>
      </c>
      <c r="CC113" s="92" t="s">
        <v>308</v>
      </c>
      <c r="CD113" s="91">
        <v>3.15</v>
      </c>
      <c r="CE113" s="92" t="s">
        <v>308</v>
      </c>
      <c r="CF113" s="91">
        <v>11907.18</v>
      </c>
      <c r="CG113" s="92" t="s">
        <v>308</v>
      </c>
      <c r="CH113" s="91">
        <v>11910.33</v>
      </c>
      <c r="CI113" s="92" t="s">
        <v>308</v>
      </c>
      <c r="CJ113" s="91">
        <v>55301.599999999999</v>
      </c>
      <c r="CK113" s="92" t="s">
        <v>308</v>
      </c>
      <c r="CL113" s="92">
        <v>0</v>
      </c>
      <c r="CM113" s="92" t="s">
        <v>308</v>
      </c>
      <c r="CN113" s="92">
        <v>0</v>
      </c>
      <c r="CO113" s="92" t="s">
        <v>308</v>
      </c>
      <c r="CP113" s="92">
        <v>0</v>
      </c>
      <c r="CQ113" s="92" t="s">
        <v>308</v>
      </c>
      <c r="CR113" s="94">
        <v>21250.61</v>
      </c>
      <c r="CS113" s="92" t="s">
        <v>308</v>
      </c>
      <c r="CT113" s="91">
        <v>21250.61</v>
      </c>
      <c r="CU113" s="92" t="s">
        <v>308</v>
      </c>
      <c r="CV113" s="91">
        <v>107223.19</v>
      </c>
      <c r="CW113" s="92" t="s">
        <v>308</v>
      </c>
      <c r="CX113" s="91">
        <v>195037.4</v>
      </c>
      <c r="CY113" s="92" t="s">
        <v>308</v>
      </c>
    </row>
    <row r="114" spans="1:103" ht="14.5" x14ac:dyDescent="0.35">
      <c r="A114" s="86" t="s">
        <v>408</v>
      </c>
      <c r="B114" s="86" t="s">
        <v>344</v>
      </c>
      <c r="C114" s="71" t="str">
        <f>'Correspondance tables'!K20</f>
        <v>ISIC 27</v>
      </c>
      <c r="D114" s="71" t="str">
        <f>VLOOKUP(C114, 'Correspondance tables'!$O$3:$P$73, 2, FALSE)</f>
        <v>ISIC 27</v>
      </c>
      <c r="E114" s="87">
        <v>63.22</v>
      </c>
      <c r="F114" s="87">
        <v>8.1999999999999993</v>
      </c>
      <c r="G114" s="87">
        <v>2.46</v>
      </c>
      <c r="H114" s="87">
        <v>61.14</v>
      </c>
      <c r="I114" s="87">
        <v>240.55</v>
      </c>
      <c r="J114" s="87">
        <v>22.06</v>
      </c>
      <c r="K114" s="87">
        <v>37.840000000000003</v>
      </c>
      <c r="L114" s="87">
        <v>75.73</v>
      </c>
      <c r="M114" s="87">
        <v>20.83</v>
      </c>
      <c r="N114" s="87">
        <v>82.47</v>
      </c>
      <c r="O114" s="87">
        <v>200.52</v>
      </c>
      <c r="P114" s="87">
        <v>27.75</v>
      </c>
      <c r="Q114" s="87">
        <v>163.06</v>
      </c>
      <c r="R114" s="87">
        <v>98.8</v>
      </c>
      <c r="S114" s="87">
        <v>320.58</v>
      </c>
      <c r="T114" s="87">
        <v>780.65</v>
      </c>
      <c r="U114" s="87">
        <v>2202.4699999999998</v>
      </c>
      <c r="V114" s="87">
        <v>10404.39</v>
      </c>
      <c r="W114" s="88">
        <v>3999</v>
      </c>
      <c r="X114" s="87">
        <v>4332.12</v>
      </c>
      <c r="Y114" s="87">
        <v>1208.4000000000001</v>
      </c>
      <c r="Z114" s="87">
        <v>372.79</v>
      </c>
      <c r="AA114" s="87">
        <v>1258.8699999999999</v>
      </c>
      <c r="AB114" s="87">
        <v>1215.83</v>
      </c>
      <c r="AC114" s="87">
        <v>69.55</v>
      </c>
      <c r="AD114" s="87">
        <v>70.150000000000006</v>
      </c>
      <c r="AE114" s="87">
        <v>7620.56</v>
      </c>
      <c r="AF114" s="87">
        <v>411.74</v>
      </c>
      <c r="AG114" s="87">
        <v>746.2</v>
      </c>
      <c r="AH114" s="87">
        <v>485.87</v>
      </c>
      <c r="AI114" s="87">
        <v>230.42</v>
      </c>
      <c r="AJ114" s="88">
        <v>19</v>
      </c>
      <c r="AK114" s="87">
        <v>24.81</v>
      </c>
      <c r="AL114" s="87">
        <v>181.29</v>
      </c>
      <c r="AM114" s="87">
        <v>57.39</v>
      </c>
      <c r="AN114" s="87">
        <v>225.63</v>
      </c>
      <c r="AO114" s="87">
        <v>29.19</v>
      </c>
      <c r="AP114" s="87">
        <v>24.18</v>
      </c>
      <c r="AQ114" s="87">
        <v>876.35</v>
      </c>
      <c r="AR114" s="87">
        <v>395.31</v>
      </c>
      <c r="AS114" s="87">
        <v>27.77</v>
      </c>
      <c r="AT114" s="87">
        <v>9.07</v>
      </c>
      <c r="AU114" s="87">
        <v>13.98</v>
      </c>
      <c r="AV114" s="87">
        <v>249.78</v>
      </c>
      <c r="AW114" s="87">
        <v>377.55</v>
      </c>
      <c r="AX114" s="87">
        <v>382.53</v>
      </c>
      <c r="AY114" s="87">
        <v>142.56</v>
      </c>
      <c r="AZ114" s="87">
        <v>23.47</v>
      </c>
      <c r="BA114" s="87">
        <v>30.92</v>
      </c>
      <c r="BB114" s="87">
        <v>215.29</v>
      </c>
      <c r="BC114" s="87">
        <v>17.059999999999999</v>
      </c>
      <c r="BD114" s="87">
        <v>11.08</v>
      </c>
      <c r="BE114" s="87">
        <v>187.49</v>
      </c>
      <c r="BF114" s="87">
        <v>190.21</v>
      </c>
      <c r="BG114" s="87">
        <v>66.87</v>
      </c>
      <c r="BH114" s="87">
        <v>72.3</v>
      </c>
      <c r="BI114" s="87">
        <v>31.59</v>
      </c>
      <c r="BJ114" s="87">
        <v>30.2</v>
      </c>
      <c r="BK114" s="87">
        <v>33.81</v>
      </c>
      <c r="BL114" s="87">
        <v>17.79</v>
      </c>
      <c r="BM114" s="87">
        <v>150.81</v>
      </c>
      <c r="BN114" s="87">
        <v>126.98</v>
      </c>
      <c r="BO114" s="88">
        <v>0</v>
      </c>
      <c r="BP114" s="89">
        <v>0</v>
      </c>
      <c r="BQ114" s="88" t="s">
        <v>308</v>
      </c>
      <c r="BR114" s="87">
        <v>41076.49</v>
      </c>
      <c r="BS114" s="88" t="s">
        <v>308</v>
      </c>
      <c r="BT114" s="87">
        <v>11774.8</v>
      </c>
      <c r="BU114" s="88" t="s">
        <v>308</v>
      </c>
      <c r="BV114" s="87">
        <v>0.28999999999999998</v>
      </c>
      <c r="BW114" s="88" t="s">
        <v>308</v>
      </c>
      <c r="BX114" s="87">
        <v>18.53</v>
      </c>
      <c r="BY114" s="88" t="s">
        <v>308</v>
      </c>
      <c r="BZ114" s="87">
        <v>11793.62</v>
      </c>
      <c r="CA114" s="88" t="s">
        <v>308</v>
      </c>
      <c r="CB114" s="87">
        <v>9701.76</v>
      </c>
      <c r="CC114" s="88" t="s">
        <v>308</v>
      </c>
      <c r="CD114" s="88">
        <v>0</v>
      </c>
      <c r="CE114" s="88" t="s">
        <v>308</v>
      </c>
      <c r="CF114" s="87">
        <v>1552.37</v>
      </c>
      <c r="CG114" s="88" t="s">
        <v>308</v>
      </c>
      <c r="CH114" s="87">
        <v>1552.37</v>
      </c>
      <c r="CI114" s="88" t="s">
        <v>308</v>
      </c>
      <c r="CJ114" s="87">
        <v>11254.14</v>
      </c>
      <c r="CK114" s="88" t="s">
        <v>308</v>
      </c>
      <c r="CL114" s="88">
        <v>0</v>
      </c>
      <c r="CM114" s="88" t="s">
        <v>308</v>
      </c>
      <c r="CN114" s="88">
        <v>0</v>
      </c>
      <c r="CO114" s="88" t="s">
        <v>308</v>
      </c>
      <c r="CP114" s="88">
        <v>0</v>
      </c>
      <c r="CQ114" s="88" t="s">
        <v>308</v>
      </c>
      <c r="CR114" s="90">
        <v>7799.91</v>
      </c>
      <c r="CS114" s="88" t="s">
        <v>308</v>
      </c>
      <c r="CT114" s="87">
        <v>7799.91</v>
      </c>
      <c r="CU114" s="88" t="s">
        <v>308</v>
      </c>
      <c r="CV114" s="87">
        <v>30847.66</v>
      </c>
      <c r="CW114" s="88" t="s">
        <v>308</v>
      </c>
      <c r="CX114" s="87">
        <v>71924.149999999994</v>
      </c>
      <c r="CY114" s="88" t="s">
        <v>308</v>
      </c>
    </row>
    <row r="115" spans="1:103" ht="14.5" x14ac:dyDescent="0.35">
      <c r="A115" s="86" t="s">
        <v>408</v>
      </c>
      <c r="B115" s="86" t="s">
        <v>345</v>
      </c>
      <c r="C115" s="71" t="str">
        <f>'Correspondance tables'!K21</f>
        <v>ISIC 28</v>
      </c>
      <c r="D115" s="71" t="str">
        <f>VLOOKUP(C115, 'Correspondance tables'!$O$3:$P$73, 2, FALSE)</f>
        <v>ISIC 28</v>
      </c>
      <c r="E115" s="92">
        <v>329</v>
      </c>
      <c r="F115" s="91">
        <v>75.47</v>
      </c>
      <c r="G115" s="91">
        <v>21.23</v>
      </c>
      <c r="H115" s="91">
        <v>529.45000000000005</v>
      </c>
      <c r="I115" s="91">
        <v>565.05999999999995</v>
      </c>
      <c r="J115" s="91">
        <v>140.13999999999999</v>
      </c>
      <c r="K115" s="92">
        <v>111</v>
      </c>
      <c r="L115" s="91">
        <v>207.47</v>
      </c>
      <c r="M115" s="91">
        <v>108.57</v>
      </c>
      <c r="N115" s="91">
        <v>171.84</v>
      </c>
      <c r="O115" s="91">
        <v>428.5</v>
      </c>
      <c r="P115" s="91">
        <v>141.96</v>
      </c>
      <c r="Q115" s="91">
        <v>481.26</v>
      </c>
      <c r="R115" s="91">
        <v>287.63</v>
      </c>
      <c r="S115" s="91">
        <v>522.46</v>
      </c>
      <c r="T115" s="91">
        <v>1168.7</v>
      </c>
      <c r="U115" s="91">
        <v>822.34</v>
      </c>
      <c r="V115" s="91">
        <v>923.55</v>
      </c>
      <c r="W115" s="91">
        <v>15350.84</v>
      </c>
      <c r="X115" s="91">
        <v>8542.3799999999992</v>
      </c>
      <c r="Y115" s="91">
        <v>1794.84</v>
      </c>
      <c r="Z115" s="91">
        <v>288.83999999999997</v>
      </c>
      <c r="AA115" s="91">
        <v>2097.67</v>
      </c>
      <c r="AB115" s="91">
        <v>613.03</v>
      </c>
      <c r="AC115" s="91">
        <v>235.15</v>
      </c>
      <c r="AD115" s="91">
        <v>194.94</v>
      </c>
      <c r="AE115" s="91">
        <v>3285.05</v>
      </c>
      <c r="AF115" s="91">
        <v>626.04999999999995</v>
      </c>
      <c r="AG115" s="91">
        <v>834.27</v>
      </c>
      <c r="AH115" s="91">
        <v>262.39</v>
      </c>
      <c r="AI115" s="91">
        <v>130.91999999999999</v>
      </c>
      <c r="AJ115" s="91">
        <v>25.5</v>
      </c>
      <c r="AK115" s="91">
        <v>30.26</v>
      </c>
      <c r="AL115" s="91">
        <v>215.3</v>
      </c>
      <c r="AM115" s="91">
        <v>14.06</v>
      </c>
      <c r="AN115" s="91">
        <v>100.43</v>
      </c>
      <c r="AO115" s="91">
        <v>29.51</v>
      </c>
      <c r="AP115" s="91">
        <v>35.53</v>
      </c>
      <c r="AQ115" s="91">
        <v>125.84</v>
      </c>
      <c r="AR115" s="91">
        <v>85.96</v>
      </c>
      <c r="AS115" s="91">
        <v>22.91</v>
      </c>
      <c r="AT115" s="91">
        <v>10.7</v>
      </c>
      <c r="AU115" s="91">
        <v>9.91</v>
      </c>
      <c r="AV115" s="91">
        <v>61.5</v>
      </c>
      <c r="AW115" s="91">
        <v>106.86</v>
      </c>
      <c r="AX115" s="91">
        <v>390.72</v>
      </c>
      <c r="AY115" s="91">
        <v>68.709999999999994</v>
      </c>
      <c r="AZ115" s="91">
        <v>39.97</v>
      </c>
      <c r="BA115" s="91">
        <v>34.049999999999997</v>
      </c>
      <c r="BB115" s="91">
        <v>299.02999999999997</v>
      </c>
      <c r="BC115" s="91">
        <v>11.02</v>
      </c>
      <c r="BD115" s="91">
        <v>28.78</v>
      </c>
      <c r="BE115" s="91">
        <v>133.81</v>
      </c>
      <c r="BF115" s="91">
        <v>176.77</v>
      </c>
      <c r="BG115" s="91">
        <v>43.89</v>
      </c>
      <c r="BH115" s="91">
        <v>97.42</v>
      </c>
      <c r="BI115" s="91">
        <v>59.07</v>
      </c>
      <c r="BJ115" s="91">
        <v>43.19</v>
      </c>
      <c r="BK115" s="91">
        <v>36.68</v>
      </c>
      <c r="BL115" s="91">
        <v>26.42</v>
      </c>
      <c r="BM115" s="91">
        <v>57.46</v>
      </c>
      <c r="BN115" s="91">
        <v>49.77</v>
      </c>
      <c r="BO115" s="92">
        <v>0</v>
      </c>
      <c r="BP115" s="93">
        <v>0</v>
      </c>
      <c r="BQ115" s="92" t="s">
        <v>308</v>
      </c>
      <c r="BR115" s="91">
        <v>43763.040000000001</v>
      </c>
      <c r="BS115" s="92" t="s">
        <v>308</v>
      </c>
      <c r="BT115" s="91">
        <v>968.69</v>
      </c>
      <c r="BU115" s="92" t="s">
        <v>308</v>
      </c>
      <c r="BV115" s="91">
        <v>0.08</v>
      </c>
      <c r="BW115" s="92" t="s">
        <v>308</v>
      </c>
      <c r="BX115" s="91">
        <v>0.71</v>
      </c>
      <c r="BY115" s="92" t="s">
        <v>308</v>
      </c>
      <c r="BZ115" s="91">
        <v>969.48</v>
      </c>
      <c r="CA115" s="92" t="s">
        <v>308</v>
      </c>
      <c r="CB115" s="91">
        <v>34963.620000000003</v>
      </c>
      <c r="CC115" s="92" t="s">
        <v>308</v>
      </c>
      <c r="CD115" s="92">
        <v>0</v>
      </c>
      <c r="CE115" s="92" t="s">
        <v>308</v>
      </c>
      <c r="CF115" s="91">
        <v>1147.8800000000001</v>
      </c>
      <c r="CG115" s="92" t="s">
        <v>308</v>
      </c>
      <c r="CH115" s="91">
        <v>1147.8800000000001</v>
      </c>
      <c r="CI115" s="92" t="s">
        <v>308</v>
      </c>
      <c r="CJ115" s="91">
        <v>36111.5</v>
      </c>
      <c r="CK115" s="92" t="s">
        <v>308</v>
      </c>
      <c r="CL115" s="92">
        <v>0</v>
      </c>
      <c r="CM115" s="92" t="s">
        <v>308</v>
      </c>
      <c r="CN115" s="92">
        <v>0</v>
      </c>
      <c r="CO115" s="92" t="s">
        <v>308</v>
      </c>
      <c r="CP115" s="92">
        <v>0</v>
      </c>
      <c r="CQ115" s="92" t="s">
        <v>308</v>
      </c>
      <c r="CR115" s="94">
        <v>11988.96</v>
      </c>
      <c r="CS115" s="92" t="s">
        <v>308</v>
      </c>
      <c r="CT115" s="91">
        <v>11988.96</v>
      </c>
      <c r="CU115" s="92" t="s">
        <v>308</v>
      </c>
      <c r="CV115" s="91">
        <v>49069.94</v>
      </c>
      <c r="CW115" s="92" t="s">
        <v>308</v>
      </c>
      <c r="CX115" s="91">
        <v>92832.98</v>
      </c>
      <c r="CY115" s="92" t="s">
        <v>308</v>
      </c>
    </row>
    <row r="116" spans="1:103" ht="14.5" x14ac:dyDescent="0.35">
      <c r="A116" s="86" t="s">
        <v>408</v>
      </c>
      <c r="B116" s="86" t="s">
        <v>346</v>
      </c>
      <c r="C116" s="71" t="str">
        <f>'Correspondance tables'!K22</f>
        <v>ISIC 29</v>
      </c>
      <c r="D116" s="71" t="str">
        <f>VLOOKUP(C116, 'Correspondance tables'!$O$3:$P$73, 2, FALSE)</f>
        <v>ISIC 29</v>
      </c>
      <c r="E116" s="87">
        <v>51.97</v>
      </c>
      <c r="F116" s="87">
        <v>7.83</v>
      </c>
      <c r="G116" s="87">
        <v>0.21</v>
      </c>
      <c r="H116" s="87">
        <v>4.8600000000000003</v>
      </c>
      <c r="I116" s="87">
        <v>28.32</v>
      </c>
      <c r="J116" s="87">
        <v>2.73</v>
      </c>
      <c r="K116" s="87">
        <v>10.02</v>
      </c>
      <c r="L116" s="87">
        <v>1.99</v>
      </c>
      <c r="M116" s="87">
        <v>0.67</v>
      </c>
      <c r="N116" s="87">
        <v>8.91</v>
      </c>
      <c r="O116" s="87">
        <v>95.57</v>
      </c>
      <c r="P116" s="87">
        <v>0.78</v>
      </c>
      <c r="Q116" s="87">
        <v>43.02</v>
      </c>
      <c r="R116" s="87">
        <v>73.91</v>
      </c>
      <c r="S116" s="87">
        <v>16.2</v>
      </c>
      <c r="T116" s="87">
        <v>77.52</v>
      </c>
      <c r="U116" s="87">
        <v>35.979999999999997</v>
      </c>
      <c r="V116" s="87">
        <v>177.91</v>
      </c>
      <c r="W116" s="87">
        <v>877.09</v>
      </c>
      <c r="X116" s="87">
        <v>21396.799999999999</v>
      </c>
      <c r="Y116" s="87">
        <v>136.35</v>
      </c>
      <c r="Z116" s="87">
        <v>39.47</v>
      </c>
      <c r="AA116" s="87">
        <v>272.29000000000002</v>
      </c>
      <c r="AB116" s="87">
        <v>16.25</v>
      </c>
      <c r="AC116" s="87">
        <v>4.04</v>
      </c>
      <c r="AD116" s="87">
        <v>35.81</v>
      </c>
      <c r="AE116" s="87">
        <v>54.89</v>
      </c>
      <c r="AF116" s="87">
        <v>1672.89</v>
      </c>
      <c r="AG116" s="87">
        <v>150.13999999999999</v>
      </c>
      <c r="AH116" s="87">
        <v>90.38</v>
      </c>
      <c r="AI116" s="87">
        <v>420.58</v>
      </c>
      <c r="AJ116" s="87">
        <v>6.22</v>
      </c>
      <c r="AK116" s="87">
        <v>9.91</v>
      </c>
      <c r="AL116" s="87">
        <v>91.73</v>
      </c>
      <c r="AM116" s="87">
        <v>6.52</v>
      </c>
      <c r="AN116" s="87">
        <v>4.33</v>
      </c>
      <c r="AO116" s="87">
        <v>1.84</v>
      </c>
      <c r="AP116" s="87">
        <v>8.6199999999999992</v>
      </c>
      <c r="AQ116" s="87">
        <v>10.039999999999999</v>
      </c>
      <c r="AR116" s="87">
        <v>12.16</v>
      </c>
      <c r="AS116" s="87">
        <v>7.71</v>
      </c>
      <c r="AT116" s="87">
        <v>1.87</v>
      </c>
      <c r="AU116" s="87">
        <v>2.9</v>
      </c>
      <c r="AV116" s="87">
        <v>5.93</v>
      </c>
      <c r="AW116" s="87">
        <v>21.5</v>
      </c>
      <c r="AX116" s="87">
        <v>8.58</v>
      </c>
      <c r="AY116" s="87">
        <v>6.84</v>
      </c>
      <c r="AZ116" s="87">
        <v>5.6</v>
      </c>
      <c r="BA116" s="87">
        <v>10.89</v>
      </c>
      <c r="BB116" s="87">
        <v>93.32</v>
      </c>
      <c r="BC116" s="87">
        <v>2.75</v>
      </c>
      <c r="BD116" s="87">
        <v>4.6500000000000004</v>
      </c>
      <c r="BE116" s="87">
        <v>24.04</v>
      </c>
      <c r="BF116" s="87">
        <v>85.5</v>
      </c>
      <c r="BG116" s="87">
        <v>4.3099999999999996</v>
      </c>
      <c r="BH116" s="87">
        <v>14.08</v>
      </c>
      <c r="BI116" s="87">
        <v>11.64</v>
      </c>
      <c r="BJ116" s="87">
        <v>5.58</v>
      </c>
      <c r="BK116" s="87">
        <v>19.46</v>
      </c>
      <c r="BL116" s="87">
        <v>15.7</v>
      </c>
      <c r="BM116" s="87">
        <v>1.25</v>
      </c>
      <c r="BN116" s="87">
        <v>7.24</v>
      </c>
      <c r="BO116" s="88">
        <v>0</v>
      </c>
      <c r="BP116" s="89">
        <v>0</v>
      </c>
      <c r="BQ116" s="88" t="s">
        <v>308</v>
      </c>
      <c r="BR116" s="87">
        <v>26318.080000000002</v>
      </c>
      <c r="BS116" s="88" t="s">
        <v>308</v>
      </c>
      <c r="BT116" s="87">
        <v>21155.69</v>
      </c>
      <c r="BU116" s="88" t="s">
        <v>308</v>
      </c>
      <c r="BV116" s="87">
        <v>7.0000000000000007E-2</v>
      </c>
      <c r="BW116" s="88" t="s">
        <v>308</v>
      </c>
      <c r="BX116" s="87">
        <v>3.39</v>
      </c>
      <c r="BY116" s="88" t="s">
        <v>308</v>
      </c>
      <c r="BZ116" s="87">
        <v>21159.15</v>
      </c>
      <c r="CA116" s="88" t="s">
        <v>308</v>
      </c>
      <c r="CB116" s="87">
        <v>12644.7</v>
      </c>
      <c r="CC116" s="88" t="s">
        <v>308</v>
      </c>
      <c r="CD116" s="88">
        <v>0</v>
      </c>
      <c r="CE116" s="88" t="s">
        <v>308</v>
      </c>
      <c r="CF116" s="87">
        <v>692.74</v>
      </c>
      <c r="CG116" s="88" t="s">
        <v>308</v>
      </c>
      <c r="CH116" s="87">
        <v>692.74</v>
      </c>
      <c r="CI116" s="88" t="s">
        <v>308</v>
      </c>
      <c r="CJ116" s="87">
        <v>13337.44</v>
      </c>
      <c r="CK116" s="88" t="s">
        <v>308</v>
      </c>
      <c r="CL116" s="88">
        <v>0</v>
      </c>
      <c r="CM116" s="88" t="s">
        <v>308</v>
      </c>
      <c r="CN116" s="88">
        <v>0</v>
      </c>
      <c r="CO116" s="88" t="s">
        <v>308</v>
      </c>
      <c r="CP116" s="88">
        <v>0</v>
      </c>
      <c r="CQ116" s="88" t="s">
        <v>308</v>
      </c>
      <c r="CR116" s="90">
        <v>4555.74</v>
      </c>
      <c r="CS116" s="88" t="s">
        <v>308</v>
      </c>
      <c r="CT116" s="87">
        <v>4555.74</v>
      </c>
      <c r="CU116" s="88" t="s">
        <v>308</v>
      </c>
      <c r="CV116" s="87">
        <v>39052.33</v>
      </c>
      <c r="CW116" s="88" t="s">
        <v>308</v>
      </c>
      <c r="CX116" s="87">
        <v>65370.41</v>
      </c>
      <c r="CY116" s="88" t="s">
        <v>308</v>
      </c>
    </row>
    <row r="117" spans="1:103" ht="14.5" x14ac:dyDescent="0.35">
      <c r="A117" s="86" t="s">
        <v>408</v>
      </c>
      <c r="B117" s="86" t="s">
        <v>347</v>
      </c>
      <c r="C117" s="71" t="str">
        <f>'Correspondance tables'!K23</f>
        <v>ISIC 30</v>
      </c>
      <c r="D117" s="71" t="str">
        <f>VLOOKUP(C117, 'Correspondance tables'!$O$3:$P$73, 2, FALSE)</f>
        <v>ISIC 30</v>
      </c>
      <c r="E117" s="91">
        <v>9.09</v>
      </c>
      <c r="F117" s="91">
        <v>2.2000000000000002</v>
      </c>
      <c r="G117" s="91">
        <v>20.92</v>
      </c>
      <c r="H117" s="91">
        <v>18.3</v>
      </c>
      <c r="I117" s="91">
        <v>11.12</v>
      </c>
      <c r="J117" s="91">
        <v>3.08</v>
      </c>
      <c r="K117" s="91">
        <v>1.47</v>
      </c>
      <c r="L117" s="91">
        <v>0.84</v>
      </c>
      <c r="M117" s="91">
        <v>0.43</v>
      </c>
      <c r="N117" s="91">
        <v>0.87</v>
      </c>
      <c r="O117" s="91">
        <v>2.17</v>
      </c>
      <c r="P117" s="91">
        <v>1.31</v>
      </c>
      <c r="Q117" s="91">
        <v>54.71</v>
      </c>
      <c r="R117" s="91">
        <v>2.08</v>
      </c>
      <c r="S117" s="91">
        <v>7.06</v>
      </c>
      <c r="T117" s="91">
        <v>44.78</v>
      </c>
      <c r="U117" s="91">
        <v>28.52</v>
      </c>
      <c r="V117" s="91">
        <v>96.44</v>
      </c>
      <c r="W117" s="91">
        <v>65.180000000000007</v>
      </c>
      <c r="X117" s="91">
        <v>165.56</v>
      </c>
      <c r="Y117" s="91">
        <v>18175.98</v>
      </c>
      <c r="Z117" s="91">
        <v>103.12</v>
      </c>
      <c r="AA117" s="91">
        <v>1627.39</v>
      </c>
      <c r="AB117" s="91">
        <v>5.38</v>
      </c>
      <c r="AC117" s="91">
        <v>0.13</v>
      </c>
      <c r="AD117" s="91">
        <v>5.73</v>
      </c>
      <c r="AE117" s="91">
        <v>34.26</v>
      </c>
      <c r="AF117" s="91">
        <v>37.1</v>
      </c>
      <c r="AG117" s="91">
        <v>47.74</v>
      </c>
      <c r="AH117" s="91">
        <v>36.549999999999997</v>
      </c>
      <c r="AI117" s="91">
        <v>417.54</v>
      </c>
      <c r="AJ117" s="91">
        <v>120.23</v>
      </c>
      <c r="AK117" s="91">
        <v>1283.47</v>
      </c>
      <c r="AL117" s="91">
        <v>81.91</v>
      </c>
      <c r="AM117" s="91">
        <v>1.49</v>
      </c>
      <c r="AN117" s="91">
        <v>9.73</v>
      </c>
      <c r="AO117" s="91">
        <v>0.02</v>
      </c>
      <c r="AP117" s="91">
        <v>0.41</v>
      </c>
      <c r="AQ117" s="91">
        <v>3.51</v>
      </c>
      <c r="AR117" s="91">
        <v>68.52</v>
      </c>
      <c r="AS117" s="91">
        <v>8.91</v>
      </c>
      <c r="AT117" s="91">
        <v>0.22</v>
      </c>
      <c r="AU117" s="91">
        <v>7.0000000000000007E-2</v>
      </c>
      <c r="AV117" s="91">
        <v>12.88</v>
      </c>
      <c r="AW117" s="91">
        <v>1.38</v>
      </c>
      <c r="AX117" s="91">
        <v>33.11</v>
      </c>
      <c r="AY117" s="91">
        <v>24.56</v>
      </c>
      <c r="AZ117" s="91">
        <v>0.62</v>
      </c>
      <c r="BA117" s="91">
        <v>47.27</v>
      </c>
      <c r="BB117" s="91">
        <v>647.95000000000005</v>
      </c>
      <c r="BC117" s="91">
        <v>0.16</v>
      </c>
      <c r="BD117" s="91">
        <v>1.39</v>
      </c>
      <c r="BE117" s="91">
        <v>29.92</v>
      </c>
      <c r="BF117" s="91">
        <v>2949.26</v>
      </c>
      <c r="BG117" s="91">
        <v>1.84</v>
      </c>
      <c r="BH117" s="91">
        <v>28.97</v>
      </c>
      <c r="BI117" s="91">
        <v>13.89</v>
      </c>
      <c r="BJ117" s="91">
        <v>2.27</v>
      </c>
      <c r="BK117" s="91">
        <v>3.6</v>
      </c>
      <c r="BL117" s="91">
        <v>6.57</v>
      </c>
      <c r="BM117" s="91">
        <v>11.06</v>
      </c>
      <c r="BN117" s="91">
        <v>7.47</v>
      </c>
      <c r="BO117" s="92">
        <v>0</v>
      </c>
      <c r="BP117" s="93">
        <v>0</v>
      </c>
      <c r="BQ117" s="92" t="s">
        <v>308</v>
      </c>
      <c r="BR117" s="91">
        <v>26429.71</v>
      </c>
      <c r="BS117" s="92" t="s">
        <v>308</v>
      </c>
      <c r="BT117" s="91">
        <v>5808.02</v>
      </c>
      <c r="BU117" s="92" t="s">
        <v>308</v>
      </c>
      <c r="BV117" s="91">
        <v>0.75</v>
      </c>
      <c r="BW117" s="92" t="s">
        <v>308</v>
      </c>
      <c r="BX117" s="91">
        <v>112.36</v>
      </c>
      <c r="BY117" s="92" t="s">
        <v>308</v>
      </c>
      <c r="BZ117" s="91">
        <v>5921.12</v>
      </c>
      <c r="CA117" s="92" t="s">
        <v>308</v>
      </c>
      <c r="CB117" s="91">
        <v>23947.43</v>
      </c>
      <c r="CC117" s="92" t="s">
        <v>308</v>
      </c>
      <c r="CD117" s="92">
        <v>0</v>
      </c>
      <c r="CE117" s="92" t="s">
        <v>308</v>
      </c>
      <c r="CF117" s="91">
        <v>-47.81</v>
      </c>
      <c r="CG117" s="92" t="s">
        <v>308</v>
      </c>
      <c r="CH117" s="91">
        <v>-47.81</v>
      </c>
      <c r="CI117" s="92" t="s">
        <v>308</v>
      </c>
      <c r="CJ117" s="91">
        <v>23899.62</v>
      </c>
      <c r="CK117" s="92" t="s">
        <v>308</v>
      </c>
      <c r="CL117" s="92">
        <v>0</v>
      </c>
      <c r="CM117" s="92" t="s">
        <v>308</v>
      </c>
      <c r="CN117" s="92">
        <v>0</v>
      </c>
      <c r="CO117" s="92" t="s">
        <v>308</v>
      </c>
      <c r="CP117" s="92">
        <v>0</v>
      </c>
      <c r="CQ117" s="92" t="s">
        <v>308</v>
      </c>
      <c r="CR117" s="94">
        <v>14703.31</v>
      </c>
      <c r="CS117" s="92" t="s">
        <v>308</v>
      </c>
      <c r="CT117" s="91">
        <v>14703.31</v>
      </c>
      <c r="CU117" s="92" t="s">
        <v>308</v>
      </c>
      <c r="CV117" s="91">
        <v>44524.05</v>
      </c>
      <c r="CW117" s="92" t="s">
        <v>308</v>
      </c>
      <c r="CX117" s="91">
        <v>70953.759999999995</v>
      </c>
      <c r="CY117" s="92" t="s">
        <v>308</v>
      </c>
    </row>
    <row r="118" spans="1:103" ht="14.5" x14ac:dyDescent="0.35">
      <c r="A118" s="86" t="s">
        <v>408</v>
      </c>
      <c r="B118" s="86" t="s">
        <v>348</v>
      </c>
      <c r="C118" s="71" t="str">
        <f>'Correspondance tables'!K24</f>
        <v>ISIC 31-32</v>
      </c>
      <c r="D118" s="71" t="str">
        <f>VLOOKUP(C118, 'Correspondance tables'!$O$3:$P$73, 2, FALSE)</f>
        <v>ISIC 31T33</v>
      </c>
      <c r="E118" s="87">
        <v>21.93</v>
      </c>
      <c r="F118" s="87">
        <v>5.71</v>
      </c>
      <c r="G118" s="87">
        <v>4.33</v>
      </c>
      <c r="H118" s="87">
        <v>12.67</v>
      </c>
      <c r="I118" s="87">
        <v>202.34</v>
      </c>
      <c r="J118" s="87">
        <v>110.23</v>
      </c>
      <c r="K118" s="87">
        <v>151.69999999999999</v>
      </c>
      <c r="L118" s="87">
        <v>25.05</v>
      </c>
      <c r="M118" s="87">
        <v>13.11</v>
      </c>
      <c r="N118" s="87">
        <v>6.9</v>
      </c>
      <c r="O118" s="87">
        <v>167.69</v>
      </c>
      <c r="P118" s="87">
        <v>303.66000000000003</v>
      </c>
      <c r="Q118" s="87">
        <v>79.349999999999994</v>
      </c>
      <c r="R118" s="87">
        <v>47.88</v>
      </c>
      <c r="S118" s="87">
        <v>24.01</v>
      </c>
      <c r="T118" s="87">
        <v>109.78</v>
      </c>
      <c r="U118" s="87">
        <v>973.71</v>
      </c>
      <c r="V118" s="87">
        <v>99.76</v>
      </c>
      <c r="W118" s="87">
        <v>168.52</v>
      </c>
      <c r="X118" s="87">
        <v>406.61</v>
      </c>
      <c r="Y118" s="87">
        <v>100.13</v>
      </c>
      <c r="Z118" s="87">
        <v>4658.16</v>
      </c>
      <c r="AA118" s="87">
        <v>342.1</v>
      </c>
      <c r="AB118" s="87">
        <v>23.85</v>
      </c>
      <c r="AC118" s="87">
        <v>4.93</v>
      </c>
      <c r="AD118" s="87">
        <v>23.4</v>
      </c>
      <c r="AE118" s="87">
        <v>797.86</v>
      </c>
      <c r="AF118" s="87">
        <v>57.92</v>
      </c>
      <c r="AG118" s="88">
        <v>503</v>
      </c>
      <c r="AH118" s="87">
        <v>374.66</v>
      </c>
      <c r="AI118" s="87">
        <v>47.04</v>
      </c>
      <c r="AJ118" s="87">
        <v>3.91</v>
      </c>
      <c r="AK118" s="87">
        <v>9.48</v>
      </c>
      <c r="AL118" s="87">
        <v>55.56</v>
      </c>
      <c r="AM118" s="87">
        <v>3.11</v>
      </c>
      <c r="AN118" s="87">
        <v>257.52999999999997</v>
      </c>
      <c r="AO118" s="87">
        <v>72.87</v>
      </c>
      <c r="AP118" s="87">
        <v>102.6</v>
      </c>
      <c r="AQ118" s="87">
        <v>78.010000000000005</v>
      </c>
      <c r="AR118" s="87">
        <v>103.14</v>
      </c>
      <c r="AS118" s="87">
        <v>113.31</v>
      </c>
      <c r="AT118" s="87">
        <v>16.46</v>
      </c>
      <c r="AU118" s="87">
        <v>24.73</v>
      </c>
      <c r="AV118" s="87">
        <v>122.29</v>
      </c>
      <c r="AW118" s="87">
        <v>118.9</v>
      </c>
      <c r="AX118" s="87">
        <v>88.93</v>
      </c>
      <c r="AY118" s="87">
        <v>71.84</v>
      </c>
      <c r="AZ118" s="87">
        <v>99.39</v>
      </c>
      <c r="BA118" s="87">
        <v>112.1</v>
      </c>
      <c r="BB118" s="87">
        <v>65.540000000000006</v>
      </c>
      <c r="BC118" s="87">
        <v>11.02</v>
      </c>
      <c r="BD118" s="87">
        <v>10.48</v>
      </c>
      <c r="BE118" s="87">
        <v>172.06</v>
      </c>
      <c r="BF118" s="87">
        <v>255.98</v>
      </c>
      <c r="BG118" s="87">
        <v>200.22</v>
      </c>
      <c r="BH118" s="87">
        <v>5512.43</v>
      </c>
      <c r="BI118" s="87">
        <v>328.86</v>
      </c>
      <c r="BJ118" s="87">
        <v>243.57</v>
      </c>
      <c r="BK118" s="87">
        <v>361.49</v>
      </c>
      <c r="BL118" s="87">
        <v>81.349999999999994</v>
      </c>
      <c r="BM118" s="87">
        <v>74.09</v>
      </c>
      <c r="BN118" s="87">
        <v>48.17</v>
      </c>
      <c r="BO118" s="88">
        <v>0</v>
      </c>
      <c r="BP118" s="89">
        <v>0</v>
      </c>
      <c r="BQ118" s="88" t="s">
        <v>308</v>
      </c>
      <c r="BR118" s="87">
        <v>18687.41</v>
      </c>
      <c r="BS118" s="88" t="s">
        <v>308</v>
      </c>
      <c r="BT118" s="87">
        <v>31339.23</v>
      </c>
      <c r="BU118" s="88" t="s">
        <v>308</v>
      </c>
      <c r="BV118" s="87">
        <v>1.1399999999999999</v>
      </c>
      <c r="BW118" s="88" t="s">
        <v>308</v>
      </c>
      <c r="BX118" s="87">
        <v>1581.22</v>
      </c>
      <c r="BY118" s="88" t="s">
        <v>308</v>
      </c>
      <c r="BZ118" s="87">
        <v>32921.589999999997</v>
      </c>
      <c r="CA118" s="88" t="s">
        <v>308</v>
      </c>
      <c r="CB118" s="87">
        <v>9479.82</v>
      </c>
      <c r="CC118" s="88" t="s">
        <v>308</v>
      </c>
      <c r="CD118" s="87">
        <v>580.03</v>
      </c>
      <c r="CE118" s="88" t="s">
        <v>308</v>
      </c>
      <c r="CF118" s="87">
        <v>4014.29</v>
      </c>
      <c r="CG118" s="88" t="s">
        <v>308</v>
      </c>
      <c r="CH118" s="87">
        <v>4594.32</v>
      </c>
      <c r="CI118" s="88" t="s">
        <v>308</v>
      </c>
      <c r="CJ118" s="87">
        <v>14074.14</v>
      </c>
      <c r="CK118" s="88" t="s">
        <v>308</v>
      </c>
      <c r="CL118" s="88">
        <v>0</v>
      </c>
      <c r="CM118" s="88" t="s">
        <v>308</v>
      </c>
      <c r="CN118" s="88">
        <v>0</v>
      </c>
      <c r="CO118" s="88" t="s">
        <v>308</v>
      </c>
      <c r="CP118" s="88">
        <v>0</v>
      </c>
      <c r="CQ118" s="88" t="s">
        <v>308</v>
      </c>
      <c r="CR118" s="90">
        <v>8483.9599999999991</v>
      </c>
      <c r="CS118" s="88" t="s">
        <v>308</v>
      </c>
      <c r="CT118" s="87">
        <v>8483.9599999999991</v>
      </c>
      <c r="CU118" s="88" t="s">
        <v>308</v>
      </c>
      <c r="CV118" s="87">
        <v>55479.69</v>
      </c>
      <c r="CW118" s="88" t="s">
        <v>308</v>
      </c>
      <c r="CX118" s="87">
        <v>74167.100000000006</v>
      </c>
      <c r="CY118" s="88" t="s">
        <v>308</v>
      </c>
    </row>
    <row r="119" spans="1:103" ht="14.5" x14ac:dyDescent="0.35">
      <c r="A119" s="86" t="s">
        <v>408</v>
      </c>
      <c r="B119" s="86" t="s">
        <v>349</v>
      </c>
      <c r="C119" s="71" t="str">
        <f>'Correspondance tables'!K25</f>
        <v>ISIC 33</v>
      </c>
      <c r="D119" s="71" t="str">
        <f>VLOOKUP(C119, 'Correspondance tables'!$O$3:$P$73, 2, FALSE)</f>
        <v>ISIC 31T33</v>
      </c>
      <c r="E119" s="91">
        <v>177.32</v>
      </c>
      <c r="F119" s="91">
        <v>5.95</v>
      </c>
      <c r="G119" s="91">
        <v>4.8</v>
      </c>
      <c r="H119" s="91">
        <v>233.82</v>
      </c>
      <c r="I119" s="91">
        <v>99.16</v>
      </c>
      <c r="J119" s="91">
        <v>52.25</v>
      </c>
      <c r="K119" s="91">
        <v>18.25</v>
      </c>
      <c r="L119" s="91">
        <v>38.78</v>
      </c>
      <c r="M119" s="91">
        <v>8.73</v>
      </c>
      <c r="N119" s="91">
        <v>35.14</v>
      </c>
      <c r="O119" s="91">
        <v>86.91</v>
      </c>
      <c r="P119" s="91">
        <v>8.6300000000000008</v>
      </c>
      <c r="Q119" s="91">
        <v>34.03</v>
      </c>
      <c r="R119" s="91">
        <v>40.47</v>
      </c>
      <c r="S119" s="91">
        <v>60.49</v>
      </c>
      <c r="T119" s="91">
        <v>118.11</v>
      </c>
      <c r="U119" s="91">
        <v>61.65</v>
      </c>
      <c r="V119" s="91">
        <v>248.02</v>
      </c>
      <c r="W119" s="91">
        <v>235.74</v>
      </c>
      <c r="X119" s="91">
        <v>170.19</v>
      </c>
      <c r="Y119" s="91">
        <v>275.95</v>
      </c>
      <c r="Z119" s="91">
        <v>53.37</v>
      </c>
      <c r="AA119" s="91">
        <v>777.82</v>
      </c>
      <c r="AB119" s="91">
        <v>159.72999999999999</v>
      </c>
      <c r="AC119" s="91">
        <v>9.91</v>
      </c>
      <c r="AD119" s="91">
        <v>32.64</v>
      </c>
      <c r="AE119" s="91">
        <v>201.81</v>
      </c>
      <c r="AF119" s="91">
        <v>33.93</v>
      </c>
      <c r="AG119" s="91">
        <v>135.19</v>
      </c>
      <c r="AH119" s="91">
        <v>63.16</v>
      </c>
      <c r="AI119" s="91">
        <v>115.79</v>
      </c>
      <c r="AJ119" s="91">
        <v>281.7</v>
      </c>
      <c r="AK119" s="91">
        <v>926.59</v>
      </c>
      <c r="AL119" s="91">
        <v>65.23</v>
      </c>
      <c r="AM119" s="91">
        <v>5.12</v>
      </c>
      <c r="AN119" s="91">
        <v>22.53</v>
      </c>
      <c r="AO119" s="91">
        <v>1.72</v>
      </c>
      <c r="AP119" s="91">
        <v>2.99</v>
      </c>
      <c r="AQ119" s="92">
        <v>58</v>
      </c>
      <c r="AR119" s="91">
        <v>18.82</v>
      </c>
      <c r="AS119" s="91">
        <v>3.47</v>
      </c>
      <c r="AT119" s="91">
        <v>0.82</v>
      </c>
      <c r="AU119" s="91">
        <v>4.3</v>
      </c>
      <c r="AV119" s="91">
        <v>26.76</v>
      </c>
      <c r="AW119" s="91">
        <v>18.62</v>
      </c>
      <c r="AX119" s="91">
        <v>25.12</v>
      </c>
      <c r="AY119" s="91">
        <v>13.77</v>
      </c>
      <c r="AZ119" s="91">
        <v>1.72</v>
      </c>
      <c r="BA119" s="91">
        <v>3.93</v>
      </c>
      <c r="BB119" s="91">
        <v>25.74</v>
      </c>
      <c r="BC119" s="91">
        <v>5.58</v>
      </c>
      <c r="BD119" s="91">
        <v>1.51</v>
      </c>
      <c r="BE119" s="91">
        <v>24.19</v>
      </c>
      <c r="BF119" s="91">
        <v>265.08999999999997</v>
      </c>
      <c r="BG119" s="91">
        <v>6.55</v>
      </c>
      <c r="BH119" s="91">
        <v>52.65</v>
      </c>
      <c r="BI119" s="91">
        <v>9.84</v>
      </c>
      <c r="BJ119" s="91">
        <v>3.36</v>
      </c>
      <c r="BK119" s="91">
        <v>5.94</v>
      </c>
      <c r="BL119" s="91">
        <v>0.68</v>
      </c>
      <c r="BM119" s="91">
        <v>1.83</v>
      </c>
      <c r="BN119" s="91">
        <v>4.45</v>
      </c>
      <c r="BO119" s="92">
        <v>0</v>
      </c>
      <c r="BP119" s="93">
        <v>0</v>
      </c>
      <c r="BQ119" s="92" t="s">
        <v>308</v>
      </c>
      <c r="BR119" s="91">
        <v>5486.35</v>
      </c>
      <c r="BS119" s="92" t="s">
        <v>308</v>
      </c>
      <c r="BT119" s="91">
        <v>29.81</v>
      </c>
      <c r="BU119" s="92" t="s">
        <v>308</v>
      </c>
      <c r="BV119" s="92">
        <v>0</v>
      </c>
      <c r="BW119" s="92" t="s">
        <v>308</v>
      </c>
      <c r="BX119" s="91">
        <v>0.04</v>
      </c>
      <c r="BY119" s="92" t="s">
        <v>308</v>
      </c>
      <c r="BZ119" s="91">
        <v>29.85</v>
      </c>
      <c r="CA119" s="92" t="s">
        <v>308</v>
      </c>
      <c r="CB119" s="91">
        <v>1066.55</v>
      </c>
      <c r="CC119" s="92" t="s">
        <v>308</v>
      </c>
      <c r="CD119" s="92">
        <v>0</v>
      </c>
      <c r="CE119" s="92" t="s">
        <v>308</v>
      </c>
      <c r="CF119" s="91">
        <v>152.66999999999999</v>
      </c>
      <c r="CG119" s="92" t="s">
        <v>308</v>
      </c>
      <c r="CH119" s="91">
        <v>152.66999999999999</v>
      </c>
      <c r="CI119" s="92" t="s">
        <v>308</v>
      </c>
      <c r="CJ119" s="91">
        <v>1219.22</v>
      </c>
      <c r="CK119" s="92" t="s">
        <v>308</v>
      </c>
      <c r="CL119" s="92">
        <v>0</v>
      </c>
      <c r="CM119" s="92" t="s">
        <v>308</v>
      </c>
      <c r="CN119" s="92">
        <v>0</v>
      </c>
      <c r="CO119" s="92" t="s">
        <v>308</v>
      </c>
      <c r="CP119" s="92">
        <v>0</v>
      </c>
      <c r="CQ119" s="92" t="s">
        <v>308</v>
      </c>
      <c r="CR119" s="94">
        <v>2.6</v>
      </c>
      <c r="CS119" s="92" t="s">
        <v>308</v>
      </c>
      <c r="CT119" s="91">
        <v>2.6</v>
      </c>
      <c r="CU119" s="92" t="s">
        <v>308</v>
      </c>
      <c r="CV119" s="91">
        <v>1251.67</v>
      </c>
      <c r="CW119" s="92" t="s">
        <v>308</v>
      </c>
      <c r="CX119" s="91">
        <v>6738.02</v>
      </c>
      <c r="CY119" s="92" t="s">
        <v>308</v>
      </c>
    </row>
    <row r="120" spans="1:103" ht="14.5" x14ac:dyDescent="0.35">
      <c r="A120" s="86" t="s">
        <v>408</v>
      </c>
      <c r="B120" s="86" t="s">
        <v>350</v>
      </c>
      <c r="C120" s="71" t="str">
        <f>'Correspondance tables'!K26</f>
        <v>ISIC 35</v>
      </c>
      <c r="D120" s="71" t="str">
        <f>VLOOKUP(C120, 'Correspondance tables'!$O$3:$P$73, 2, FALSE)</f>
        <v>ISIC 35</v>
      </c>
      <c r="E120" s="87">
        <v>43.3</v>
      </c>
      <c r="F120" s="87">
        <v>1.3</v>
      </c>
      <c r="G120" s="87">
        <v>0.54</v>
      </c>
      <c r="H120" s="87">
        <v>10.75</v>
      </c>
      <c r="I120" s="87">
        <v>80.3</v>
      </c>
      <c r="J120" s="87">
        <v>8.66</v>
      </c>
      <c r="K120" s="87">
        <v>13.88</v>
      </c>
      <c r="L120" s="87">
        <v>33.08</v>
      </c>
      <c r="M120" s="87">
        <v>4.59</v>
      </c>
      <c r="N120" s="87">
        <v>26.3</v>
      </c>
      <c r="O120" s="87">
        <v>103.31</v>
      </c>
      <c r="P120" s="87">
        <v>9.3699999999999992</v>
      </c>
      <c r="Q120" s="87">
        <v>25.79</v>
      </c>
      <c r="R120" s="87">
        <v>37.159999999999997</v>
      </c>
      <c r="S120" s="87">
        <v>81.3</v>
      </c>
      <c r="T120" s="87">
        <v>21.78</v>
      </c>
      <c r="U120" s="87">
        <v>9.7799999999999994</v>
      </c>
      <c r="V120" s="87">
        <v>9.59</v>
      </c>
      <c r="W120" s="87">
        <v>20.59</v>
      </c>
      <c r="X120" s="87">
        <v>22.15</v>
      </c>
      <c r="Y120" s="87">
        <v>2.63</v>
      </c>
      <c r="Z120" s="88">
        <v>11</v>
      </c>
      <c r="AA120" s="87">
        <v>3.01</v>
      </c>
      <c r="AB120" s="87">
        <v>498.08</v>
      </c>
      <c r="AC120" s="87">
        <v>20.66</v>
      </c>
      <c r="AD120" s="87">
        <v>15.46</v>
      </c>
      <c r="AE120" s="87">
        <v>18.29</v>
      </c>
      <c r="AF120" s="87">
        <v>10.92</v>
      </c>
      <c r="AG120" s="87">
        <v>42.62</v>
      </c>
      <c r="AH120" s="87">
        <v>84.93</v>
      </c>
      <c r="AI120" s="87">
        <v>42.27</v>
      </c>
      <c r="AJ120" s="87">
        <v>2.77</v>
      </c>
      <c r="AK120" s="87">
        <v>1.54</v>
      </c>
      <c r="AL120" s="87">
        <v>23.97</v>
      </c>
      <c r="AM120" s="87">
        <v>2.93</v>
      </c>
      <c r="AN120" s="87">
        <v>43.21</v>
      </c>
      <c r="AO120" s="87">
        <v>1.68</v>
      </c>
      <c r="AP120" s="87">
        <v>7.42</v>
      </c>
      <c r="AQ120" s="87">
        <v>17.88</v>
      </c>
      <c r="AR120" s="87">
        <v>7.68</v>
      </c>
      <c r="AS120" s="87">
        <v>7.74</v>
      </c>
      <c r="AT120" s="87">
        <v>2.56</v>
      </c>
      <c r="AU120" s="87">
        <v>3.01</v>
      </c>
      <c r="AV120" s="87">
        <v>53.84</v>
      </c>
      <c r="AW120" s="87">
        <v>14.57</v>
      </c>
      <c r="AX120" s="87">
        <v>6.42</v>
      </c>
      <c r="AY120" s="87">
        <v>4.7300000000000004</v>
      </c>
      <c r="AZ120" s="87">
        <v>2.5099999999999998</v>
      </c>
      <c r="BA120" s="87">
        <v>2.08</v>
      </c>
      <c r="BB120" s="87">
        <v>2.76</v>
      </c>
      <c r="BC120" s="87">
        <v>0.92</v>
      </c>
      <c r="BD120" s="87">
        <v>1.91</v>
      </c>
      <c r="BE120" s="87">
        <v>8.52</v>
      </c>
      <c r="BF120" s="87">
        <v>52.55</v>
      </c>
      <c r="BG120" s="87">
        <v>24.65</v>
      </c>
      <c r="BH120" s="87">
        <v>24.18</v>
      </c>
      <c r="BI120" s="87">
        <v>19.91</v>
      </c>
      <c r="BJ120" s="87">
        <v>8.4</v>
      </c>
      <c r="BK120" s="87">
        <v>13.56</v>
      </c>
      <c r="BL120" s="87">
        <v>8.83</v>
      </c>
      <c r="BM120" s="87">
        <v>0.79</v>
      </c>
      <c r="BN120" s="87">
        <v>8.4</v>
      </c>
      <c r="BO120" s="87">
        <v>0.02</v>
      </c>
      <c r="BP120" s="89">
        <v>0</v>
      </c>
      <c r="BQ120" s="88" t="s">
        <v>308</v>
      </c>
      <c r="BR120" s="87">
        <v>1695.33</v>
      </c>
      <c r="BS120" s="88" t="s">
        <v>308</v>
      </c>
      <c r="BT120" s="87">
        <v>636.15</v>
      </c>
      <c r="BU120" s="88" t="s">
        <v>308</v>
      </c>
      <c r="BV120" s="88">
        <v>0</v>
      </c>
      <c r="BW120" s="88" t="s">
        <v>308</v>
      </c>
      <c r="BX120" s="88">
        <v>24</v>
      </c>
      <c r="BY120" s="88" t="s">
        <v>308</v>
      </c>
      <c r="BZ120" s="87">
        <v>660.15</v>
      </c>
      <c r="CA120" s="88" t="s">
        <v>308</v>
      </c>
      <c r="CB120" s="87">
        <v>1.61</v>
      </c>
      <c r="CC120" s="88" t="s">
        <v>308</v>
      </c>
      <c r="CD120" s="88">
        <v>0</v>
      </c>
      <c r="CE120" s="88" t="s">
        <v>308</v>
      </c>
      <c r="CF120" s="87">
        <v>-5.4</v>
      </c>
      <c r="CG120" s="88" t="s">
        <v>308</v>
      </c>
      <c r="CH120" s="87">
        <v>-5.4</v>
      </c>
      <c r="CI120" s="88" t="s">
        <v>308</v>
      </c>
      <c r="CJ120" s="87">
        <v>-3.79</v>
      </c>
      <c r="CK120" s="88" t="s">
        <v>308</v>
      </c>
      <c r="CL120" s="88">
        <v>0</v>
      </c>
      <c r="CM120" s="88" t="s">
        <v>308</v>
      </c>
      <c r="CN120" s="88">
        <v>0</v>
      </c>
      <c r="CO120" s="88" t="s">
        <v>308</v>
      </c>
      <c r="CP120" s="88">
        <v>0</v>
      </c>
      <c r="CQ120" s="88" t="s">
        <v>308</v>
      </c>
      <c r="CR120" s="90">
        <v>60.19</v>
      </c>
      <c r="CS120" s="88" t="s">
        <v>308</v>
      </c>
      <c r="CT120" s="87">
        <v>60.19</v>
      </c>
      <c r="CU120" s="88" t="s">
        <v>308</v>
      </c>
      <c r="CV120" s="87">
        <v>716.55</v>
      </c>
      <c r="CW120" s="88" t="s">
        <v>308</v>
      </c>
      <c r="CX120" s="87">
        <v>2411.88</v>
      </c>
      <c r="CY120" s="88" t="s">
        <v>308</v>
      </c>
    </row>
    <row r="121" spans="1:103" ht="14.5" x14ac:dyDescent="0.35">
      <c r="A121" s="86" t="s">
        <v>408</v>
      </c>
      <c r="B121" s="86" t="s">
        <v>351</v>
      </c>
      <c r="C121" s="71" t="str">
        <f>'Correspondance tables'!K27</f>
        <v>ISIC 36</v>
      </c>
      <c r="D121" s="71" t="str">
        <f>VLOOKUP(C121, 'Correspondance tables'!$O$3:$P$73, 2, FALSE)</f>
        <v>ISIC 36T39</v>
      </c>
      <c r="E121" s="92">
        <v>0</v>
      </c>
      <c r="F121" s="92">
        <v>0</v>
      </c>
      <c r="G121" s="92">
        <v>0</v>
      </c>
      <c r="H121" s="92">
        <v>0</v>
      </c>
      <c r="I121" s="91">
        <v>0.06</v>
      </c>
      <c r="J121" s="91">
        <v>0.01</v>
      </c>
      <c r="K121" s="92">
        <v>0</v>
      </c>
      <c r="L121" s="92">
        <v>0</v>
      </c>
      <c r="M121" s="92">
        <v>0</v>
      </c>
      <c r="N121" s="91">
        <v>0.01</v>
      </c>
      <c r="O121" s="91">
        <v>0.02</v>
      </c>
      <c r="P121" s="91">
        <v>0.01</v>
      </c>
      <c r="Q121" s="91">
        <v>0.01</v>
      </c>
      <c r="R121" s="92">
        <v>0</v>
      </c>
      <c r="S121" s="91">
        <v>0.01</v>
      </c>
      <c r="T121" s="91">
        <v>0.01</v>
      </c>
      <c r="U121" s="92">
        <v>0</v>
      </c>
      <c r="V121" s="92">
        <v>0</v>
      </c>
      <c r="W121" s="91">
        <v>0.01</v>
      </c>
      <c r="X121" s="91">
        <v>0.01</v>
      </c>
      <c r="Y121" s="92">
        <v>0</v>
      </c>
      <c r="Z121" s="92">
        <v>0</v>
      </c>
      <c r="AA121" s="92">
        <v>0</v>
      </c>
      <c r="AB121" s="92">
        <v>0</v>
      </c>
      <c r="AC121" s="91">
        <v>0.08</v>
      </c>
      <c r="AD121" s="91">
        <v>0.02</v>
      </c>
      <c r="AE121" s="92">
        <v>0</v>
      </c>
      <c r="AF121" s="91">
        <v>0.01</v>
      </c>
      <c r="AG121" s="91">
        <v>0.24</v>
      </c>
      <c r="AH121" s="91">
        <v>0.01</v>
      </c>
      <c r="AI121" s="92">
        <v>0</v>
      </c>
      <c r="AJ121" s="92">
        <v>0</v>
      </c>
      <c r="AK121" s="92">
        <v>0</v>
      </c>
      <c r="AL121" s="91">
        <v>0.01</v>
      </c>
      <c r="AM121" s="92">
        <v>0</v>
      </c>
      <c r="AN121" s="91">
        <v>0.03</v>
      </c>
      <c r="AO121" s="92">
        <v>0</v>
      </c>
      <c r="AP121" s="92">
        <v>0</v>
      </c>
      <c r="AQ121" s="92">
        <v>0</v>
      </c>
      <c r="AR121" s="91">
        <v>0.01</v>
      </c>
      <c r="AS121" s="92">
        <v>0</v>
      </c>
      <c r="AT121" s="92">
        <v>0</v>
      </c>
      <c r="AU121" s="92">
        <v>0</v>
      </c>
      <c r="AV121" s="92">
        <v>0</v>
      </c>
      <c r="AW121" s="91">
        <v>0.01</v>
      </c>
      <c r="AX121" s="92">
        <v>0</v>
      </c>
      <c r="AY121" s="92">
        <v>0</v>
      </c>
      <c r="AZ121" s="92">
        <v>0</v>
      </c>
      <c r="BA121" s="92">
        <v>0</v>
      </c>
      <c r="BB121" s="92">
        <v>0</v>
      </c>
      <c r="BC121" s="92">
        <v>0</v>
      </c>
      <c r="BD121" s="92">
        <v>0</v>
      </c>
      <c r="BE121" s="91">
        <v>0.01</v>
      </c>
      <c r="BF121" s="91">
        <v>5.55</v>
      </c>
      <c r="BG121" s="91">
        <v>0.01</v>
      </c>
      <c r="BH121" s="92">
        <v>0</v>
      </c>
      <c r="BI121" s="91">
        <v>0.01</v>
      </c>
      <c r="BJ121" s="92">
        <v>0</v>
      </c>
      <c r="BK121" s="91">
        <v>0.01</v>
      </c>
      <c r="BL121" s="92">
        <v>0</v>
      </c>
      <c r="BM121" s="92">
        <v>0</v>
      </c>
      <c r="BN121" s="92">
        <v>0</v>
      </c>
      <c r="BO121" s="92">
        <v>0</v>
      </c>
      <c r="BP121" s="93">
        <v>0</v>
      </c>
      <c r="BQ121" s="92" t="s">
        <v>308</v>
      </c>
      <c r="BR121" s="91">
        <v>6.22</v>
      </c>
      <c r="BS121" s="92" t="s">
        <v>308</v>
      </c>
      <c r="BT121" s="91">
        <v>8.35</v>
      </c>
      <c r="BU121" s="92" t="s">
        <v>308</v>
      </c>
      <c r="BV121" s="92">
        <v>0</v>
      </c>
      <c r="BW121" s="92" t="s">
        <v>308</v>
      </c>
      <c r="BX121" s="92">
        <v>0</v>
      </c>
      <c r="BY121" s="92" t="s">
        <v>308</v>
      </c>
      <c r="BZ121" s="91">
        <v>8.35</v>
      </c>
      <c r="CA121" s="92" t="s">
        <v>308</v>
      </c>
      <c r="CB121" s="92">
        <v>0</v>
      </c>
      <c r="CC121" s="92" t="s">
        <v>308</v>
      </c>
      <c r="CD121" s="92">
        <v>0</v>
      </c>
      <c r="CE121" s="92" t="s">
        <v>308</v>
      </c>
      <c r="CF121" s="92">
        <v>0</v>
      </c>
      <c r="CG121" s="92" t="s">
        <v>308</v>
      </c>
      <c r="CH121" s="92">
        <v>0</v>
      </c>
      <c r="CI121" s="92" t="s">
        <v>308</v>
      </c>
      <c r="CJ121" s="92">
        <v>0</v>
      </c>
      <c r="CK121" s="92" t="s">
        <v>308</v>
      </c>
      <c r="CL121" s="92">
        <v>0</v>
      </c>
      <c r="CM121" s="92" t="s">
        <v>308</v>
      </c>
      <c r="CN121" s="92">
        <v>0</v>
      </c>
      <c r="CO121" s="92" t="s">
        <v>308</v>
      </c>
      <c r="CP121" s="92">
        <v>0</v>
      </c>
      <c r="CQ121" s="92" t="s">
        <v>308</v>
      </c>
      <c r="CR121" s="95">
        <v>0</v>
      </c>
      <c r="CS121" s="92" t="s">
        <v>308</v>
      </c>
      <c r="CT121" s="92">
        <v>0</v>
      </c>
      <c r="CU121" s="92" t="s">
        <v>308</v>
      </c>
      <c r="CV121" s="91">
        <v>8.35</v>
      </c>
      <c r="CW121" s="92" t="s">
        <v>308</v>
      </c>
      <c r="CX121" s="91">
        <v>14.56</v>
      </c>
      <c r="CY121" s="92" t="s">
        <v>308</v>
      </c>
    </row>
    <row r="122" spans="1:103" ht="14.5" x14ac:dyDescent="0.35">
      <c r="A122" s="86" t="s">
        <v>408</v>
      </c>
      <c r="B122" s="86" t="s">
        <v>352</v>
      </c>
      <c r="C122" s="71" t="str">
        <f>'Correspondance tables'!K28</f>
        <v>ISIC 37-39</v>
      </c>
      <c r="D122" s="71" t="str">
        <f>VLOOKUP(C122, 'Correspondance tables'!$O$3:$P$73, 2, FALSE)</f>
        <v>ISIC 36T39</v>
      </c>
      <c r="E122" s="87">
        <v>6.8</v>
      </c>
      <c r="F122" s="87">
        <v>0.52</v>
      </c>
      <c r="G122" s="87">
        <v>0.05</v>
      </c>
      <c r="H122" s="87">
        <v>7.93</v>
      </c>
      <c r="I122" s="87">
        <v>26.22</v>
      </c>
      <c r="J122" s="87">
        <v>28.52</v>
      </c>
      <c r="K122" s="87">
        <v>34.68</v>
      </c>
      <c r="L122" s="87">
        <v>191.4</v>
      </c>
      <c r="M122" s="87">
        <v>1.5</v>
      </c>
      <c r="N122" s="87">
        <v>11.3</v>
      </c>
      <c r="O122" s="87">
        <v>57.19</v>
      </c>
      <c r="P122" s="87">
        <v>6.63</v>
      </c>
      <c r="Q122" s="87">
        <v>315.97000000000003</v>
      </c>
      <c r="R122" s="87">
        <v>40.770000000000003</v>
      </c>
      <c r="S122" s="87">
        <v>1963.95</v>
      </c>
      <c r="T122" s="87">
        <v>422.69</v>
      </c>
      <c r="U122" s="87">
        <v>2.58</v>
      </c>
      <c r="V122" s="87">
        <v>4.5</v>
      </c>
      <c r="W122" s="87">
        <v>8.32</v>
      </c>
      <c r="X122" s="87">
        <v>9.84</v>
      </c>
      <c r="Y122" s="87">
        <v>6.53</v>
      </c>
      <c r="Z122" s="87">
        <v>8.67</v>
      </c>
      <c r="AA122" s="87">
        <v>5.97</v>
      </c>
      <c r="AB122" s="87">
        <v>408.99</v>
      </c>
      <c r="AC122" s="87">
        <v>8.91</v>
      </c>
      <c r="AD122" s="87">
        <v>2784.63</v>
      </c>
      <c r="AE122" s="87">
        <v>41.53</v>
      </c>
      <c r="AF122" s="87">
        <v>8.27</v>
      </c>
      <c r="AG122" s="87">
        <v>122.28</v>
      </c>
      <c r="AH122" s="87">
        <v>43.28</v>
      </c>
      <c r="AI122" s="87">
        <v>3.04</v>
      </c>
      <c r="AJ122" s="87">
        <v>1.85</v>
      </c>
      <c r="AK122" s="87">
        <v>1.03</v>
      </c>
      <c r="AL122" s="87">
        <v>5.22</v>
      </c>
      <c r="AM122" s="87">
        <v>1.01</v>
      </c>
      <c r="AN122" s="87">
        <v>26.66</v>
      </c>
      <c r="AO122" s="87">
        <v>2.67</v>
      </c>
      <c r="AP122" s="87">
        <v>2.2799999999999998</v>
      </c>
      <c r="AQ122" s="87">
        <v>11.13</v>
      </c>
      <c r="AR122" s="87">
        <v>7.62</v>
      </c>
      <c r="AS122" s="87">
        <v>45.07</v>
      </c>
      <c r="AT122" s="87">
        <v>0.62</v>
      </c>
      <c r="AU122" s="87">
        <v>6.15</v>
      </c>
      <c r="AV122" s="87">
        <v>46.64</v>
      </c>
      <c r="AW122" s="87">
        <v>31.22</v>
      </c>
      <c r="AX122" s="87">
        <v>6.9</v>
      </c>
      <c r="AY122" s="87">
        <v>4.4800000000000004</v>
      </c>
      <c r="AZ122" s="88">
        <v>5</v>
      </c>
      <c r="BA122" s="87">
        <v>5.92</v>
      </c>
      <c r="BB122" s="87">
        <v>2.87</v>
      </c>
      <c r="BC122" s="87">
        <v>0.31</v>
      </c>
      <c r="BD122" s="87">
        <v>0.89</v>
      </c>
      <c r="BE122" s="87">
        <v>20.67</v>
      </c>
      <c r="BF122" s="87">
        <v>55.62</v>
      </c>
      <c r="BG122" s="87">
        <v>6.81</v>
      </c>
      <c r="BH122" s="87">
        <v>9.25</v>
      </c>
      <c r="BI122" s="87">
        <v>4.76</v>
      </c>
      <c r="BJ122" s="87">
        <v>2.12</v>
      </c>
      <c r="BK122" s="87">
        <v>9.66</v>
      </c>
      <c r="BL122" s="87">
        <v>20.010000000000002</v>
      </c>
      <c r="BM122" s="87">
        <v>0.43</v>
      </c>
      <c r="BN122" s="87">
        <v>3.49</v>
      </c>
      <c r="BO122" s="88">
        <v>0</v>
      </c>
      <c r="BP122" s="89">
        <v>0</v>
      </c>
      <c r="BQ122" s="88" t="s">
        <v>308</v>
      </c>
      <c r="BR122" s="87">
        <v>6931.8</v>
      </c>
      <c r="BS122" s="88" t="s">
        <v>308</v>
      </c>
      <c r="BT122" s="87">
        <v>325.91000000000003</v>
      </c>
      <c r="BU122" s="88" t="s">
        <v>308</v>
      </c>
      <c r="BV122" s="88">
        <v>0</v>
      </c>
      <c r="BW122" s="88" t="s">
        <v>308</v>
      </c>
      <c r="BX122" s="87">
        <v>34.31</v>
      </c>
      <c r="BY122" s="88" t="s">
        <v>308</v>
      </c>
      <c r="BZ122" s="87">
        <v>360.22</v>
      </c>
      <c r="CA122" s="88" t="s">
        <v>308</v>
      </c>
      <c r="CB122" s="88">
        <v>0</v>
      </c>
      <c r="CC122" s="88" t="s">
        <v>308</v>
      </c>
      <c r="CD122" s="88">
        <v>0</v>
      </c>
      <c r="CE122" s="88" t="s">
        <v>308</v>
      </c>
      <c r="CF122" s="87">
        <v>631.49</v>
      </c>
      <c r="CG122" s="88" t="s">
        <v>308</v>
      </c>
      <c r="CH122" s="87">
        <v>631.49</v>
      </c>
      <c r="CI122" s="88" t="s">
        <v>308</v>
      </c>
      <c r="CJ122" s="87">
        <v>631.49</v>
      </c>
      <c r="CK122" s="88" t="s">
        <v>308</v>
      </c>
      <c r="CL122" s="88">
        <v>0</v>
      </c>
      <c r="CM122" s="88" t="s">
        <v>308</v>
      </c>
      <c r="CN122" s="88">
        <v>0</v>
      </c>
      <c r="CO122" s="88" t="s">
        <v>308</v>
      </c>
      <c r="CP122" s="88">
        <v>0</v>
      </c>
      <c r="CQ122" s="88" t="s">
        <v>308</v>
      </c>
      <c r="CR122" s="90">
        <v>180.17</v>
      </c>
      <c r="CS122" s="88" t="s">
        <v>308</v>
      </c>
      <c r="CT122" s="87">
        <v>180.17</v>
      </c>
      <c r="CU122" s="88" t="s">
        <v>308</v>
      </c>
      <c r="CV122" s="87">
        <v>1171.8800000000001</v>
      </c>
      <c r="CW122" s="88" t="s">
        <v>308</v>
      </c>
      <c r="CX122" s="87">
        <v>8103.68</v>
      </c>
      <c r="CY122" s="88" t="s">
        <v>308</v>
      </c>
    </row>
    <row r="123" spans="1:103" ht="14.5" x14ac:dyDescent="0.35">
      <c r="A123" s="86" t="s">
        <v>408</v>
      </c>
      <c r="B123" s="86" t="s">
        <v>353</v>
      </c>
      <c r="C123" s="71" t="str">
        <f>'Correspondance tables'!K29</f>
        <v>ISIC 41-43</v>
      </c>
      <c r="D123" s="71" t="str">
        <f>VLOOKUP(C123, 'Correspondance tables'!$O$3:$P$73, 2, FALSE)</f>
        <v>ISIC 41T43</v>
      </c>
      <c r="E123" s="91">
        <v>6.6</v>
      </c>
      <c r="F123" s="91">
        <v>0.88</v>
      </c>
      <c r="G123" s="91">
        <v>0.11</v>
      </c>
      <c r="H123" s="91">
        <v>1.1399999999999999</v>
      </c>
      <c r="I123" s="91">
        <v>5.92</v>
      </c>
      <c r="J123" s="91">
        <v>0.46</v>
      </c>
      <c r="K123" s="91">
        <v>2.66</v>
      </c>
      <c r="L123" s="91">
        <v>1.3</v>
      </c>
      <c r="M123" s="91">
        <v>0.67</v>
      </c>
      <c r="N123" s="91">
        <v>4.63</v>
      </c>
      <c r="O123" s="91">
        <v>10.6</v>
      </c>
      <c r="P123" s="91">
        <v>10.02</v>
      </c>
      <c r="Q123" s="91">
        <v>1.53</v>
      </c>
      <c r="R123" s="91">
        <v>2.67</v>
      </c>
      <c r="S123" s="91">
        <v>6.46</v>
      </c>
      <c r="T123" s="91">
        <v>57.06</v>
      </c>
      <c r="U123" s="91">
        <v>1.27</v>
      </c>
      <c r="V123" s="91">
        <v>1.81</v>
      </c>
      <c r="W123" s="91">
        <v>9.48</v>
      </c>
      <c r="X123" s="91">
        <v>2.91</v>
      </c>
      <c r="Y123" s="91">
        <v>1.21</v>
      </c>
      <c r="Z123" s="91">
        <v>0.77</v>
      </c>
      <c r="AA123" s="91">
        <v>16.21</v>
      </c>
      <c r="AB123" s="91">
        <v>30.59</v>
      </c>
      <c r="AC123" s="91">
        <v>1.44</v>
      </c>
      <c r="AD123" s="91">
        <v>9.0500000000000007</v>
      </c>
      <c r="AE123" s="91">
        <v>1624.76</v>
      </c>
      <c r="AF123" s="91">
        <v>2.98</v>
      </c>
      <c r="AG123" s="91">
        <v>15.56</v>
      </c>
      <c r="AH123" s="91">
        <v>15.39</v>
      </c>
      <c r="AI123" s="91">
        <v>15.84</v>
      </c>
      <c r="AJ123" s="91">
        <v>1.05</v>
      </c>
      <c r="AK123" s="91">
        <v>0.75</v>
      </c>
      <c r="AL123" s="91">
        <v>19.89</v>
      </c>
      <c r="AM123" s="91">
        <v>1.0900000000000001</v>
      </c>
      <c r="AN123" s="91">
        <v>10.210000000000001</v>
      </c>
      <c r="AO123" s="91">
        <v>0.77</v>
      </c>
      <c r="AP123" s="91">
        <v>0.7</v>
      </c>
      <c r="AQ123" s="92">
        <v>3</v>
      </c>
      <c r="AR123" s="91">
        <v>1.98</v>
      </c>
      <c r="AS123" s="91">
        <v>6.7</v>
      </c>
      <c r="AT123" s="91">
        <v>108.26</v>
      </c>
      <c r="AU123" s="91">
        <v>1.22</v>
      </c>
      <c r="AV123" s="91">
        <v>155.87</v>
      </c>
      <c r="AW123" s="91">
        <v>9.4</v>
      </c>
      <c r="AX123" s="91">
        <v>28.43</v>
      </c>
      <c r="AY123" s="91">
        <v>0.71</v>
      </c>
      <c r="AZ123" s="91">
        <v>0.44</v>
      </c>
      <c r="BA123" s="91">
        <v>2.4300000000000002</v>
      </c>
      <c r="BB123" s="91">
        <v>2.2599999999999998</v>
      </c>
      <c r="BC123" s="91">
        <v>1.02</v>
      </c>
      <c r="BD123" s="91">
        <v>4.16</v>
      </c>
      <c r="BE123" s="91">
        <v>5.86</v>
      </c>
      <c r="BF123" s="91">
        <v>153.54</v>
      </c>
      <c r="BG123" s="91">
        <v>11.05</v>
      </c>
      <c r="BH123" s="91">
        <v>11.86</v>
      </c>
      <c r="BI123" s="91">
        <v>2.78</v>
      </c>
      <c r="BJ123" s="91">
        <v>2.37</v>
      </c>
      <c r="BK123" s="91">
        <v>2.44</v>
      </c>
      <c r="BL123" s="91">
        <v>3.76</v>
      </c>
      <c r="BM123" s="91">
        <v>0.03</v>
      </c>
      <c r="BN123" s="91">
        <v>2.75</v>
      </c>
      <c r="BO123" s="92">
        <v>0</v>
      </c>
      <c r="BP123" s="93">
        <v>0</v>
      </c>
      <c r="BQ123" s="92" t="s">
        <v>308</v>
      </c>
      <c r="BR123" s="91">
        <v>2418.7199999999998</v>
      </c>
      <c r="BS123" s="92" t="s">
        <v>308</v>
      </c>
      <c r="BT123" s="91">
        <v>43.22</v>
      </c>
      <c r="BU123" s="92" t="s">
        <v>308</v>
      </c>
      <c r="BV123" s="92">
        <v>0</v>
      </c>
      <c r="BW123" s="92" t="s">
        <v>308</v>
      </c>
      <c r="BX123" s="91">
        <v>0.27</v>
      </c>
      <c r="BY123" s="92" t="s">
        <v>308</v>
      </c>
      <c r="BZ123" s="91">
        <v>43.49</v>
      </c>
      <c r="CA123" s="92" t="s">
        <v>308</v>
      </c>
      <c r="CB123" s="91">
        <v>812.82</v>
      </c>
      <c r="CC123" s="92" t="s">
        <v>308</v>
      </c>
      <c r="CD123" s="92">
        <v>0</v>
      </c>
      <c r="CE123" s="92" t="s">
        <v>308</v>
      </c>
      <c r="CF123" s="91">
        <v>14.97</v>
      </c>
      <c r="CG123" s="92" t="s">
        <v>308</v>
      </c>
      <c r="CH123" s="91">
        <v>14.97</v>
      </c>
      <c r="CI123" s="92" t="s">
        <v>308</v>
      </c>
      <c r="CJ123" s="91">
        <v>827.8</v>
      </c>
      <c r="CK123" s="92" t="s">
        <v>308</v>
      </c>
      <c r="CL123" s="92">
        <v>0</v>
      </c>
      <c r="CM123" s="92" t="s">
        <v>308</v>
      </c>
      <c r="CN123" s="92">
        <v>0</v>
      </c>
      <c r="CO123" s="92" t="s">
        <v>308</v>
      </c>
      <c r="CP123" s="92">
        <v>0</v>
      </c>
      <c r="CQ123" s="92" t="s">
        <v>308</v>
      </c>
      <c r="CR123" s="94">
        <v>1.58</v>
      </c>
      <c r="CS123" s="92" t="s">
        <v>308</v>
      </c>
      <c r="CT123" s="91">
        <v>1.58</v>
      </c>
      <c r="CU123" s="92" t="s">
        <v>308</v>
      </c>
      <c r="CV123" s="91">
        <v>872.87</v>
      </c>
      <c r="CW123" s="92" t="s">
        <v>308</v>
      </c>
      <c r="CX123" s="91">
        <v>3291.59</v>
      </c>
      <c r="CY123" s="92" t="s">
        <v>308</v>
      </c>
    </row>
    <row r="124" spans="1:103" ht="14.5" x14ac:dyDescent="0.35">
      <c r="A124" s="86" t="s">
        <v>408</v>
      </c>
      <c r="B124" s="86" t="s">
        <v>354</v>
      </c>
      <c r="C124" s="71" t="str">
        <f>'Correspondance tables'!K30</f>
        <v>ISIC 45</v>
      </c>
      <c r="D124" s="71" t="str">
        <f>VLOOKUP(C124, 'Correspondance tables'!$O$3:$P$73, 2, FALSE)</f>
        <v>ISIC 45T47</v>
      </c>
      <c r="E124" s="87">
        <v>13.61</v>
      </c>
      <c r="F124" s="87">
        <v>3.31</v>
      </c>
      <c r="G124" s="87">
        <v>0.03</v>
      </c>
      <c r="H124" s="87">
        <v>4.55</v>
      </c>
      <c r="I124" s="87">
        <v>37.36</v>
      </c>
      <c r="J124" s="87">
        <v>6.08</v>
      </c>
      <c r="K124" s="87">
        <v>12.15</v>
      </c>
      <c r="L124" s="87">
        <v>9.1199999999999992</v>
      </c>
      <c r="M124" s="87">
        <v>4.3099999999999996</v>
      </c>
      <c r="N124" s="87">
        <v>8.17</v>
      </c>
      <c r="O124" s="87">
        <v>19.59</v>
      </c>
      <c r="P124" s="87">
        <v>7.15</v>
      </c>
      <c r="Q124" s="87">
        <v>10.18</v>
      </c>
      <c r="R124" s="87">
        <v>22.85</v>
      </c>
      <c r="S124" s="87">
        <v>14.2</v>
      </c>
      <c r="T124" s="87">
        <v>25.46</v>
      </c>
      <c r="U124" s="87">
        <v>15.85</v>
      </c>
      <c r="V124" s="87">
        <v>14.84</v>
      </c>
      <c r="W124" s="87">
        <v>57.53</v>
      </c>
      <c r="X124" s="87">
        <v>395.88</v>
      </c>
      <c r="Y124" s="87">
        <v>4.16</v>
      </c>
      <c r="Z124" s="87">
        <v>12.27</v>
      </c>
      <c r="AA124" s="87">
        <v>6.58</v>
      </c>
      <c r="AB124" s="87">
        <v>21.66</v>
      </c>
      <c r="AC124" s="87">
        <v>3.23</v>
      </c>
      <c r="AD124" s="87">
        <v>50.15</v>
      </c>
      <c r="AE124" s="87">
        <v>100.5</v>
      </c>
      <c r="AF124" s="87">
        <v>359.36</v>
      </c>
      <c r="AG124" s="87">
        <v>97.06</v>
      </c>
      <c r="AH124" s="88">
        <v>133</v>
      </c>
      <c r="AI124" s="87">
        <v>184.36</v>
      </c>
      <c r="AJ124" s="87">
        <v>1.81</v>
      </c>
      <c r="AK124" s="87">
        <v>1.46</v>
      </c>
      <c r="AL124" s="87">
        <v>315.99</v>
      </c>
      <c r="AM124" s="87">
        <v>233.41</v>
      </c>
      <c r="AN124" s="87">
        <v>19.77</v>
      </c>
      <c r="AO124" s="87">
        <v>8.89</v>
      </c>
      <c r="AP124" s="87">
        <v>4.1500000000000004</v>
      </c>
      <c r="AQ124" s="87">
        <v>24.12</v>
      </c>
      <c r="AR124" s="87">
        <v>11.9</v>
      </c>
      <c r="AS124" s="87">
        <v>8.81</v>
      </c>
      <c r="AT124" s="87">
        <v>4.53</v>
      </c>
      <c r="AU124" s="87">
        <v>4.4400000000000004</v>
      </c>
      <c r="AV124" s="87">
        <v>4.5999999999999996</v>
      </c>
      <c r="AW124" s="87">
        <v>19.72</v>
      </c>
      <c r="AX124" s="87">
        <v>7.74</v>
      </c>
      <c r="AY124" s="87">
        <v>4.24</v>
      </c>
      <c r="AZ124" s="87">
        <v>2.83</v>
      </c>
      <c r="BA124" s="87">
        <v>7.93</v>
      </c>
      <c r="BB124" s="87">
        <v>64.55</v>
      </c>
      <c r="BC124" s="87">
        <v>2.08</v>
      </c>
      <c r="BD124" s="87">
        <v>2.8</v>
      </c>
      <c r="BE124" s="87">
        <v>17.13</v>
      </c>
      <c r="BF124" s="87">
        <v>77.510000000000005</v>
      </c>
      <c r="BG124" s="87">
        <v>13.34</v>
      </c>
      <c r="BH124" s="87">
        <v>21.85</v>
      </c>
      <c r="BI124" s="87">
        <v>9.49</v>
      </c>
      <c r="BJ124" s="87">
        <v>9.02</v>
      </c>
      <c r="BK124" s="87">
        <v>5.03</v>
      </c>
      <c r="BL124" s="87">
        <v>4.21</v>
      </c>
      <c r="BM124" s="87">
        <v>0.69</v>
      </c>
      <c r="BN124" s="87">
        <v>3.18</v>
      </c>
      <c r="BO124" s="88">
        <v>0</v>
      </c>
      <c r="BP124" s="89">
        <v>0</v>
      </c>
      <c r="BQ124" s="88" t="s">
        <v>308</v>
      </c>
      <c r="BR124" s="87">
        <v>2571.77</v>
      </c>
      <c r="BS124" s="88" t="s">
        <v>308</v>
      </c>
      <c r="BT124" s="87">
        <v>1637.28</v>
      </c>
      <c r="BU124" s="88" t="s">
        <v>308</v>
      </c>
      <c r="BV124" s="88">
        <v>0</v>
      </c>
      <c r="BW124" s="88" t="s">
        <v>308</v>
      </c>
      <c r="BX124" s="87">
        <v>0.23</v>
      </c>
      <c r="BY124" s="88" t="s">
        <v>308</v>
      </c>
      <c r="BZ124" s="87">
        <v>1637.51</v>
      </c>
      <c r="CA124" s="88" t="s">
        <v>308</v>
      </c>
      <c r="CB124" s="87">
        <v>5.27</v>
      </c>
      <c r="CC124" s="88" t="s">
        <v>308</v>
      </c>
      <c r="CD124" s="88">
        <v>0</v>
      </c>
      <c r="CE124" s="88" t="s">
        <v>308</v>
      </c>
      <c r="CF124" s="87">
        <v>0.2</v>
      </c>
      <c r="CG124" s="88" t="s">
        <v>308</v>
      </c>
      <c r="CH124" s="87">
        <v>0.21</v>
      </c>
      <c r="CI124" s="88" t="s">
        <v>308</v>
      </c>
      <c r="CJ124" s="87">
        <v>5.48</v>
      </c>
      <c r="CK124" s="88" t="s">
        <v>308</v>
      </c>
      <c r="CL124" s="88">
        <v>0</v>
      </c>
      <c r="CM124" s="88" t="s">
        <v>308</v>
      </c>
      <c r="CN124" s="88">
        <v>0</v>
      </c>
      <c r="CO124" s="88" t="s">
        <v>308</v>
      </c>
      <c r="CP124" s="88">
        <v>0</v>
      </c>
      <c r="CQ124" s="88" t="s">
        <v>308</v>
      </c>
      <c r="CR124" s="90">
        <v>9.75</v>
      </c>
      <c r="CS124" s="88" t="s">
        <v>308</v>
      </c>
      <c r="CT124" s="87">
        <v>9.75</v>
      </c>
      <c r="CU124" s="88" t="s">
        <v>308</v>
      </c>
      <c r="CV124" s="87">
        <v>1652.74</v>
      </c>
      <c r="CW124" s="88" t="s">
        <v>308</v>
      </c>
      <c r="CX124" s="87">
        <v>4224.51</v>
      </c>
      <c r="CY124" s="88" t="s">
        <v>308</v>
      </c>
    </row>
    <row r="125" spans="1:103" ht="14.5" x14ac:dyDescent="0.35">
      <c r="A125" s="86" t="s">
        <v>408</v>
      </c>
      <c r="B125" s="86" t="s">
        <v>355</v>
      </c>
      <c r="C125" s="71" t="str">
        <f>'Correspondance tables'!K31</f>
        <v>ISIC 46</v>
      </c>
      <c r="D125" s="71" t="str">
        <f>VLOOKUP(C125, 'Correspondance tables'!$O$3:$P$73, 2, FALSE)</f>
        <v>ISIC 45T47</v>
      </c>
      <c r="E125" s="91">
        <v>417.12</v>
      </c>
      <c r="F125" s="91">
        <v>22.14</v>
      </c>
      <c r="G125" s="91">
        <v>8.26</v>
      </c>
      <c r="H125" s="91">
        <v>31.47</v>
      </c>
      <c r="I125" s="91">
        <v>1976.46</v>
      </c>
      <c r="J125" s="91">
        <v>320.72000000000003</v>
      </c>
      <c r="K125" s="91">
        <v>105.01</v>
      </c>
      <c r="L125" s="91">
        <v>82.27</v>
      </c>
      <c r="M125" s="91">
        <v>120.3</v>
      </c>
      <c r="N125" s="91">
        <v>106.86</v>
      </c>
      <c r="O125" s="91">
        <v>444.93</v>
      </c>
      <c r="P125" s="91">
        <v>1343.9</v>
      </c>
      <c r="Q125" s="91">
        <v>191.44</v>
      </c>
      <c r="R125" s="91">
        <v>158.49</v>
      </c>
      <c r="S125" s="91">
        <v>159.82</v>
      </c>
      <c r="T125" s="91">
        <v>253.05</v>
      </c>
      <c r="U125" s="91">
        <v>2292.92</v>
      </c>
      <c r="V125" s="91">
        <v>248.22</v>
      </c>
      <c r="W125" s="91">
        <v>530.88</v>
      </c>
      <c r="X125" s="91">
        <v>388.18</v>
      </c>
      <c r="Y125" s="91">
        <v>115.66</v>
      </c>
      <c r="Z125" s="91">
        <v>582.14</v>
      </c>
      <c r="AA125" s="91">
        <v>143.1</v>
      </c>
      <c r="AB125" s="91">
        <v>163.07</v>
      </c>
      <c r="AC125" s="91">
        <v>16.7</v>
      </c>
      <c r="AD125" s="91">
        <v>57.71</v>
      </c>
      <c r="AE125" s="91">
        <v>855.47</v>
      </c>
      <c r="AF125" s="91">
        <v>110.51</v>
      </c>
      <c r="AG125" s="91">
        <v>4497.57</v>
      </c>
      <c r="AH125" s="91">
        <v>830.13</v>
      </c>
      <c r="AI125" s="91">
        <v>78.400000000000006</v>
      </c>
      <c r="AJ125" s="91">
        <v>55.93</v>
      </c>
      <c r="AK125" s="91">
        <v>98.7</v>
      </c>
      <c r="AL125" s="91">
        <v>135.87</v>
      </c>
      <c r="AM125" s="91">
        <v>7.51</v>
      </c>
      <c r="AN125" s="91">
        <v>358.29</v>
      </c>
      <c r="AO125" s="91">
        <v>523.92999999999995</v>
      </c>
      <c r="AP125" s="91">
        <v>51.86</v>
      </c>
      <c r="AQ125" s="91">
        <v>105.71</v>
      </c>
      <c r="AR125" s="91">
        <v>2649.8</v>
      </c>
      <c r="AS125" s="91">
        <v>23.4</v>
      </c>
      <c r="AT125" s="91">
        <v>95.09</v>
      </c>
      <c r="AU125" s="91">
        <v>152.34</v>
      </c>
      <c r="AV125" s="91">
        <v>54.68</v>
      </c>
      <c r="AW125" s="91">
        <v>119.39</v>
      </c>
      <c r="AX125" s="91">
        <v>36.42</v>
      </c>
      <c r="AY125" s="91">
        <v>31.36</v>
      </c>
      <c r="AZ125" s="91">
        <v>174.58</v>
      </c>
      <c r="BA125" s="91">
        <v>20.52</v>
      </c>
      <c r="BB125" s="91">
        <v>87.91</v>
      </c>
      <c r="BC125" s="91">
        <v>7.06</v>
      </c>
      <c r="BD125" s="91">
        <v>60.99</v>
      </c>
      <c r="BE125" s="91">
        <v>121.15</v>
      </c>
      <c r="BF125" s="91">
        <v>73.11</v>
      </c>
      <c r="BG125" s="91">
        <v>109.02</v>
      </c>
      <c r="BH125" s="91">
        <v>228.07</v>
      </c>
      <c r="BI125" s="91">
        <v>26.53</v>
      </c>
      <c r="BJ125" s="91">
        <v>71.47</v>
      </c>
      <c r="BK125" s="91">
        <v>36.01</v>
      </c>
      <c r="BL125" s="91">
        <v>18.489999999999998</v>
      </c>
      <c r="BM125" s="91">
        <v>16.62</v>
      </c>
      <c r="BN125" s="91">
        <v>13.72</v>
      </c>
      <c r="BO125" s="92">
        <v>0</v>
      </c>
      <c r="BP125" s="93">
        <v>0</v>
      </c>
      <c r="BQ125" s="92" t="s">
        <v>308</v>
      </c>
      <c r="BR125" s="91">
        <v>22218.42</v>
      </c>
      <c r="BS125" s="92" t="s">
        <v>308</v>
      </c>
      <c r="BT125" s="91">
        <v>355.08</v>
      </c>
      <c r="BU125" s="92" t="s">
        <v>308</v>
      </c>
      <c r="BV125" s="92">
        <v>0</v>
      </c>
      <c r="BW125" s="92" t="s">
        <v>308</v>
      </c>
      <c r="BX125" s="91">
        <v>166.17</v>
      </c>
      <c r="BY125" s="92" t="s">
        <v>308</v>
      </c>
      <c r="BZ125" s="91">
        <v>521.25</v>
      </c>
      <c r="CA125" s="92" t="s">
        <v>308</v>
      </c>
      <c r="CB125" s="91">
        <v>1133.17</v>
      </c>
      <c r="CC125" s="92" t="s">
        <v>308</v>
      </c>
      <c r="CD125" s="92">
        <v>0</v>
      </c>
      <c r="CE125" s="92" t="s">
        <v>308</v>
      </c>
      <c r="CF125" s="91">
        <v>2873.88</v>
      </c>
      <c r="CG125" s="92" t="s">
        <v>308</v>
      </c>
      <c r="CH125" s="91">
        <v>2873.88</v>
      </c>
      <c r="CI125" s="92" t="s">
        <v>308</v>
      </c>
      <c r="CJ125" s="91">
        <v>4007.04</v>
      </c>
      <c r="CK125" s="92" t="s">
        <v>308</v>
      </c>
      <c r="CL125" s="92">
        <v>0</v>
      </c>
      <c r="CM125" s="92" t="s">
        <v>308</v>
      </c>
      <c r="CN125" s="92">
        <v>0</v>
      </c>
      <c r="CO125" s="92" t="s">
        <v>308</v>
      </c>
      <c r="CP125" s="92">
        <v>0</v>
      </c>
      <c r="CQ125" s="92" t="s">
        <v>308</v>
      </c>
      <c r="CR125" s="94">
        <v>57.63</v>
      </c>
      <c r="CS125" s="92" t="s">
        <v>308</v>
      </c>
      <c r="CT125" s="91">
        <v>57.63</v>
      </c>
      <c r="CU125" s="92" t="s">
        <v>308</v>
      </c>
      <c r="CV125" s="91">
        <v>4585.93</v>
      </c>
      <c r="CW125" s="92" t="s">
        <v>308</v>
      </c>
      <c r="CX125" s="91">
        <v>26804.35</v>
      </c>
      <c r="CY125" s="92" t="s">
        <v>308</v>
      </c>
    </row>
    <row r="126" spans="1:103" ht="14.5" x14ac:dyDescent="0.35">
      <c r="A126" s="86" t="s">
        <v>408</v>
      </c>
      <c r="B126" s="86" t="s">
        <v>356</v>
      </c>
      <c r="C126" s="71" t="str">
        <f>'Correspondance tables'!K32</f>
        <v>ISIC 47</v>
      </c>
      <c r="D126" s="71" t="str">
        <f>VLOOKUP(C126, 'Correspondance tables'!$O$3:$P$73, 2, FALSE)</f>
        <v>ISIC 45T47</v>
      </c>
      <c r="E126" s="88">
        <v>0</v>
      </c>
      <c r="F126" s="88">
        <v>0</v>
      </c>
      <c r="G126" s="88">
        <v>0</v>
      </c>
      <c r="H126" s="88">
        <v>0</v>
      </c>
      <c r="I126" s="88">
        <v>0</v>
      </c>
      <c r="J126" s="88">
        <v>0</v>
      </c>
      <c r="K126" s="88">
        <v>0</v>
      </c>
      <c r="L126" s="88">
        <v>0</v>
      </c>
      <c r="M126" s="88">
        <v>0</v>
      </c>
      <c r="N126" s="88">
        <v>0</v>
      </c>
      <c r="O126" s="88">
        <v>0</v>
      </c>
      <c r="P126" s="88">
        <v>0</v>
      </c>
      <c r="Q126" s="88">
        <v>0</v>
      </c>
      <c r="R126" s="88">
        <v>0</v>
      </c>
      <c r="S126" s="88">
        <v>0</v>
      </c>
      <c r="T126" s="88">
        <v>0</v>
      </c>
      <c r="U126" s="88">
        <v>0</v>
      </c>
      <c r="V126" s="88">
        <v>0</v>
      </c>
      <c r="W126" s="88">
        <v>0</v>
      </c>
      <c r="X126" s="88">
        <v>0</v>
      </c>
      <c r="Y126" s="88">
        <v>0</v>
      </c>
      <c r="Z126" s="88">
        <v>0</v>
      </c>
      <c r="AA126" s="88">
        <v>0</v>
      </c>
      <c r="AB126" s="88">
        <v>0</v>
      </c>
      <c r="AC126" s="88">
        <v>0</v>
      </c>
      <c r="AD126" s="88">
        <v>0</v>
      </c>
      <c r="AE126" s="88">
        <v>0</v>
      </c>
      <c r="AF126" s="88">
        <v>0</v>
      </c>
      <c r="AG126" s="88">
        <v>0</v>
      </c>
      <c r="AH126" s="87">
        <v>75.150000000000006</v>
      </c>
      <c r="AI126" s="88">
        <v>0</v>
      </c>
      <c r="AJ126" s="88">
        <v>0</v>
      </c>
      <c r="AK126" s="88">
        <v>0</v>
      </c>
      <c r="AL126" s="88">
        <v>0</v>
      </c>
      <c r="AM126" s="88">
        <v>0</v>
      </c>
      <c r="AN126" s="88">
        <v>0</v>
      </c>
      <c r="AO126" s="88">
        <v>0</v>
      </c>
      <c r="AP126" s="88">
        <v>0</v>
      </c>
      <c r="AQ126" s="88">
        <v>0</v>
      </c>
      <c r="AR126" s="88">
        <v>0</v>
      </c>
      <c r="AS126" s="88">
        <v>0</v>
      </c>
      <c r="AT126" s="88">
        <v>0</v>
      </c>
      <c r="AU126" s="88">
        <v>0</v>
      </c>
      <c r="AV126" s="88">
        <v>0</v>
      </c>
      <c r="AW126" s="88">
        <v>0</v>
      </c>
      <c r="AX126" s="88">
        <v>0</v>
      </c>
      <c r="AY126" s="88">
        <v>0</v>
      </c>
      <c r="AZ126" s="88">
        <v>0</v>
      </c>
      <c r="BA126" s="88">
        <v>0</v>
      </c>
      <c r="BB126" s="88">
        <v>0</v>
      </c>
      <c r="BC126" s="88">
        <v>0</v>
      </c>
      <c r="BD126" s="88">
        <v>0</v>
      </c>
      <c r="BE126" s="88">
        <v>0</v>
      </c>
      <c r="BF126" s="88">
        <v>0</v>
      </c>
      <c r="BG126" s="88">
        <v>0</v>
      </c>
      <c r="BH126" s="88">
        <v>0</v>
      </c>
      <c r="BI126" s="88">
        <v>0</v>
      </c>
      <c r="BJ126" s="88">
        <v>0</v>
      </c>
      <c r="BK126" s="88">
        <v>0</v>
      </c>
      <c r="BL126" s="88">
        <v>0</v>
      </c>
      <c r="BM126" s="88">
        <v>0</v>
      </c>
      <c r="BN126" s="88">
        <v>0</v>
      </c>
      <c r="BO126" s="88">
        <v>0</v>
      </c>
      <c r="BP126" s="89">
        <v>0</v>
      </c>
      <c r="BQ126" s="88" t="s">
        <v>308</v>
      </c>
      <c r="BR126" s="87">
        <v>75.150000000000006</v>
      </c>
      <c r="BS126" s="88" t="s">
        <v>308</v>
      </c>
      <c r="BT126" s="87">
        <v>0.16</v>
      </c>
      <c r="BU126" s="88" t="s">
        <v>308</v>
      </c>
      <c r="BV126" s="88">
        <v>0</v>
      </c>
      <c r="BW126" s="88" t="s">
        <v>308</v>
      </c>
      <c r="BX126" s="88">
        <v>0</v>
      </c>
      <c r="BY126" s="88" t="s">
        <v>308</v>
      </c>
      <c r="BZ126" s="87">
        <v>0.16</v>
      </c>
      <c r="CA126" s="88" t="s">
        <v>308</v>
      </c>
      <c r="CB126" s="88">
        <v>0</v>
      </c>
      <c r="CC126" s="88" t="s">
        <v>308</v>
      </c>
      <c r="CD126" s="88">
        <v>0</v>
      </c>
      <c r="CE126" s="88" t="s">
        <v>308</v>
      </c>
      <c r="CF126" s="88">
        <v>0</v>
      </c>
      <c r="CG126" s="88" t="s">
        <v>308</v>
      </c>
      <c r="CH126" s="88">
        <v>0</v>
      </c>
      <c r="CI126" s="88" t="s">
        <v>308</v>
      </c>
      <c r="CJ126" s="88">
        <v>0</v>
      </c>
      <c r="CK126" s="88" t="s">
        <v>308</v>
      </c>
      <c r="CL126" s="88">
        <v>0</v>
      </c>
      <c r="CM126" s="88" t="s">
        <v>308</v>
      </c>
      <c r="CN126" s="88">
        <v>0</v>
      </c>
      <c r="CO126" s="88" t="s">
        <v>308</v>
      </c>
      <c r="CP126" s="88">
        <v>0</v>
      </c>
      <c r="CQ126" s="88" t="s">
        <v>308</v>
      </c>
      <c r="CR126" s="105">
        <v>0</v>
      </c>
      <c r="CS126" s="88" t="s">
        <v>308</v>
      </c>
      <c r="CT126" s="88">
        <v>0</v>
      </c>
      <c r="CU126" s="88" t="s">
        <v>308</v>
      </c>
      <c r="CV126" s="87">
        <v>0.16</v>
      </c>
      <c r="CW126" s="88" t="s">
        <v>308</v>
      </c>
      <c r="CX126" s="87">
        <v>75.31</v>
      </c>
      <c r="CY126" s="88" t="s">
        <v>308</v>
      </c>
    </row>
    <row r="127" spans="1:103" ht="14.5" x14ac:dyDescent="0.35">
      <c r="A127" s="86" t="s">
        <v>408</v>
      </c>
      <c r="B127" s="86" t="s">
        <v>357</v>
      </c>
      <c r="C127" s="71" t="str">
        <f>'Correspondance tables'!K33</f>
        <v>ISIC 49</v>
      </c>
      <c r="D127" s="71" t="str">
        <f>VLOOKUP(C127, 'Correspondance tables'!$O$3:$P$73, 2, FALSE)</f>
        <v>ISIC 49T53</v>
      </c>
      <c r="E127" s="91">
        <v>84.57</v>
      </c>
      <c r="F127" s="91">
        <v>30.32</v>
      </c>
      <c r="G127" s="91">
        <v>3.37</v>
      </c>
      <c r="H127" s="91">
        <v>95.52</v>
      </c>
      <c r="I127" s="91">
        <v>420.49</v>
      </c>
      <c r="J127" s="91">
        <v>56.34</v>
      </c>
      <c r="K127" s="91">
        <v>78.95</v>
      </c>
      <c r="L127" s="91">
        <v>129.63999999999999</v>
      </c>
      <c r="M127" s="91">
        <v>17.96</v>
      </c>
      <c r="N127" s="91">
        <v>108.52</v>
      </c>
      <c r="O127" s="91">
        <v>197.55</v>
      </c>
      <c r="P127" s="91">
        <v>40.299999999999997</v>
      </c>
      <c r="Q127" s="91">
        <v>79.930000000000007</v>
      </c>
      <c r="R127" s="91">
        <v>130.25</v>
      </c>
      <c r="S127" s="91">
        <v>138.65</v>
      </c>
      <c r="T127" s="91">
        <v>88.09</v>
      </c>
      <c r="U127" s="91">
        <v>70.319999999999993</v>
      </c>
      <c r="V127" s="91">
        <v>62.78</v>
      </c>
      <c r="W127" s="91">
        <v>125.53</v>
      </c>
      <c r="X127" s="91">
        <v>157.04</v>
      </c>
      <c r="Y127" s="91">
        <v>31.62</v>
      </c>
      <c r="Z127" s="91">
        <v>59.24</v>
      </c>
      <c r="AA127" s="91">
        <v>31.82</v>
      </c>
      <c r="AB127" s="91">
        <v>170.14</v>
      </c>
      <c r="AC127" s="91">
        <v>4.2699999999999996</v>
      </c>
      <c r="AD127" s="91">
        <v>49.77</v>
      </c>
      <c r="AE127" s="91">
        <v>346.38</v>
      </c>
      <c r="AF127" s="91">
        <v>108.1</v>
      </c>
      <c r="AG127" s="91">
        <v>1439.37</v>
      </c>
      <c r="AH127" s="91">
        <v>375.02</v>
      </c>
      <c r="AI127" s="91">
        <v>1569.28</v>
      </c>
      <c r="AJ127" s="91">
        <v>27.89</v>
      </c>
      <c r="AK127" s="91">
        <v>39.74</v>
      </c>
      <c r="AL127" s="91">
        <v>1535.13</v>
      </c>
      <c r="AM127" s="91">
        <v>48.87</v>
      </c>
      <c r="AN127" s="91">
        <v>83.66</v>
      </c>
      <c r="AO127" s="91">
        <v>35.33</v>
      </c>
      <c r="AP127" s="91">
        <v>23.68</v>
      </c>
      <c r="AQ127" s="91">
        <v>24.63</v>
      </c>
      <c r="AR127" s="91">
        <v>68.56</v>
      </c>
      <c r="AS127" s="91">
        <v>20.21</v>
      </c>
      <c r="AT127" s="91">
        <v>12.32</v>
      </c>
      <c r="AU127" s="91">
        <v>8.82</v>
      </c>
      <c r="AV127" s="91">
        <v>16.77</v>
      </c>
      <c r="AW127" s="91">
        <v>45.54</v>
      </c>
      <c r="AX127" s="91">
        <v>17.5</v>
      </c>
      <c r="AY127" s="91">
        <v>20.23</v>
      </c>
      <c r="AZ127" s="91">
        <v>9.65</v>
      </c>
      <c r="BA127" s="91">
        <v>10.63</v>
      </c>
      <c r="BB127" s="91">
        <v>34.97</v>
      </c>
      <c r="BC127" s="91">
        <v>5.7</v>
      </c>
      <c r="BD127" s="91">
        <v>38.590000000000003</v>
      </c>
      <c r="BE127" s="91">
        <v>24.33</v>
      </c>
      <c r="BF127" s="91">
        <v>160.88999999999999</v>
      </c>
      <c r="BG127" s="91">
        <v>47.22</v>
      </c>
      <c r="BH127" s="91">
        <v>55.84</v>
      </c>
      <c r="BI127" s="91">
        <v>18.11</v>
      </c>
      <c r="BJ127" s="91">
        <v>11.35</v>
      </c>
      <c r="BK127" s="91">
        <v>12.89</v>
      </c>
      <c r="BL127" s="91">
        <v>21.22</v>
      </c>
      <c r="BM127" s="91">
        <v>6.32</v>
      </c>
      <c r="BN127" s="91">
        <v>14.42</v>
      </c>
      <c r="BO127" s="92">
        <v>0</v>
      </c>
      <c r="BP127" s="93">
        <v>0</v>
      </c>
      <c r="BQ127" s="92" t="s">
        <v>308</v>
      </c>
      <c r="BR127" s="91">
        <v>8802.2000000000007</v>
      </c>
      <c r="BS127" s="92" t="s">
        <v>308</v>
      </c>
      <c r="BT127" s="91">
        <v>1825.24</v>
      </c>
      <c r="BU127" s="92" t="s">
        <v>308</v>
      </c>
      <c r="BV127" s="92">
        <v>0</v>
      </c>
      <c r="BW127" s="92" t="s">
        <v>308</v>
      </c>
      <c r="BX127" s="91">
        <v>146.97999999999999</v>
      </c>
      <c r="BY127" s="92" t="s">
        <v>308</v>
      </c>
      <c r="BZ127" s="91">
        <v>1972.23</v>
      </c>
      <c r="CA127" s="92" t="s">
        <v>308</v>
      </c>
      <c r="CB127" s="91">
        <v>85.77</v>
      </c>
      <c r="CC127" s="92" t="s">
        <v>308</v>
      </c>
      <c r="CD127" s="91">
        <v>0.18</v>
      </c>
      <c r="CE127" s="92" t="s">
        <v>308</v>
      </c>
      <c r="CF127" s="91">
        <v>0.8</v>
      </c>
      <c r="CG127" s="92" t="s">
        <v>308</v>
      </c>
      <c r="CH127" s="91">
        <v>0.99</v>
      </c>
      <c r="CI127" s="92" t="s">
        <v>308</v>
      </c>
      <c r="CJ127" s="91">
        <v>86.76</v>
      </c>
      <c r="CK127" s="92" t="s">
        <v>308</v>
      </c>
      <c r="CL127" s="92">
        <v>0</v>
      </c>
      <c r="CM127" s="92" t="s">
        <v>308</v>
      </c>
      <c r="CN127" s="92">
        <v>0</v>
      </c>
      <c r="CO127" s="92" t="s">
        <v>308</v>
      </c>
      <c r="CP127" s="92">
        <v>0</v>
      </c>
      <c r="CQ127" s="92" t="s">
        <v>308</v>
      </c>
      <c r="CR127" s="94">
        <v>191.35</v>
      </c>
      <c r="CS127" s="92" t="s">
        <v>308</v>
      </c>
      <c r="CT127" s="91">
        <v>191.35</v>
      </c>
      <c r="CU127" s="92" t="s">
        <v>308</v>
      </c>
      <c r="CV127" s="91">
        <v>2250.33</v>
      </c>
      <c r="CW127" s="92" t="s">
        <v>308</v>
      </c>
      <c r="CX127" s="91">
        <v>11052.53</v>
      </c>
      <c r="CY127" s="92" t="s">
        <v>308</v>
      </c>
    </row>
    <row r="128" spans="1:103" ht="14.5" x14ac:dyDescent="0.35">
      <c r="A128" s="86" t="s">
        <v>408</v>
      </c>
      <c r="B128" s="86" t="s">
        <v>358</v>
      </c>
      <c r="C128" s="71" t="str">
        <f>'Correspondance tables'!K34</f>
        <v>ISIC 50</v>
      </c>
      <c r="D128" s="71" t="str">
        <f>VLOOKUP(C128, 'Correspondance tables'!$O$3:$P$73, 2, FALSE)</f>
        <v>ISIC 49T53</v>
      </c>
      <c r="E128" s="87">
        <v>2.87</v>
      </c>
      <c r="F128" s="87">
        <v>28.5</v>
      </c>
      <c r="G128" s="87">
        <v>8.06</v>
      </c>
      <c r="H128" s="87">
        <v>64.22</v>
      </c>
      <c r="I128" s="87">
        <v>123.01</v>
      </c>
      <c r="J128" s="88">
        <v>10</v>
      </c>
      <c r="K128" s="87">
        <v>29.23</v>
      </c>
      <c r="L128" s="87">
        <v>42.65</v>
      </c>
      <c r="M128" s="87">
        <v>7.85</v>
      </c>
      <c r="N128" s="87">
        <v>111.83</v>
      </c>
      <c r="O128" s="88">
        <v>127</v>
      </c>
      <c r="P128" s="87">
        <v>4.47</v>
      </c>
      <c r="Q128" s="87">
        <v>31.56</v>
      </c>
      <c r="R128" s="87">
        <v>56.39</v>
      </c>
      <c r="S128" s="87">
        <v>155.5</v>
      </c>
      <c r="T128" s="87">
        <v>67.13</v>
      </c>
      <c r="U128" s="87">
        <v>33.700000000000003</v>
      </c>
      <c r="V128" s="87">
        <v>24.02</v>
      </c>
      <c r="W128" s="87">
        <v>46.57</v>
      </c>
      <c r="X128" s="87">
        <v>60.76</v>
      </c>
      <c r="Y128" s="87">
        <v>9.11</v>
      </c>
      <c r="Z128" s="87">
        <v>16.23</v>
      </c>
      <c r="AA128" s="87">
        <v>11.49</v>
      </c>
      <c r="AB128" s="87">
        <v>45.2</v>
      </c>
      <c r="AC128" s="87">
        <v>0.1</v>
      </c>
      <c r="AD128" s="87">
        <v>15.94</v>
      </c>
      <c r="AE128" s="87">
        <v>48.11</v>
      </c>
      <c r="AF128" s="87">
        <v>171.21</v>
      </c>
      <c r="AG128" s="87">
        <v>1196.3699999999999</v>
      </c>
      <c r="AH128" s="87">
        <v>24.87</v>
      </c>
      <c r="AI128" s="87">
        <v>137.62</v>
      </c>
      <c r="AJ128" s="87">
        <v>4387.63</v>
      </c>
      <c r="AK128" s="87">
        <v>5.24</v>
      </c>
      <c r="AL128" s="87">
        <v>396.03</v>
      </c>
      <c r="AM128" s="87">
        <v>7.28</v>
      </c>
      <c r="AN128" s="87">
        <v>3.6</v>
      </c>
      <c r="AO128" s="87">
        <v>11.53</v>
      </c>
      <c r="AP128" s="87">
        <v>0.32</v>
      </c>
      <c r="AQ128" s="87">
        <v>3.58</v>
      </c>
      <c r="AR128" s="87">
        <v>4.5199999999999996</v>
      </c>
      <c r="AS128" s="87">
        <v>0.72</v>
      </c>
      <c r="AT128" s="87">
        <v>0.09</v>
      </c>
      <c r="AU128" s="87">
        <v>1.34</v>
      </c>
      <c r="AV128" s="87">
        <v>1.07</v>
      </c>
      <c r="AW128" s="87">
        <v>3.03</v>
      </c>
      <c r="AX128" s="87">
        <v>1.9</v>
      </c>
      <c r="AY128" s="87">
        <v>0.77</v>
      </c>
      <c r="AZ128" s="87">
        <v>2.23</v>
      </c>
      <c r="BA128" s="87">
        <v>0.91</v>
      </c>
      <c r="BB128" s="87">
        <v>9.41</v>
      </c>
      <c r="BC128" s="87">
        <v>0.5</v>
      </c>
      <c r="BD128" s="87">
        <v>25.15</v>
      </c>
      <c r="BE128" s="87">
        <v>3.71</v>
      </c>
      <c r="BF128" s="87">
        <v>4.6399999999999997</v>
      </c>
      <c r="BG128" s="87">
        <v>3.77</v>
      </c>
      <c r="BH128" s="87">
        <v>1.81</v>
      </c>
      <c r="BI128" s="87">
        <v>2.09</v>
      </c>
      <c r="BJ128" s="87">
        <v>0.54</v>
      </c>
      <c r="BK128" s="87">
        <v>0.44</v>
      </c>
      <c r="BL128" s="87">
        <v>2.5099999999999998</v>
      </c>
      <c r="BM128" s="87">
        <v>0.15</v>
      </c>
      <c r="BN128" s="87">
        <v>0.33</v>
      </c>
      <c r="BO128" s="88">
        <v>0</v>
      </c>
      <c r="BP128" s="89">
        <v>0</v>
      </c>
      <c r="BQ128" s="88" t="s">
        <v>308</v>
      </c>
      <c r="BR128" s="87">
        <v>7598.39</v>
      </c>
      <c r="BS128" s="88" t="s">
        <v>308</v>
      </c>
      <c r="BT128" s="87">
        <v>804.67</v>
      </c>
      <c r="BU128" s="88" t="s">
        <v>308</v>
      </c>
      <c r="BV128" s="88">
        <v>0</v>
      </c>
      <c r="BW128" s="88" t="s">
        <v>308</v>
      </c>
      <c r="BX128" s="87">
        <v>1.38</v>
      </c>
      <c r="BY128" s="88" t="s">
        <v>308</v>
      </c>
      <c r="BZ128" s="87">
        <v>806.05</v>
      </c>
      <c r="CA128" s="88" t="s">
        <v>308</v>
      </c>
      <c r="CB128" s="87">
        <v>3.36</v>
      </c>
      <c r="CC128" s="88" t="s">
        <v>308</v>
      </c>
      <c r="CD128" s="88">
        <v>0</v>
      </c>
      <c r="CE128" s="88" t="s">
        <v>308</v>
      </c>
      <c r="CF128" s="87">
        <v>0.24</v>
      </c>
      <c r="CG128" s="88" t="s">
        <v>308</v>
      </c>
      <c r="CH128" s="87">
        <v>0.25</v>
      </c>
      <c r="CI128" s="88" t="s">
        <v>308</v>
      </c>
      <c r="CJ128" s="87">
        <v>3.61</v>
      </c>
      <c r="CK128" s="88" t="s">
        <v>308</v>
      </c>
      <c r="CL128" s="88">
        <v>0</v>
      </c>
      <c r="CM128" s="88" t="s">
        <v>308</v>
      </c>
      <c r="CN128" s="88">
        <v>0</v>
      </c>
      <c r="CO128" s="88" t="s">
        <v>308</v>
      </c>
      <c r="CP128" s="88">
        <v>0</v>
      </c>
      <c r="CQ128" s="88" t="s">
        <v>308</v>
      </c>
      <c r="CR128" s="90">
        <v>870.55</v>
      </c>
      <c r="CS128" s="88" t="s">
        <v>308</v>
      </c>
      <c r="CT128" s="87">
        <v>870.55</v>
      </c>
      <c r="CU128" s="88" t="s">
        <v>308</v>
      </c>
      <c r="CV128" s="87">
        <v>1680.21</v>
      </c>
      <c r="CW128" s="88" t="s">
        <v>308</v>
      </c>
      <c r="CX128" s="87">
        <v>9278.6</v>
      </c>
      <c r="CY128" s="88" t="s">
        <v>308</v>
      </c>
    </row>
    <row r="129" spans="1:103" ht="14.5" x14ac:dyDescent="0.35">
      <c r="A129" s="86" t="s">
        <v>408</v>
      </c>
      <c r="B129" s="86" t="s">
        <v>359</v>
      </c>
      <c r="C129" s="71" t="str">
        <f>'Correspondance tables'!K35</f>
        <v>ISIC 51</v>
      </c>
      <c r="D129" s="71" t="str">
        <f>VLOOKUP(C129, 'Correspondance tables'!$O$3:$P$73, 2, FALSE)</f>
        <v>ISIC 49T53</v>
      </c>
      <c r="E129" s="91">
        <v>12.32</v>
      </c>
      <c r="F129" s="91">
        <v>5.99</v>
      </c>
      <c r="G129" s="91">
        <v>2.16</v>
      </c>
      <c r="H129" s="91">
        <v>18.91</v>
      </c>
      <c r="I129" s="91">
        <v>133.11000000000001</v>
      </c>
      <c r="J129" s="91">
        <v>20.7</v>
      </c>
      <c r="K129" s="91">
        <v>8.02</v>
      </c>
      <c r="L129" s="91">
        <v>16.100000000000001</v>
      </c>
      <c r="M129" s="91">
        <v>6.95</v>
      </c>
      <c r="N129" s="91">
        <v>17.09</v>
      </c>
      <c r="O129" s="91">
        <v>62.13</v>
      </c>
      <c r="P129" s="91">
        <v>54.38</v>
      </c>
      <c r="Q129" s="91">
        <v>26.19</v>
      </c>
      <c r="R129" s="91">
        <v>31.91</v>
      </c>
      <c r="S129" s="91">
        <v>24.76</v>
      </c>
      <c r="T129" s="91">
        <v>39.21</v>
      </c>
      <c r="U129" s="91">
        <v>74.319999999999993</v>
      </c>
      <c r="V129" s="91">
        <v>40.4</v>
      </c>
      <c r="W129" s="91">
        <v>104.26</v>
      </c>
      <c r="X129" s="91">
        <v>50.41</v>
      </c>
      <c r="Y129" s="91">
        <v>30.77</v>
      </c>
      <c r="Z129" s="91">
        <v>42.2</v>
      </c>
      <c r="AA129" s="91">
        <v>25.89</v>
      </c>
      <c r="AB129" s="91">
        <v>83.27</v>
      </c>
      <c r="AC129" s="91">
        <v>2.34</v>
      </c>
      <c r="AD129" s="91">
        <v>21.41</v>
      </c>
      <c r="AE129" s="91">
        <v>95.57</v>
      </c>
      <c r="AF129" s="91">
        <v>49.49</v>
      </c>
      <c r="AG129" s="91">
        <v>394.85</v>
      </c>
      <c r="AH129" s="91">
        <v>175.47</v>
      </c>
      <c r="AI129" s="91">
        <v>129.18</v>
      </c>
      <c r="AJ129" s="91">
        <v>29.33</v>
      </c>
      <c r="AK129" s="91">
        <v>1045.92</v>
      </c>
      <c r="AL129" s="91">
        <v>480.23</v>
      </c>
      <c r="AM129" s="91">
        <v>120.35</v>
      </c>
      <c r="AN129" s="91">
        <v>57.34</v>
      </c>
      <c r="AO129" s="91">
        <v>28.67</v>
      </c>
      <c r="AP129" s="91">
        <v>25.68</v>
      </c>
      <c r="AQ129" s="91">
        <v>41.05</v>
      </c>
      <c r="AR129" s="91">
        <v>98.42</v>
      </c>
      <c r="AS129" s="91">
        <v>171.49</v>
      </c>
      <c r="AT129" s="91">
        <v>88.1</v>
      </c>
      <c r="AU129" s="91">
        <v>141.57</v>
      </c>
      <c r="AV129" s="91">
        <v>28.99</v>
      </c>
      <c r="AW129" s="91">
        <v>242.34</v>
      </c>
      <c r="AX129" s="91">
        <v>121.64</v>
      </c>
      <c r="AY129" s="91">
        <v>75.739999999999995</v>
      </c>
      <c r="AZ129" s="91">
        <v>35.32</v>
      </c>
      <c r="BA129" s="91">
        <v>35.72</v>
      </c>
      <c r="BB129" s="91">
        <v>94.11</v>
      </c>
      <c r="BC129" s="91">
        <v>27.02</v>
      </c>
      <c r="BD129" s="91">
        <v>1162.02</v>
      </c>
      <c r="BE129" s="91">
        <v>83.47</v>
      </c>
      <c r="BF129" s="91">
        <v>298.29000000000002</v>
      </c>
      <c r="BG129" s="91">
        <v>103.2</v>
      </c>
      <c r="BH129" s="91">
        <v>82.83</v>
      </c>
      <c r="BI129" s="91">
        <v>41.34</v>
      </c>
      <c r="BJ129" s="91">
        <v>47.74</v>
      </c>
      <c r="BK129" s="91">
        <v>34.72</v>
      </c>
      <c r="BL129" s="91">
        <v>95.86</v>
      </c>
      <c r="BM129" s="91">
        <v>3.82</v>
      </c>
      <c r="BN129" s="91">
        <v>11.63</v>
      </c>
      <c r="BO129" s="92">
        <v>0</v>
      </c>
      <c r="BP129" s="93">
        <v>0</v>
      </c>
      <c r="BQ129" s="92" t="s">
        <v>308</v>
      </c>
      <c r="BR129" s="91">
        <v>6753.73</v>
      </c>
      <c r="BS129" s="92" t="s">
        <v>308</v>
      </c>
      <c r="BT129" s="91">
        <v>11892.22</v>
      </c>
      <c r="BU129" s="92" t="s">
        <v>308</v>
      </c>
      <c r="BV129" s="92">
        <v>0</v>
      </c>
      <c r="BW129" s="92" t="s">
        <v>308</v>
      </c>
      <c r="BX129" s="91">
        <v>3.98</v>
      </c>
      <c r="BY129" s="92" t="s">
        <v>308</v>
      </c>
      <c r="BZ129" s="91">
        <v>11896.2</v>
      </c>
      <c r="CA129" s="92" t="s">
        <v>308</v>
      </c>
      <c r="CB129" s="91">
        <v>2.93</v>
      </c>
      <c r="CC129" s="92" t="s">
        <v>308</v>
      </c>
      <c r="CD129" s="91">
        <v>7.0000000000000007E-2</v>
      </c>
      <c r="CE129" s="92" t="s">
        <v>308</v>
      </c>
      <c r="CF129" s="91">
        <v>0.02</v>
      </c>
      <c r="CG129" s="92" t="s">
        <v>308</v>
      </c>
      <c r="CH129" s="91">
        <v>0.09</v>
      </c>
      <c r="CI129" s="92" t="s">
        <v>308</v>
      </c>
      <c r="CJ129" s="91">
        <v>3.01</v>
      </c>
      <c r="CK129" s="92" t="s">
        <v>308</v>
      </c>
      <c r="CL129" s="92">
        <v>0</v>
      </c>
      <c r="CM129" s="92" t="s">
        <v>308</v>
      </c>
      <c r="CN129" s="92">
        <v>0</v>
      </c>
      <c r="CO129" s="92" t="s">
        <v>308</v>
      </c>
      <c r="CP129" s="92">
        <v>0</v>
      </c>
      <c r="CQ129" s="92" t="s">
        <v>308</v>
      </c>
      <c r="CR129" s="94">
        <v>129.69999999999999</v>
      </c>
      <c r="CS129" s="92" t="s">
        <v>308</v>
      </c>
      <c r="CT129" s="91">
        <v>129.69999999999999</v>
      </c>
      <c r="CU129" s="92" t="s">
        <v>308</v>
      </c>
      <c r="CV129" s="91">
        <v>12028.92</v>
      </c>
      <c r="CW129" s="92" t="s">
        <v>308</v>
      </c>
      <c r="CX129" s="91">
        <v>18782.64</v>
      </c>
      <c r="CY129" s="92" t="s">
        <v>308</v>
      </c>
    </row>
    <row r="130" spans="1:103" ht="14.5" x14ac:dyDescent="0.35">
      <c r="A130" s="86" t="s">
        <v>408</v>
      </c>
      <c r="B130" s="86" t="s">
        <v>360</v>
      </c>
      <c r="C130" s="71" t="str">
        <f>'Correspondance tables'!K36</f>
        <v>ISIC 52</v>
      </c>
      <c r="D130" s="71" t="str">
        <f>VLOOKUP(C130, 'Correspondance tables'!$O$3:$P$73, 2, FALSE)</f>
        <v>ISIC 49T53</v>
      </c>
      <c r="E130" s="87">
        <v>27.04</v>
      </c>
      <c r="F130" s="87">
        <v>2.89</v>
      </c>
      <c r="G130" s="87">
        <v>12.29</v>
      </c>
      <c r="H130" s="87">
        <v>28.47</v>
      </c>
      <c r="I130" s="87">
        <v>281.37</v>
      </c>
      <c r="J130" s="87">
        <v>54.24</v>
      </c>
      <c r="K130" s="87">
        <v>27.79</v>
      </c>
      <c r="L130" s="87">
        <v>42.7</v>
      </c>
      <c r="M130" s="87">
        <v>15.54</v>
      </c>
      <c r="N130" s="87">
        <v>109.26</v>
      </c>
      <c r="O130" s="87">
        <v>177.47</v>
      </c>
      <c r="P130" s="87">
        <v>38.479999999999997</v>
      </c>
      <c r="Q130" s="87">
        <v>48.3</v>
      </c>
      <c r="R130" s="87">
        <v>64.69</v>
      </c>
      <c r="S130" s="87">
        <v>99.91</v>
      </c>
      <c r="T130" s="87">
        <v>79.89</v>
      </c>
      <c r="U130" s="87">
        <v>37.840000000000003</v>
      </c>
      <c r="V130" s="87">
        <v>33.380000000000003</v>
      </c>
      <c r="W130" s="87">
        <v>83.82</v>
      </c>
      <c r="X130" s="87">
        <v>98.28</v>
      </c>
      <c r="Y130" s="87">
        <v>35.380000000000003</v>
      </c>
      <c r="Z130" s="87">
        <v>18.41</v>
      </c>
      <c r="AA130" s="87">
        <v>29.15</v>
      </c>
      <c r="AB130" s="87">
        <v>84.2</v>
      </c>
      <c r="AC130" s="87">
        <v>7.92</v>
      </c>
      <c r="AD130" s="87">
        <v>33.049999999999997</v>
      </c>
      <c r="AE130" s="87">
        <v>236.6</v>
      </c>
      <c r="AF130" s="87">
        <v>247.71</v>
      </c>
      <c r="AG130" s="87">
        <v>2246.59</v>
      </c>
      <c r="AH130" s="87">
        <v>685.94</v>
      </c>
      <c r="AI130" s="87">
        <v>1773.36</v>
      </c>
      <c r="AJ130" s="87">
        <v>17973.71</v>
      </c>
      <c r="AK130" s="87">
        <v>3036.24</v>
      </c>
      <c r="AL130" s="87">
        <v>5695.97</v>
      </c>
      <c r="AM130" s="87">
        <v>1464.12</v>
      </c>
      <c r="AN130" s="87">
        <v>82.06</v>
      </c>
      <c r="AO130" s="87">
        <v>64.709999999999994</v>
      </c>
      <c r="AP130" s="87">
        <v>15.61</v>
      </c>
      <c r="AQ130" s="87">
        <v>124.12</v>
      </c>
      <c r="AR130" s="87">
        <v>83.09</v>
      </c>
      <c r="AS130" s="87">
        <v>5.37</v>
      </c>
      <c r="AT130" s="87">
        <v>5.36</v>
      </c>
      <c r="AU130" s="87">
        <v>2.7</v>
      </c>
      <c r="AV130" s="87">
        <v>38.85</v>
      </c>
      <c r="AW130" s="87">
        <v>95.72</v>
      </c>
      <c r="AX130" s="87">
        <v>46.9</v>
      </c>
      <c r="AY130" s="87">
        <v>16.97</v>
      </c>
      <c r="AZ130" s="87">
        <v>14.42</v>
      </c>
      <c r="BA130" s="87">
        <v>18.13</v>
      </c>
      <c r="BB130" s="87">
        <v>101.56</v>
      </c>
      <c r="BC130" s="87">
        <v>8.6199999999999992</v>
      </c>
      <c r="BD130" s="87">
        <v>75.209999999999994</v>
      </c>
      <c r="BE130" s="87">
        <v>86.05</v>
      </c>
      <c r="BF130" s="87">
        <v>83.95</v>
      </c>
      <c r="BG130" s="87">
        <v>15.5</v>
      </c>
      <c r="BH130" s="87">
        <v>18.239999999999998</v>
      </c>
      <c r="BI130" s="87">
        <v>3.94</v>
      </c>
      <c r="BJ130" s="87">
        <v>18.170000000000002</v>
      </c>
      <c r="BK130" s="87">
        <v>12.63</v>
      </c>
      <c r="BL130" s="87">
        <v>2.25</v>
      </c>
      <c r="BM130" s="87">
        <v>5.95</v>
      </c>
      <c r="BN130" s="87">
        <v>4.6900000000000004</v>
      </c>
      <c r="BO130" s="88">
        <v>0</v>
      </c>
      <c r="BP130" s="89">
        <v>0</v>
      </c>
      <c r="BQ130" s="88" t="s">
        <v>308</v>
      </c>
      <c r="BR130" s="87">
        <v>35982.800000000003</v>
      </c>
      <c r="BS130" s="88" t="s">
        <v>308</v>
      </c>
      <c r="BT130" s="87">
        <v>462.47</v>
      </c>
      <c r="BU130" s="88" t="s">
        <v>308</v>
      </c>
      <c r="BV130" s="88">
        <v>0</v>
      </c>
      <c r="BW130" s="88" t="s">
        <v>308</v>
      </c>
      <c r="BX130" s="87">
        <v>6.18</v>
      </c>
      <c r="BY130" s="88" t="s">
        <v>308</v>
      </c>
      <c r="BZ130" s="87">
        <v>468.65</v>
      </c>
      <c r="CA130" s="88" t="s">
        <v>308</v>
      </c>
      <c r="CB130" s="87">
        <v>25.12</v>
      </c>
      <c r="CC130" s="88" t="s">
        <v>308</v>
      </c>
      <c r="CD130" s="87">
        <v>0.1</v>
      </c>
      <c r="CE130" s="88" t="s">
        <v>308</v>
      </c>
      <c r="CF130" s="87">
        <v>0.66</v>
      </c>
      <c r="CG130" s="88" t="s">
        <v>308</v>
      </c>
      <c r="CH130" s="87">
        <v>0.75</v>
      </c>
      <c r="CI130" s="88" t="s">
        <v>308</v>
      </c>
      <c r="CJ130" s="87">
        <v>25.87</v>
      </c>
      <c r="CK130" s="88" t="s">
        <v>308</v>
      </c>
      <c r="CL130" s="88">
        <v>0</v>
      </c>
      <c r="CM130" s="88" t="s">
        <v>308</v>
      </c>
      <c r="CN130" s="88">
        <v>0</v>
      </c>
      <c r="CO130" s="88" t="s">
        <v>308</v>
      </c>
      <c r="CP130" s="88">
        <v>0</v>
      </c>
      <c r="CQ130" s="88" t="s">
        <v>308</v>
      </c>
      <c r="CR130" s="90">
        <v>151.04</v>
      </c>
      <c r="CS130" s="88" t="s">
        <v>308</v>
      </c>
      <c r="CT130" s="87">
        <v>151.04</v>
      </c>
      <c r="CU130" s="88" t="s">
        <v>308</v>
      </c>
      <c r="CV130" s="87">
        <v>645.57000000000005</v>
      </c>
      <c r="CW130" s="88" t="s">
        <v>308</v>
      </c>
      <c r="CX130" s="87">
        <v>36628.36</v>
      </c>
      <c r="CY130" s="88" t="s">
        <v>308</v>
      </c>
    </row>
    <row r="131" spans="1:103" ht="14.5" x14ac:dyDescent="0.35">
      <c r="A131" s="86" t="s">
        <v>408</v>
      </c>
      <c r="B131" s="86" t="s">
        <v>361</v>
      </c>
      <c r="C131" s="71" t="str">
        <f>'Correspondance tables'!K37</f>
        <v>ISIC 53</v>
      </c>
      <c r="D131" s="71" t="str">
        <f>VLOOKUP(C131, 'Correspondance tables'!$O$3:$P$73, 2, FALSE)</f>
        <v>ISIC 49T53</v>
      </c>
      <c r="E131" s="91">
        <v>2.8</v>
      </c>
      <c r="F131" s="91">
        <v>0.94</v>
      </c>
      <c r="G131" s="91">
        <v>0.19</v>
      </c>
      <c r="H131" s="91">
        <v>0.43</v>
      </c>
      <c r="I131" s="91">
        <v>13.12</v>
      </c>
      <c r="J131" s="91">
        <v>2.35</v>
      </c>
      <c r="K131" s="91">
        <v>1.08</v>
      </c>
      <c r="L131" s="91">
        <v>1.35</v>
      </c>
      <c r="M131" s="91">
        <v>4.2699999999999996</v>
      </c>
      <c r="N131" s="91">
        <v>2.2400000000000002</v>
      </c>
      <c r="O131" s="91">
        <v>51.13</v>
      </c>
      <c r="P131" s="91">
        <v>5.59</v>
      </c>
      <c r="Q131" s="91">
        <v>3.44</v>
      </c>
      <c r="R131" s="91">
        <v>1.84</v>
      </c>
      <c r="S131" s="91">
        <v>1.1499999999999999</v>
      </c>
      <c r="T131" s="91">
        <v>3.24</v>
      </c>
      <c r="U131" s="91">
        <v>3.62</v>
      </c>
      <c r="V131" s="91">
        <v>2.4</v>
      </c>
      <c r="W131" s="91">
        <v>10.64</v>
      </c>
      <c r="X131" s="91">
        <v>4.7300000000000004</v>
      </c>
      <c r="Y131" s="91">
        <v>1.21</v>
      </c>
      <c r="Z131" s="91">
        <v>2.0699999999999998</v>
      </c>
      <c r="AA131" s="91">
        <v>1.77</v>
      </c>
      <c r="AB131" s="91">
        <v>25.25</v>
      </c>
      <c r="AC131" s="91">
        <v>3.64</v>
      </c>
      <c r="AD131" s="91">
        <v>11.08</v>
      </c>
      <c r="AE131" s="91">
        <v>19.43</v>
      </c>
      <c r="AF131" s="91">
        <v>10.130000000000001</v>
      </c>
      <c r="AG131" s="91">
        <v>126.35</v>
      </c>
      <c r="AH131" s="91">
        <v>101.95</v>
      </c>
      <c r="AI131" s="91">
        <v>11.84</v>
      </c>
      <c r="AJ131" s="91">
        <v>4.1100000000000003</v>
      </c>
      <c r="AK131" s="91">
        <v>10.5</v>
      </c>
      <c r="AL131" s="91">
        <v>115.89</v>
      </c>
      <c r="AM131" s="91">
        <v>784.95</v>
      </c>
      <c r="AN131" s="91">
        <v>16.21</v>
      </c>
      <c r="AO131" s="91">
        <v>33.57</v>
      </c>
      <c r="AP131" s="91">
        <v>9.34</v>
      </c>
      <c r="AQ131" s="91">
        <v>141.80000000000001</v>
      </c>
      <c r="AR131" s="91">
        <v>59.18</v>
      </c>
      <c r="AS131" s="91">
        <v>80.069999999999993</v>
      </c>
      <c r="AT131" s="91">
        <v>451.4</v>
      </c>
      <c r="AU131" s="91">
        <v>72.069999999999993</v>
      </c>
      <c r="AV131" s="91">
        <v>8.42</v>
      </c>
      <c r="AW131" s="91">
        <v>123.46</v>
      </c>
      <c r="AX131" s="91">
        <v>17.68</v>
      </c>
      <c r="AY131" s="91">
        <v>10.23</v>
      </c>
      <c r="AZ131" s="91">
        <v>8.61</v>
      </c>
      <c r="BA131" s="91">
        <v>9.44</v>
      </c>
      <c r="BB131" s="91">
        <v>15.27</v>
      </c>
      <c r="BC131" s="91">
        <v>8.15</v>
      </c>
      <c r="BD131" s="91">
        <v>4.9000000000000004</v>
      </c>
      <c r="BE131" s="91">
        <v>34.18</v>
      </c>
      <c r="BF131" s="91">
        <v>157.52000000000001</v>
      </c>
      <c r="BG131" s="91">
        <v>19.34</v>
      </c>
      <c r="BH131" s="91">
        <v>14.51</v>
      </c>
      <c r="BI131" s="91">
        <v>14.26</v>
      </c>
      <c r="BJ131" s="91">
        <v>10.53</v>
      </c>
      <c r="BK131" s="91">
        <v>11.85</v>
      </c>
      <c r="BL131" s="91">
        <v>14.97</v>
      </c>
      <c r="BM131" s="91">
        <v>0.61</v>
      </c>
      <c r="BN131" s="91">
        <v>5.5</v>
      </c>
      <c r="BO131" s="92">
        <v>0</v>
      </c>
      <c r="BP131" s="93">
        <v>0</v>
      </c>
      <c r="BQ131" s="92" t="s">
        <v>308</v>
      </c>
      <c r="BR131" s="91">
        <v>2699.78</v>
      </c>
      <c r="BS131" s="92" t="s">
        <v>308</v>
      </c>
      <c r="BT131" s="91">
        <v>285.77999999999997</v>
      </c>
      <c r="BU131" s="92" t="s">
        <v>308</v>
      </c>
      <c r="BV131" s="92">
        <v>0</v>
      </c>
      <c r="BW131" s="92" t="s">
        <v>308</v>
      </c>
      <c r="BX131" s="91">
        <v>0.08</v>
      </c>
      <c r="BY131" s="92" t="s">
        <v>308</v>
      </c>
      <c r="BZ131" s="91">
        <v>285.85000000000002</v>
      </c>
      <c r="CA131" s="92" t="s">
        <v>308</v>
      </c>
      <c r="CB131" s="91">
        <v>0.05</v>
      </c>
      <c r="CC131" s="92" t="s">
        <v>308</v>
      </c>
      <c r="CD131" s="92">
        <v>0</v>
      </c>
      <c r="CE131" s="92" t="s">
        <v>308</v>
      </c>
      <c r="CF131" s="92">
        <v>0</v>
      </c>
      <c r="CG131" s="92" t="s">
        <v>308</v>
      </c>
      <c r="CH131" s="92">
        <v>0</v>
      </c>
      <c r="CI131" s="92" t="s">
        <v>308</v>
      </c>
      <c r="CJ131" s="91">
        <v>0.05</v>
      </c>
      <c r="CK131" s="92" t="s">
        <v>308</v>
      </c>
      <c r="CL131" s="92">
        <v>0</v>
      </c>
      <c r="CM131" s="92" t="s">
        <v>308</v>
      </c>
      <c r="CN131" s="92">
        <v>0</v>
      </c>
      <c r="CO131" s="92" t="s">
        <v>308</v>
      </c>
      <c r="CP131" s="92">
        <v>0</v>
      </c>
      <c r="CQ131" s="92" t="s">
        <v>308</v>
      </c>
      <c r="CR131" s="94">
        <v>7.4</v>
      </c>
      <c r="CS131" s="92" t="s">
        <v>308</v>
      </c>
      <c r="CT131" s="91">
        <v>7.4</v>
      </c>
      <c r="CU131" s="92" t="s">
        <v>308</v>
      </c>
      <c r="CV131" s="91">
        <v>293.3</v>
      </c>
      <c r="CW131" s="92" t="s">
        <v>308</v>
      </c>
      <c r="CX131" s="91">
        <v>2993.08</v>
      </c>
      <c r="CY131" s="92" t="s">
        <v>308</v>
      </c>
    </row>
    <row r="132" spans="1:103" ht="14.5" x14ac:dyDescent="0.35">
      <c r="A132" s="86" t="s">
        <v>408</v>
      </c>
      <c r="B132" s="86" t="s">
        <v>362</v>
      </c>
      <c r="C132" s="71" t="str">
        <f>'Correspondance tables'!K38</f>
        <v>ISIC 55-56</v>
      </c>
      <c r="D132" s="71" t="str">
        <f>VLOOKUP(C132, 'Correspondance tables'!$O$3:$P$73, 2, FALSE)</f>
        <v>ISIC 55T56</v>
      </c>
      <c r="E132" s="87">
        <v>3.82</v>
      </c>
      <c r="F132" s="87">
        <v>1.51</v>
      </c>
      <c r="G132" s="87">
        <v>0.61</v>
      </c>
      <c r="H132" s="87">
        <v>5.77</v>
      </c>
      <c r="I132" s="87">
        <v>70.98</v>
      </c>
      <c r="J132" s="87">
        <v>58.05</v>
      </c>
      <c r="K132" s="87">
        <v>5.66</v>
      </c>
      <c r="L132" s="87">
        <v>5.0999999999999996</v>
      </c>
      <c r="M132" s="87">
        <v>3.76</v>
      </c>
      <c r="N132" s="87">
        <v>10.92</v>
      </c>
      <c r="O132" s="87">
        <v>169.39</v>
      </c>
      <c r="P132" s="87">
        <v>8.82</v>
      </c>
      <c r="Q132" s="87">
        <v>49.71</v>
      </c>
      <c r="R132" s="87">
        <v>34.83</v>
      </c>
      <c r="S132" s="87">
        <v>39.67</v>
      </c>
      <c r="T132" s="87">
        <v>146.66</v>
      </c>
      <c r="U132" s="87">
        <v>85.13</v>
      </c>
      <c r="V132" s="87">
        <v>102.78</v>
      </c>
      <c r="W132" s="87">
        <v>321.08999999999997</v>
      </c>
      <c r="X132" s="87">
        <v>153.58000000000001</v>
      </c>
      <c r="Y132" s="87">
        <v>33.840000000000003</v>
      </c>
      <c r="Z132" s="87">
        <v>45.82</v>
      </c>
      <c r="AA132" s="87">
        <v>47.89</v>
      </c>
      <c r="AB132" s="87">
        <v>161.04</v>
      </c>
      <c r="AC132" s="87">
        <v>2.2400000000000002</v>
      </c>
      <c r="AD132" s="87">
        <v>11.89</v>
      </c>
      <c r="AE132" s="87">
        <v>463.95</v>
      </c>
      <c r="AF132" s="87">
        <v>47.81</v>
      </c>
      <c r="AG132" s="87">
        <v>613.71</v>
      </c>
      <c r="AH132" s="87">
        <v>159.18</v>
      </c>
      <c r="AI132" s="87">
        <v>330.91</v>
      </c>
      <c r="AJ132" s="87">
        <v>26.26</v>
      </c>
      <c r="AK132" s="87">
        <v>460.04</v>
      </c>
      <c r="AL132" s="87">
        <v>263.73</v>
      </c>
      <c r="AM132" s="87">
        <v>3.24</v>
      </c>
      <c r="AN132" s="87">
        <v>86.07</v>
      </c>
      <c r="AO132" s="87">
        <v>9.43</v>
      </c>
      <c r="AP132" s="87">
        <v>53.33</v>
      </c>
      <c r="AQ132" s="87">
        <v>106.82</v>
      </c>
      <c r="AR132" s="87">
        <v>124.6</v>
      </c>
      <c r="AS132" s="87">
        <v>153.87</v>
      </c>
      <c r="AT132" s="87">
        <v>192.99</v>
      </c>
      <c r="AU132" s="87">
        <v>139.71</v>
      </c>
      <c r="AV132" s="87">
        <v>70.180000000000007</v>
      </c>
      <c r="AW132" s="87">
        <v>159.13</v>
      </c>
      <c r="AX132" s="87">
        <v>61.49</v>
      </c>
      <c r="AY132" s="87">
        <v>12.88</v>
      </c>
      <c r="AZ132" s="87">
        <v>10.46</v>
      </c>
      <c r="BA132" s="87">
        <v>36.96</v>
      </c>
      <c r="BB132" s="87">
        <v>8.31</v>
      </c>
      <c r="BC132" s="87">
        <v>11.91</v>
      </c>
      <c r="BD132" s="87">
        <v>927.34</v>
      </c>
      <c r="BE132" s="87">
        <v>159.08000000000001</v>
      </c>
      <c r="BF132" s="87">
        <v>185.07</v>
      </c>
      <c r="BG132" s="87">
        <v>32.840000000000003</v>
      </c>
      <c r="BH132" s="87">
        <v>128.47</v>
      </c>
      <c r="BI132" s="87">
        <v>53.35</v>
      </c>
      <c r="BJ132" s="87">
        <v>63.6</v>
      </c>
      <c r="BK132" s="87">
        <v>47.09</v>
      </c>
      <c r="BL132" s="87">
        <v>142.80000000000001</v>
      </c>
      <c r="BM132" s="87">
        <v>1.1299999999999999</v>
      </c>
      <c r="BN132" s="87">
        <v>65.400000000000006</v>
      </c>
      <c r="BO132" s="88">
        <v>0</v>
      </c>
      <c r="BP132" s="89">
        <v>0</v>
      </c>
      <c r="BQ132" s="88" t="s">
        <v>308</v>
      </c>
      <c r="BR132" s="87">
        <v>6993.72</v>
      </c>
      <c r="BS132" s="88" t="s">
        <v>308</v>
      </c>
      <c r="BT132" s="87">
        <v>10227.92</v>
      </c>
      <c r="BU132" s="88" t="s">
        <v>308</v>
      </c>
      <c r="BV132" s="88">
        <v>0</v>
      </c>
      <c r="BW132" s="88" t="s">
        <v>308</v>
      </c>
      <c r="BX132" s="87">
        <v>7.73</v>
      </c>
      <c r="BY132" s="88" t="s">
        <v>308</v>
      </c>
      <c r="BZ132" s="87">
        <v>10235.65</v>
      </c>
      <c r="CA132" s="88" t="s">
        <v>308</v>
      </c>
      <c r="CB132" s="87">
        <v>0.14000000000000001</v>
      </c>
      <c r="CC132" s="88" t="s">
        <v>308</v>
      </c>
      <c r="CD132" s="88">
        <v>0</v>
      </c>
      <c r="CE132" s="88" t="s">
        <v>308</v>
      </c>
      <c r="CF132" s="88">
        <v>0</v>
      </c>
      <c r="CG132" s="88" t="s">
        <v>308</v>
      </c>
      <c r="CH132" s="88">
        <v>0</v>
      </c>
      <c r="CI132" s="88" t="s">
        <v>308</v>
      </c>
      <c r="CJ132" s="87">
        <v>0.14000000000000001</v>
      </c>
      <c r="CK132" s="88" t="s">
        <v>308</v>
      </c>
      <c r="CL132" s="88">
        <v>0</v>
      </c>
      <c r="CM132" s="88" t="s">
        <v>308</v>
      </c>
      <c r="CN132" s="88">
        <v>0</v>
      </c>
      <c r="CO132" s="88" t="s">
        <v>308</v>
      </c>
      <c r="CP132" s="88">
        <v>0</v>
      </c>
      <c r="CQ132" s="88" t="s">
        <v>308</v>
      </c>
      <c r="CR132" s="90">
        <v>0.53</v>
      </c>
      <c r="CS132" s="88" t="s">
        <v>308</v>
      </c>
      <c r="CT132" s="87">
        <v>0.53</v>
      </c>
      <c r="CU132" s="88" t="s">
        <v>308</v>
      </c>
      <c r="CV132" s="87">
        <v>10236.32</v>
      </c>
      <c r="CW132" s="88" t="s">
        <v>308</v>
      </c>
      <c r="CX132" s="87">
        <v>17230.04</v>
      </c>
      <c r="CY132" s="88" t="s">
        <v>308</v>
      </c>
    </row>
    <row r="133" spans="1:103" ht="14.5" x14ac:dyDescent="0.35">
      <c r="A133" s="86" t="s">
        <v>408</v>
      </c>
      <c r="B133" s="86" t="s">
        <v>363</v>
      </c>
      <c r="C133" s="71" t="str">
        <f>'Correspondance tables'!K39</f>
        <v>ISIC 58</v>
      </c>
      <c r="D133" s="71" t="str">
        <f>VLOOKUP(C133, 'Correspondance tables'!$O$3:$P$73, 2, FALSE)</f>
        <v>ISIC 58T60</v>
      </c>
      <c r="E133" s="91">
        <v>10.39</v>
      </c>
      <c r="F133" s="91">
        <v>1.93</v>
      </c>
      <c r="G133" s="91">
        <v>0.15</v>
      </c>
      <c r="H133" s="91">
        <v>5.87</v>
      </c>
      <c r="I133" s="91">
        <v>73.05</v>
      </c>
      <c r="J133" s="91">
        <v>10.86</v>
      </c>
      <c r="K133" s="91">
        <v>7.9</v>
      </c>
      <c r="L133" s="91">
        <v>22.22</v>
      </c>
      <c r="M133" s="91">
        <v>69.2</v>
      </c>
      <c r="N133" s="91">
        <v>19.010000000000002</v>
      </c>
      <c r="O133" s="91">
        <v>63.91</v>
      </c>
      <c r="P133" s="91">
        <v>104.97</v>
      </c>
      <c r="Q133" s="91">
        <v>17.13</v>
      </c>
      <c r="R133" s="91">
        <v>16.28</v>
      </c>
      <c r="S133" s="91">
        <v>16.46</v>
      </c>
      <c r="T133" s="91">
        <v>35.47</v>
      </c>
      <c r="U133" s="91">
        <v>57.58</v>
      </c>
      <c r="V133" s="91">
        <v>32.909999999999997</v>
      </c>
      <c r="W133" s="91">
        <v>47.8</v>
      </c>
      <c r="X133" s="91">
        <v>78.05</v>
      </c>
      <c r="Y133" s="91">
        <v>8.77</v>
      </c>
      <c r="Z133" s="91">
        <v>26.73</v>
      </c>
      <c r="AA133" s="91">
        <v>15.36</v>
      </c>
      <c r="AB133" s="91">
        <v>57.23</v>
      </c>
      <c r="AC133" s="91">
        <v>3.59</v>
      </c>
      <c r="AD133" s="91">
        <v>59.3</v>
      </c>
      <c r="AE133" s="91">
        <v>31.52</v>
      </c>
      <c r="AF133" s="91">
        <v>38.880000000000003</v>
      </c>
      <c r="AG133" s="91">
        <v>249.47</v>
      </c>
      <c r="AH133" s="91">
        <v>147.91999999999999</v>
      </c>
      <c r="AI133" s="91">
        <v>29.66</v>
      </c>
      <c r="AJ133" s="91">
        <v>6.34</v>
      </c>
      <c r="AK133" s="91">
        <v>11.37</v>
      </c>
      <c r="AL133" s="91">
        <v>47.13</v>
      </c>
      <c r="AM133" s="91">
        <v>16.29</v>
      </c>
      <c r="AN133" s="91">
        <v>31.89</v>
      </c>
      <c r="AO133" s="91">
        <v>1071.3399999999999</v>
      </c>
      <c r="AP133" s="91">
        <v>67.88</v>
      </c>
      <c r="AQ133" s="91">
        <v>80.59</v>
      </c>
      <c r="AR133" s="91">
        <v>284.14999999999998</v>
      </c>
      <c r="AS133" s="91">
        <v>167.91</v>
      </c>
      <c r="AT133" s="91">
        <v>88.9</v>
      </c>
      <c r="AU133" s="91">
        <v>63.87</v>
      </c>
      <c r="AV133" s="91">
        <v>24.89</v>
      </c>
      <c r="AW133" s="91">
        <v>129.25</v>
      </c>
      <c r="AX133" s="91">
        <v>85.21</v>
      </c>
      <c r="AY133" s="91">
        <v>100.22</v>
      </c>
      <c r="AZ133" s="91">
        <v>98.73</v>
      </c>
      <c r="BA133" s="91">
        <v>48.09</v>
      </c>
      <c r="BB133" s="91">
        <v>21.78</v>
      </c>
      <c r="BC133" s="91">
        <v>10.97</v>
      </c>
      <c r="BD133" s="91">
        <v>11.88</v>
      </c>
      <c r="BE133" s="91">
        <v>91.54</v>
      </c>
      <c r="BF133" s="91">
        <v>250.02</v>
      </c>
      <c r="BG133" s="91">
        <v>384.03</v>
      </c>
      <c r="BH133" s="91">
        <v>115.05</v>
      </c>
      <c r="BI133" s="91">
        <v>56.13</v>
      </c>
      <c r="BJ133" s="91">
        <v>172.12</v>
      </c>
      <c r="BK133" s="91">
        <v>34.26</v>
      </c>
      <c r="BL133" s="91">
        <v>60.76</v>
      </c>
      <c r="BM133" s="91">
        <v>1.4</v>
      </c>
      <c r="BN133" s="91">
        <v>10.86</v>
      </c>
      <c r="BO133" s="92">
        <v>0</v>
      </c>
      <c r="BP133" s="93">
        <v>0</v>
      </c>
      <c r="BQ133" s="92" t="s">
        <v>308</v>
      </c>
      <c r="BR133" s="91">
        <v>5004.43</v>
      </c>
      <c r="BS133" s="92" t="s">
        <v>308</v>
      </c>
      <c r="BT133" s="91">
        <v>3917.48</v>
      </c>
      <c r="BU133" s="92" t="s">
        <v>308</v>
      </c>
      <c r="BV133" s="91">
        <v>0.01</v>
      </c>
      <c r="BW133" s="92" t="s">
        <v>308</v>
      </c>
      <c r="BX133" s="91">
        <v>11.49</v>
      </c>
      <c r="BY133" s="92" t="s">
        <v>308</v>
      </c>
      <c r="BZ133" s="91">
        <v>3928.98</v>
      </c>
      <c r="CA133" s="92" t="s">
        <v>308</v>
      </c>
      <c r="CB133" s="91">
        <v>1322.26</v>
      </c>
      <c r="CC133" s="92" t="s">
        <v>308</v>
      </c>
      <c r="CD133" s="92">
        <v>0</v>
      </c>
      <c r="CE133" s="92" t="s">
        <v>308</v>
      </c>
      <c r="CF133" s="91">
        <v>0.9</v>
      </c>
      <c r="CG133" s="92" t="s">
        <v>308</v>
      </c>
      <c r="CH133" s="91">
        <v>0.9</v>
      </c>
      <c r="CI133" s="92" t="s">
        <v>308</v>
      </c>
      <c r="CJ133" s="91">
        <v>1323.16</v>
      </c>
      <c r="CK133" s="92" t="s">
        <v>308</v>
      </c>
      <c r="CL133" s="92">
        <v>0</v>
      </c>
      <c r="CM133" s="92" t="s">
        <v>308</v>
      </c>
      <c r="CN133" s="92">
        <v>0</v>
      </c>
      <c r="CO133" s="92" t="s">
        <v>308</v>
      </c>
      <c r="CP133" s="92">
        <v>0</v>
      </c>
      <c r="CQ133" s="92" t="s">
        <v>308</v>
      </c>
      <c r="CR133" s="94">
        <v>86.1</v>
      </c>
      <c r="CS133" s="92" t="s">
        <v>308</v>
      </c>
      <c r="CT133" s="91">
        <v>86.1</v>
      </c>
      <c r="CU133" s="92" t="s">
        <v>308</v>
      </c>
      <c r="CV133" s="91">
        <v>5338.24</v>
      </c>
      <c r="CW133" s="92" t="s">
        <v>308</v>
      </c>
      <c r="CX133" s="91">
        <v>10342.67</v>
      </c>
      <c r="CY133" s="92" t="s">
        <v>308</v>
      </c>
    </row>
    <row r="134" spans="1:103" ht="14.5" x14ac:dyDescent="0.35">
      <c r="A134" s="86" t="s">
        <v>408</v>
      </c>
      <c r="B134" s="86" t="s">
        <v>364</v>
      </c>
      <c r="C134" s="71" t="str">
        <f>'Correspondance tables'!K40</f>
        <v>ISIC 59-60</v>
      </c>
      <c r="D134" s="71" t="str">
        <f>VLOOKUP(C134, 'Correspondance tables'!$O$3:$P$73, 2, FALSE)</f>
        <v>ISIC 58T60</v>
      </c>
      <c r="E134" s="87">
        <v>7.0000000000000007E-2</v>
      </c>
      <c r="F134" s="87">
        <v>7.0000000000000007E-2</v>
      </c>
      <c r="G134" s="87">
        <v>0.28000000000000003</v>
      </c>
      <c r="H134" s="87">
        <v>0.56000000000000005</v>
      </c>
      <c r="I134" s="87">
        <v>14.04</v>
      </c>
      <c r="J134" s="87">
        <v>1.9</v>
      </c>
      <c r="K134" s="87">
        <v>1.06</v>
      </c>
      <c r="L134" s="87">
        <v>0.9</v>
      </c>
      <c r="M134" s="87">
        <v>2.82</v>
      </c>
      <c r="N134" s="87">
        <v>0.41</v>
      </c>
      <c r="O134" s="87">
        <v>2.72</v>
      </c>
      <c r="P134" s="87">
        <v>1.51</v>
      </c>
      <c r="Q134" s="87">
        <v>0.95</v>
      </c>
      <c r="R134" s="87">
        <v>1.1100000000000001</v>
      </c>
      <c r="S134" s="87">
        <v>0.64</v>
      </c>
      <c r="T134" s="87">
        <v>1.26</v>
      </c>
      <c r="U134" s="87">
        <v>1.61</v>
      </c>
      <c r="V134" s="87">
        <v>0.79</v>
      </c>
      <c r="W134" s="87">
        <v>1.45</v>
      </c>
      <c r="X134" s="87">
        <v>1.27</v>
      </c>
      <c r="Y134" s="87">
        <v>1.1499999999999999</v>
      </c>
      <c r="Z134" s="87">
        <v>1.91</v>
      </c>
      <c r="AA134" s="87">
        <v>0.35</v>
      </c>
      <c r="AB134" s="87">
        <v>1.39</v>
      </c>
      <c r="AC134" s="87">
        <v>0.72</v>
      </c>
      <c r="AD134" s="87">
        <v>0.4</v>
      </c>
      <c r="AE134" s="87">
        <v>4.25</v>
      </c>
      <c r="AF134" s="87">
        <v>15.47</v>
      </c>
      <c r="AG134" s="87">
        <v>48.21</v>
      </c>
      <c r="AH134" s="87">
        <v>54.61</v>
      </c>
      <c r="AI134" s="87">
        <v>1.72</v>
      </c>
      <c r="AJ134" s="87">
        <v>1.1200000000000001</v>
      </c>
      <c r="AK134" s="87">
        <v>2.7</v>
      </c>
      <c r="AL134" s="87">
        <v>7.15</v>
      </c>
      <c r="AM134" s="87">
        <v>1.0900000000000001</v>
      </c>
      <c r="AN134" s="87">
        <v>21.58</v>
      </c>
      <c r="AO134" s="88">
        <v>85</v>
      </c>
      <c r="AP134" s="87">
        <v>2906.62</v>
      </c>
      <c r="AQ134" s="87">
        <v>347.57</v>
      </c>
      <c r="AR134" s="87">
        <v>277.32</v>
      </c>
      <c r="AS134" s="87">
        <v>9.61</v>
      </c>
      <c r="AT134" s="87">
        <v>12.87</v>
      </c>
      <c r="AU134" s="87">
        <v>3.22</v>
      </c>
      <c r="AV134" s="87">
        <v>11.42</v>
      </c>
      <c r="AW134" s="87">
        <v>106.71</v>
      </c>
      <c r="AX134" s="87">
        <v>38.49</v>
      </c>
      <c r="AY134" s="87">
        <v>27.64</v>
      </c>
      <c r="AZ134" s="87">
        <v>387.73</v>
      </c>
      <c r="BA134" s="87">
        <v>6.68</v>
      </c>
      <c r="BB134" s="87">
        <v>47.15</v>
      </c>
      <c r="BC134" s="87">
        <v>3.03</v>
      </c>
      <c r="BD134" s="87">
        <v>2.34</v>
      </c>
      <c r="BE134" s="87">
        <v>51.14</v>
      </c>
      <c r="BF134" s="87">
        <v>9.2100000000000009</v>
      </c>
      <c r="BG134" s="87">
        <v>15.33</v>
      </c>
      <c r="BH134" s="87">
        <v>7.68</v>
      </c>
      <c r="BI134" s="87">
        <v>7.37</v>
      </c>
      <c r="BJ134" s="87">
        <v>104.94</v>
      </c>
      <c r="BK134" s="87">
        <v>56.34</v>
      </c>
      <c r="BL134" s="87">
        <v>5.42</v>
      </c>
      <c r="BM134" s="87">
        <v>0.4</v>
      </c>
      <c r="BN134" s="87">
        <v>9.17</v>
      </c>
      <c r="BO134" s="88">
        <v>0</v>
      </c>
      <c r="BP134" s="89">
        <v>0</v>
      </c>
      <c r="BQ134" s="88" t="s">
        <v>308</v>
      </c>
      <c r="BR134" s="87">
        <v>4739.63</v>
      </c>
      <c r="BS134" s="88" t="s">
        <v>308</v>
      </c>
      <c r="BT134" s="87">
        <v>1956.22</v>
      </c>
      <c r="BU134" s="88" t="s">
        <v>308</v>
      </c>
      <c r="BV134" s="87">
        <v>0.04</v>
      </c>
      <c r="BW134" s="88" t="s">
        <v>308</v>
      </c>
      <c r="BX134" s="87">
        <v>1.23</v>
      </c>
      <c r="BY134" s="88" t="s">
        <v>308</v>
      </c>
      <c r="BZ134" s="87">
        <v>1957.49</v>
      </c>
      <c r="CA134" s="88" t="s">
        <v>308</v>
      </c>
      <c r="CB134" s="87">
        <v>151.44</v>
      </c>
      <c r="CC134" s="88" t="s">
        <v>308</v>
      </c>
      <c r="CD134" s="88">
        <v>0</v>
      </c>
      <c r="CE134" s="88" t="s">
        <v>308</v>
      </c>
      <c r="CF134" s="87">
        <v>63.97</v>
      </c>
      <c r="CG134" s="88" t="s">
        <v>308</v>
      </c>
      <c r="CH134" s="87">
        <v>63.97</v>
      </c>
      <c r="CI134" s="88" t="s">
        <v>308</v>
      </c>
      <c r="CJ134" s="87">
        <v>215.41</v>
      </c>
      <c r="CK134" s="88" t="s">
        <v>308</v>
      </c>
      <c r="CL134" s="88">
        <v>0</v>
      </c>
      <c r="CM134" s="88" t="s">
        <v>308</v>
      </c>
      <c r="CN134" s="88">
        <v>0</v>
      </c>
      <c r="CO134" s="88" t="s">
        <v>308</v>
      </c>
      <c r="CP134" s="88">
        <v>0</v>
      </c>
      <c r="CQ134" s="88" t="s">
        <v>308</v>
      </c>
      <c r="CR134" s="90">
        <v>47.58</v>
      </c>
      <c r="CS134" s="88" t="s">
        <v>308</v>
      </c>
      <c r="CT134" s="87">
        <v>47.58</v>
      </c>
      <c r="CU134" s="88" t="s">
        <v>308</v>
      </c>
      <c r="CV134" s="87">
        <v>2220.4699999999998</v>
      </c>
      <c r="CW134" s="88" t="s">
        <v>308</v>
      </c>
      <c r="CX134" s="87">
        <v>6960.11</v>
      </c>
      <c r="CY134" s="88" t="s">
        <v>308</v>
      </c>
    </row>
    <row r="135" spans="1:103" ht="14.5" x14ac:dyDescent="0.35">
      <c r="A135" s="86" t="s">
        <v>408</v>
      </c>
      <c r="B135" s="86" t="s">
        <v>365</v>
      </c>
      <c r="C135" s="71" t="str">
        <f>'Correspondance tables'!K41</f>
        <v>ISIC 61</v>
      </c>
      <c r="D135" s="71" t="str">
        <f>VLOOKUP(C135, 'Correspondance tables'!$O$3:$P$73, 2, FALSE)</f>
        <v>ISIC 61</v>
      </c>
      <c r="E135" s="91">
        <v>20.63</v>
      </c>
      <c r="F135" s="91">
        <v>1.89</v>
      </c>
      <c r="G135" s="91">
        <v>2.36</v>
      </c>
      <c r="H135" s="91">
        <v>13.33</v>
      </c>
      <c r="I135" s="91">
        <v>61.02</v>
      </c>
      <c r="J135" s="91">
        <v>10.02</v>
      </c>
      <c r="K135" s="91">
        <v>5.85</v>
      </c>
      <c r="L135" s="91">
        <v>10.4</v>
      </c>
      <c r="M135" s="91">
        <v>8.64</v>
      </c>
      <c r="N135" s="91">
        <v>24.67</v>
      </c>
      <c r="O135" s="92">
        <v>53</v>
      </c>
      <c r="P135" s="91">
        <v>28.9</v>
      </c>
      <c r="Q135" s="91">
        <v>81.290000000000006</v>
      </c>
      <c r="R135" s="91">
        <v>12.9</v>
      </c>
      <c r="S135" s="91">
        <v>77.239999999999995</v>
      </c>
      <c r="T135" s="91">
        <v>91.84</v>
      </c>
      <c r="U135" s="91">
        <v>28.64</v>
      </c>
      <c r="V135" s="91">
        <v>35.369999999999997</v>
      </c>
      <c r="W135" s="91">
        <v>112.5</v>
      </c>
      <c r="X135" s="91">
        <v>30.85</v>
      </c>
      <c r="Y135" s="91">
        <v>26.62</v>
      </c>
      <c r="Z135" s="91">
        <v>17.05</v>
      </c>
      <c r="AA135" s="91">
        <v>16.28</v>
      </c>
      <c r="AB135" s="91">
        <v>279.45</v>
      </c>
      <c r="AC135" s="91">
        <v>23.67</v>
      </c>
      <c r="AD135" s="91">
        <v>48.19</v>
      </c>
      <c r="AE135" s="91">
        <v>145.26</v>
      </c>
      <c r="AF135" s="91">
        <v>60.36</v>
      </c>
      <c r="AG135" s="91">
        <v>329.87</v>
      </c>
      <c r="AH135" s="91">
        <v>214.82</v>
      </c>
      <c r="AI135" s="91">
        <v>62.09</v>
      </c>
      <c r="AJ135" s="91">
        <v>15.86</v>
      </c>
      <c r="AK135" s="91">
        <v>38.049999999999997</v>
      </c>
      <c r="AL135" s="91">
        <v>70.22</v>
      </c>
      <c r="AM135" s="91">
        <v>52.11</v>
      </c>
      <c r="AN135" s="91">
        <v>150.66</v>
      </c>
      <c r="AO135" s="91">
        <v>52.56</v>
      </c>
      <c r="AP135" s="91">
        <v>67.010000000000005</v>
      </c>
      <c r="AQ135" s="91">
        <v>6611.62</v>
      </c>
      <c r="AR135" s="91">
        <v>327.39</v>
      </c>
      <c r="AS135" s="91">
        <v>249.97</v>
      </c>
      <c r="AT135" s="91">
        <v>212.43</v>
      </c>
      <c r="AU135" s="91">
        <v>128.33000000000001</v>
      </c>
      <c r="AV135" s="91">
        <v>107.78</v>
      </c>
      <c r="AW135" s="91">
        <v>336.69</v>
      </c>
      <c r="AX135" s="91">
        <v>68.69</v>
      </c>
      <c r="AY135" s="91">
        <v>44.4</v>
      </c>
      <c r="AZ135" s="91">
        <v>49.45</v>
      </c>
      <c r="BA135" s="91">
        <v>50.7</v>
      </c>
      <c r="BB135" s="91">
        <v>59.84</v>
      </c>
      <c r="BC135" s="91">
        <v>231.49</v>
      </c>
      <c r="BD135" s="91">
        <v>50.76</v>
      </c>
      <c r="BE135" s="91">
        <v>162.85</v>
      </c>
      <c r="BF135" s="91">
        <v>270.2</v>
      </c>
      <c r="BG135" s="91">
        <v>80.44</v>
      </c>
      <c r="BH135" s="91">
        <v>108.1</v>
      </c>
      <c r="BI135" s="91">
        <v>77.89</v>
      </c>
      <c r="BJ135" s="91">
        <v>52.62</v>
      </c>
      <c r="BK135" s="91">
        <v>40.29</v>
      </c>
      <c r="BL135" s="91">
        <v>49.89</v>
      </c>
      <c r="BM135" s="91">
        <v>5.29</v>
      </c>
      <c r="BN135" s="91">
        <v>23.28</v>
      </c>
      <c r="BO135" s="92">
        <v>0</v>
      </c>
      <c r="BP135" s="93">
        <v>0</v>
      </c>
      <c r="BQ135" s="92" t="s">
        <v>308</v>
      </c>
      <c r="BR135" s="91">
        <v>11781.86</v>
      </c>
      <c r="BS135" s="92" t="s">
        <v>308</v>
      </c>
      <c r="BT135" s="91">
        <v>2502.2800000000002</v>
      </c>
      <c r="BU135" s="92" t="s">
        <v>308</v>
      </c>
      <c r="BV135" s="91">
        <v>0.4</v>
      </c>
      <c r="BW135" s="92" t="s">
        <v>308</v>
      </c>
      <c r="BX135" s="91">
        <v>5.79</v>
      </c>
      <c r="BY135" s="92" t="s">
        <v>308</v>
      </c>
      <c r="BZ135" s="91">
        <v>2508.4699999999998</v>
      </c>
      <c r="CA135" s="92" t="s">
        <v>308</v>
      </c>
      <c r="CB135" s="91">
        <v>1.43</v>
      </c>
      <c r="CC135" s="92" t="s">
        <v>308</v>
      </c>
      <c r="CD135" s="92">
        <v>0</v>
      </c>
      <c r="CE135" s="92" t="s">
        <v>308</v>
      </c>
      <c r="CF135" s="91">
        <v>0.03</v>
      </c>
      <c r="CG135" s="92" t="s">
        <v>308</v>
      </c>
      <c r="CH135" s="91">
        <v>0.03</v>
      </c>
      <c r="CI135" s="92" t="s">
        <v>308</v>
      </c>
      <c r="CJ135" s="91">
        <v>1.46</v>
      </c>
      <c r="CK135" s="92" t="s">
        <v>308</v>
      </c>
      <c r="CL135" s="92">
        <v>0</v>
      </c>
      <c r="CM135" s="92" t="s">
        <v>308</v>
      </c>
      <c r="CN135" s="92">
        <v>0</v>
      </c>
      <c r="CO135" s="92" t="s">
        <v>308</v>
      </c>
      <c r="CP135" s="92">
        <v>0</v>
      </c>
      <c r="CQ135" s="92" t="s">
        <v>308</v>
      </c>
      <c r="CR135" s="94">
        <v>94.45</v>
      </c>
      <c r="CS135" s="92" t="s">
        <v>308</v>
      </c>
      <c r="CT135" s="91">
        <v>94.45</v>
      </c>
      <c r="CU135" s="92" t="s">
        <v>308</v>
      </c>
      <c r="CV135" s="91">
        <v>2604.38</v>
      </c>
      <c r="CW135" s="92" t="s">
        <v>308</v>
      </c>
      <c r="CX135" s="91">
        <v>14386.23</v>
      </c>
      <c r="CY135" s="92" t="s">
        <v>308</v>
      </c>
    </row>
    <row r="136" spans="1:103" ht="14.5" x14ac:dyDescent="0.35">
      <c r="A136" s="86" t="s">
        <v>408</v>
      </c>
      <c r="B136" s="86" t="s">
        <v>366</v>
      </c>
      <c r="C136" s="71" t="str">
        <f>'Correspondance tables'!K42</f>
        <v>ISIC 62-63</v>
      </c>
      <c r="D136" s="71" t="str">
        <f>VLOOKUP(C136, 'Correspondance tables'!$O$3:$P$73, 2, FALSE)</f>
        <v>ISIC 62T63</v>
      </c>
      <c r="E136" s="87">
        <v>6.02</v>
      </c>
      <c r="F136" s="87">
        <v>3.6</v>
      </c>
      <c r="G136" s="87">
        <v>0.55000000000000004</v>
      </c>
      <c r="H136" s="87">
        <v>18.63</v>
      </c>
      <c r="I136" s="87">
        <v>160.22</v>
      </c>
      <c r="J136" s="87">
        <v>46.96</v>
      </c>
      <c r="K136" s="87">
        <v>18.84</v>
      </c>
      <c r="L136" s="87">
        <v>36.72</v>
      </c>
      <c r="M136" s="87">
        <v>47.11</v>
      </c>
      <c r="N136" s="87">
        <v>42.09</v>
      </c>
      <c r="O136" s="87">
        <v>187.92</v>
      </c>
      <c r="P136" s="87">
        <v>89.76</v>
      </c>
      <c r="Q136" s="87">
        <v>86.34</v>
      </c>
      <c r="R136" s="87">
        <v>38.450000000000003</v>
      </c>
      <c r="S136" s="87">
        <v>86.35</v>
      </c>
      <c r="T136" s="87">
        <v>168.12</v>
      </c>
      <c r="U136" s="87">
        <v>504.87</v>
      </c>
      <c r="V136" s="87">
        <v>128.83000000000001</v>
      </c>
      <c r="W136" s="87">
        <v>208.72</v>
      </c>
      <c r="X136" s="87">
        <v>212.34</v>
      </c>
      <c r="Y136" s="87">
        <v>64.849999999999994</v>
      </c>
      <c r="Z136" s="87">
        <v>59.08</v>
      </c>
      <c r="AA136" s="87">
        <v>109.79</v>
      </c>
      <c r="AB136" s="87">
        <v>170.94</v>
      </c>
      <c r="AC136" s="87">
        <v>14.43</v>
      </c>
      <c r="AD136" s="87">
        <v>143.25</v>
      </c>
      <c r="AE136" s="87">
        <v>201.57</v>
      </c>
      <c r="AF136" s="87">
        <v>101.79</v>
      </c>
      <c r="AG136" s="87">
        <v>1171.8800000000001</v>
      </c>
      <c r="AH136" s="87">
        <v>338.76</v>
      </c>
      <c r="AI136" s="87">
        <v>208.48</v>
      </c>
      <c r="AJ136" s="87">
        <v>19.940000000000001</v>
      </c>
      <c r="AK136" s="87">
        <v>60.87</v>
      </c>
      <c r="AL136" s="87">
        <v>198.84</v>
      </c>
      <c r="AM136" s="87">
        <v>134.05000000000001</v>
      </c>
      <c r="AN136" s="87">
        <v>56.66</v>
      </c>
      <c r="AO136" s="87">
        <v>537.1</v>
      </c>
      <c r="AP136" s="87">
        <v>145.94999999999999</v>
      </c>
      <c r="AQ136" s="87">
        <v>527.13</v>
      </c>
      <c r="AR136" s="87">
        <v>8624.25</v>
      </c>
      <c r="AS136" s="87">
        <v>899.75</v>
      </c>
      <c r="AT136" s="87">
        <v>577.13</v>
      </c>
      <c r="AU136" s="87">
        <v>271.02</v>
      </c>
      <c r="AV136" s="87">
        <v>121.87</v>
      </c>
      <c r="AW136" s="87">
        <v>1255.04</v>
      </c>
      <c r="AX136" s="87">
        <v>215.4</v>
      </c>
      <c r="AY136" s="87">
        <v>156.21</v>
      </c>
      <c r="AZ136" s="87">
        <v>155.30000000000001</v>
      </c>
      <c r="BA136" s="87">
        <v>170.42</v>
      </c>
      <c r="BB136" s="87">
        <v>140.38</v>
      </c>
      <c r="BC136" s="87">
        <v>143.26</v>
      </c>
      <c r="BD136" s="87">
        <v>52.22</v>
      </c>
      <c r="BE136" s="87">
        <v>305.2</v>
      </c>
      <c r="BF136" s="87">
        <v>588.52</v>
      </c>
      <c r="BG136" s="87">
        <v>203.57</v>
      </c>
      <c r="BH136" s="87">
        <v>240.31</v>
      </c>
      <c r="BI136" s="87">
        <v>119.13</v>
      </c>
      <c r="BJ136" s="87">
        <v>435.68</v>
      </c>
      <c r="BK136" s="87">
        <v>39.200000000000003</v>
      </c>
      <c r="BL136" s="87">
        <v>45.8</v>
      </c>
      <c r="BM136" s="87">
        <v>86.11</v>
      </c>
      <c r="BN136" s="87">
        <v>138.11000000000001</v>
      </c>
      <c r="BO136" s="88">
        <v>0</v>
      </c>
      <c r="BP136" s="89">
        <v>0</v>
      </c>
      <c r="BQ136" s="88" t="s">
        <v>308</v>
      </c>
      <c r="BR136" s="87">
        <v>21341.68</v>
      </c>
      <c r="BS136" s="88" t="s">
        <v>308</v>
      </c>
      <c r="BT136" s="87">
        <v>206.52</v>
      </c>
      <c r="BU136" s="88" t="s">
        <v>308</v>
      </c>
      <c r="BV136" s="88">
        <v>0</v>
      </c>
      <c r="BW136" s="88" t="s">
        <v>308</v>
      </c>
      <c r="BX136" s="87">
        <v>2.15</v>
      </c>
      <c r="BY136" s="88" t="s">
        <v>308</v>
      </c>
      <c r="BZ136" s="87">
        <v>208.68</v>
      </c>
      <c r="CA136" s="88" t="s">
        <v>308</v>
      </c>
      <c r="CB136" s="87">
        <v>7710.6</v>
      </c>
      <c r="CC136" s="88" t="s">
        <v>308</v>
      </c>
      <c r="CD136" s="88">
        <v>0</v>
      </c>
      <c r="CE136" s="88" t="s">
        <v>308</v>
      </c>
      <c r="CF136" s="87">
        <v>12.25</v>
      </c>
      <c r="CG136" s="88" t="s">
        <v>308</v>
      </c>
      <c r="CH136" s="87">
        <v>12.25</v>
      </c>
      <c r="CI136" s="88" t="s">
        <v>308</v>
      </c>
      <c r="CJ136" s="87">
        <v>7722.85</v>
      </c>
      <c r="CK136" s="88" t="s">
        <v>308</v>
      </c>
      <c r="CL136" s="88">
        <v>0</v>
      </c>
      <c r="CM136" s="88" t="s">
        <v>308</v>
      </c>
      <c r="CN136" s="88">
        <v>0</v>
      </c>
      <c r="CO136" s="88" t="s">
        <v>308</v>
      </c>
      <c r="CP136" s="88">
        <v>0</v>
      </c>
      <c r="CQ136" s="88" t="s">
        <v>308</v>
      </c>
      <c r="CR136" s="90">
        <v>321.89</v>
      </c>
      <c r="CS136" s="88" t="s">
        <v>308</v>
      </c>
      <c r="CT136" s="87">
        <v>321.89</v>
      </c>
      <c r="CU136" s="88" t="s">
        <v>308</v>
      </c>
      <c r="CV136" s="87">
        <v>8253.42</v>
      </c>
      <c r="CW136" s="88" t="s">
        <v>308</v>
      </c>
      <c r="CX136" s="87">
        <v>29595.1</v>
      </c>
      <c r="CY136" s="88" t="s">
        <v>308</v>
      </c>
    </row>
    <row r="137" spans="1:103" ht="14.5" x14ac:dyDescent="0.35">
      <c r="A137" s="86" t="s">
        <v>408</v>
      </c>
      <c r="B137" s="86" t="s">
        <v>367</v>
      </c>
      <c r="C137" s="71" t="str">
        <f>'Correspondance tables'!K43</f>
        <v>ISIC 64</v>
      </c>
      <c r="D137" s="71" t="str">
        <f>VLOOKUP(C137, 'Correspondance tables'!$O$3:$P$73, 2, FALSE)</f>
        <v>ISIC 64T66</v>
      </c>
      <c r="E137" s="91">
        <v>141.71</v>
      </c>
      <c r="F137" s="91">
        <v>12.09</v>
      </c>
      <c r="G137" s="91">
        <v>8.7799999999999994</v>
      </c>
      <c r="H137" s="91">
        <v>25.62</v>
      </c>
      <c r="I137" s="91">
        <v>309.73</v>
      </c>
      <c r="J137" s="91">
        <v>38.96</v>
      </c>
      <c r="K137" s="91">
        <v>26.14</v>
      </c>
      <c r="L137" s="91">
        <v>36.619999999999997</v>
      </c>
      <c r="M137" s="91">
        <v>18.100000000000001</v>
      </c>
      <c r="N137" s="91">
        <v>66.849999999999994</v>
      </c>
      <c r="O137" s="91">
        <v>169.2</v>
      </c>
      <c r="P137" s="91">
        <v>170.46</v>
      </c>
      <c r="Q137" s="91">
        <v>102.35</v>
      </c>
      <c r="R137" s="91">
        <v>60.53</v>
      </c>
      <c r="S137" s="91">
        <v>71.36</v>
      </c>
      <c r="T137" s="91">
        <v>137.69</v>
      </c>
      <c r="U137" s="91">
        <v>437.27</v>
      </c>
      <c r="V137" s="91">
        <v>55.51</v>
      </c>
      <c r="W137" s="91">
        <v>156.69</v>
      </c>
      <c r="X137" s="91">
        <v>511.55</v>
      </c>
      <c r="Y137" s="91">
        <v>28.37</v>
      </c>
      <c r="Z137" s="91">
        <v>75.78</v>
      </c>
      <c r="AA137" s="91">
        <v>44.01</v>
      </c>
      <c r="AB137" s="91">
        <v>528.71</v>
      </c>
      <c r="AC137" s="91">
        <v>21.96</v>
      </c>
      <c r="AD137" s="91">
        <v>60.54</v>
      </c>
      <c r="AE137" s="91">
        <v>906.65</v>
      </c>
      <c r="AF137" s="91">
        <v>77.44</v>
      </c>
      <c r="AG137" s="91">
        <v>1083.46</v>
      </c>
      <c r="AH137" s="91">
        <v>856.71</v>
      </c>
      <c r="AI137" s="91">
        <v>143.88</v>
      </c>
      <c r="AJ137" s="91">
        <v>122.43</v>
      </c>
      <c r="AK137" s="91">
        <v>86.8</v>
      </c>
      <c r="AL137" s="91">
        <v>235.7</v>
      </c>
      <c r="AM137" s="91">
        <v>60.27</v>
      </c>
      <c r="AN137" s="91">
        <v>248.58</v>
      </c>
      <c r="AO137" s="91">
        <v>49.22</v>
      </c>
      <c r="AP137" s="91">
        <v>30.78</v>
      </c>
      <c r="AQ137" s="91">
        <v>113.28</v>
      </c>
      <c r="AR137" s="91">
        <v>459.98</v>
      </c>
      <c r="AS137" s="91">
        <v>12309.65</v>
      </c>
      <c r="AT137" s="91">
        <v>1444.93</v>
      </c>
      <c r="AU137" s="91">
        <v>398.99</v>
      </c>
      <c r="AV137" s="91">
        <v>3675.26</v>
      </c>
      <c r="AW137" s="91">
        <v>772.38</v>
      </c>
      <c r="AX137" s="91">
        <v>104.25</v>
      </c>
      <c r="AY137" s="91">
        <v>31.34</v>
      </c>
      <c r="AZ137" s="91">
        <v>52.83</v>
      </c>
      <c r="BA137" s="91">
        <v>122.01</v>
      </c>
      <c r="BB137" s="91">
        <v>170.73</v>
      </c>
      <c r="BC137" s="91">
        <v>196.43</v>
      </c>
      <c r="BD137" s="91">
        <v>29.34</v>
      </c>
      <c r="BE137" s="91">
        <v>325.43</v>
      </c>
      <c r="BF137" s="91">
        <v>1303.8</v>
      </c>
      <c r="BG137" s="91">
        <v>313.36</v>
      </c>
      <c r="BH137" s="91">
        <v>140.54</v>
      </c>
      <c r="BI137" s="91">
        <v>76.89</v>
      </c>
      <c r="BJ137" s="91">
        <v>141.06</v>
      </c>
      <c r="BK137" s="91">
        <v>65.23</v>
      </c>
      <c r="BL137" s="91">
        <v>67.25</v>
      </c>
      <c r="BM137" s="91">
        <v>5.27</v>
      </c>
      <c r="BN137" s="91">
        <v>46.98</v>
      </c>
      <c r="BO137" s="92">
        <v>0</v>
      </c>
      <c r="BP137" s="93">
        <v>0</v>
      </c>
      <c r="BQ137" s="92" t="s">
        <v>308</v>
      </c>
      <c r="BR137" s="91">
        <v>29585.71</v>
      </c>
      <c r="BS137" s="92" t="s">
        <v>308</v>
      </c>
      <c r="BT137" s="91">
        <v>5078.22</v>
      </c>
      <c r="BU137" s="92" t="s">
        <v>308</v>
      </c>
      <c r="BV137" s="91">
        <v>0.04</v>
      </c>
      <c r="BW137" s="92" t="s">
        <v>308</v>
      </c>
      <c r="BX137" s="91">
        <v>2.2200000000000002</v>
      </c>
      <c r="BY137" s="92" t="s">
        <v>308</v>
      </c>
      <c r="BZ137" s="91">
        <v>5080.49</v>
      </c>
      <c r="CA137" s="92" t="s">
        <v>308</v>
      </c>
      <c r="CB137" s="91">
        <v>9.15</v>
      </c>
      <c r="CC137" s="92" t="s">
        <v>308</v>
      </c>
      <c r="CD137" s="92">
        <v>0</v>
      </c>
      <c r="CE137" s="92" t="s">
        <v>308</v>
      </c>
      <c r="CF137" s="91">
        <v>0.01</v>
      </c>
      <c r="CG137" s="92" t="s">
        <v>308</v>
      </c>
      <c r="CH137" s="91">
        <v>0.01</v>
      </c>
      <c r="CI137" s="92" t="s">
        <v>308</v>
      </c>
      <c r="CJ137" s="91">
        <v>9.16</v>
      </c>
      <c r="CK137" s="92" t="s">
        <v>308</v>
      </c>
      <c r="CL137" s="92">
        <v>0</v>
      </c>
      <c r="CM137" s="92" t="s">
        <v>308</v>
      </c>
      <c r="CN137" s="92">
        <v>0</v>
      </c>
      <c r="CO137" s="92" t="s">
        <v>308</v>
      </c>
      <c r="CP137" s="92">
        <v>0</v>
      </c>
      <c r="CQ137" s="92" t="s">
        <v>308</v>
      </c>
      <c r="CR137" s="94">
        <v>432.85</v>
      </c>
      <c r="CS137" s="92" t="s">
        <v>308</v>
      </c>
      <c r="CT137" s="91">
        <v>432.85</v>
      </c>
      <c r="CU137" s="92" t="s">
        <v>308</v>
      </c>
      <c r="CV137" s="91">
        <v>5522.49</v>
      </c>
      <c r="CW137" s="92" t="s">
        <v>308</v>
      </c>
      <c r="CX137" s="91">
        <v>35108.199999999997</v>
      </c>
      <c r="CY137" s="92" t="s">
        <v>308</v>
      </c>
    </row>
    <row r="138" spans="1:103" ht="14.5" x14ac:dyDescent="0.35">
      <c r="A138" s="86" t="s">
        <v>408</v>
      </c>
      <c r="B138" s="86" t="s">
        <v>368</v>
      </c>
      <c r="C138" s="71" t="str">
        <f>'Correspondance tables'!K44</f>
        <v>ISIC 65</v>
      </c>
      <c r="D138" s="71" t="str">
        <f>VLOOKUP(C138, 'Correspondance tables'!$O$3:$P$73, 2, FALSE)</f>
        <v>ISIC 64T66</v>
      </c>
      <c r="E138" s="87">
        <v>70.84</v>
      </c>
      <c r="F138" s="87">
        <v>5.7</v>
      </c>
      <c r="G138" s="87">
        <v>5.28</v>
      </c>
      <c r="H138" s="87">
        <v>5.71</v>
      </c>
      <c r="I138" s="87">
        <v>104.61</v>
      </c>
      <c r="J138" s="87">
        <v>7.05</v>
      </c>
      <c r="K138" s="87">
        <v>40.32</v>
      </c>
      <c r="L138" s="87">
        <v>8.58</v>
      </c>
      <c r="M138" s="87">
        <v>5.04</v>
      </c>
      <c r="N138" s="87">
        <v>7.36</v>
      </c>
      <c r="O138" s="87">
        <v>72.819999999999993</v>
      </c>
      <c r="P138" s="87">
        <v>23.45</v>
      </c>
      <c r="Q138" s="87">
        <v>73.97</v>
      </c>
      <c r="R138" s="87">
        <v>13.03</v>
      </c>
      <c r="S138" s="87">
        <v>10.96</v>
      </c>
      <c r="T138" s="87">
        <v>154.69999999999999</v>
      </c>
      <c r="U138" s="87">
        <v>50.72</v>
      </c>
      <c r="V138" s="87">
        <v>9.2899999999999991</v>
      </c>
      <c r="W138" s="87">
        <v>28.48</v>
      </c>
      <c r="X138" s="87">
        <v>78.45</v>
      </c>
      <c r="Y138" s="87">
        <v>12.6</v>
      </c>
      <c r="Z138" s="88">
        <v>39</v>
      </c>
      <c r="AA138" s="87">
        <v>78.44</v>
      </c>
      <c r="AB138" s="87">
        <v>70.77</v>
      </c>
      <c r="AC138" s="87">
        <v>4.49</v>
      </c>
      <c r="AD138" s="87">
        <v>23.34</v>
      </c>
      <c r="AE138" s="87">
        <v>83.4</v>
      </c>
      <c r="AF138" s="87">
        <v>29.69</v>
      </c>
      <c r="AG138" s="87">
        <v>172.32</v>
      </c>
      <c r="AH138" s="87">
        <v>106.86</v>
      </c>
      <c r="AI138" s="87">
        <v>125.44</v>
      </c>
      <c r="AJ138" s="87">
        <v>47.52</v>
      </c>
      <c r="AK138" s="87">
        <v>21.66</v>
      </c>
      <c r="AL138" s="87">
        <v>64.69</v>
      </c>
      <c r="AM138" s="87">
        <v>10.7</v>
      </c>
      <c r="AN138" s="87">
        <v>39.880000000000003</v>
      </c>
      <c r="AO138" s="87">
        <v>7.92</v>
      </c>
      <c r="AP138" s="87">
        <v>3.61</v>
      </c>
      <c r="AQ138" s="87">
        <v>13.96</v>
      </c>
      <c r="AR138" s="87">
        <v>20.96</v>
      </c>
      <c r="AS138" s="87">
        <v>56.63</v>
      </c>
      <c r="AT138" s="87">
        <v>6018.54</v>
      </c>
      <c r="AU138" s="87">
        <v>78.66</v>
      </c>
      <c r="AV138" s="87">
        <v>205.65</v>
      </c>
      <c r="AW138" s="87">
        <v>91.48</v>
      </c>
      <c r="AX138" s="87">
        <v>81.25</v>
      </c>
      <c r="AY138" s="87">
        <v>3.08</v>
      </c>
      <c r="AZ138" s="87">
        <v>4.3899999999999997</v>
      </c>
      <c r="BA138" s="87">
        <v>24.18</v>
      </c>
      <c r="BB138" s="87">
        <v>64.5</v>
      </c>
      <c r="BC138" s="87">
        <v>33.479999999999997</v>
      </c>
      <c r="BD138" s="87">
        <v>6.1</v>
      </c>
      <c r="BE138" s="87">
        <v>64.23</v>
      </c>
      <c r="BF138" s="87">
        <v>163.91</v>
      </c>
      <c r="BG138" s="87">
        <v>44.8</v>
      </c>
      <c r="BH138" s="87">
        <v>58.49</v>
      </c>
      <c r="BI138" s="87">
        <v>5.55</v>
      </c>
      <c r="BJ138" s="87">
        <v>4.7699999999999996</v>
      </c>
      <c r="BK138" s="87">
        <v>15.97</v>
      </c>
      <c r="BL138" s="87">
        <v>6.31</v>
      </c>
      <c r="BM138" s="87">
        <v>6.48</v>
      </c>
      <c r="BN138" s="87">
        <v>65.540000000000006</v>
      </c>
      <c r="BO138" s="88">
        <v>0</v>
      </c>
      <c r="BP138" s="89">
        <v>0</v>
      </c>
      <c r="BQ138" s="88" t="s">
        <v>308</v>
      </c>
      <c r="BR138" s="87">
        <v>8857.57</v>
      </c>
      <c r="BS138" s="88" t="s">
        <v>308</v>
      </c>
      <c r="BT138" s="87">
        <v>949.26</v>
      </c>
      <c r="BU138" s="88" t="s">
        <v>308</v>
      </c>
      <c r="BV138" s="88">
        <v>0</v>
      </c>
      <c r="BW138" s="88" t="s">
        <v>308</v>
      </c>
      <c r="BX138" s="87">
        <v>143.47</v>
      </c>
      <c r="BY138" s="88" t="s">
        <v>308</v>
      </c>
      <c r="BZ138" s="87">
        <v>1092.73</v>
      </c>
      <c r="CA138" s="88" t="s">
        <v>308</v>
      </c>
      <c r="CB138" s="87">
        <v>2.23</v>
      </c>
      <c r="CC138" s="88" t="s">
        <v>308</v>
      </c>
      <c r="CD138" s="88">
        <v>0</v>
      </c>
      <c r="CE138" s="88" t="s">
        <v>308</v>
      </c>
      <c r="CF138" s="88">
        <v>0</v>
      </c>
      <c r="CG138" s="88" t="s">
        <v>308</v>
      </c>
      <c r="CH138" s="88">
        <v>0</v>
      </c>
      <c r="CI138" s="88" t="s">
        <v>308</v>
      </c>
      <c r="CJ138" s="87">
        <v>2.23</v>
      </c>
      <c r="CK138" s="88" t="s">
        <v>308</v>
      </c>
      <c r="CL138" s="88">
        <v>0</v>
      </c>
      <c r="CM138" s="88" t="s">
        <v>308</v>
      </c>
      <c r="CN138" s="88">
        <v>0</v>
      </c>
      <c r="CO138" s="88" t="s">
        <v>308</v>
      </c>
      <c r="CP138" s="88">
        <v>0</v>
      </c>
      <c r="CQ138" s="88" t="s">
        <v>308</v>
      </c>
      <c r="CR138" s="90">
        <v>59.86</v>
      </c>
      <c r="CS138" s="88" t="s">
        <v>308</v>
      </c>
      <c r="CT138" s="87">
        <v>59.86</v>
      </c>
      <c r="CU138" s="88" t="s">
        <v>308</v>
      </c>
      <c r="CV138" s="87">
        <v>1154.81</v>
      </c>
      <c r="CW138" s="88" t="s">
        <v>308</v>
      </c>
      <c r="CX138" s="87">
        <v>10012.39</v>
      </c>
      <c r="CY138" s="88" t="s">
        <v>308</v>
      </c>
    </row>
    <row r="139" spans="1:103" ht="14.5" x14ac:dyDescent="0.35">
      <c r="A139" s="86" t="s">
        <v>408</v>
      </c>
      <c r="B139" s="86" t="s">
        <v>369</v>
      </c>
      <c r="C139" s="71" t="str">
        <f>'Correspondance tables'!K45</f>
        <v>ISIC 66</v>
      </c>
      <c r="D139" s="71" t="str">
        <f>VLOOKUP(C139, 'Correspondance tables'!$O$3:$P$73, 2, FALSE)</f>
        <v>ISIC 64T66</v>
      </c>
      <c r="E139" s="91">
        <v>5.59</v>
      </c>
      <c r="F139" s="91">
        <v>0.11</v>
      </c>
      <c r="G139" s="91">
        <v>7.0000000000000007E-2</v>
      </c>
      <c r="H139" s="91">
        <v>3.73</v>
      </c>
      <c r="I139" s="91">
        <v>30.09</v>
      </c>
      <c r="J139" s="91">
        <v>15.64</v>
      </c>
      <c r="K139" s="91">
        <v>3.3</v>
      </c>
      <c r="L139" s="91">
        <v>36.57</v>
      </c>
      <c r="M139" s="91">
        <v>4.3600000000000003</v>
      </c>
      <c r="N139" s="91">
        <v>17.18</v>
      </c>
      <c r="O139" s="91">
        <v>41.86</v>
      </c>
      <c r="P139" s="91">
        <v>11.81</v>
      </c>
      <c r="Q139" s="91">
        <v>5.65</v>
      </c>
      <c r="R139" s="91">
        <v>94.69</v>
      </c>
      <c r="S139" s="91">
        <v>9.58</v>
      </c>
      <c r="T139" s="91">
        <v>14.57</v>
      </c>
      <c r="U139" s="91">
        <v>11.45</v>
      </c>
      <c r="V139" s="91">
        <v>8.44</v>
      </c>
      <c r="W139" s="91">
        <v>10.26</v>
      </c>
      <c r="X139" s="91">
        <v>29.24</v>
      </c>
      <c r="Y139" s="91">
        <v>98.17</v>
      </c>
      <c r="Z139" s="91">
        <v>6.54</v>
      </c>
      <c r="AA139" s="91">
        <v>7.97</v>
      </c>
      <c r="AB139" s="91">
        <v>44.39</v>
      </c>
      <c r="AC139" s="91">
        <v>2.84</v>
      </c>
      <c r="AD139" s="91">
        <v>18.28</v>
      </c>
      <c r="AE139" s="91">
        <v>152.76</v>
      </c>
      <c r="AF139" s="91">
        <v>28.01</v>
      </c>
      <c r="AG139" s="91">
        <v>264.02999999999997</v>
      </c>
      <c r="AH139" s="91">
        <v>113.82</v>
      </c>
      <c r="AI139" s="91">
        <v>30.4</v>
      </c>
      <c r="AJ139" s="91">
        <v>71.319999999999993</v>
      </c>
      <c r="AK139" s="91">
        <v>43.49</v>
      </c>
      <c r="AL139" s="91">
        <v>66.64</v>
      </c>
      <c r="AM139" s="91">
        <v>9.7799999999999994</v>
      </c>
      <c r="AN139" s="91">
        <v>26.28</v>
      </c>
      <c r="AO139" s="91">
        <v>9.42</v>
      </c>
      <c r="AP139" s="91">
        <v>4.18</v>
      </c>
      <c r="AQ139" s="91">
        <v>46.46</v>
      </c>
      <c r="AR139" s="91">
        <v>186.45</v>
      </c>
      <c r="AS139" s="91">
        <v>9374.49</v>
      </c>
      <c r="AT139" s="91">
        <v>2537.73</v>
      </c>
      <c r="AU139" s="91">
        <v>5805.43</v>
      </c>
      <c r="AV139" s="91">
        <v>29.82</v>
      </c>
      <c r="AW139" s="91">
        <v>180.78</v>
      </c>
      <c r="AX139" s="91">
        <v>165.21</v>
      </c>
      <c r="AY139" s="91">
        <v>14.85</v>
      </c>
      <c r="AZ139" s="91">
        <v>14.91</v>
      </c>
      <c r="BA139" s="91">
        <v>29.16</v>
      </c>
      <c r="BB139" s="91">
        <v>48.2</v>
      </c>
      <c r="BC139" s="91">
        <v>59.18</v>
      </c>
      <c r="BD139" s="91">
        <v>2.75</v>
      </c>
      <c r="BE139" s="91">
        <v>106.62</v>
      </c>
      <c r="BF139" s="91">
        <v>16.350000000000001</v>
      </c>
      <c r="BG139" s="91">
        <v>14.23</v>
      </c>
      <c r="BH139" s="91">
        <v>5.2</v>
      </c>
      <c r="BI139" s="91">
        <v>0.66</v>
      </c>
      <c r="BJ139" s="91">
        <v>10.8</v>
      </c>
      <c r="BK139" s="91">
        <v>4.66</v>
      </c>
      <c r="BL139" s="91">
        <v>4.12</v>
      </c>
      <c r="BM139" s="91">
        <v>5.67</v>
      </c>
      <c r="BN139" s="91">
        <v>10.95</v>
      </c>
      <c r="BO139" s="92">
        <v>0</v>
      </c>
      <c r="BP139" s="93">
        <v>0</v>
      </c>
      <c r="BQ139" s="92" t="s">
        <v>308</v>
      </c>
      <c r="BR139" s="91">
        <v>20027.2</v>
      </c>
      <c r="BS139" s="92" t="s">
        <v>308</v>
      </c>
      <c r="BT139" s="91">
        <v>263.01</v>
      </c>
      <c r="BU139" s="92" t="s">
        <v>308</v>
      </c>
      <c r="BV139" s="92">
        <v>0</v>
      </c>
      <c r="BW139" s="92" t="s">
        <v>308</v>
      </c>
      <c r="BX139" s="92">
        <v>0</v>
      </c>
      <c r="BY139" s="92" t="s">
        <v>308</v>
      </c>
      <c r="BZ139" s="91">
        <v>263.01</v>
      </c>
      <c r="CA139" s="92" t="s">
        <v>308</v>
      </c>
      <c r="CB139" s="91">
        <v>1.0900000000000001</v>
      </c>
      <c r="CC139" s="92" t="s">
        <v>308</v>
      </c>
      <c r="CD139" s="92">
        <v>0</v>
      </c>
      <c r="CE139" s="92" t="s">
        <v>308</v>
      </c>
      <c r="CF139" s="92">
        <v>0</v>
      </c>
      <c r="CG139" s="92" t="s">
        <v>308</v>
      </c>
      <c r="CH139" s="92">
        <v>0</v>
      </c>
      <c r="CI139" s="92" t="s">
        <v>308</v>
      </c>
      <c r="CJ139" s="91">
        <v>1.0900000000000001</v>
      </c>
      <c r="CK139" s="92" t="s">
        <v>308</v>
      </c>
      <c r="CL139" s="92">
        <v>0</v>
      </c>
      <c r="CM139" s="92" t="s">
        <v>308</v>
      </c>
      <c r="CN139" s="92">
        <v>0</v>
      </c>
      <c r="CO139" s="92" t="s">
        <v>308</v>
      </c>
      <c r="CP139" s="92">
        <v>0</v>
      </c>
      <c r="CQ139" s="92" t="s">
        <v>308</v>
      </c>
      <c r="CR139" s="94">
        <v>75.709999999999994</v>
      </c>
      <c r="CS139" s="92" t="s">
        <v>308</v>
      </c>
      <c r="CT139" s="91">
        <v>75.709999999999994</v>
      </c>
      <c r="CU139" s="92" t="s">
        <v>308</v>
      </c>
      <c r="CV139" s="91">
        <v>339.81</v>
      </c>
      <c r="CW139" s="92" t="s">
        <v>308</v>
      </c>
      <c r="CX139" s="91">
        <v>20367.009999999998</v>
      </c>
      <c r="CY139" s="92" t="s">
        <v>308</v>
      </c>
    </row>
    <row r="140" spans="1:103" ht="14.5" x14ac:dyDescent="0.35">
      <c r="A140" s="86" t="s">
        <v>408</v>
      </c>
      <c r="B140" s="86" t="s">
        <v>370</v>
      </c>
      <c r="C140" s="71" t="str">
        <f>'Correspondance tables'!K46</f>
        <v>ISIC 68</v>
      </c>
      <c r="D140" s="71" t="str">
        <f>VLOOKUP(C140, 'Correspondance tables'!$O$3:$P$73, 2, FALSE)</f>
        <v>ISIC 68</v>
      </c>
      <c r="E140" s="87">
        <v>3.35</v>
      </c>
      <c r="F140" s="87">
        <v>0.06</v>
      </c>
      <c r="G140" s="87">
        <v>0.01</v>
      </c>
      <c r="H140" s="87">
        <v>0.17</v>
      </c>
      <c r="I140" s="87">
        <v>10.67</v>
      </c>
      <c r="J140" s="87">
        <v>1.45</v>
      </c>
      <c r="K140" s="87">
        <v>1.1399999999999999</v>
      </c>
      <c r="L140" s="87">
        <v>1.31</v>
      </c>
      <c r="M140" s="87">
        <v>0.79</v>
      </c>
      <c r="N140" s="87">
        <v>0.92</v>
      </c>
      <c r="O140" s="87">
        <v>7.92</v>
      </c>
      <c r="P140" s="87">
        <v>2.0699999999999998</v>
      </c>
      <c r="Q140" s="87">
        <v>6.92</v>
      </c>
      <c r="R140" s="87">
        <v>1.92</v>
      </c>
      <c r="S140" s="87">
        <v>3.9</v>
      </c>
      <c r="T140" s="87">
        <v>8.08</v>
      </c>
      <c r="U140" s="87">
        <v>1.94</v>
      </c>
      <c r="V140" s="87">
        <v>4.26</v>
      </c>
      <c r="W140" s="87">
        <v>8.4</v>
      </c>
      <c r="X140" s="87">
        <v>10.75</v>
      </c>
      <c r="Y140" s="87">
        <v>2.08</v>
      </c>
      <c r="Z140" s="87">
        <v>5.25</v>
      </c>
      <c r="AA140" s="87">
        <v>2.48</v>
      </c>
      <c r="AB140" s="87">
        <v>42.27</v>
      </c>
      <c r="AC140" s="87">
        <v>0.1</v>
      </c>
      <c r="AD140" s="88">
        <v>2</v>
      </c>
      <c r="AE140" s="87">
        <v>48.22</v>
      </c>
      <c r="AF140" s="88">
        <v>27</v>
      </c>
      <c r="AG140" s="87">
        <v>38.54</v>
      </c>
      <c r="AH140" s="87">
        <v>56.06</v>
      </c>
      <c r="AI140" s="87">
        <v>6.7</v>
      </c>
      <c r="AJ140" s="87">
        <v>0.27</v>
      </c>
      <c r="AK140" s="87">
        <v>3.73</v>
      </c>
      <c r="AL140" s="87">
        <v>10.02</v>
      </c>
      <c r="AM140" s="87">
        <v>2.46</v>
      </c>
      <c r="AN140" s="87">
        <v>26.29</v>
      </c>
      <c r="AO140" s="87">
        <v>1.21</v>
      </c>
      <c r="AP140" s="87">
        <v>3.98</v>
      </c>
      <c r="AQ140" s="87">
        <v>15.28</v>
      </c>
      <c r="AR140" s="87">
        <v>13.13</v>
      </c>
      <c r="AS140" s="87">
        <v>14.66</v>
      </c>
      <c r="AT140" s="87">
        <v>92.64</v>
      </c>
      <c r="AU140" s="87">
        <v>13.2</v>
      </c>
      <c r="AV140" s="87">
        <v>51.12</v>
      </c>
      <c r="AW140" s="87">
        <v>52.28</v>
      </c>
      <c r="AX140" s="87">
        <v>21.6</v>
      </c>
      <c r="AY140" s="87">
        <v>7.44</v>
      </c>
      <c r="AZ140" s="87">
        <v>4.16</v>
      </c>
      <c r="BA140" s="87">
        <v>2.98</v>
      </c>
      <c r="BB140" s="87">
        <v>6.53</v>
      </c>
      <c r="BC140" s="87">
        <v>3.59</v>
      </c>
      <c r="BD140" s="87">
        <v>5.56</v>
      </c>
      <c r="BE140" s="87">
        <v>17.559999999999999</v>
      </c>
      <c r="BF140" s="87">
        <v>37.89</v>
      </c>
      <c r="BG140" s="87">
        <v>3.59</v>
      </c>
      <c r="BH140" s="87">
        <v>8.8699999999999992</v>
      </c>
      <c r="BI140" s="87">
        <v>3.74</v>
      </c>
      <c r="BJ140" s="87">
        <v>0.77</v>
      </c>
      <c r="BK140" s="87">
        <v>2.34</v>
      </c>
      <c r="BL140" s="87">
        <v>1.57</v>
      </c>
      <c r="BM140" s="87">
        <v>0.1</v>
      </c>
      <c r="BN140" s="87">
        <v>7.21</v>
      </c>
      <c r="BO140" s="88">
        <v>0</v>
      </c>
      <c r="BP140" s="89">
        <v>0</v>
      </c>
      <c r="BQ140" s="88" t="s">
        <v>308</v>
      </c>
      <c r="BR140" s="87">
        <v>742.49</v>
      </c>
      <c r="BS140" s="88" t="s">
        <v>308</v>
      </c>
      <c r="BT140" s="87">
        <v>2264.5100000000002</v>
      </c>
      <c r="BU140" s="88" t="s">
        <v>308</v>
      </c>
      <c r="BV140" s="88">
        <v>0</v>
      </c>
      <c r="BW140" s="88" t="s">
        <v>308</v>
      </c>
      <c r="BX140" s="87">
        <v>3.41</v>
      </c>
      <c r="BY140" s="88" t="s">
        <v>308</v>
      </c>
      <c r="BZ140" s="87">
        <v>2267.92</v>
      </c>
      <c r="CA140" s="88" t="s">
        <v>308</v>
      </c>
      <c r="CB140" s="87">
        <v>0.02</v>
      </c>
      <c r="CC140" s="88" t="s">
        <v>308</v>
      </c>
      <c r="CD140" s="88">
        <v>0</v>
      </c>
      <c r="CE140" s="88" t="s">
        <v>308</v>
      </c>
      <c r="CF140" s="88">
        <v>0</v>
      </c>
      <c r="CG140" s="88" t="s">
        <v>308</v>
      </c>
      <c r="CH140" s="88">
        <v>0</v>
      </c>
      <c r="CI140" s="88" t="s">
        <v>308</v>
      </c>
      <c r="CJ140" s="87">
        <v>0.02</v>
      </c>
      <c r="CK140" s="88" t="s">
        <v>308</v>
      </c>
      <c r="CL140" s="88">
        <v>0</v>
      </c>
      <c r="CM140" s="88" t="s">
        <v>308</v>
      </c>
      <c r="CN140" s="88">
        <v>0</v>
      </c>
      <c r="CO140" s="88" t="s">
        <v>308</v>
      </c>
      <c r="CP140" s="88">
        <v>0</v>
      </c>
      <c r="CQ140" s="88" t="s">
        <v>308</v>
      </c>
      <c r="CR140" s="90">
        <v>0.01</v>
      </c>
      <c r="CS140" s="88" t="s">
        <v>308</v>
      </c>
      <c r="CT140" s="87">
        <v>0.01</v>
      </c>
      <c r="CU140" s="88" t="s">
        <v>308</v>
      </c>
      <c r="CV140" s="87">
        <v>2267.9499999999998</v>
      </c>
      <c r="CW140" s="88" t="s">
        <v>308</v>
      </c>
      <c r="CX140" s="87">
        <v>3010.44</v>
      </c>
      <c r="CY140" s="88" t="s">
        <v>308</v>
      </c>
    </row>
    <row r="141" spans="1:103" ht="14.5" x14ac:dyDescent="0.35">
      <c r="A141" s="86" t="s">
        <v>408</v>
      </c>
      <c r="B141" s="86" t="s">
        <v>409</v>
      </c>
      <c r="C141" s="71" t="str">
        <f>'Correspondance tables'!K48</f>
        <v>ISIC 69-70</v>
      </c>
      <c r="D141" s="71" t="str">
        <f>VLOOKUP(C141, 'Correspondance tables'!$O$3:$P$73, 2, FALSE)</f>
        <v>ISIC 69T82</v>
      </c>
      <c r="E141" s="92">
        <v>0</v>
      </c>
      <c r="F141" s="92">
        <v>0</v>
      </c>
      <c r="G141" s="92">
        <v>0</v>
      </c>
      <c r="H141" s="92">
        <v>0</v>
      </c>
      <c r="I141" s="92">
        <v>0</v>
      </c>
      <c r="J141" s="92">
        <v>0</v>
      </c>
      <c r="K141" s="92">
        <v>0</v>
      </c>
      <c r="L141" s="92">
        <v>0</v>
      </c>
      <c r="M141" s="92">
        <v>0</v>
      </c>
      <c r="N141" s="92">
        <v>0</v>
      </c>
      <c r="O141" s="92">
        <v>0</v>
      </c>
      <c r="P141" s="92">
        <v>0</v>
      </c>
      <c r="Q141" s="92">
        <v>0</v>
      </c>
      <c r="R141" s="92">
        <v>0</v>
      </c>
      <c r="S141" s="92">
        <v>0</v>
      </c>
      <c r="T141" s="92">
        <v>0</v>
      </c>
      <c r="U141" s="92">
        <v>0</v>
      </c>
      <c r="V141" s="92">
        <v>0</v>
      </c>
      <c r="W141" s="92">
        <v>0</v>
      </c>
      <c r="X141" s="92">
        <v>0</v>
      </c>
      <c r="Y141" s="92">
        <v>0</v>
      </c>
      <c r="Z141" s="92">
        <v>0</v>
      </c>
      <c r="AA141" s="92">
        <v>0</v>
      </c>
      <c r="AB141" s="92">
        <v>0</v>
      </c>
      <c r="AC141" s="92">
        <v>0</v>
      </c>
      <c r="AD141" s="92">
        <v>0</v>
      </c>
      <c r="AE141" s="92">
        <v>0</v>
      </c>
      <c r="AF141" s="92">
        <v>0</v>
      </c>
      <c r="AG141" s="92">
        <v>0</v>
      </c>
      <c r="AH141" s="92">
        <v>0</v>
      </c>
      <c r="AI141" s="92">
        <v>0</v>
      </c>
      <c r="AJ141" s="92">
        <v>0</v>
      </c>
      <c r="AK141" s="92">
        <v>0</v>
      </c>
      <c r="AL141" s="92">
        <v>0</v>
      </c>
      <c r="AM141" s="92">
        <v>0</v>
      </c>
      <c r="AN141" s="92">
        <v>0</v>
      </c>
      <c r="AO141" s="92">
        <v>0</v>
      </c>
      <c r="AP141" s="92">
        <v>0</v>
      </c>
      <c r="AQ141" s="92">
        <v>0</v>
      </c>
      <c r="AR141" s="92">
        <v>0</v>
      </c>
      <c r="AS141" s="92">
        <v>0</v>
      </c>
      <c r="AT141" s="92">
        <v>0</v>
      </c>
      <c r="AU141" s="92">
        <v>0</v>
      </c>
      <c r="AV141" s="92">
        <v>0</v>
      </c>
      <c r="AW141" s="92">
        <v>0</v>
      </c>
      <c r="AX141" s="92">
        <v>0</v>
      </c>
      <c r="AY141" s="92">
        <v>0</v>
      </c>
      <c r="AZ141" s="92">
        <v>0</v>
      </c>
      <c r="BA141" s="92">
        <v>0</v>
      </c>
      <c r="BB141" s="92">
        <v>0</v>
      </c>
      <c r="BC141" s="92">
        <v>0</v>
      </c>
      <c r="BD141" s="92">
        <v>0</v>
      </c>
      <c r="BE141" s="92">
        <v>0</v>
      </c>
      <c r="BF141" s="92">
        <v>0</v>
      </c>
      <c r="BG141" s="92">
        <v>0</v>
      </c>
      <c r="BH141" s="92">
        <v>0</v>
      </c>
      <c r="BI141" s="92">
        <v>0</v>
      </c>
      <c r="BJ141" s="92">
        <v>0</v>
      </c>
      <c r="BK141" s="92">
        <v>0</v>
      </c>
      <c r="BL141" s="92">
        <v>0</v>
      </c>
      <c r="BM141" s="92">
        <v>0</v>
      </c>
      <c r="BN141" s="92">
        <v>0</v>
      </c>
      <c r="BO141" s="92">
        <v>0</v>
      </c>
      <c r="BP141" s="93">
        <v>0</v>
      </c>
      <c r="BQ141" s="92" t="s">
        <v>308</v>
      </c>
      <c r="BR141" s="92">
        <v>0</v>
      </c>
      <c r="BS141" s="92" t="s">
        <v>308</v>
      </c>
      <c r="BT141" s="92">
        <v>0</v>
      </c>
      <c r="BU141" s="92" t="s">
        <v>308</v>
      </c>
      <c r="BV141" s="92">
        <v>0</v>
      </c>
      <c r="BW141" s="92" t="s">
        <v>308</v>
      </c>
      <c r="BX141" s="92">
        <v>0</v>
      </c>
      <c r="BY141" s="92" t="s">
        <v>308</v>
      </c>
      <c r="BZ141" s="92">
        <v>0</v>
      </c>
      <c r="CA141" s="92" t="s">
        <v>308</v>
      </c>
      <c r="CB141" s="92">
        <v>0</v>
      </c>
      <c r="CC141" s="92" t="s">
        <v>308</v>
      </c>
      <c r="CD141" s="92">
        <v>0</v>
      </c>
      <c r="CE141" s="92" t="s">
        <v>308</v>
      </c>
      <c r="CF141" s="92">
        <v>0</v>
      </c>
      <c r="CG141" s="92" t="s">
        <v>308</v>
      </c>
      <c r="CH141" s="92">
        <v>0</v>
      </c>
      <c r="CI141" s="92" t="s">
        <v>308</v>
      </c>
      <c r="CJ141" s="92">
        <v>0</v>
      </c>
      <c r="CK141" s="92" t="s">
        <v>308</v>
      </c>
      <c r="CL141" s="92">
        <v>0</v>
      </c>
      <c r="CM141" s="92" t="s">
        <v>308</v>
      </c>
      <c r="CN141" s="92">
        <v>0</v>
      </c>
      <c r="CO141" s="92" t="s">
        <v>308</v>
      </c>
      <c r="CP141" s="92">
        <v>0</v>
      </c>
      <c r="CQ141" s="92" t="s">
        <v>308</v>
      </c>
      <c r="CR141" s="95">
        <v>0</v>
      </c>
      <c r="CS141" s="92" t="s">
        <v>308</v>
      </c>
      <c r="CT141" s="92">
        <v>0</v>
      </c>
      <c r="CU141" s="92" t="s">
        <v>308</v>
      </c>
      <c r="CV141" s="92">
        <v>0</v>
      </c>
      <c r="CW141" s="92" t="s">
        <v>308</v>
      </c>
      <c r="CX141" s="92">
        <v>0</v>
      </c>
      <c r="CY141" s="92" t="s">
        <v>308</v>
      </c>
    </row>
    <row r="142" spans="1:103" ht="14.5" x14ac:dyDescent="0.35">
      <c r="A142" s="86" t="s">
        <v>408</v>
      </c>
      <c r="B142" s="86" t="s">
        <v>371</v>
      </c>
      <c r="C142" s="71" t="str">
        <f>'Correspondance tables'!K49</f>
        <v>ISIC 71</v>
      </c>
      <c r="D142" s="71" t="str">
        <f>VLOOKUP(C142, 'Correspondance tables'!$O$3:$P$73, 2, FALSE)</f>
        <v>ISIC 69T82</v>
      </c>
      <c r="E142" s="87">
        <v>70.09</v>
      </c>
      <c r="F142" s="87">
        <v>17.13</v>
      </c>
      <c r="G142" s="88">
        <v>4</v>
      </c>
      <c r="H142" s="87">
        <v>210.06</v>
      </c>
      <c r="I142" s="87">
        <v>862.07</v>
      </c>
      <c r="J142" s="87">
        <v>124.53</v>
      </c>
      <c r="K142" s="87">
        <v>68.430000000000007</v>
      </c>
      <c r="L142" s="87">
        <v>174.42</v>
      </c>
      <c r="M142" s="87">
        <v>65.09</v>
      </c>
      <c r="N142" s="87">
        <v>362.64</v>
      </c>
      <c r="O142" s="87">
        <v>664.73</v>
      </c>
      <c r="P142" s="87">
        <v>731.13</v>
      </c>
      <c r="Q142" s="87">
        <v>221.25</v>
      </c>
      <c r="R142" s="87">
        <v>159.07</v>
      </c>
      <c r="S142" s="87">
        <v>203.67</v>
      </c>
      <c r="T142" s="87">
        <v>315.56</v>
      </c>
      <c r="U142" s="87">
        <v>898.97</v>
      </c>
      <c r="V142" s="87">
        <v>290.61</v>
      </c>
      <c r="W142" s="87">
        <v>784.02</v>
      </c>
      <c r="X142" s="87">
        <v>769.14</v>
      </c>
      <c r="Y142" s="87">
        <v>158.31</v>
      </c>
      <c r="Z142" s="87">
        <v>161.49</v>
      </c>
      <c r="AA142" s="87">
        <v>140.24</v>
      </c>
      <c r="AB142" s="87">
        <v>456.91</v>
      </c>
      <c r="AC142" s="87">
        <v>25.6</v>
      </c>
      <c r="AD142" s="87">
        <v>143.86000000000001</v>
      </c>
      <c r="AE142" s="87">
        <v>642.20000000000005</v>
      </c>
      <c r="AF142" s="87">
        <v>297.31</v>
      </c>
      <c r="AG142" s="87">
        <v>3662.27</v>
      </c>
      <c r="AH142" s="87">
        <v>1164.01</v>
      </c>
      <c r="AI142" s="87">
        <v>346.16</v>
      </c>
      <c r="AJ142" s="87">
        <v>99.01</v>
      </c>
      <c r="AK142" s="87">
        <v>113.05</v>
      </c>
      <c r="AL142" s="87">
        <v>370.99</v>
      </c>
      <c r="AM142" s="87">
        <v>111.82</v>
      </c>
      <c r="AN142" s="87">
        <v>363.92</v>
      </c>
      <c r="AO142" s="87">
        <v>286.36</v>
      </c>
      <c r="AP142" s="87">
        <v>170.67</v>
      </c>
      <c r="AQ142" s="87">
        <v>614.63</v>
      </c>
      <c r="AR142" s="87">
        <v>1280.03</v>
      </c>
      <c r="AS142" s="87">
        <v>4046.27</v>
      </c>
      <c r="AT142" s="87">
        <v>1934.38</v>
      </c>
      <c r="AU142" s="87">
        <v>520.86</v>
      </c>
      <c r="AV142" s="87">
        <v>1562.95</v>
      </c>
      <c r="AW142" s="87">
        <v>7889.81</v>
      </c>
      <c r="AX142" s="87">
        <v>1124.6099999999999</v>
      </c>
      <c r="AY142" s="87">
        <v>425.61</v>
      </c>
      <c r="AZ142" s="87">
        <v>229.15</v>
      </c>
      <c r="BA142" s="87">
        <v>380.08</v>
      </c>
      <c r="BB142" s="87">
        <v>389.19</v>
      </c>
      <c r="BC142" s="87">
        <v>256.98</v>
      </c>
      <c r="BD142" s="87">
        <v>461.03</v>
      </c>
      <c r="BE142" s="87">
        <v>1071.45</v>
      </c>
      <c r="BF142" s="87">
        <v>737.2</v>
      </c>
      <c r="BG142" s="87">
        <v>311.3</v>
      </c>
      <c r="BH142" s="87">
        <v>257.76</v>
      </c>
      <c r="BI142" s="87">
        <v>125.74</v>
      </c>
      <c r="BJ142" s="87">
        <v>342.4</v>
      </c>
      <c r="BK142" s="87">
        <v>172.39</v>
      </c>
      <c r="BL142" s="87">
        <v>145.34</v>
      </c>
      <c r="BM142" s="87">
        <v>20.83</v>
      </c>
      <c r="BN142" s="87">
        <v>141.88999999999999</v>
      </c>
      <c r="BO142" s="88">
        <v>0</v>
      </c>
      <c r="BP142" s="89">
        <v>0</v>
      </c>
      <c r="BQ142" s="88" t="s">
        <v>308</v>
      </c>
      <c r="BR142" s="87">
        <v>40152.660000000003</v>
      </c>
      <c r="BS142" s="88" t="s">
        <v>308</v>
      </c>
      <c r="BT142" s="87">
        <v>334.22</v>
      </c>
      <c r="BU142" s="88" t="s">
        <v>308</v>
      </c>
      <c r="BV142" s="87">
        <v>0.01</v>
      </c>
      <c r="BW142" s="88" t="s">
        <v>308</v>
      </c>
      <c r="BX142" s="88">
        <v>0</v>
      </c>
      <c r="BY142" s="88" t="s">
        <v>308</v>
      </c>
      <c r="BZ142" s="87">
        <v>334.23</v>
      </c>
      <c r="CA142" s="88" t="s">
        <v>308</v>
      </c>
      <c r="CB142" s="87">
        <v>536.20000000000005</v>
      </c>
      <c r="CC142" s="88" t="s">
        <v>308</v>
      </c>
      <c r="CD142" s="88">
        <v>0</v>
      </c>
      <c r="CE142" s="88" t="s">
        <v>308</v>
      </c>
      <c r="CF142" s="87">
        <v>1.23</v>
      </c>
      <c r="CG142" s="88" t="s">
        <v>308</v>
      </c>
      <c r="CH142" s="87">
        <v>1.23</v>
      </c>
      <c r="CI142" s="88" t="s">
        <v>308</v>
      </c>
      <c r="CJ142" s="87">
        <v>537.44000000000005</v>
      </c>
      <c r="CK142" s="88" t="s">
        <v>308</v>
      </c>
      <c r="CL142" s="88">
        <v>0</v>
      </c>
      <c r="CM142" s="88" t="s">
        <v>308</v>
      </c>
      <c r="CN142" s="88">
        <v>0</v>
      </c>
      <c r="CO142" s="88" t="s">
        <v>308</v>
      </c>
      <c r="CP142" s="88">
        <v>0</v>
      </c>
      <c r="CQ142" s="88" t="s">
        <v>308</v>
      </c>
      <c r="CR142" s="90">
        <v>33.68</v>
      </c>
      <c r="CS142" s="88" t="s">
        <v>308</v>
      </c>
      <c r="CT142" s="87">
        <v>33.68</v>
      </c>
      <c r="CU142" s="88" t="s">
        <v>308</v>
      </c>
      <c r="CV142" s="87">
        <v>905.34</v>
      </c>
      <c r="CW142" s="88" t="s">
        <v>308</v>
      </c>
      <c r="CX142" s="88">
        <v>41058</v>
      </c>
      <c r="CY142" s="88" t="s">
        <v>308</v>
      </c>
    </row>
    <row r="143" spans="1:103" ht="14.5" x14ac:dyDescent="0.35">
      <c r="A143" s="86" t="s">
        <v>408</v>
      </c>
      <c r="B143" s="86" t="s">
        <v>372</v>
      </c>
      <c r="C143" s="71" t="str">
        <f>'Correspondance tables'!K50</f>
        <v>ISIC 72</v>
      </c>
      <c r="D143" s="71" t="str">
        <f>VLOOKUP(C143, 'Correspondance tables'!$O$3:$P$73, 2, FALSE)</f>
        <v>ISIC 69T82</v>
      </c>
      <c r="E143" s="91">
        <v>47.64</v>
      </c>
      <c r="F143" s="91">
        <v>6.19</v>
      </c>
      <c r="G143" s="91">
        <v>0.91</v>
      </c>
      <c r="H143" s="91">
        <v>70.63</v>
      </c>
      <c r="I143" s="91">
        <v>142.94999999999999</v>
      </c>
      <c r="J143" s="91">
        <v>28.58</v>
      </c>
      <c r="K143" s="91">
        <v>35.26</v>
      </c>
      <c r="L143" s="91">
        <v>44.03</v>
      </c>
      <c r="M143" s="91">
        <v>10.5</v>
      </c>
      <c r="N143" s="91">
        <v>173.1</v>
      </c>
      <c r="O143" s="91">
        <v>241.92</v>
      </c>
      <c r="P143" s="91">
        <v>81.260000000000005</v>
      </c>
      <c r="Q143" s="91">
        <v>122.37</v>
      </c>
      <c r="R143" s="91">
        <v>126.66</v>
      </c>
      <c r="S143" s="91">
        <v>75.83</v>
      </c>
      <c r="T143" s="91">
        <v>393.14</v>
      </c>
      <c r="U143" s="91">
        <v>220.59</v>
      </c>
      <c r="V143" s="91">
        <v>212.7</v>
      </c>
      <c r="W143" s="91">
        <v>340.05</v>
      </c>
      <c r="X143" s="91">
        <v>310.31</v>
      </c>
      <c r="Y143" s="91">
        <v>216.53</v>
      </c>
      <c r="Z143" s="91">
        <v>37.18</v>
      </c>
      <c r="AA143" s="91">
        <v>165.91</v>
      </c>
      <c r="AB143" s="91">
        <v>263.63</v>
      </c>
      <c r="AC143" s="91">
        <v>40.57</v>
      </c>
      <c r="AD143" s="91">
        <v>257.8</v>
      </c>
      <c r="AE143" s="91">
        <v>1957.06</v>
      </c>
      <c r="AF143" s="91">
        <v>52.15</v>
      </c>
      <c r="AG143" s="91">
        <v>392.29</v>
      </c>
      <c r="AH143" s="91">
        <v>90.1</v>
      </c>
      <c r="AI143" s="91">
        <v>96.84</v>
      </c>
      <c r="AJ143" s="91">
        <v>26.64</v>
      </c>
      <c r="AK143" s="91">
        <v>38.35</v>
      </c>
      <c r="AL143" s="91">
        <v>143.91</v>
      </c>
      <c r="AM143" s="91">
        <v>11.74</v>
      </c>
      <c r="AN143" s="91">
        <v>54.33</v>
      </c>
      <c r="AO143" s="91">
        <v>30.37</v>
      </c>
      <c r="AP143" s="91">
        <v>27.18</v>
      </c>
      <c r="AQ143" s="91">
        <v>82.73</v>
      </c>
      <c r="AR143" s="91">
        <v>153.72</v>
      </c>
      <c r="AS143" s="91">
        <v>121.84</v>
      </c>
      <c r="AT143" s="91">
        <v>415.38</v>
      </c>
      <c r="AU143" s="91">
        <v>46.4</v>
      </c>
      <c r="AV143" s="91">
        <v>228.53</v>
      </c>
      <c r="AW143" s="91">
        <v>260.27</v>
      </c>
      <c r="AX143" s="91">
        <v>2065.8200000000002</v>
      </c>
      <c r="AY143" s="91">
        <v>168.54</v>
      </c>
      <c r="AZ143" s="91">
        <v>59.52</v>
      </c>
      <c r="BA143" s="91">
        <v>65.5</v>
      </c>
      <c r="BB143" s="91">
        <v>98.52</v>
      </c>
      <c r="BC143" s="91">
        <v>26.69</v>
      </c>
      <c r="BD143" s="91">
        <v>10.38</v>
      </c>
      <c r="BE143" s="91">
        <v>264.45</v>
      </c>
      <c r="BF143" s="91">
        <v>464.35</v>
      </c>
      <c r="BG143" s="91">
        <v>47.42</v>
      </c>
      <c r="BH143" s="91">
        <v>39.659999999999997</v>
      </c>
      <c r="BI143" s="91">
        <v>11.94</v>
      </c>
      <c r="BJ143" s="91">
        <v>34.909999999999997</v>
      </c>
      <c r="BK143" s="91">
        <v>21.24</v>
      </c>
      <c r="BL143" s="91">
        <v>32.01</v>
      </c>
      <c r="BM143" s="91">
        <v>6.86</v>
      </c>
      <c r="BN143" s="91">
        <v>40.19</v>
      </c>
      <c r="BO143" s="92">
        <v>0</v>
      </c>
      <c r="BP143" s="93">
        <v>0</v>
      </c>
      <c r="BQ143" s="92" t="s">
        <v>308</v>
      </c>
      <c r="BR143" s="91">
        <v>11354.06</v>
      </c>
      <c r="BS143" s="92" t="s">
        <v>308</v>
      </c>
      <c r="BT143" s="91">
        <v>689.64</v>
      </c>
      <c r="BU143" s="92" t="s">
        <v>308</v>
      </c>
      <c r="BV143" s="92">
        <v>0</v>
      </c>
      <c r="BW143" s="92" t="s">
        <v>308</v>
      </c>
      <c r="BX143" s="91">
        <v>0.52</v>
      </c>
      <c r="BY143" s="92" t="s">
        <v>308</v>
      </c>
      <c r="BZ143" s="91">
        <v>690.16</v>
      </c>
      <c r="CA143" s="92" t="s">
        <v>308</v>
      </c>
      <c r="CB143" s="91">
        <v>2734.98</v>
      </c>
      <c r="CC143" s="92" t="s">
        <v>308</v>
      </c>
      <c r="CD143" s="92">
        <v>0</v>
      </c>
      <c r="CE143" s="92" t="s">
        <v>308</v>
      </c>
      <c r="CF143" s="91">
        <v>12.94</v>
      </c>
      <c r="CG143" s="92" t="s">
        <v>308</v>
      </c>
      <c r="CH143" s="91">
        <v>12.94</v>
      </c>
      <c r="CI143" s="92" t="s">
        <v>308</v>
      </c>
      <c r="CJ143" s="91">
        <v>2747.92</v>
      </c>
      <c r="CK143" s="92" t="s">
        <v>308</v>
      </c>
      <c r="CL143" s="92">
        <v>0</v>
      </c>
      <c r="CM143" s="92" t="s">
        <v>308</v>
      </c>
      <c r="CN143" s="92">
        <v>0</v>
      </c>
      <c r="CO143" s="92" t="s">
        <v>308</v>
      </c>
      <c r="CP143" s="92">
        <v>0</v>
      </c>
      <c r="CQ143" s="92" t="s">
        <v>308</v>
      </c>
      <c r="CR143" s="94">
        <v>41.64</v>
      </c>
      <c r="CS143" s="92" t="s">
        <v>308</v>
      </c>
      <c r="CT143" s="91">
        <v>41.64</v>
      </c>
      <c r="CU143" s="92" t="s">
        <v>308</v>
      </c>
      <c r="CV143" s="91">
        <v>3479.72</v>
      </c>
      <c r="CW143" s="92" t="s">
        <v>308</v>
      </c>
      <c r="CX143" s="91">
        <v>14833.78</v>
      </c>
      <c r="CY143" s="92" t="s">
        <v>308</v>
      </c>
    </row>
    <row r="144" spans="1:103" ht="14.5" x14ac:dyDescent="0.35">
      <c r="A144" s="86" t="s">
        <v>408</v>
      </c>
      <c r="B144" s="86" t="s">
        <v>373</v>
      </c>
      <c r="C144" s="71" t="str">
        <f>'Correspondance tables'!K51</f>
        <v>ISIC 73</v>
      </c>
      <c r="D144" s="71" t="str">
        <f>VLOOKUP(C144, 'Correspondance tables'!$O$3:$P$73, 2, FALSE)</f>
        <v>ISIC 69T82</v>
      </c>
      <c r="E144" s="87">
        <v>15.55</v>
      </c>
      <c r="F144" s="87">
        <v>0.01</v>
      </c>
      <c r="G144" s="87">
        <v>0.01</v>
      </c>
      <c r="H144" s="87">
        <v>9.2200000000000006</v>
      </c>
      <c r="I144" s="87">
        <v>142.31</v>
      </c>
      <c r="J144" s="87">
        <v>3.26</v>
      </c>
      <c r="K144" s="87">
        <v>8.8800000000000008</v>
      </c>
      <c r="L144" s="87">
        <v>13.21</v>
      </c>
      <c r="M144" s="87">
        <v>77.58</v>
      </c>
      <c r="N144" s="87">
        <v>2.64</v>
      </c>
      <c r="O144" s="87">
        <v>359.15</v>
      </c>
      <c r="P144" s="87">
        <v>7247.35</v>
      </c>
      <c r="Q144" s="87">
        <v>17.05</v>
      </c>
      <c r="R144" s="87">
        <v>13.36</v>
      </c>
      <c r="S144" s="87">
        <v>4.4400000000000004</v>
      </c>
      <c r="T144" s="87">
        <v>22.11</v>
      </c>
      <c r="U144" s="87">
        <v>2857.2</v>
      </c>
      <c r="V144" s="87">
        <v>30.82</v>
      </c>
      <c r="W144" s="87">
        <v>9.3000000000000007</v>
      </c>
      <c r="X144" s="87">
        <v>64.900000000000006</v>
      </c>
      <c r="Y144" s="88">
        <v>0</v>
      </c>
      <c r="Z144" s="87">
        <v>274.7</v>
      </c>
      <c r="AA144" s="87">
        <v>7.16</v>
      </c>
      <c r="AB144" s="88">
        <v>4</v>
      </c>
      <c r="AC144" s="87">
        <v>10.68</v>
      </c>
      <c r="AD144" s="87">
        <v>27.99</v>
      </c>
      <c r="AE144" s="87">
        <v>1.97</v>
      </c>
      <c r="AF144" s="87">
        <v>0.76</v>
      </c>
      <c r="AG144" s="87">
        <v>350.12</v>
      </c>
      <c r="AH144" s="87">
        <v>1.9</v>
      </c>
      <c r="AI144" s="87">
        <v>1.76</v>
      </c>
      <c r="AJ144" s="87">
        <v>0.04</v>
      </c>
      <c r="AK144" s="87">
        <v>0.33</v>
      </c>
      <c r="AL144" s="87">
        <v>0.22</v>
      </c>
      <c r="AM144" s="88">
        <v>0</v>
      </c>
      <c r="AN144" s="87">
        <v>2.83</v>
      </c>
      <c r="AO144" s="87">
        <v>2672.8</v>
      </c>
      <c r="AP144" s="87">
        <v>0.28000000000000003</v>
      </c>
      <c r="AQ144" s="88">
        <v>0</v>
      </c>
      <c r="AR144" s="87">
        <v>2803.1</v>
      </c>
      <c r="AS144" s="87">
        <v>15.05</v>
      </c>
      <c r="AT144" s="87">
        <v>6.99</v>
      </c>
      <c r="AU144" s="87">
        <v>0.01</v>
      </c>
      <c r="AV144" s="87">
        <v>31.32</v>
      </c>
      <c r="AW144" s="87">
        <v>1133.1099999999999</v>
      </c>
      <c r="AX144" s="88">
        <v>0</v>
      </c>
      <c r="AY144" s="88">
        <v>1440</v>
      </c>
      <c r="AZ144" s="87">
        <v>1.18</v>
      </c>
      <c r="BA144" s="87">
        <v>3.11</v>
      </c>
      <c r="BB144" s="87">
        <v>8.52</v>
      </c>
      <c r="BC144" s="87">
        <v>0.9</v>
      </c>
      <c r="BD144" s="87">
        <v>0.24</v>
      </c>
      <c r="BE144" s="88">
        <v>0</v>
      </c>
      <c r="BF144" s="87">
        <v>209.24</v>
      </c>
      <c r="BG144" s="87">
        <v>40.97</v>
      </c>
      <c r="BH144" s="87">
        <v>158.87</v>
      </c>
      <c r="BI144" s="87">
        <v>2.64</v>
      </c>
      <c r="BJ144" s="87">
        <v>0.12</v>
      </c>
      <c r="BK144" s="87">
        <v>0.5</v>
      </c>
      <c r="BL144" s="87">
        <v>38.49</v>
      </c>
      <c r="BM144" s="87">
        <v>0.25</v>
      </c>
      <c r="BN144" s="87">
        <v>0.76</v>
      </c>
      <c r="BO144" s="88">
        <v>0</v>
      </c>
      <c r="BP144" s="89">
        <v>0</v>
      </c>
      <c r="BQ144" s="88" t="s">
        <v>308</v>
      </c>
      <c r="BR144" s="87">
        <v>20151.23</v>
      </c>
      <c r="BS144" s="88" t="s">
        <v>308</v>
      </c>
      <c r="BT144" s="87">
        <v>0.3</v>
      </c>
      <c r="BU144" s="88" t="s">
        <v>308</v>
      </c>
      <c r="BV144" s="87">
        <v>0.06</v>
      </c>
      <c r="BW144" s="88" t="s">
        <v>308</v>
      </c>
      <c r="BX144" s="87">
        <v>180.47</v>
      </c>
      <c r="BY144" s="88" t="s">
        <v>308</v>
      </c>
      <c r="BZ144" s="87">
        <v>180.83</v>
      </c>
      <c r="CA144" s="88" t="s">
        <v>308</v>
      </c>
      <c r="CB144" s="87">
        <v>29523.59</v>
      </c>
      <c r="CC144" s="88" t="s">
        <v>308</v>
      </c>
      <c r="CD144" s="88">
        <v>0</v>
      </c>
      <c r="CE144" s="88" t="s">
        <v>308</v>
      </c>
      <c r="CF144" s="87">
        <v>47.05</v>
      </c>
      <c r="CG144" s="88" t="s">
        <v>308</v>
      </c>
      <c r="CH144" s="87">
        <v>47.05</v>
      </c>
      <c r="CI144" s="88" t="s">
        <v>308</v>
      </c>
      <c r="CJ144" s="87">
        <v>29570.639999999999</v>
      </c>
      <c r="CK144" s="88" t="s">
        <v>308</v>
      </c>
      <c r="CL144" s="88">
        <v>0</v>
      </c>
      <c r="CM144" s="88" t="s">
        <v>308</v>
      </c>
      <c r="CN144" s="88">
        <v>0</v>
      </c>
      <c r="CO144" s="88" t="s">
        <v>308</v>
      </c>
      <c r="CP144" s="88">
        <v>0</v>
      </c>
      <c r="CQ144" s="88" t="s">
        <v>308</v>
      </c>
      <c r="CR144" s="90">
        <v>87.87</v>
      </c>
      <c r="CS144" s="88" t="s">
        <v>308</v>
      </c>
      <c r="CT144" s="87">
        <v>87.87</v>
      </c>
      <c r="CU144" s="88" t="s">
        <v>308</v>
      </c>
      <c r="CV144" s="87">
        <v>29839.34</v>
      </c>
      <c r="CW144" s="88" t="s">
        <v>308</v>
      </c>
      <c r="CX144" s="87">
        <v>49990.57</v>
      </c>
      <c r="CY144" s="88" t="s">
        <v>308</v>
      </c>
    </row>
    <row r="145" spans="1:103" ht="14.5" x14ac:dyDescent="0.35">
      <c r="A145" s="86" t="s">
        <v>408</v>
      </c>
      <c r="B145" s="86" t="s">
        <v>374</v>
      </c>
      <c r="C145" s="71" t="str">
        <f>'Correspondance tables'!K52</f>
        <v>ISIC 74-75</v>
      </c>
      <c r="D145" s="71" t="str">
        <f>VLOOKUP(C145, 'Correspondance tables'!$O$3:$P$73, 2, FALSE)</f>
        <v>ISIC 69T82</v>
      </c>
      <c r="E145" s="91">
        <v>13.28</v>
      </c>
      <c r="F145" s="91">
        <v>2.92</v>
      </c>
      <c r="G145" s="91">
        <v>0.9</v>
      </c>
      <c r="H145" s="91">
        <v>30.18</v>
      </c>
      <c r="I145" s="91">
        <v>2389.88</v>
      </c>
      <c r="J145" s="91">
        <v>80.05</v>
      </c>
      <c r="K145" s="91">
        <v>23.5</v>
      </c>
      <c r="L145" s="91">
        <v>66.319999999999993</v>
      </c>
      <c r="M145" s="91">
        <v>60.1</v>
      </c>
      <c r="N145" s="91">
        <v>102.97</v>
      </c>
      <c r="O145" s="91">
        <v>462.4</v>
      </c>
      <c r="P145" s="91">
        <v>979.43</v>
      </c>
      <c r="Q145" s="91">
        <v>108.64</v>
      </c>
      <c r="R145" s="91">
        <v>85.74</v>
      </c>
      <c r="S145" s="91">
        <v>36.42</v>
      </c>
      <c r="T145" s="91">
        <v>138.81</v>
      </c>
      <c r="U145" s="91">
        <v>231.45</v>
      </c>
      <c r="V145" s="91">
        <v>134.57</v>
      </c>
      <c r="W145" s="91">
        <v>144.69999999999999</v>
      </c>
      <c r="X145" s="91">
        <v>417.45</v>
      </c>
      <c r="Y145" s="91">
        <v>32.979999999999997</v>
      </c>
      <c r="Z145" s="91">
        <v>252.55</v>
      </c>
      <c r="AA145" s="91">
        <v>63.05</v>
      </c>
      <c r="AB145" s="91">
        <v>107.29</v>
      </c>
      <c r="AC145" s="91">
        <v>10.9</v>
      </c>
      <c r="AD145" s="91">
        <v>41.72</v>
      </c>
      <c r="AE145" s="91">
        <v>140.37</v>
      </c>
      <c r="AF145" s="91">
        <v>384.12</v>
      </c>
      <c r="AG145" s="91">
        <v>1851.82</v>
      </c>
      <c r="AH145" s="91">
        <v>1255.3699999999999</v>
      </c>
      <c r="AI145" s="91">
        <v>78.64</v>
      </c>
      <c r="AJ145" s="91">
        <v>48.49</v>
      </c>
      <c r="AK145" s="91">
        <v>143.44999999999999</v>
      </c>
      <c r="AL145" s="91">
        <v>63.88</v>
      </c>
      <c r="AM145" s="91">
        <v>38.5</v>
      </c>
      <c r="AN145" s="91">
        <v>143.37</v>
      </c>
      <c r="AO145" s="91">
        <v>327.01</v>
      </c>
      <c r="AP145" s="91">
        <v>113.18</v>
      </c>
      <c r="AQ145" s="91">
        <v>195.44</v>
      </c>
      <c r="AR145" s="91">
        <v>830.61</v>
      </c>
      <c r="AS145" s="91">
        <v>409.39</v>
      </c>
      <c r="AT145" s="91">
        <v>858.44</v>
      </c>
      <c r="AU145" s="91">
        <v>94.25</v>
      </c>
      <c r="AV145" s="91">
        <v>128.56</v>
      </c>
      <c r="AW145" s="91">
        <v>752.44</v>
      </c>
      <c r="AX145" s="91">
        <v>71.11</v>
      </c>
      <c r="AY145" s="91">
        <v>23.86</v>
      </c>
      <c r="AZ145" s="91">
        <v>1199.18</v>
      </c>
      <c r="BA145" s="91">
        <v>59.95</v>
      </c>
      <c r="BB145" s="91">
        <v>125.38</v>
      </c>
      <c r="BC145" s="91">
        <v>89.82</v>
      </c>
      <c r="BD145" s="91">
        <v>772.78</v>
      </c>
      <c r="BE145" s="91">
        <v>147.61000000000001</v>
      </c>
      <c r="BF145" s="91">
        <v>215.39</v>
      </c>
      <c r="BG145" s="91">
        <v>48.46</v>
      </c>
      <c r="BH145" s="91">
        <v>173.36</v>
      </c>
      <c r="BI145" s="91">
        <v>17.8</v>
      </c>
      <c r="BJ145" s="91">
        <v>103.72</v>
      </c>
      <c r="BK145" s="91">
        <v>118.33</v>
      </c>
      <c r="BL145" s="91">
        <v>85.07</v>
      </c>
      <c r="BM145" s="91">
        <v>12.12</v>
      </c>
      <c r="BN145" s="91">
        <v>36.26</v>
      </c>
      <c r="BO145" s="92">
        <v>0</v>
      </c>
      <c r="BP145" s="93">
        <v>0</v>
      </c>
      <c r="BQ145" s="92" t="s">
        <v>308</v>
      </c>
      <c r="BR145" s="91">
        <v>17175.75</v>
      </c>
      <c r="BS145" s="92" t="s">
        <v>308</v>
      </c>
      <c r="BT145" s="91">
        <v>39.19</v>
      </c>
      <c r="BU145" s="92" t="s">
        <v>308</v>
      </c>
      <c r="BV145" s="92">
        <v>0</v>
      </c>
      <c r="BW145" s="92" t="s">
        <v>308</v>
      </c>
      <c r="BX145" s="92">
        <v>0</v>
      </c>
      <c r="BY145" s="92" t="s">
        <v>308</v>
      </c>
      <c r="BZ145" s="91">
        <v>39.19</v>
      </c>
      <c r="CA145" s="92" t="s">
        <v>308</v>
      </c>
      <c r="CB145" s="91">
        <v>4.9800000000000004</v>
      </c>
      <c r="CC145" s="92" t="s">
        <v>308</v>
      </c>
      <c r="CD145" s="92">
        <v>0</v>
      </c>
      <c r="CE145" s="92" t="s">
        <v>308</v>
      </c>
      <c r="CF145" s="91">
        <v>0.34</v>
      </c>
      <c r="CG145" s="92" t="s">
        <v>308</v>
      </c>
      <c r="CH145" s="91">
        <v>0.34</v>
      </c>
      <c r="CI145" s="92" t="s">
        <v>308</v>
      </c>
      <c r="CJ145" s="91">
        <v>5.32</v>
      </c>
      <c r="CK145" s="92" t="s">
        <v>308</v>
      </c>
      <c r="CL145" s="92">
        <v>0</v>
      </c>
      <c r="CM145" s="92" t="s">
        <v>308</v>
      </c>
      <c r="CN145" s="92">
        <v>0</v>
      </c>
      <c r="CO145" s="92" t="s">
        <v>308</v>
      </c>
      <c r="CP145" s="92">
        <v>0</v>
      </c>
      <c r="CQ145" s="92" t="s">
        <v>308</v>
      </c>
      <c r="CR145" s="94">
        <v>55.85</v>
      </c>
      <c r="CS145" s="92" t="s">
        <v>308</v>
      </c>
      <c r="CT145" s="91">
        <v>55.85</v>
      </c>
      <c r="CU145" s="92" t="s">
        <v>308</v>
      </c>
      <c r="CV145" s="91">
        <v>100.36</v>
      </c>
      <c r="CW145" s="92" t="s">
        <v>308</v>
      </c>
      <c r="CX145" s="91">
        <v>17276.11</v>
      </c>
      <c r="CY145" s="92" t="s">
        <v>308</v>
      </c>
    </row>
    <row r="146" spans="1:103" ht="14.5" x14ac:dyDescent="0.35">
      <c r="A146" s="86" t="s">
        <v>408</v>
      </c>
      <c r="B146" s="86" t="s">
        <v>375</v>
      </c>
      <c r="C146" s="71" t="str">
        <f>'Correspondance tables'!K53</f>
        <v>ISIC 77</v>
      </c>
      <c r="D146" s="71" t="str">
        <f>VLOOKUP(C146, 'Correspondance tables'!$O$3:$P$73, 2, FALSE)</f>
        <v>ISIC 69T82</v>
      </c>
      <c r="E146" s="87">
        <v>21.39</v>
      </c>
      <c r="F146" s="87">
        <v>1.18</v>
      </c>
      <c r="G146" s="87">
        <v>0.36</v>
      </c>
      <c r="H146" s="87">
        <v>8.77</v>
      </c>
      <c r="I146" s="87">
        <v>89.71</v>
      </c>
      <c r="J146" s="87">
        <v>36.96</v>
      </c>
      <c r="K146" s="87">
        <v>4.6100000000000003</v>
      </c>
      <c r="L146" s="87">
        <v>16.95</v>
      </c>
      <c r="M146" s="87">
        <v>8.82</v>
      </c>
      <c r="N146" s="87">
        <v>10.31</v>
      </c>
      <c r="O146" s="87">
        <v>51.91</v>
      </c>
      <c r="P146" s="87">
        <v>48.67</v>
      </c>
      <c r="Q146" s="87">
        <v>87.81</v>
      </c>
      <c r="R146" s="87">
        <v>16.86</v>
      </c>
      <c r="S146" s="87">
        <v>57.65</v>
      </c>
      <c r="T146" s="87">
        <v>41.89</v>
      </c>
      <c r="U146" s="87">
        <v>60.53</v>
      </c>
      <c r="V146" s="87">
        <v>48.72</v>
      </c>
      <c r="W146" s="87">
        <v>92.36</v>
      </c>
      <c r="X146" s="87">
        <v>113.53</v>
      </c>
      <c r="Y146" s="87">
        <v>13.11</v>
      </c>
      <c r="Z146" s="87">
        <v>31.91</v>
      </c>
      <c r="AA146" s="87">
        <v>17.3</v>
      </c>
      <c r="AB146" s="87">
        <v>58.49</v>
      </c>
      <c r="AC146" s="87">
        <v>4.91</v>
      </c>
      <c r="AD146" s="87">
        <v>60.82</v>
      </c>
      <c r="AE146" s="87">
        <v>241.97</v>
      </c>
      <c r="AF146" s="87">
        <v>182.22</v>
      </c>
      <c r="AG146" s="87">
        <v>1776.57</v>
      </c>
      <c r="AH146" s="87">
        <v>681.21</v>
      </c>
      <c r="AI146" s="87">
        <v>80.7</v>
      </c>
      <c r="AJ146" s="87">
        <v>17.149999999999999</v>
      </c>
      <c r="AK146" s="87">
        <v>93.78</v>
      </c>
      <c r="AL146" s="87">
        <v>61.87</v>
      </c>
      <c r="AM146" s="87">
        <v>24.43</v>
      </c>
      <c r="AN146" s="87">
        <v>143.69999999999999</v>
      </c>
      <c r="AO146" s="87">
        <v>1358.69</v>
      </c>
      <c r="AP146" s="87">
        <v>40.92</v>
      </c>
      <c r="AQ146" s="87">
        <v>191.56</v>
      </c>
      <c r="AR146" s="87">
        <v>1436.15</v>
      </c>
      <c r="AS146" s="87">
        <v>487.58</v>
      </c>
      <c r="AT146" s="87">
        <v>106.06</v>
      </c>
      <c r="AU146" s="87">
        <v>414.44</v>
      </c>
      <c r="AV146" s="87">
        <v>120.35</v>
      </c>
      <c r="AW146" s="87">
        <v>643.1</v>
      </c>
      <c r="AX146" s="87">
        <v>120.57</v>
      </c>
      <c r="AY146" s="87">
        <v>58.92</v>
      </c>
      <c r="AZ146" s="87">
        <v>199.35</v>
      </c>
      <c r="BA146" s="87">
        <v>494.59</v>
      </c>
      <c r="BB146" s="87">
        <v>102.14</v>
      </c>
      <c r="BC146" s="87">
        <v>108.14</v>
      </c>
      <c r="BD146" s="87">
        <v>19.690000000000001</v>
      </c>
      <c r="BE146" s="87">
        <v>192.39</v>
      </c>
      <c r="BF146" s="87">
        <v>278.57</v>
      </c>
      <c r="BG146" s="87">
        <v>82.22</v>
      </c>
      <c r="BH146" s="87">
        <v>113.75</v>
      </c>
      <c r="BI146" s="87">
        <v>40.11</v>
      </c>
      <c r="BJ146" s="87">
        <v>25.29</v>
      </c>
      <c r="BK146" s="87">
        <v>22.98</v>
      </c>
      <c r="BL146" s="87">
        <v>35.17</v>
      </c>
      <c r="BM146" s="87">
        <v>5.95</v>
      </c>
      <c r="BN146" s="87">
        <v>36.56</v>
      </c>
      <c r="BO146" s="88">
        <v>0</v>
      </c>
      <c r="BP146" s="89">
        <v>0</v>
      </c>
      <c r="BQ146" s="88" t="s">
        <v>308</v>
      </c>
      <c r="BR146" s="87">
        <v>11044.4</v>
      </c>
      <c r="BS146" s="88" t="s">
        <v>308</v>
      </c>
      <c r="BT146" s="87">
        <v>240.95</v>
      </c>
      <c r="BU146" s="88" t="s">
        <v>308</v>
      </c>
      <c r="BV146" s="87">
        <v>0.97</v>
      </c>
      <c r="BW146" s="88" t="s">
        <v>308</v>
      </c>
      <c r="BX146" s="87">
        <v>1.1299999999999999</v>
      </c>
      <c r="BY146" s="88" t="s">
        <v>308</v>
      </c>
      <c r="BZ146" s="87">
        <v>243.05</v>
      </c>
      <c r="CA146" s="88" t="s">
        <v>308</v>
      </c>
      <c r="CB146" s="87">
        <v>184.47</v>
      </c>
      <c r="CC146" s="88" t="s">
        <v>308</v>
      </c>
      <c r="CD146" s="88">
        <v>0</v>
      </c>
      <c r="CE146" s="88" t="s">
        <v>308</v>
      </c>
      <c r="CF146" s="87">
        <v>-0.18</v>
      </c>
      <c r="CG146" s="88" t="s">
        <v>308</v>
      </c>
      <c r="CH146" s="87">
        <v>-0.18</v>
      </c>
      <c r="CI146" s="88" t="s">
        <v>308</v>
      </c>
      <c r="CJ146" s="87">
        <v>184.3</v>
      </c>
      <c r="CK146" s="88" t="s">
        <v>308</v>
      </c>
      <c r="CL146" s="88">
        <v>0</v>
      </c>
      <c r="CM146" s="88" t="s">
        <v>308</v>
      </c>
      <c r="CN146" s="88">
        <v>0</v>
      </c>
      <c r="CO146" s="88" t="s">
        <v>308</v>
      </c>
      <c r="CP146" s="88">
        <v>0</v>
      </c>
      <c r="CQ146" s="88" t="s">
        <v>308</v>
      </c>
      <c r="CR146" s="90">
        <v>50.86</v>
      </c>
      <c r="CS146" s="88" t="s">
        <v>308</v>
      </c>
      <c r="CT146" s="87">
        <v>50.86</v>
      </c>
      <c r="CU146" s="88" t="s">
        <v>308</v>
      </c>
      <c r="CV146" s="87">
        <v>478.21</v>
      </c>
      <c r="CW146" s="88" t="s">
        <v>308</v>
      </c>
      <c r="CX146" s="87">
        <v>11522.61</v>
      </c>
      <c r="CY146" s="88" t="s">
        <v>308</v>
      </c>
    </row>
    <row r="147" spans="1:103" ht="14.5" x14ac:dyDescent="0.35">
      <c r="A147" s="86" t="s">
        <v>408</v>
      </c>
      <c r="B147" s="86" t="s">
        <v>376</v>
      </c>
      <c r="C147" s="71" t="str">
        <f>'Correspondance tables'!K54</f>
        <v>ISIC 78</v>
      </c>
      <c r="D147" s="71" t="str">
        <f>VLOOKUP(C147, 'Correspondance tables'!$O$3:$P$73, 2, FALSE)</f>
        <v>ISIC 69T82</v>
      </c>
      <c r="E147" s="91">
        <v>171.16</v>
      </c>
      <c r="F147" s="91">
        <v>11.34</v>
      </c>
      <c r="G147" s="91">
        <v>16.82</v>
      </c>
      <c r="H147" s="91">
        <v>186.11</v>
      </c>
      <c r="I147" s="91">
        <v>1311.15</v>
      </c>
      <c r="J147" s="91">
        <v>133.07</v>
      </c>
      <c r="K147" s="91">
        <v>44.29</v>
      </c>
      <c r="L147" s="91">
        <v>124.88</v>
      </c>
      <c r="M147" s="91">
        <v>111.29</v>
      </c>
      <c r="N147" s="91">
        <v>82.09</v>
      </c>
      <c r="O147" s="91">
        <v>1846.26</v>
      </c>
      <c r="P147" s="91">
        <v>14284.77</v>
      </c>
      <c r="Q147" s="91">
        <v>216.61</v>
      </c>
      <c r="R147" s="91">
        <v>315.88</v>
      </c>
      <c r="S147" s="91">
        <v>223.26</v>
      </c>
      <c r="T147" s="91">
        <v>291.08999999999997</v>
      </c>
      <c r="U147" s="91">
        <v>11566.55</v>
      </c>
      <c r="V147" s="91">
        <v>318.42</v>
      </c>
      <c r="W147" s="91">
        <v>646.79</v>
      </c>
      <c r="X147" s="91">
        <v>724.74</v>
      </c>
      <c r="Y147" s="91">
        <v>426.35</v>
      </c>
      <c r="Z147" s="91">
        <v>918.8</v>
      </c>
      <c r="AA147" s="91">
        <v>120.71</v>
      </c>
      <c r="AB147" s="91">
        <v>241.73</v>
      </c>
      <c r="AC147" s="91">
        <v>72.760000000000005</v>
      </c>
      <c r="AD147" s="91">
        <v>312.72000000000003</v>
      </c>
      <c r="AE147" s="91">
        <v>1852.05</v>
      </c>
      <c r="AF147" s="91">
        <v>350.32</v>
      </c>
      <c r="AG147" s="91">
        <v>6856.19</v>
      </c>
      <c r="AH147" s="91">
        <v>1056.29</v>
      </c>
      <c r="AI147" s="91">
        <v>989.81</v>
      </c>
      <c r="AJ147" s="91">
        <v>744.35</v>
      </c>
      <c r="AK147" s="91">
        <v>786.71</v>
      </c>
      <c r="AL147" s="91">
        <v>577.94000000000005</v>
      </c>
      <c r="AM147" s="91">
        <v>58.94</v>
      </c>
      <c r="AN147" s="91">
        <v>340.68</v>
      </c>
      <c r="AO147" s="91">
        <v>513.9</v>
      </c>
      <c r="AP147" s="91">
        <v>2379.35</v>
      </c>
      <c r="AQ147" s="91">
        <v>424.74</v>
      </c>
      <c r="AR147" s="91">
        <v>19994.009999999998</v>
      </c>
      <c r="AS147" s="91">
        <v>2624.05</v>
      </c>
      <c r="AT147" s="91">
        <v>502.64</v>
      </c>
      <c r="AU147" s="91">
        <v>295.63</v>
      </c>
      <c r="AV147" s="91">
        <v>247.77</v>
      </c>
      <c r="AW147" s="91">
        <v>3181.8</v>
      </c>
      <c r="AX147" s="91">
        <v>385.45</v>
      </c>
      <c r="AY147" s="91">
        <v>557.59</v>
      </c>
      <c r="AZ147" s="91">
        <v>262.26</v>
      </c>
      <c r="BA147" s="91">
        <v>571.66</v>
      </c>
      <c r="BB147" s="91">
        <v>3771.42</v>
      </c>
      <c r="BC147" s="91">
        <v>78.8</v>
      </c>
      <c r="BD147" s="91">
        <v>87.03</v>
      </c>
      <c r="BE147" s="91">
        <v>839.52</v>
      </c>
      <c r="BF147" s="91">
        <v>564.39</v>
      </c>
      <c r="BG147" s="91">
        <v>398.75</v>
      </c>
      <c r="BH147" s="91">
        <v>376.38</v>
      </c>
      <c r="BI147" s="91">
        <v>150.25</v>
      </c>
      <c r="BJ147" s="91">
        <v>421.82</v>
      </c>
      <c r="BK147" s="91">
        <v>142.43</v>
      </c>
      <c r="BL147" s="91">
        <v>64.849999999999994</v>
      </c>
      <c r="BM147" s="91">
        <v>33.61</v>
      </c>
      <c r="BN147" s="91">
        <v>400.92</v>
      </c>
      <c r="BO147" s="92">
        <v>0</v>
      </c>
      <c r="BP147" s="93">
        <v>0</v>
      </c>
      <c r="BQ147" s="92" t="s">
        <v>308</v>
      </c>
      <c r="BR147" s="91">
        <v>87603.92</v>
      </c>
      <c r="BS147" s="92" t="s">
        <v>308</v>
      </c>
      <c r="BT147" s="91">
        <v>1284.92</v>
      </c>
      <c r="BU147" s="92" t="s">
        <v>308</v>
      </c>
      <c r="BV147" s="92">
        <v>0</v>
      </c>
      <c r="BW147" s="92" t="s">
        <v>308</v>
      </c>
      <c r="BX147" s="91">
        <v>1.69</v>
      </c>
      <c r="BY147" s="92" t="s">
        <v>308</v>
      </c>
      <c r="BZ147" s="91">
        <v>1286.5999999999999</v>
      </c>
      <c r="CA147" s="92" t="s">
        <v>308</v>
      </c>
      <c r="CB147" s="91">
        <v>25550.799999999999</v>
      </c>
      <c r="CC147" s="92" t="s">
        <v>308</v>
      </c>
      <c r="CD147" s="92">
        <v>0</v>
      </c>
      <c r="CE147" s="92" t="s">
        <v>308</v>
      </c>
      <c r="CF147" s="92">
        <v>0</v>
      </c>
      <c r="CG147" s="92" t="s">
        <v>308</v>
      </c>
      <c r="CH147" s="92">
        <v>0</v>
      </c>
      <c r="CI147" s="92" t="s">
        <v>308</v>
      </c>
      <c r="CJ147" s="91">
        <v>25550.81</v>
      </c>
      <c r="CK147" s="92" t="s">
        <v>308</v>
      </c>
      <c r="CL147" s="92">
        <v>0</v>
      </c>
      <c r="CM147" s="92" t="s">
        <v>308</v>
      </c>
      <c r="CN147" s="92">
        <v>0</v>
      </c>
      <c r="CO147" s="92" t="s">
        <v>308</v>
      </c>
      <c r="CP147" s="92">
        <v>0</v>
      </c>
      <c r="CQ147" s="92" t="s">
        <v>308</v>
      </c>
      <c r="CR147" s="94">
        <v>3685.18</v>
      </c>
      <c r="CS147" s="92" t="s">
        <v>308</v>
      </c>
      <c r="CT147" s="91">
        <v>3685.18</v>
      </c>
      <c r="CU147" s="92" t="s">
        <v>308</v>
      </c>
      <c r="CV147" s="91">
        <v>30522.59</v>
      </c>
      <c r="CW147" s="92" t="s">
        <v>308</v>
      </c>
      <c r="CX147" s="91">
        <v>118126.51</v>
      </c>
      <c r="CY147" s="92" t="s">
        <v>308</v>
      </c>
    </row>
    <row r="148" spans="1:103" ht="14.5" x14ac:dyDescent="0.35">
      <c r="A148" s="86" t="s">
        <v>408</v>
      </c>
      <c r="B148" s="86" t="s">
        <v>377</v>
      </c>
      <c r="C148" s="71" t="str">
        <f>'Correspondance tables'!K55</f>
        <v>ISIC 79</v>
      </c>
      <c r="D148" s="71" t="str">
        <f>VLOOKUP(C148, 'Correspondance tables'!$O$3:$P$73, 2, FALSE)</f>
        <v>ISIC 69T82</v>
      </c>
      <c r="E148" s="87">
        <v>123.19</v>
      </c>
      <c r="F148" s="87">
        <v>2.76</v>
      </c>
      <c r="G148" s="87">
        <v>0.01</v>
      </c>
      <c r="H148" s="87">
        <v>10.29</v>
      </c>
      <c r="I148" s="87">
        <v>89.67</v>
      </c>
      <c r="J148" s="87">
        <v>35.659999999999997</v>
      </c>
      <c r="K148" s="87">
        <v>11.8</v>
      </c>
      <c r="L148" s="87">
        <v>13.11</v>
      </c>
      <c r="M148" s="87">
        <v>10.5</v>
      </c>
      <c r="N148" s="87">
        <v>2.72</v>
      </c>
      <c r="O148" s="87">
        <v>70.55</v>
      </c>
      <c r="P148" s="87">
        <v>20.13</v>
      </c>
      <c r="Q148" s="87">
        <v>47.66</v>
      </c>
      <c r="R148" s="87">
        <v>29.42</v>
      </c>
      <c r="S148" s="87">
        <v>20.88</v>
      </c>
      <c r="T148" s="87">
        <v>158.41</v>
      </c>
      <c r="U148" s="87">
        <v>46.06</v>
      </c>
      <c r="V148" s="87">
        <v>38.18</v>
      </c>
      <c r="W148" s="87">
        <v>104.6</v>
      </c>
      <c r="X148" s="87">
        <v>132.02000000000001</v>
      </c>
      <c r="Y148" s="88">
        <v>39</v>
      </c>
      <c r="Z148" s="87">
        <v>23.51</v>
      </c>
      <c r="AA148" s="87">
        <v>57.42</v>
      </c>
      <c r="AB148" s="87">
        <v>11.92</v>
      </c>
      <c r="AC148" s="87">
        <v>0.53</v>
      </c>
      <c r="AD148" s="87">
        <v>14.57</v>
      </c>
      <c r="AE148" s="87">
        <v>56.95</v>
      </c>
      <c r="AF148" s="87">
        <v>33.299999999999997</v>
      </c>
      <c r="AG148" s="87">
        <v>291.67</v>
      </c>
      <c r="AH148" s="87">
        <v>35.56</v>
      </c>
      <c r="AI148" s="87">
        <v>21.26</v>
      </c>
      <c r="AJ148" s="87">
        <v>13.34</v>
      </c>
      <c r="AK148" s="87">
        <v>4.95</v>
      </c>
      <c r="AL148" s="87">
        <v>150.09</v>
      </c>
      <c r="AM148" s="87">
        <v>4.7300000000000004</v>
      </c>
      <c r="AN148" s="87">
        <v>21.05</v>
      </c>
      <c r="AO148" s="87">
        <v>7.82</v>
      </c>
      <c r="AP148" s="87">
        <v>4.55</v>
      </c>
      <c r="AQ148" s="87">
        <v>4.12</v>
      </c>
      <c r="AR148" s="87">
        <v>90.45</v>
      </c>
      <c r="AS148" s="87">
        <v>802.15</v>
      </c>
      <c r="AT148" s="87">
        <v>116.52</v>
      </c>
      <c r="AU148" s="87">
        <v>191.42</v>
      </c>
      <c r="AV148" s="87">
        <v>15.31</v>
      </c>
      <c r="AW148" s="87">
        <v>37.479999999999997</v>
      </c>
      <c r="AX148" s="87">
        <v>45.13</v>
      </c>
      <c r="AY148" s="87">
        <v>5.27</v>
      </c>
      <c r="AZ148" s="87">
        <v>8.67</v>
      </c>
      <c r="BA148" s="87">
        <v>10.47</v>
      </c>
      <c r="BB148" s="87">
        <v>8.35</v>
      </c>
      <c r="BC148" s="87">
        <v>425.25</v>
      </c>
      <c r="BD148" s="87">
        <v>1.37</v>
      </c>
      <c r="BE148" s="87">
        <v>51.81</v>
      </c>
      <c r="BF148" s="87">
        <v>9.92</v>
      </c>
      <c r="BG148" s="87">
        <v>9.94</v>
      </c>
      <c r="BH148" s="87">
        <v>30.34</v>
      </c>
      <c r="BI148" s="87">
        <v>11.03</v>
      </c>
      <c r="BJ148" s="87">
        <v>0.49</v>
      </c>
      <c r="BK148" s="87">
        <v>5.62</v>
      </c>
      <c r="BL148" s="87">
        <v>7.2</v>
      </c>
      <c r="BM148" s="87">
        <v>7.04</v>
      </c>
      <c r="BN148" s="87">
        <v>17.89</v>
      </c>
      <c r="BO148" s="88">
        <v>0</v>
      </c>
      <c r="BP148" s="89">
        <v>0</v>
      </c>
      <c r="BQ148" s="88" t="s">
        <v>308</v>
      </c>
      <c r="BR148" s="87">
        <v>3673.02</v>
      </c>
      <c r="BS148" s="88" t="s">
        <v>308</v>
      </c>
      <c r="BT148" s="87">
        <v>6.68</v>
      </c>
      <c r="BU148" s="88" t="s">
        <v>308</v>
      </c>
      <c r="BV148" s="88">
        <v>0</v>
      </c>
      <c r="BW148" s="88" t="s">
        <v>308</v>
      </c>
      <c r="BX148" s="88">
        <v>0</v>
      </c>
      <c r="BY148" s="88" t="s">
        <v>308</v>
      </c>
      <c r="BZ148" s="87">
        <v>6.68</v>
      </c>
      <c r="CA148" s="88" t="s">
        <v>308</v>
      </c>
      <c r="CB148" s="88">
        <v>0</v>
      </c>
      <c r="CC148" s="88" t="s">
        <v>308</v>
      </c>
      <c r="CD148" s="88">
        <v>0</v>
      </c>
      <c r="CE148" s="88" t="s">
        <v>308</v>
      </c>
      <c r="CF148" s="88">
        <v>0</v>
      </c>
      <c r="CG148" s="88" t="s">
        <v>308</v>
      </c>
      <c r="CH148" s="88">
        <v>0</v>
      </c>
      <c r="CI148" s="88" t="s">
        <v>308</v>
      </c>
      <c r="CJ148" s="88">
        <v>0</v>
      </c>
      <c r="CK148" s="88" t="s">
        <v>308</v>
      </c>
      <c r="CL148" s="88">
        <v>0</v>
      </c>
      <c r="CM148" s="88" t="s">
        <v>308</v>
      </c>
      <c r="CN148" s="88">
        <v>0</v>
      </c>
      <c r="CO148" s="88" t="s">
        <v>308</v>
      </c>
      <c r="CP148" s="88">
        <v>0</v>
      </c>
      <c r="CQ148" s="88" t="s">
        <v>308</v>
      </c>
      <c r="CR148" s="90">
        <v>0.02</v>
      </c>
      <c r="CS148" s="88" t="s">
        <v>308</v>
      </c>
      <c r="CT148" s="87">
        <v>0.02</v>
      </c>
      <c r="CU148" s="88" t="s">
        <v>308</v>
      </c>
      <c r="CV148" s="87">
        <v>6.7</v>
      </c>
      <c r="CW148" s="88" t="s">
        <v>308</v>
      </c>
      <c r="CX148" s="87">
        <v>3679.72</v>
      </c>
      <c r="CY148" s="88" t="s">
        <v>308</v>
      </c>
    </row>
    <row r="149" spans="1:103" ht="14.5" x14ac:dyDescent="0.35">
      <c r="A149" s="86" t="s">
        <v>408</v>
      </c>
      <c r="B149" s="86" t="s">
        <v>378</v>
      </c>
      <c r="C149" s="71" t="str">
        <f>'Correspondance tables'!K56</f>
        <v>ISIC 80-82</v>
      </c>
      <c r="D149" s="71" t="str">
        <f>VLOOKUP(C149, 'Correspondance tables'!$O$3:$P$73, 2, FALSE)</f>
        <v>ISIC 69T82</v>
      </c>
      <c r="E149" s="91">
        <v>0.53</v>
      </c>
      <c r="F149" s="91">
        <v>0.74</v>
      </c>
      <c r="G149" s="91">
        <v>0.11</v>
      </c>
      <c r="H149" s="91">
        <v>0.24</v>
      </c>
      <c r="I149" s="91">
        <v>11.45</v>
      </c>
      <c r="J149" s="91">
        <v>3.25</v>
      </c>
      <c r="K149" s="91">
        <v>0.31</v>
      </c>
      <c r="L149" s="91">
        <v>1.05</v>
      </c>
      <c r="M149" s="91">
        <v>0.36</v>
      </c>
      <c r="N149" s="91">
        <v>3.51</v>
      </c>
      <c r="O149" s="91">
        <v>8.98</v>
      </c>
      <c r="P149" s="91">
        <v>20.55</v>
      </c>
      <c r="Q149" s="91">
        <v>3.39</v>
      </c>
      <c r="R149" s="91">
        <v>4.32</v>
      </c>
      <c r="S149" s="91">
        <v>2.91</v>
      </c>
      <c r="T149" s="91">
        <v>5.35</v>
      </c>
      <c r="U149" s="91">
        <v>5.59</v>
      </c>
      <c r="V149" s="91">
        <v>3.71</v>
      </c>
      <c r="W149" s="91">
        <v>23.46</v>
      </c>
      <c r="X149" s="91">
        <v>2.52</v>
      </c>
      <c r="Y149" s="91">
        <v>3.06</v>
      </c>
      <c r="Z149" s="91">
        <v>5.46</v>
      </c>
      <c r="AA149" s="91">
        <v>2.72</v>
      </c>
      <c r="AB149" s="91">
        <v>6.95</v>
      </c>
      <c r="AC149" s="91">
        <v>1.05</v>
      </c>
      <c r="AD149" s="91">
        <v>8.0399999999999991</v>
      </c>
      <c r="AE149" s="91">
        <v>28.8</v>
      </c>
      <c r="AF149" s="91">
        <v>13.1</v>
      </c>
      <c r="AG149" s="91">
        <v>198.48</v>
      </c>
      <c r="AH149" s="91">
        <v>46.72</v>
      </c>
      <c r="AI149" s="91">
        <v>106.24</v>
      </c>
      <c r="AJ149" s="91">
        <v>23.19</v>
      </c>
      <c r="AK149" s="91">
        <v>86.92</v>
      </c>
      <c r="AL149" s="91">
        <v>143.63999999999999</v>
      </c>
      <c r="AM149" s="91">
        <v>2.02</v>
      </c>
      <c r="AN149" s="91">
        <v>53.4</v>
      </c>
      <c r="AO149" s="91">
        <v>3.77</v>
      </c>
      <c r="AP149" s="91">
        <v>10.83</v>
      </c>
      <c r="AQ149" s="91">
        <v>7.97</v>
      </c>
      <c r="AR149" s="91">
        <v>28.69</v>
      </c>
      <c r="AS149" s="92">
        <v>30</v>
      </c>
      <c r="AT149" s="91">
        <v>2.44</v>
      </c>
      <c r="AU149" s="91">
        <v>3.04</v>
      </c>
      <c r="AV149" s="91">
        <v>8.1</v>
      </c>
      <c r="AW149" s="91">
        <v>22.69</v>
      </c>
      <c r="AX149" s="91">
        <v>37.82</v>
      </c>
      <c r="AY149" s="91">
        <v>6.22</v>
      </c>
      <c r="AZ149" s="91">
        <v>6.23</v>
      </c>
      <c r="BA149" s="91">
        <v>9.66</v>
      </c>
      <c r="BB149" s="91">
        <v>21.78</v>
      </c>
      <c r="BC149" s="91">
        <v>6.54</v>
      </c>
      <c r="BD149" s="91">
        <v>556.9</v>
      </c>
      <c r="BE149" s="91">
        <v>14.26</v>
      </c>
      <c r="BF149" s="91">
        <v>35.909999999999997</v>
      </c>
      <c r="BG149" s="91">
        <v>11.88</v>
      </c>
      <c r="BH149" s="91">
        <v>5.07</v>
      </c>
      <c r="BI149" s="91">
        <v>9.15</v>
      </c>
      <c r="BJ149" s="91">
        <v>15.93</v>
      </c>
      <c r="BK149" s="91">
        <v>9.14</v>
      </c>
      <c r="BL149" s="91">
        <v>6.31</v>
      </c>
      <c r="BM149" s="91">
        <v>1.47</v>
      </c>
      <c r="BN149" s="91">
        <v>1.31</v>
      </c>
      <c r="BO149" s="92">
        <v>0</v>
      </c>
      <c r="BP149" s="93">
        <v>0</v>
      </c>
      <c r="BQ149" s="92" t="s">
        <v>308</v>
      </c>
      <c r="BR149" s="91">
        <v>1705.25</v>
      </c>
      <c r="BS149" s="92" t="s">
        <v>308</v>
      </c>
      <c r="BT149" s="91">
        <v>569.39</v>
      </c>
      <c r="BU149" s="92" t="s">
        <v>308</v>
      </c>
      <c r="BV149" s="91">
        <v>0.12</v>
      </c>
      <c r="BW149" s="92" t="s">
        <v>308</v>
      </c>
      <c r="BX149" s="91">
        <v>0.47</v>
      </c>
      <c r="BY149" s="92" t="s">
        <v>308</v>
      </c>
      <c r="BZ149" s="91">
        <v>569.98</v>
      </c>
      <c r="CA149" s="92" t="s">
        <v>308</v>
      </c>
      <c r="CB149" s="92">
        <v>0</v>
      </c>
      <c r="CC149" s="92" t="s">
        <v>308</v>
      </c>
      <c r="CD149" s="92">
        <v>0</v>
      </c>
      <c r="CE149" s="92" t="s">
        <v>308</v>
      </c>
      <c r="CF149" s="92">
        <v>0</v>
      </c>
      <c r="CG149" s="92" t="s">
        <v>308</v>
      </c>
      <c r="CH149" s="92">
        <v>0</v>
      </c>
      <c r="CI149" s="92" t="s">
        <v>308</v>
      </c>
      <c r="CJ149" s="92">
        <v>0</v>
      </c>
      <c r="CK149" s="92" t="s">
        <v>308</v>
      </c>
      <c r="CL149" s="92">
        <v>0</v>
      </c>
      <c r="CM149" s="92" t="s">
        <v>308</v>
      </c>
      <c r="CN149" s="92">
        <v>0</v>
      </c>
      <c r="CO149" s="92" t="s">
        <v>308</v>
      </c>
      <c r="CP149" s="92">
        <v>0</v>
      </c>
      <c r="CQ149" s="92" t="s">
        <v>308</v>
      </c>
      <c r="CR149" s="94">
        <v>2.2200000000000002</v>
      </c>
      <c r="CS149" s="92" t="s">
        <v>308</v>
      </c>
      <c r="CT149" s="91">
        <v>2.2200000000000002</v>
      </c>
      <c r="CU149" s="92" t="s">
        <v>308</v>
      </c>
      <c r="CV149" s="91">
        <v>572.19000000000005</v>
      </c>
      <c r="CW149" s="92" t="s">
        <v>308</v>
      </c>
      <c r="CX149" s="91">
        <v>2277.4499999999998</v>
      </c>
      <c r="CY149" s="92" t="s">
        <v>308</v>
      </c>
    </row>
    <row r="150" spans="1:103" ht="14.5" x14ac:dyDescent="0.35">
      <c r="A150" s="86" t="s">
        <v>408</v>
      </c>
      <c r="B150" s="86" t="s">
        <v>379</v>
      </c>
      <c r="C150" s="71" t="str">
        <f>'Correspondance tables'!K57</f>
        <v>ISIC 84</v>
      </c>
      <c r="D150" s="71" t="str">
        <f>VLOOKUP(C150, 'Correspondance tables'!$O$3:$P$73, 2, FALSE)</f>
        <v>ISIC 84</v>
      </c>
      <c r="E150" s="87">
        <v>31.78</v>
      </c>
      <c r="F150" s="87">
        <v>3.61</v>
      </c>
      <c r="G150" s="87">
        <v>4.4800000000000004</v>
      </c>
      <c r="H150" s="87">
        <v>74.28</v>
      </c>
      <c r="I150" s="87">
        <v>404.42</v>
      </c>
      <c r="J150" s="87">
        <v>58.71</v>
      </c>
      <c r="K150" s="87">
        <v>35.08</v>
      </c>
      <c r="L150" s="87">
        <v>58.51</v>
      </c>
      <c r="M150" s="87">
        <v>54.95</v>
      </c>
      <c r="N150" s="87">
        <v>83.91</v>
      </c>
      <c r="O150" s="87">
        <v>241.59</v>
      </c>
      <c r="P150" s="87">
        <v>183.94</v>
      </c>
      <c r="Q150" s="87">
        <v>148.72999999999999</v>
      </c>
      <c r="R150" s="87">
        <v>116.47</v>
      </c>
      <c r="S150" s="87">
        <v>135.24</v>
      </c>
      <c r="T150" s="87">
        <v>163.34</v>
      </c>
      <c r="U150" s="87">
        <v>107.97</v>
      </c>
      <c r="V150" s="87">
        <v>149.33000000000001</v>
      </c>
      <c r="W150" s="87">
        <v>352.4</v>
      </c>
      <c r="X150" s="87">
        <v>334.96</v>
      </c>
      <c r="Y150" s="87">
        <v>99.12</v>
      </c>
      <c r="Z150" s="87">
        <v>162.66999999999999</v>
      </c>
      <c r="AA150" s="87">
        <v>87.14</v>
      </c>
      <c r="AB150" s="87">
        <v>420.09</v>
      </c>
      <c r="AC150" s="87">
        <v>37.53</v>
      </c>
      <c r="AD150" s="87">
        <v>203.51</v>
      </c>
      <c r="AE150" s="87">
        <v>511.59</v>
      </c>
      <c r="AF150" s="87">
        <v>297.73</v>
      </c>
      <c r="AG150" s="87">
        <v>2667.58</v>
      </c>
      <c r="AH150" s="87">
        <v>1199.7</v>
      </c>
      <c r="AI150" s="87">
        <v>419.71</v>
      </c>
      <c r="AJ150" s="87">
        <v>112.99</v>
      </c>
      <c r="AK150" s="87">
        <v>96.85</v>
      </c>
      <c r="AL150" s="87">
        <v>542.89</v>
      </c>
      <c r="AM150" s="87">
        <v>33.94</v>
      </c>
      <c r="AN150" s="87">
        <v>455.93</v>
      </c>
      <c r="AO150" s="87">
        <v>111.24</v>
      </c>
      <c r="AP150" s="87">
        <v>307.43</v>
      </c>
      <c r="AQ150" s="87">
        <v>590.35</v>
      </c>
      <c r="AR150" s="87">
        <v>1301.23</v>
      </c>
      <c r="AS150" s="87">
        <v>2262.46</v>
      </c>
      <c r="AT150" s="87">
        <v>683.67</v>
      </c>
      <c r="AU150" s="87">
        <v>332.57</v>
      </c>
      <c r="AV150" s="87">
        <v>282.83999999999997</v>
      </c>
      <c r="AW150" s="87">
        <v>2326.75</v>
      </c>
      <c r="AX150" s="87">
        <v>247.77</v>
      </c>
      <c r="AY150" s="87">
        <v>454.07</v>
      </c>
      <c r="AZ150" s="87">
        <v>237.91</v>
      </c>
      <c r="BA150" s="87">
        <v>168.06</v>
      </c>
      <c r="BB150" s="87">
        <v>528.13</v>
      </c>
      <c r="BC150" s="87">
        <v>113.57</v>
      </c>
      <c r="BD150" s="87">
        <v>172.21</v>
      </c>
      <c r="BE150" s="87">
        <v>3356.06</v>
      </c>
      <c r="BF150" s="87">
        <v>1015.68</v>
      </c>
      <c r="BG150" s="87">
        <v>665.26</v>
      </c>
      <c r="BH150" s="87">
        <v>635.15</v>
      </c>
      <c r="BI150" s="87">
        <v>307.89</v>
      </c>
      <c r="BJ150" s="87">
        <v>142.55000000000001</v>
      </c>
      <c r="BK150" s="87">
        <v>135.36000000000001</v>
      </c>
      <c r="BL150" s="87">
        <v>341.98</v>
      </c>
      <c r="BM150" s="87">
        <v>53.94</v>
      </c>
      <c r="BN150" s="87">
        <v>96.29</v>
      </c>
      <c r="BO150" s="88">
        <v>0</v>
      </c>
      <c r="BP150" s="89">
        <v>0</v>
      </c>
      <c r="BQ150" s="88" t="s">
        <v>308</v>
      </c>
      <c r="BR150" s="87">
        <v>26963.09</v>
      </c>
      <c r="BS150" s="88" t="s">
        <v>308</v>
      </c>
      <c r="BT150" s="87">
        <v>288.43</v>
      </c>
      <c r="BU150" s="88" t="s">
        <v>308</v>
      </c>
      <c r="BV150" s="88">
        <v>0</v>
      </c>
      <c r="BW150" s="88" t="s">
        <v>308</v>
      </c>
      <c r="BX150" s="87">
        <v>0.28000000000000003</v>
      </c>
      <c r="BY150" s="88" t="s">
        <v>308</v>
      </c>
      <c r="BZ150" s="87">
        <v>288.70999999999998</v>
      </c>
      <c r="CA150" s="88" t="s">
        <v>308</v>
      </c>
      <c r="CB150" s="88">
        <v>0</v>
      </c>
      <c r="CC150" s="88" t="s">
        <v>308</v>
      </c>
      <c r="CD150" s="88">
        <v>0</v>
      </c>
      <c r="CE150" s="88" t="s">
        <v>308</v>
      </c>
      <c r="CF150" s="87">
        <v>0.2</v>
      </c>
      <c r="CG150" s="88" t="s">
        <v>308</v>
      </c>
      <c r="CH150" s="87">
        <v>0.2</v>
      </c>
      <c r="CI150" s="88" t="s">
        <v>308</v>
      </c>
      <c r="CJ150" s="87">
        <v>0.2</v>
      </c>
      <c r="CK150" s="88" t="s">
        <v>308</v>
      </c>
      <c r="CL150" s="88">
        <v>0</v>
      </c>
      <c r="CM150" s="88" t="s">
        <v>308</v>
      </c>
      <c r="CN150" s="88">
        <v>0</v>
      </c>
      <c r="CO150" s="88" t="s">
        <v>308</v>
      </c>
      <c r="CP150" s="88">
        <v>0</v>
      </c>
      <c r="CQ150" s="88" t="s">
        <v>308</v>
      </c>
      <c r="CR150" s="90">
        <v>63.38</v>
      </c>
      <c r="CS150" s="88" t="s">
        <v>308</v>
      </c>
      <c r="CT150" s="87">
        <v>63.38</v>
      </c>
      <c r="CU150" s="88" t="s">
        <v>308</v>
      </c>
      <c r="CV150" s="87">
        <v>352.29</v>
      </c>
      <c r="CW150" s="88" t="s">
        <v>308</v>
      </c>
      <c r="CX150" s="87">
        <v>27315.38</v>
      </c>
      <c r="CY150" s="88" t="s">
        <v>308</v>
      </c>
    </row>
    <row r="151" spans="1:103" ht="14.5" x14ac:dyDescent="0.35">
      <c r="A151" s="86" t="s">
        <v>408</v>
      </c>
      <c r="B151" s="86" t="s">
        <v>380</v>
      </c>
      <c r="C151" s="71" t="str">
        <f>'Correspondance tables'!K58</f>
        <v>ISIC 85</v>
      </c>
      <c r="D151" s="71" t="str">
        <f>VLOOKUP(C151, 'Correspondance tables'!$O$3:$P$73, 2, FALSE)</f>
        <v>ISIC 85</v>
      </c>
      <c r="E151" s="91">
        <v>1.9</v>
      </c>
      <c r="F151" s="91">
        <v>0.5</v>
      </c>
      <c r="G151" s="91">
        <v>0.06</v>
      </c>
      <c r="H151" s="91">
        <v>0.56999999999999995</v>
      </c>
      <c r="I151" s="91">
        <v>3.79</v>
      </c>
      <c r="J151" s="91">
        <v>0.39</v>
      </c>
      <c r="K151" s="91">
        <v>0.76</v>
      </c>
      <c r="L151" s="91">
        <v>1.17</v>
      </c>
      <c r="M151" s="91">
        <v>0.6</v>
      </c>
      <c r="N151" s="91">
        <v>0.89</v>
      </c>
      <c r="O151" s="91">
        <v>3.08</v>
      </c>
      <c r="P151" s="91">
        <v>0.88</v>
      </c>
      <c r="Q151" s="91">
        <v>1.25</v>
      </c>
      <c r="R151" s="91">
        <v>1.19</v>
      </c>
      <c r="S151" s="91">
        <v>1.59</v>
      </c>
      <c r="T151" s="91">
        <v>2.46</v>
      </c>
      <c r="U151" s="91">
        <v>1.27</v>
      </c>
      <c r="V151" s="91">
        <v>1.46</v>
      </c>
      <c r="W151" s="91">
        <v>3.34</v>
      </c>
      <c r="X151" s="91">
        <v>2.12</v>
      </c>
      <c r="Y151" s="91">
        <v>0.52</v>
      </c>
      <c r="Z151" s="91">
        <v>0.75</v>
      </c>
      <c r="AA151" s="91">
        <v>0.64</v>
      </c>
      <c r="AB151" s="91">
        <v>16.510000000000002</v>
      </c>
      <c r="AC151" s="91">
        <v>1.17</v>
      </c>
      <c r="AD151" s="91">
        <v>2.4300000000000002</v>
      </c>
      <c r="AE151" s="91">
        <v>73.010000000000005</v>
      </c>
      <c r="AF151" s="91">
        <v>1.1200000000000001</v>
      </c>
      <c r="AG151" s="91">
        <v>4.08</v>
      </c>
      <c r="AH151" s="91">
        <v>3.85</v>
      </c>
      <c r="AI151" s="91">
        <v>117.43</v>
      </c>
      <c r="AJ151" s="91">
        <v>0.41</v>
      </c>
      <c r="AK151" s="91">
        <v>0.47</v>
      </c>
      <c r="AL151" s="91">
        <v>3.11</v>
      </c>
      <c r="AM151" s="91">
        <v>0.28999999999999998</v>
      </c>
      <c r="AN151" s="91">
        <v>2.06</v>
      </c>
      <c r="AO151" s="91">
        <v>0.47</v>
      </c>
      <c r="AP151" s="91">
        <v>0.47</v>
      </c>
      <c r="AQ151" s="91">
        <v>1.73</v>
      </c>
      <c r="AR151" s="91">
        <v>2.33</v>
      </c>
      <c r="AS151" s="91">
        <v>3.37</v>
      </c>
      <c r="AT151" s="91">
        <v>1.22</v>
      </c>
      <c r="AU151" s="91">
        <v>1.06</v>
      </c>
      <c r="AV151" s="91">
        <v>258.29000000000002</v>
      </c>
      <c r="AW151" s="91">
        <v>8.32</v>
      </c>
      <c r="AX151" s="91">
        <v>223.61</v>
      </c>
      <c r="AY151" s="91">
        <v>0.47</v>
      </c>
      <c r="AZ151" s="91">
        <v>1.33</v>
      </c>
      <c r="BA151" s="91">
        <v>1.69</v>
      </c>
      <c r="BB151" s="91">
        <v>0.82</v>
      </c>
      <c r="BC151" s="91">
        <v>0.65</v>
      </c>
      <c r="BD151" s="91">
        <v>0.3</v>
      </c>
      <c r="BE151" s="91">
        <v>3.83</v>
      </c>
      <c r="BF151" s="91">
        <v>244.38</v>
      </c>
      <c r="BG151" s="91">
        <v>1.84</v>
      </c>
      <c r="BH151" s="91">
        <v>19.46</v>
      </c>
      <c r="BI151" s="91">
        <v>15.8</v>
      </c>
      <c r="BJ151" s="91">
        <v>1.06</v>
      </c>
      <c r="BK151" s="91">
        <v>0.52</v>
      </c>
      <c r="BL151" s="91">
        <v>1.89</v>
      </c>
      <c r="BM151" s="91">
        <v>7.0000000000000007E-2</v>
      </c>
      <c r="BN151" s="91">
        <v>0.25</v>
      </c>
      <c r="BO151" s="92">
        <v>0</v>
      </c>
      <c r="BP151" s="93">
        <v>0</v>
      </c>
      <c r="BQ151" s="92" t="s">
        <v>308</v>
      </c>
      <c r="BR151" s="91">
        <v>1052.3499999999999</v>
      </c>
      <c r="BS151" s="92" t="s">
        <v>308</v>
      </c>
      <c r="BT151" s="91">
        <v>71.62</v>
      </c>
      <c r="BU151" s="92" t="s">
        <v>308</v>
      </c>
      <c r="BV151" s="92">
        <v>0</v>
      </c>
      <c r="BW151" s="92" t="s">
        <v>308</v>
      </c>
      <c r="BX151" s="91">
        <v>51.57</v>
      </c>
      <c r="BY151" s="92" t="s">
        <v>308</v>
      </c>
      <c r="BZ151" s="91">
        <v>123.19</v>
      </c>
      <c r="CA151" s="92" t="s">
        <v>308</v>
      </c>
      <c r="CB151" s="91">
        <v>30.03</v>
      </c>
      <c r="CC151" s="92" t="s">
        <v>308</v>
      </c>
      <c r="CD151" s="92">
        <v>0</v>
      </c>
      <c r="CE151" s="92" t="s">
        <v>308</v>
      </c>
      <c r="CF151" s="92">
        <v>0</v>
      </c>
      <c r="CG151" s="92" t="s">
        <v>308</v>
      </c>
      <c r="CH151" s="92">
        <v>0</v>
      </c>
      <c r="CI151" s="92" t="s">
        <v>308</v>
      </c>
      <c r="CJ151" s="91">
        <v>30.03</v>
      </c>
      <c r="CK151" s="92" t="s">
        <v>308</v>
      </c>
      <c r="CL151" s="92">
        <v>0</v>
      </c>
      <c r="CM151" s="92" t="s">
        <v>308</v>
      </c>
      <c r="CN151" s="92">
        <v>0</v>
      </c>
      <c r="CO151" s="92" t="s">
        <v>308</v>
      </c>
      <c r="CP151" s="92">
        <v>0</v>
      </c>
      <c r="CQ151" s="92" t="s">
        <v>308</v>
      </c>
      <c r="CR151" s="94">
        <v>17.579999999999998</v>
      </c>
      <c r="CS151" s="92" t="s">
        <v>308</v>
      </c>
      <c r="CT151" s="91">
        <v>17.579999999999998</v>
      </c>
      <c r="CU151" s="92" t="s">
        <v>308</v>
      </c>
      <c r="CV151" s="91">
        <v>170.8</v>
      </c>
      <c r="CW151" s="92" t="s">
        <v>308</v>
      </c>
      <c r="CX151" s="91">
        <v>1223.1500000000001</v>
      </c>
      <c r="CY151" s="92" t="s">
        <v>308</v>
      </c>
    </row>
    <row r="152" spans="1:103" ht="14.5" x14ac:dyDescent="0.35">
      <c r="A152" s="86" t="s">
        <v>408</v>
      </c>
      <c r="B152" s="86" t="s">
        <v>381</v>
      </c>
      <c r="C152" s="71" t="str">
        <f>'Correspondance tables'!K59</f>
        <v>ISIC 86</v>
      </c>
      <c r="D152" s="71" t="str">
        <f>VLOOKUP(C152, 'Correspondance tables'!$O$3:$P$73, 2, FALSE)</f>
        <v>ISIC 86T88</v>
      </c>
      <c r="E152" s="87">
        <v>0.53</v>
      </c>
      <c r="F152" s="87">
        <v>0.05</v>
      </c>
      <c r="G152" s="87">
        <v>0.24</v>
      </c>
      <c r="H152" s="87">
        <v>1.01</v>
      </c>
      <c r="I152" s="87">
        <v>5.79</v>
      </c>
      <c r="J152" s="87">
        <v>0.57999999999999996</v>
      </c>
      <c r="K152" s="87">
        <v>0.28000000000000003</v>
      </c>
      <c r="L152" s="87">
        <v>0.44</v>
      </c>
      <c r="M152" s="87">
        <v>1.61</v>
      </c>
      <c r="N152" s="87">
        <v>0.83</v>
      </c>
      <c r="O152" s="87">
        <v>1.62</v>
      </c>
      <c r="P152" s="87">
        <v>3.55</v>
      </c>
      <c r="Q152" s="87">
        <v>1.1100000000000001</v>
      </c>
      <c r="R152" s="87">
        <v>0.64</v>
      </c>
      <c r="S152" s="88">
        <v>2</v>
      </c>
      <c r="T152" s="87">
        <v>1.81</v>
      </c>
      <c r="U152" s="87">
        <v>1.85</v>
      </c>
      <c r="V152" s="87">
        <v>2.1800000000000002</v>
      </c>
      <c r="W152" s="87">
        <v>5.03</v>
      </c>
      <c r="X152" s="87">
        <v>2.66</v>
      </c>
      <c r="Y152" s="87">
        <v>1.37</v>
      </c>
      <c r="Z152" s="87">
        <v>0.83</v>
      </c>
      <c r="AA152" s="87">
        <v>1.1100000000000001</v>
      </c>
      <c r="AB152" s="87">
        <v>3.78</v>
      </c>
      <c r="AC152" s="87">
        <v>0.78</v>
      </c>
      <c r="AD152" s="87">
        <v>0.73</v>
      </c>
      <c r="AE152" s="87">
        <v>2.62</v>
      </c>
      <c r="AF152" s="87">
        <v>3.79</v>
      </c>
      <c r="AG152" s="87">
        <v>13.51</v>
      </c>
      <c r="AH152" s="87">
        <v>4.88</v>
      </c>
      <c r="AI152" s="87">
        <v>1.71</v>
      </c>
      <c r="AJ152" s="87">
        <v>8.99</v>
      </c>
      <c r="AK152" s="87">
        <v>18.559999999999999</v>
      </c>
      <c r="AL152" s="87">
        <v>1.53</v>
      </c>
      <c r="AM152" s="87">
        <v>0.86</v>
      </c>
      <c r="AN152" s="87">
        <v>1.55</v>
      </c>
      <c r="AO152" s="87">
        <v>1.1000000000000001</v>
      </c>
      <c r="AP152" s="87">
        <v>0.69</v>
      </c>
      <c r="AQ152" s="87">
        <v>6.58</v>
      </c>
      <c r="AR152" s="87">
        <v>24.64</v>
      </c>
      <c r="AS152" s="87">
        <v>7.64</v>
      </c>
      <c r="AT152" s="87">
        <v>2.82</v>
      </c>
      <c r="AU152" s="87">
        <v>1.48</v>
      </c>
      <c r="AV152" s="87">
        <v>1.77</v>
      </c>
      <c r="AW152" s="87">
        <v>7.56</v>
      </c>
      <c r="AX152" s="87">
        <v>4.12</v>
      </c>
      <c r="AY152" s="87">
        <v>3.43</v>
      </c>
      <c r="AZ152" s="87">
        <v>1.1299999999999999</v>
      </c>
      <c r="BA152" s="87">
        <v>1.63</v>
      </c>
      <c r="BB152" s="87">
        <v>0.97</v>
      </c>
      <c r="BC152" s="87">
        <v>2.33</v>
      </c>
      <c r="BD152" s="87">
        <v>0.19</v>
      </c>
      <c r="BE152" s="87">
        <v>4.7300000000000004</v>
      </c>
      <c r="BF152" s="87">
        <v>17.829999999999998</v>
      </c>
      <c r="BG152" s="87">
        <v>73.97</v>
      </c>
      <c r="BH152" s="87">
        <v>8.1199999999999992</v>
      </c>
      <c r="BI152" s="87">
        <v>6.01</v>
      </c>
      <c r="BJ152" s="87">
        <v>0.97</v>
      </c>
      <c r="BK152" s="87">
        <v>0.75</v>
      </c>
      <c r="BL152" s="87">
        <v>4.33</v>
      </c>
      <c r="BM152" s="87">
        <v>0.93</v>
      </c>
      <c r="BN152" s="87">
        <v>2.4900000000000002</v>
      </c>
      <c r="BO152" s="88">
        <v>0</v>
      </c>
      <c r="BP152" s="89">
        <v>0</v>
      </c>
      <c r="BQ152" s="88" t="s">
        <v>308</v>
      </c>
      <c r="BR152" s="87">
        <v>288.60000000000002</v>
      </c>
      <c r="BS152" s="88" t="s">
        <v>308</v>
      </c>
      <c r="BT152" s="87">
        <v>494.93</v>
      </c>
      <c r="BU152" s="88" t="s">
        <v>308</v>
      </c>
      <c r="BV152" s="87">
        <v>1.6</v>
      </c>
      <c r="BW152" s="88" t="s">
        <v>308</v>
      </c>
      <c r="BX152" s="87">
        <v>56.73</v>
      </c>
      <c r="BY152" s="88" t="s">
        <v>308</v>
      </c>
      <c r="BZ152" s="87">
        <v>553.26</v>
      </c>
      <c r="CA152" s="88" t="s">
        <v>308</v>
      </c>
      <c r="CB152" s="88">
        <v>0</v>
      </c>
      <c r="CC152" s="88" t="s">
        <v>308</v>
      </c>
      <c r="CD152" s="88">
        <v>0</v>
      </c>
      <c r="CE152" s="88" t="s">
        <v>308</v>
      </c>
      <c r="CF152" s="88">
        <v>0</v>
      </c>
      <c r="CG152" s="88" t="s">
        <v>308</v>
      </c>
      <c r="CH152" s="88">
        <v>0</v>
      </c>
      <c r="CI152" s="88" t="s">
        <v>308</v>
      </c>
      <c r="CJ152" s="88">
        <v>0</v>
      </c>
      <c r="CK152" s="88" t="s">
        <v>308</v>
      </c>
      <c r="CL152" s="88">
        <v>0</v>
      </c>
      <c r="CM152" s="88" t="s">
        <v>308</v>
      </c>
      <c r="CN152" s="88">
        <v>0</v>
      </c>
      <c r="CO152" s="88" t="s">
        <v>308</v>
      </c>
      <c r="CP152" s="88">
        <v>0</v>
      </c>
      <c r="CQ152" s="88" t="s">
        <v>308</v>
      </c>
      <c r="CR152" s="90">
        <v>0.62</v>
      </c>
      <c r="CS152" s="88" t="s">
        <v>308</v>
      </c>
      <c r="CT152" s="87">
        <v>0.62</v>
      </c>
      <c r="CU152" s="88" t="s">
        <v>308</v>
      </c>
      <c r="CV152" s="87">
        <v>553.88</v>
      </c>
      <c r="CW152" s="88" t="s">
        <v>308</v>
      </c>
      <c r="CX152" s="87">
        <v>842.47</v>
      </c>
      <c r="CY152" s="88" t="s">
        <v>308</v>
      </c>
    </row>
    <row r="153" spans="1:103" ht="14.5" x14ac:dyDescent="0.35">
      <c r="A153" s="86" t="s">
        <v>408</v>
      </c>
      <c r="B153" s="86" t="s">
        <v>382</v>
      </c>
      <c r="C153" s="71" t="str">
        <f>'Correspondance tables'!K60</f>
        <v>ISIC 87-88</v>
      </c>
      <c r="D153" s="71" t="str">
        <f>VLOOKUP(C153, 'Correspondance tables'!$O$3:$P$73, 2, FALSE)</f>
        <v>ISIC 86T88</v>
      </c>
      <c r="E153" s="91">
        <v>0.04</v>
      </c>
      <c r="F153" s="91">
        <v>0.01</v>
      </c>
      <c r="G153" s="92">
        <v>0</v>
      </c>
      <c r="H153" s="91">
        <v>0.28999999999999998</v>
      </c>
      <c r="I153" s="91">
        <v>1.23</v>
      </c>
      <c r="J153" s="91">
        <v>7.0000000000000007E-2</v>
      </c>
      <c r="K153" s="91">
        <v>0.01</v>
      </c>
      <c r="L153" s="91">
        <v>0.03</v>
      </c>
      <c r="M153" s="91">
        <v>0.05</v>
      </c>
      <c r="N153" s="91">
        <v>2.21</v>
      </c>
      <c r="O153" s="91">
        <v>0.28999999999999998</v>
      </c>
      <c r="P153" s="91">
        <v>0.31</v>
      </c>
      <c r="Q153" s="91">
        <v>0.09</v>
      </c>
      <c r="R153" s="91">
        <v>0.32</v>
      </c>
      <c r="S153" s="91">
        <v>0.12</v>
      </c>
      <c r="T153" s="91">
        <v>0.11</v>
      </c>
      <c r="U153" s="91">
        <v>7.0000000000000007E-2</v>
      </c>
      <c r="V153" s="91">
        <v>0.08</v>
      </c>
      <c r="W153" s="91">
        <v>0.16</v>
      </c>
      <c r="X153" s="91">
        <v>0.15</v>
      </c>
      <c r="Y153" s="91">
        <v>0.1</v>
      </c>
      <c r="Z153" s="91">
        <v>7.0000000000000007E-2</v>
      </c>
      <c r="AA153" s="91">
        <v>0.14000000000000001</v>
      </c>
      <c r="AB153" s="91">
        <v>0.42</v>
      </c>
      <c r="AC153" s="91">
        <v>0.06</v>
      </c>
      <c r="AD153" s="91">
        <v>0.8</v>
      </c>
      <c r="AE153" s="91">
        <v>1.55</v>
      </c>
      <c r="AF153" s="91">
        <v>0.35</v>
      </c>
      <c r="AG153" s="91">
        <v>2.73</v>
      </c>
      <c r="AH153" s="91">
        <v>2.68</v>
      </c>
      <c r="AI153" s="91">
        <v>0.34</v>
      </c>
      <c r="AJ153" s="91">
        <v>0.05</v>
      </c>
      <c r="AK153" s="91">
        <v>0.1</v>
      </c>
      <c r="AL153" s="91">
        <v>0.27</v>
      </c>
      <c r="AM153" s="91">
        <v>0.04</v>
      </c>
      <c r="AN153" s="91">
        <v>1.08</v>
      </c>
      <c r="AO153" s="91">
        <v>0.1</v>
      </c>
      <c r="AP153" s="91">
        <v>0.04</v>
      </c>
      <c r="AQ153" s="91">
        <v>0.42</v>
      </c>
      <c r="AR153" s="91">
        <v>0.21</v>
      </c>
      <c r="AS153" s="91">
        <v>0.28000000000000003</v>
      </c>
      <c r="AT153" s="91">
        <v>0.46</v>
      </c>
      <c r="AU153" s="91">
        <v>0.31</v>
      </c>
      <c r="AV153" s="91">
        <v>0.24</v>
      </c>
      <c r="AW153" s="91">
        <v>0.71</v>
      </c>
      <c r="AX153" s="91">
        <v>0.17</v>
      </c>
      <c r="AY153" s="91">
        <v>0.53</v>
      </c>
      <c r="AZ153" s="91">
        <v>0.11</v>
      </c>
      <c r="BA153" s="91">
        <v>0.12</v>
      </c>
      <c r="BB153" s="91">
        <v>0.32</v>
      </c>
      <c r="BC153" s="91">
        <v>0.06</v>
      </c>
      <c r="BD153" s="91">
        <v>0.03</v>
      </c>
      <c r="BE153" s="91">
        <v>0.79</v>
      </c>
      <c r="BF153" s="92">
        <v>2</v>
      </c>
      <c r="BG153" s="91">
        <v>0.65</v>
      </c>
      <c r="BH153" s="91">
        <v>64.08</v>
      </c>
      <c r="BI153" s="91">
        <v>2.31</v>
      </c>
      <c r="BJ153" s="91">
        <v>0.21</v>
      </c>
      <c r="BK153" s="91">
        <v>0.93</v>
      </c>
      <c r="BL153" s="91">
        <v>0.28000000000000003</v>
      </c>
      <c r="BM153" s="91">
        <v>0.01</v>
      </c>
      <c r="BN153" s="91">
        <v>0.63</v>
      </c>
      <c r="BO153" s="92">
        <v>0</v>
      </c>
      <c r="BP153" s="93">
        <v>0</v>
      </c>
      <c r="BQ153" s="92" t="s">
        <v>308</v>
      </c>
      <c r="BR153" s="91">
        <v>92.45</v>
      </c>
      <c r="BS153" s="92" t="s">
        <v>308</v>
      </c>
      <c r="BT153" s="91">
        <v>870.37</v>
      </c>
      <c r="BU153" s="92" t="s">
        <v>308</v>
      </c>
      <c r="BV153" s="92">
        <v>1</v>
      </c>
      <c r="BW153" s="92" t="s">
        <v>308</v>
      </c>
      <c r="BX153" s="91">
        <v>191.65</v>
      </c>
      <c r="BY153" s="92" t="s">
        <v>308</v>
      </c>
      <c r="BZ153" s="91">
        <v>1063.02</v>
      </c>
      <c r="CA153" s="92" t="s">
        <v>308</v>
      </c>
      <c r="CB153" s="91">
        <v>0.02</v>
      </c>
      <c r="CC153" s="92" t="s">
        <v>308</v>
      </c>
      <c r="CD153" s="92">
        <v>0</v>
      </c>
      <c r="CE153" s="92" t="s">
        <v>308</v>
      </c>
      <c r="CF153" s="92">
        <v>0</v>
      </c>
      <c r="CG153" s="92" t="s">
        <v>308</v>
      </c>
      <c r="CH153" s="92">
        <v>0</v>
      </c>
      <c r="CI153" s="92" t="s">
        <v>308</v>
      </c>
      <c r="CJ153" s="91">
        <v>0.02</v>
      </c>
      <c r="CK153" s="92" t="s">
        <v>308</v>
      </c>
      <c r="CL153" s="92">
        <v>0</v>
      </c>
      <c r="CM153" s="92" t="s">
        <v>308</v>
      </c>
      <c r="CN153" s="92">
        <v>0</v>
      </c>
      <c r="CO153" s="92" t="s">
        <v>308</v>
      </c>
      <c r="CP153" s="92">
        <v>0</v>
      </c>
      <c r="CQ153" s="92" t="s">
        <v>308</v>
      </c>
      <c r="CR153" s="94">
        <v>7.0000000000000007E-2</v>
      </c>
      <c r="CS153" s="92" t="s">
        <v>308</v>
      </c>
      <c r="CT153" s="91">
        <v>7.0000000000000007E-2</v>
      </c>
      <c r="CU153" s="92" t="s">
        <v>308</v>
      </c>
      <c r="CV153" s="91">
        <v>1063.1099999999999</v>
      </c>
      <c r="CW153" s="92" t="s">
        <v>308</v>
      </c>
      <c r="CX153" s="91">
        <v>1155.56</v>
      </c>
      <c r="CY153" s="92" t="s">
        <v>308</v>
      </c>
    </row>
    <row r="154" spans="1:103" ht="14.5" x14ac:dyDescent="0.35">
      <c r="A154" s="86" t="s">
        <v>408</v>
      </c>
      <c r="B154" s="86" t="s">
        <v>383</v>
      </c>
      <c r="C154" s="71" t="str">
        <f>'Correspondance tables'!K61</f>
        <v>ISIC 90-92</v>
      </c>
      <c r="D154" s="71" t="str">
        <f>VLOOKUP(C154, 'Correspondance tables'!$O$3:$P$73, 2, FALSE)</f>
        <v>ISIC 90T96</v>
      </c>
      <c r="E154" s="88">
        <v>0</v>
      </c>
      <c r="F154" s="88">
        <v>0</v>
      </c>
      <c r="G154" s="88">
        <v>0</v>
      </c>
      <c r="H154" s="88">
        <v>0</v>
      </c>
      <c r="I154" s="88">
        <v>0</v>
      </c>
      <c r="J154" s="87">
        <v>0.02</v>
      </c>
      <c r="K154" s="88">
        <v>0</v>
      </c>
      <c r="L154" s="88">
        <v>0</v>
      </c>
      <c r="M154" s="88">
        <v>0</v>
      </c>
      <c r="N154" s="88">
        <v>0</v>
      </c>
      <c r="O154" s="87">
        <v>0.18</v>
      </c>
      <c r="P154" s="88">
        <v>0</v>
      </c>
      <c r="Q154" s="88">
        <v>0</v>
      </c>
      <c r="R154" s="88">
        <v>0</v>
      </c>
      <c r="S154" s="88">
        <v>0</v>
      </c>
      <c r="T154" s="88">
        <v>0</v>
      </c>
      <c r="U154" s="88">
        <v>0</v>
      </c>
      <c r="V154" s="87">
        <v>0.02</v>
      </c>
      <c r="W154" s="88">
        <v>0</v>
      </c>
      <c r="X154" s="88">
        <v>0</v>
      </c>
      <c r="Y154" s="87">
        <v>0.02</v>
      </c>
      <c r="Z154" s="88">
        <v>0</v>
      </c>
      <c r="AA154" s="88">
        <v>0</v>
      </c>
      <c r="AB154" s="87">
        <v>0.04</v>
      </c>
      <c r="AC154" s="88">
        <v>0</v>
      </c>
      <c r="AD154" s="88">
        <v>0</v>
      </c>
      <c r="AE154" s="88">
        <v>0</v>
      </c>
      <c r="AF154" s="88">
        <v>0</v>
      </c>
      <c r="AG154" s="87">
        <v>0.2</v>
      </c>
      <c r="AH154" s="88">
        <v>0</v>
      </c>
      <c r="AI154" s="87">
        <v>0.02</v>
      </c>
      <c r="AJ154" s="88">
        <v>0</v>
      </c>
      <c r="AK154" s="88">
        <v>0</v>
      </c>
      <c r="AL154" s="88">
        <v>0</v>
      </c>
      <c r="AM154" s="88">
        <v>0</v>
      </c>
      <c r="AN154" s="88">
        <v>0</v>
      </c>
      <c r="AO154" s="87">
        <v>0.68</v>
      </c>
      <c r="AP154" s="88">
        <v>0</v>
      </c>
      <c r="AQ154" s="88">
        <v>0</v>
      </c>
      <c r="AR154" s="87">
        <v>0.12</v>
      </c>
      <c r="AS154" s="87">
        <v>0.68</v>
      </c>
      <c r="AT154" s="87">
        <v>0.84</v>
      </c>
      <c r="AU154" s="88">
        <v>0</v>
      </c>
      <c r="AV154" s="88">
        <v>0</v>
      </c>
      <c r="AW154" s="87">
        <v>0.02</v>
      </c>
      <c r="AX154" s="88">
        <v>0</v>
      </c>
      <c r="AY154" s="87">
        <v>0.02</v>
      </c>
      <c r="AZ154" s="88">
        <v>0</v>
      </c>
      <c r="BA154" s="88">
        <v>0</v>
      </c>
      <c r="BB154" s="88">
        <v>0</v>
      </c>
      <c r="BC154" s="88">
        <v>0</v>
      </c>
      <c r="BD154" s="88">
        <v>0</v>
      </c>
      <c r="BE154" s="88">
        <v>0</v>
      </c>
      <c r="BF154" s="87">
        <v>0.83</v>
      </c>
      <c r="BG154" s="88">
        <v>0</v>
      </c>
      <c r="BH154" s="87">
        <v>1.1100000000000001</v>
      </c>
      <c r="BI154" s="87">
        <v>4.2</v>
      </c>
      <c r="BJ154" s="88">
        <v>0</v>
      </c>
      <c r="BK154" s="88">
        <v>0</v>
      </c>
      <c r="BL154" s="88">
        <v>0</v>
      </c>
      <c r="BM154" s="88">
        <v>0</v>
      </c>
      <c r="BN154" s="88">
        <v>0</v>
      </c>
      <c r="BO154" s="88">
        <v>0</v>
      </c>
      <c r="BP154" s="89">
        <v>0</v>
      </c>
      <c r="BQ154" s="88" t="s">
        <v>308</v>
      </c>
      <c r="BR154" s="87">
        <v>9.02</v>
      </c>
      <c r="BS154" s="88" t="s">
        <v>308</v>
      </c>
      <c r="BT154" s="88">
        <v>0</v>
      </c>
      <c r="BU154" s="88" t="s">
        <v>308</v>
      </c>
      <c r="BV154" s="87">
        <v>1.42</v>
      </c>
      <c r="BW154" s="88" t="s">
        <v>308</v>
      </c>
      <c r="BX154" s="87">
        <v>3.33</v>
      </c>
      <c r="BY154" s="88" t="s">
        <v>308</v>
      </c>
      <c r="BZ154" s="87">
        <v>4.75</v>
      </c>
      <c r="CA154" s="88" t="s">
        <v>308</v>
      </c>
      <c r="CB154" s="88">
        <v>0</v>
      </c>
      <c r="CC154" s="88" t="s">
        <v>308</v>
      </c>
      <c r="CD154" s="88">
        <v>0</v>
      </c>
      <c r="CE154" s="88" t="s">
        <v>308</v>
      </c>
      <c r="CF154" s="88">
        <v>0</v>
      </c>
      <c r="CG154" s="88" t="s">
        <v>308</v>
      </c>
      <c r="CH154" s="88">
        <v>0</v>
      </c>
      <c r="CI154" s="88" t="s">
        <v>308</v>
      </c>
      <c r="CJ154" s="88">
        <v>0</v>
      </c>
      <c r="CK154" s="88" t="s">
        <v>308</v>
      </c>
      <c r="CL154" s="88">
        <v>0</v>
      </c>
      <c r="CM154" s="88" t="s">
        <v>308</v>
      </c>
      <c r="CN154" s="88">
        <v>0</v>
      </c>
      <c r="CO154" s="88" t="s">
        <v>308</v>
      </c>
      <c r="CP154" s="88">
        <v>0</v>
      </c>
      <c r="CQ154" s="88" t="s">
        <v>308</v>
      </c>
      <c r="CR154" s="105">
        <v>0</v>
      </c>
      <c r="CS154" s="88" t="s">
        <v>308</v>
      </c>
      <c r="CT154" s="88">
        <v>0</v>
      </c>
      <c r="CU154" s="88" t="s">
        <v>308</v>
      </c>
      <c r="CV154" s="87">
        <v>4.75</v>
      </c>
      <c r="CW154" s="88" t="s">
        <v>308</v>
      </c>
      <c r="CX154" s="87">
        <v>13.77</v>
      </c>
      <c r="CY154" s="88" t="s">
        <v>308</v>
      </c>
    </row>
    <row r="155" spans="1:103" ht="14.5" x14ac:dyDescent="0.35">
      <c r="A155" s="86" t="s">
        <v>408</v>
      </c>
      <c r="B155" s="86" t="s">
        <v>384</v>
      </c>
      <c r="C155" s="71" t="str">
        <f>'Correspondance tables'!K62</f>
        <v>ISIC 93</v>
      </c>
      <c r="D155" s="71" t="str">
        <f>VLOOKUP(C155, 'Correspondance tables'!$O$3:$P$73, 2, FALSE)</f>
        <v>ISIC 90T96</v>
      </c>
      <c r="E155" s="91">
        <v>0.19</v>
      </c>
      <c r="F155" s="91">
        <v>0.04</v>
      </c>
      <c r="G155" s="91">
        <v>0.02</v>
      </c>
      <c r="H155" s="91">
        <v>0.26</v>
      </c>
      <c r="I155" s="91">
        <v>6.75</v>
      </c>
      <c r="J155" s="91">
        <v>0.57999999999999996</v>
      </c>
      <c r="K155" s="91">
        <v>0.34</v>
      </c>
      <c r="L155" s="91">
        <v>0.38</v>
      </c>
      <c r="M155" s="91">
        <v>3.46</v>
      </c>
      <c r="N155" s="91">
        <v>0.63</v>
      </c>
      <c r="O155" s="91">
        <v>2.13</v>
      </c>
      <c r="P155" s="91">
        <v>4.38</v>
      </c>
      <c r="Q155" s="91">
        <v>0.66</v>
      </c>
      <c r="R155" s="91">
        <v>0.98</v>
      </c>
      <c r="S155" s="91">
        <v>0.62</v>
      </c>
      <c r="T155" s="91">
        <v>1.29</v>
      </c>
      <c r="U155" s="91">
        <v>0.87</v>
      </c>
      <c r="V155" s="91">
        <v>0.44</v>
      </c>
      <c r="W155" s="91">
        <v>0.95</v>
      </c>
      <c r="X155" s="91">
        <v>1.1299999999999999</v>
      </c>
      <c r="Y155" s="91">
        <v>4.4800000000000004</v>
      </c>
      <c r="Z155" s="91">
        <v>5.07</v>
      </c>
      <c r="AA155" s="91">
        <v>0.62</v>
      </c>
      <c r="AB155" s="91">
        <v>2.69</v>
      </c>
      <c r="AC155" s="91">
        <v>0.24</v>
      </c>
      <c r="AD155" s="91">
        <v>0.88</v>
      </c>
      <c r="AE155" s="91">
        <v>3.37</v>
      </c>
      <c r="AF155" s="91">
        <v>3.3</v>
      </c>
      <c r="AG155" s="91">
        <v>11.46</v>
      </c>
      <c r="AH155" s="91">
        <v>6.39</v>
      </c>
      <c r="AI155" s="91">
        <v>0.22</v>
      </c>
      <c r="AJ155" s="91">
        <v>0.28000000000000003</v>
      </c>
      <c r="AK155" s="91">
        <v>5.35</v>
      </c>
      <c r="AL155" s="91">
        <v>0.6</v>
      </c>
      <c r="AM155" s="91">
        <v>0.13</v>
      </c>
      <c r="AN155" s="91">
        <v>87.01</v>
      </c>
      <c r="AO155" s="91">
        <v>9.9700000000000006</v>
      </c>
      <c r="AP155" s="91">
        <v>53.63</v>
      </c>
      <c r="AQ155" s="91">
        <v>6.11</v>
      </c>
      <c r="AR155" s="91">
        <v>23.53</v>
      </c>
      <c r="AS155" s="91">
        <v>37.83</v>
      </c>
      <c r="AT155" s="91">
        <v>0.98</v>
      </c>
      <c r="AU155" s="91">
        <v>1.45</v>
      </c>
      <c r="AV155" s="91">
        <v>8.67</v>
      </c>
      <c r="AW155" s="91">
        <v>6.82</v>
      </c>
      <c r="AX155" s="91">
        <v>3.15</v>
      </c>
      <c r="AY155" s="91">
        <v>3.55</v>
      </c>
      <c r="AZ155" s="91">
        <v>6.39</v>
      </c>
      <c r="BA155" s="91">
        <v>12.9</v>
      </c>
      <c r="BB155" s="91">
        <v>6.38</v>
      </c>
      <c r="BC155" s="91">
        <v>4.12</v>
      </c>
      <c r="BD155" s="91">
        <v>66.81</v>
      </c>
      <c r="BE155" s="91">
        <v>11.8</v>
      </c>
      <c r="BF155" s="91">
        <v>41.91</v>
      </c>
      <c r="BG155" s="91">
        <v>36.69</v>
      </c>
      <c r="BH155" s="91">
        <v>2.73</v>
      </c>
      <c r="BI155" s="91">
        <v>8.98</v>
      </c>
      <c r="BJ155" s="91">
        <v>1116.94</v>
      </c>
      <c r="BK155" s="91">
        <v>83.96</v>
      </c>
      <c r="BL155" s="91">
        <v>155.34</v>
      </c>
      <c r="BM155" s="92">
        <v>0</v>
      </c>
      <c r="BN155" s="91">
        <v>1.55</v>
      </c>
      <c r="BO155" s="92">
        <v>0</v>
      </c>
      <c r="BP155" s="93">
        <v>0</v>
      </c>
      <c r="BQ155" s="92" t="s">
        <v>308</v>
      </c>
      <c r="BR155" s="91">
        <v>1870.39</v>
      </c>
      <c r="BS155" s="92" t="s">
        <v>308</v>
      </c>
      <c r="BT155" s="92">
        <v>8153</v>
      </c>
      <c r="BU155" s="92" t="s">
        <v>308</v>
      </c>
      <c r="BV155" s="91">
        <v>0.49</v>
      </c>
      <c r="BW155" s="92" t="s">
        <v>308</v>
      </c>
      <c r="BX155" s="91">
        <v>11.9</v>
      </c>
      <c r="BY155" s="92" t="s">
        <v>308</v>
      </c>
      <c r="BZ155" s="91">
        <v>8165.39</v>
      </c>
      <c r="CA155" s="92" t="s">
        <v>308</v>
      </c>
      <c r="CB155" s="91">
        <v>90.94</v>
      </c>
      <c r="CC155" s="92" t="s">
        <v>308</v>
      </c>
      <c r="CD155" s="91">
        <v>273.13</v>
      </c>
      <c r="CE155" s="92" t="s">
        <v>308</v>
      </c>
      <c r="CF155" s="91">
        <v>0.12</v>
      </c>
      <c r="CG155" s="92" t="s">
        <v>308</v>
      </c>
      <c r="CH155" s="91">
        <v>273.25</v>
      </c>
      <c r="CI155" s="92" t="s">
        <v>308</v>
      </c>
      <c r="CJ155" s="91">
        <v>364.2</v>
      </c>
      <c r="CK155" s="92" t="s">
        <v>308</v>
      </c>
      <c r="CL155" s="92">
        <v>0</v>
      </c>
      <c r="CM155" s="92" t="s">
        <v>308</v>
      </c>
      <c r="CN155" s="92">
        <v>0</v>
      </c>
      <c r="CO155" s="92" t="s">
        <v>308</v>
      </c>
      <c r="CP155" s="92">
        <v>0</v>
      </c>
      <c r="CQ155" s="92" t="s">
        <v>308</v>
      </c>
      <c r="CR155" s="94">
        <v>1876.01</v>
      </c>
      <c r="CS155" s="92" t="s">
        <v>308</v>
      </c>
      <c r="CT155" s="91">
        <v>1876.01</v>
      </c>
      <c r="CU155" s="92" t="s">
        <v>308</v>
      </c>
      <c r="CV155" s="91">
        <v>10405.59</v>
      </c>
      <c r="CW155" s="92" t="s">
        <v>308</v>
      </c>
      <c r="CX155" s="91">
        <v>12275.99</v>
      </c>
      <c r="CY155" s="92" t="s">
        <v>308</v>
      </c>
    </row>
    <row r="156" spans="1:103" ht="14.5" x14ac:dyDescent="0.35">
      <c r="A156" s="86" t="s">
        <v>408</v>
      </c>
      <c r="B156" s="86" t="s">
        <v>385</v>
      </c>
      <c r="C156" s="71" t="str">
        <f>'Correspondance tables'!K63</f>
        <v>ISIC 94</v>
      </c>
      <c r="D156" s="71" t="str">
        <f>VLOOKUP(C156, 'Correspondance tables'!$O$3:$P$73, 2, FALSE)</f>
        <v>ISIC 90T96</v>
      </c>
      <c r="E156" s="87">
        <v>0.04</v>
      </c>
      <c r="F156" s="87">
        <v>0.12</v>
      </c>
      <c r="G156" s="87">
        <v>0.01</v>
      </c>
      <c r="H156" s="87">
        <v>0.09</v>
      </c>
      <c r="I156" s="87">
        <v>1.58</v>
      </c>
      <c r="J156" s="87">
        <v>0.28000000000000003</v>
      </c>
      <c r="K156" s="87">
        <v>0.04</v>
      </c>
      <c r="L156" s="87">
        <v>0.05</v>
      </c>
      <c r="M156" s="87">
        <v>0.15</v>
      </c>
      <c r="N156" s="87">
        <v>0.22</v>
      </c>
      <c r="O156" s="87">
        <v>0.24</v>
      </c>
      <c r="P156" s="87">
        <v>0.52</v>
      </c>
      <c r="Q156" s="87">
        <v>0.32</v>
      </c>
      <c r="R156" s="87">
        <v>0.17</v>
      </c>
      <c r="S156" s="87">
        <v>0.09</v>
      </c>
      <c r="T156" s="87">
        <v>0.28999999999999998</v>
      </c>
      <c r="U156" s="87">
        <v>0.72</v>
      </c>
      <c r="V156" s="87">
        <v>0.16</v>
      </c>
      <c r="W156" s="87">
        <v>0.25</v>
      </c>
      <c r="X156" s="87">
        <v>0.14000000000000001</v>
      </c>
      <c r="Y156" s="87">
        <v>0.19</v>
      </c>
      <c r="Z156" s="87">
        <v>0.67</v>
      </c>
      <c r="AA156" s="87">
        <v>0.19</v>
      </c>
      <c r="AB156" s="87">
        <v>0.72</v>
      </c>
      <c r="AC156" s="87">
        <v>0.02</v>
      </c>
      <c r="AD156" s="87">
        <v>0.37</v>
      </c>
      <c r="AE156" s="87">
        <v>0.91</v>
      </c>
      <c r="AF156" s="87">
        <v>0.44</v>
      </c>
      <c r="AG156" s="87">
        <v>1.9</v>
      </c>
      <c r="AH156" s="87">
        <v>1.1100000000000001</v>
      </c>
      <c r="AI156" s="87">
        <v>0.44</v>
      </c>
      <c r="AJ156" s="87">
        <v>0.49</v>
      </c>
      <c r="AK156" s="87">
        <v>0.1</v>
      </c>
      <c r="AL156" s="87">
        <v>0.31</v>
      </c>
      <c r="AM156" s="87">
        <v>0.17</v>
      </c>
      <c r="AN156" s="87">
        <v>3.17</v>
      </c>
      <c r="AO156" s="87">
        <v>0.42</v>
      </c>
      <c r="AP156" s="87">
        <v>2.69</v>
      </c>
      <c r="AQ156" s="87">
        <v>0.68</v>
      </c>
      <c r="AR156" s="87">
        <v>1.79</v>
      </c>
      <c r="AS156" s="87">
        <v>1.53</v>
      </c>
      <c r="AT156" s="87">
        <v>0.64</v>
      </c>
      <c r="AU156" s="87">
        <v>0.28000000000000003</v>
      </c>
      <c r="AV156" s="87">
        <v>1.08</v>
      </c>
      <c r="AW156" s="87">
        <v>1.32</v>
      </c>
      <c r="AX156" s="87">
        <v>0.4</v>
      </c>
      <c r="AY156" s="87">
        <v>0.11</v>
      </c>
      <c r="AZ156" s="87">
        <v>1.01</v>
      </c>
      <c r="BA156" s="87">
        <v>0.23</v>
      </c>
      <c r="BB156" s="87">
        <v>0.45</v>
      </c>
      <c r="BC156" s="87">
        <v>0.12</v>
      </c>
      <c r="BD156" s="87">
        <v>10.41</v>
      </c>
      <c r="BE156" s="87">
        <v>1.02</v>
      </c>
      <c r="BF156" s="87">
        <v>23.87</v>
      </c>
      <c r="BG156" s="87">
        <v>3.84</v>
      </c>
      <c r="BH156" s="87">
        <v>1.49</v>
      </c>
      <c r="BI156" s="87">
        <v>0.91</v>
      </c>
      <c r="BJ156" s="87">
        <v>9.8800000000000008</v>
      </c>
      <c r="BK156" s="87">
        <v>32.29</v>
      </c>
      <c r="BL156" s="87">
        <v>11.81</v>
      </c>
      <c r="BM156" s="87">
        <v>0.01</v>
      </c>
      <c r="BN156" s="87">
        <v>1.51</v>
      </c>
      <c r="BO156" s="88">
        <v>0</v>
      </c>
      <c r="BP156" s="89">
        <v>0</v>
      </c>
      <c r="BQ156" s="88" t="s">
        <v>308</v>
      </c>
      <c r="BR156" s="87">
        <v>126.49</v>
      </c>
      <c r="BS156" s="88" t="s">
        <v>308</v>
      </c>
      <c r="BT156" s="87">
        <v>572.23</v>
      </c>
      <c r="BU156" s="88" t="s">
        <v>308</v>
      </c>
      <c r="BV156" s="87">
        <v>4.22</v>
      </c>
      <c r="BW156" s="88" t="s">
        <v>308</v>
      </c>
      <c r="BX156" s="87">
        <v>5.13</v>
      </c>
      <c r="BY156" s="88" t="s">
        <v>308</v>
      </c>
      <c r="BZ156" s="87">
        <v>581.58000000000004</v>
      </c>
      <c r="CA156" s="88" t="s">
        <v>308</v>
      </c>
      <c r="CB156" s="87">
        <v>0.01</v>
      </c>
      <c r="CC156" s="88" t="s">
        <v>308</v>
      </c>
      <c r="CD156" s="88">
        <v>0</v>
      </c>
      <c r="CE156" s="88" t="s">
        <v>308</v>
      </c>
      <c r="CF156" s="88">
        <v>0</v>
      </c>
      <c r="CG156" s="88" t="s">
        <v>308</v>
      </c>
      <c r="CH156" s="88">
        <v>0</v>
      </c>
      <c r="CI156" s="88" t="s">
        <v>308</v>
      </c>
      <c r="CJ156" s="87">
        <v>0.01</v>
      </c>
      <c r="CK156" s="88" t="s">
        <v>308</v>
      </c>
      <c r="CL156" s="88">
        <v>0</v>
      </c>
      <c r="CM156" s="88" t="s">
        <v>308</v>
      </c>
      <c r="CN156" s="88">
        <v>0</v>
      </c>
      <c r="CO156" s="88" t="s">
        <v>308</v>
      </c>
      <c r="CP156" s="88">
        <v>0</v>
      </c>
      <c r="CQ156" s="88" t="s">
        <v>308</v>
      </c>
      <c r="CR156" s="90">
        <v>2.0499999999999998</v>
      </c>
      <c r="CS156" s="88" t="s">
        <v>308</v>
      </c>
      <c r="CT156" s="87">
        <v>2.0499999999999998</v>
      </c>
      <c r="CU156" s="88" t="s">
        <v>308</v>
      </c>
      <c r="CV156" s="87">
        <v>583.65</v>
      </c>
      <c r="CW156" s="88" t="s">
        <v>308</v>
      </c>
      <c r="CX156" s="87">
        <v>710.15</v>
      </c>
      <c r="CY156" s="88" t="s">
        <v>308</v>
      </c>
    </row>
    <row r="157" spans="1:103" ht="14.5" x14ac:dyDescent="0.35">
      <c r="A157" s="86" t="s">
        <v>408</v>
      </c>
      <c r="B157" s="86" t="s">
        <v>386</v>
      </c>
      <c r="C157" s="71" t="str">
        <f>'Correspondance tables'!K64</f>
        <v>ISIC 95</v>
      </c>
      <c r="D157" s="71" t="str">
        <f>VLOOKUP(C157, 'Correspondance tables'!$O$3:$P$73, 2, FALSE)</f>
        <v>ISIC 90T96</v>
      </c>
      <c r="E157" s="91">
        <v>2.39</v>
      </c>
      <c r="F157" s="92">
        <v>0</v>
      </c>
      <c r="G157" s="92">
        <v>0</v>
      </c>
      <c r="H157" s="91">
        <v>0.39</v>
      </c>
      <c r="I157" s="91">
        <v>2.89</v>
      </c>
      <c r="J157" s="91">
        <v>0.03</v>
      </c>
      <c r="K157" s="91">
        <v>0.01</v>
      </c>
      <c r="L157" s="91">
        <v>0.34</v>
      </c>
      <c r="M157" s="91">
        <v>0.36</v>
      </c>
      <c r="N157" s="91">
        <v>0.74</v>
      </c>
      <c r="O157" s="91">
        <v>1.0900000000000001</v>
      </c>
      <c r="P157" s="91">
        <v>0.48</v>
      </c>
      <c r="Q157" s="91">
        <v>0.39</v>
      </c>
      <c r="R157" s="91">
        <v>0.43</v>
      </c>
      <c r="S157" s="91">
        <v>0.9</v>
      </c>
      <c r="T157" s="91">
        <v>0.84</v>
      </c>
      <c r="U157" s="91">
        <v>1.53</v>
      </c>
      <c r="V157" s="91">
        <v>0.71</v>
      </c>
      <c r="W157" s="91">
        <v>0.78</v>
      </c>
      <c r="X157" s="91">
        <v>1.01</v>
      </c>
      <c r="Y157" s="91">
        <v>0.03</v>
      </c>
      <c r="Z157" s="91">
        <v>0.39</v>
      </c>
      <c r="AA157" s="91">
        <v>0.03</v>
      </c>
      <c r="AB157" s="91">
        <v>1.84</v>
      </c>
      <c r="AC157" s="91">
        <v>0.03</v>
      </c>
      <c r="AD157" s="91">
        <v>1.05</v>
      </c>
      <c r="AE157" s="91">
        <v>5.94</v>
      </c>
      <c r="AF157" s="91">
        <v>1.37</v>
      </c>
      <c r="AG157" s="91">
        <v>2.79</v>
      </c>
      <c r="AH157" s="91">
        <v>10.28</v>
      </c>
      <c r="AI157" s="91">
        <v>1.34</v>
      </c>
      <c r="AJ157" s="91">
        <v>0.05</v>
      </c>
      <c r="AK157" s="91">
        <v>0.05</v>
      </c>
      <c r="AL157" s="91">
        <v>2.1</v>
      </c>
      <c r="AM157" s="91">
        <v>0.03</v>
      </c>
      <c r="AN157" s="91">
        <v>0.83</v>
      </c>
      <c r="AO157" s="91">
        <v>0.46</v>
      </c>
      <c r="AP157" s="91">
        <v>4.28</v>
      </c>
      <c r="AQ157" s="91">
        <v>0.15</v>
      </c>
      <c r="AR157" s="91">
        <v>0.64</v>
      </c>
      <c r="AS157" s="91">
        <v>3.07</v>
      </c>
      <c r="AT157" s="91">
        <v>0.95</v>
      </c>
      <c r="AU157" s="91">
        <v>0.22</v>
      </c>
      <c r="AV157" s="91">
        <v>0.11</v>
      </c>
      <c r="AW157" s="91">
        <v>5.08</v>
      </c>
      <c r="AX157" s="91">
        <v>1.88</v>
      </c>
      <c r="AY157" s="91">
        <v>0.15</v>
      </c>
      <c r="AZ157" s="91">
        <v>10.039999999999999</v>
      </c>
      <c r="BA157" s="91">
        <v>0.64</v>
      </c>
      <c r="BB157" s="91">
        <v>0.45</v>
      </c>
      <c r="BC157" s="91">
        <v>7.0000000000000007E-2</v>
      </c>
      <c r="BD157" s="91">
        <v>0.37</v>
      </c>
      <c r="BE157" s="91">
        <v>1.66</v>
      </c>
      <c r="BF157" s="91">
        <v>1.26</v>
      </c>
      <c r="BG157" s="91">
        <v>0.06</v>
      </c>
      <c r="BH157" s="91">
        <v>1.04</v>
      </c>
      <c r="BI157" s="91">
        <v>0.09</v>
      </c>
      <c r="BJ157" s="91">
        <v>10.61</v>
      </c>
      <c r="BK157" s="91">
        <v>2.81</v>
      </c>
      <c r="BL157" s="91">
        <v>1.65</v>
      </c>
      <c r="BM157" s="91">
        <v>0.02</v>
      </c>
      <c r="BN157" s="91">
        <v>0.7</v>
      </c>
      <c r="BO157" s="92">
        <v>0</v>
      </c>
      <c r="BP157" s="93">
        <v>0</v>
      </c>
      <c r="BQ157" s="92" t="s">
        <v>308</v>
      </c>
      <c r="BR157" s="91">
        <v>91.95</v>
      </c>
      <c r="BS157" s="92" t="s">
        <v>308</v>
      </c>
      <c r="BT157" s="91">
        <v>3.73</v>
      </c>
      <c r="BU157" s="92" t="s">
        <v>308</v>
      </c>
      <c r="BV157" s="91">
        <v>15.18</v>
      </c>
      <c r="BW157" s="92" t="s">
        <v>308</v>
      </c>
      <c r="BX157" s="92">
        <v>0</v>
      </c>
      <c r="BY157" s="92" t="s">
        <v>308</v>
      </c>
      <c r="BZ157" s="91">
        <v>18.899999999999999</v>
      </c>
      <c r="CA157" s="92" t="s">
        <v>308</v>
      </c>
      <c r="CB157" s="92">
        <v>0</v>
      </c>
      <c r="CC157" s="92" t="s">
        <v>308</v>
      </c>
      <c r="CD157" s="92">
        <v>0</v>
      </c>
      <c r="CE157" s="92" t="s">
        <v>308</v>
      </c>
      <c r="CF157" s="92">
        <v>0</v>
      </c>
      <c r="CG157" s="92" t="s">
        <v>308</v>
      </c>
      <c r="CH157" s="92">
        <v>0</v>
      </c>
      <c r="CI157" s="92" t="s">
        <v>308</v>
      </c>
      <c r="CJ157" s="92">
        <v>0</v>
      </c>
      <c r="CK157" s="92" t="s">
        <v>308</v>
      </c>
      <c r="CL157" s="92">
        <v>0</v>
      </c>
      <c r="CM157" s="92" t="s">
        <v>308</v>
      </c>
      <c r="CN157" s="92">
        <v>0</v>
      </c>
      <c r="CO157" s="92" t="s">
        <v>308</v>
      </c>
      <c r="CP157" s="92">
        <v>0</v>
      </c>
      <c r="CQ157" s="92" t="s">
        <v>308</v>
      </c>
      <c r="CR157" s="95">
        <v>0</v>
      </c>
      <c r="CS157" s="92" t="s">
        <v>308</v>
      </c>
      <c r="CT157" s="92">
        <v>0</v>
      </c>
      <c r="CU157" s="92" t="s">
        <v>308</v>
      </c>
      <c r="CV157" s="91">
        <v>18.899999999999999</v>
      </c>
      <c r="CW157" s="92" t="s">
        <v>308</v>
      </c>
      <c r="CX157" s="91">
        <v>110.85</v>
      </c>
      <c r="CY157" s="92" t="s">
        <v>308</v>
      </c>
    </row>
    <row r="158" spans="1:103" ht="14.5" x14ac:dyDescent="0.35">
      <c r="A158" s="86" t="s">
        <v>408</v>
      </c>
      <c r="B158" s="86" t="s">
        <v>387</v>
      </c>
      <c r="C158" s="71" t="str">
        <f>'Correspondance tables'!K65</f>
        <v>ISIC 96</v>
      </c>
      <c r="D158" s="71" t="str">
        <f>VLOOKUP(C158, 'Correspondance tables'!$O$3:$P$73, 2, FALSE)</f>
        <v>ISIC 90T96</v>
      </c>
      <c r="E158" s="87">
        <v>1.34</v>
      </c>
      <c r="F158" s="87">
        <v>0.22</v>
      </c>
      <c r="G158" s="88">
        <v>0</v>
      </c>
      <c r="H158" s="87">
        <v>0.1</v>
      </c>
      <c r="I158" s="87">
        <v>4.9000000000000004</v>
      </c>
      <c r="J158" s="87">
        <v>1.65</v>
      </c>
      <c r="K158" s="87">
        <v>0.23</v>
      </c>
      <c r="L158" s="87">
        <v>1.28</v>
      </c>
      <c r="M158" s="87">
        <v>1.18</v>
      </c>
      <c r="N158" s="87">
        <v>2.68</v>
      </c>
      <c r="O158" s="87">
        <v>4.2</v>
      </c>
      <c r="P158" s="87">
        <v>2.61</v>
      </c>
      <c r="Q158" s="87">
        <v>2.39</v>
      </c>
      <c r="R158" s="87">
        <v>3.04</v>
      </c>
      <c r="S158" s="87">
        <v>2.66</v>
      </c>
      <c r="T158" s="87">
        <v>3.39</v>
      </c>
      <c r="U158" s="87">
        <v>6.77</v>
      </c>
      <c r="V158" s="87">
        <v>6.29</v>
      </c>
      <c r="W158" s="87">
        <v>5.5</v>
      </c>
      <c r="X158" s="87">
        <v>4.4800000000000004</v>
      </c>
      <c r="Y158" s="87">
        <v>2.06</v>
      </c>
      <c r="Z158" s="88">
        <v>8</v>
      </c>
      <c r="AA158" s="87">
        <v>2.88</v>
      </c>
      <c r="AB158" s="87">
        <v>13.91</v>
      </c>
      <c r="AC158" s="87">
        <v>0.24</v>
      </c>
      <c r="AD158" s="87">
        <v>2.93</v>
      </c>
      <c r="AE158" s="87">
        <v>14.28</v>
      </c>
      <c r="AF158" s="87">
        <v>3.77</v>
      </c>
      <c r="AG158" s="87">
        <v>76.67</v>
      </c>
      <c r="AH158" s="87">
        <v>25.45</v>
      </c>
      <c r="AI158" s="87">
        <v>4.6900000000000004</v>
      </c>
      <c r="AJ158" s="87">
        <v>1.78</v>
      </c>
      <c r="AK158" s="87">
        <v>2.65</v>
      </c>
      <c r="AL158" s="87">
        <v>6.52</v>
      </c>
      <c r="AM158" s="87">
        <v>1.98</v>
      </c>
      <c r="AN158" s="87">
        <v>10.53</v>
      </c>
      <c r="AO158" s="87">
        <v>2.1</v>
      </c>
      <c r="AP158" s="87">
        <v>0.04</v>
      </c>
      <c r="AQ158" s="87">
        <v>15.38</v>
      </c>
      <c r="AR158" s="87">
        <v>88.75</v>
      </c>
      <c r="AS158" s="87">
        <v>26.09</v>
      </c>
      <c r="AT158" s="87">
        <v>6.38</v>
      </c>
      <c r="AU158" s="87">
        <v>8.59</v>
      </c>
      <c r="AV158" s="87">
        <v>10.75</v>
      </c>
      <c r="AW158" s="87">
        <v>86.85</v>
      </c>
      <c r="AX158" s="87">
        <v>8.7799999999999994</v>
      </c>
      <c r="AY158" s="87">
        <v>2.2999999999999998</v>
      </c>
      <c r="AZ158" s="87">
        <v>2.35</v>
      </c>
      <c r="BA158" s="87">
        <v>1.84</v>
      </c>
      <c r="BB158" s="87">
        <v>3.16</v>
      </c>
      <c r="BC158" s="87">
        <v>2.2599999999999998</v>
      </c>
      <c r="BD158" s="87">
        <v>2.3199999999999998</v>
      </c>
      <c r="BE158" s="87">
        <v>12.6</v>
      </c>
      <c r="BF158" s="87">
        <v>5.45</v>
      </c>
      <c r="BG158" s="87">
        <v>7.81</v>
      </c>
      <c r="BH158" s="87">
        <v>30.03</v>
      </c>
      <c r="BI158" s="87">
        <v>2.91</v>
      </c>
      <c r="BJ158" s="87">
        <v>1.88</v>
      </c>
      <c r="BK158" s="87">
        <v>3.12</v>
      </c>
      <c r="BL158" s="87">
        <v>2.25</v>
      </c>
      <c r="BM158" s="87">
        <v>41.27</v>
      </c>
      <c r="BN158" s="87">
        <v>2.31</v>
      </c>
      <c r="BO158" s="88">
        <v>0</v>
      </c>
      <c r="BP158" s="89">
        <v>0</v>
      </c>
      <c r="BQ158" s="88" t="s">
        <v>308</v>
      </c>
      <c r="BR158" s="87">
        <v>610.83000000000004</v>
      </c>
      <c r="BS158" s="88" t="s">
        <v>308</v>
      </c>
      <c r="BT158" s="87">
        <v>301.87</v>
      </c>
      <c r="BU158" s="88" t="s">
        <v>308</v>
      </c>
      <c r="BV158" s="88">
        <v>0</v>
      </c>
      <c r="BW158" s="88" t="s">
        <v>308</v>
      </c>
      <c r="BX158" s="88">
        <v>0</v>
      </c>
      <c r="BY158" s="88" t="s">
        <v>308</v>
      </c>
      <c r="BZ158" s="87">
        <v>301.87</v>
      </c>
      <c r="CA158" s="88" t="s">
        <v>308</v>
      </c>
      <c r="CB158" s="88">
        <v>0</v>
      </c>
      <c r="CC158" s="88" t="s">
        <v>308</v>
      </c>
      <c r="CD158" s="88">
        <v>0</v>
      </c>
      <c r="CE158" s="88" t="s">
        <v>308</v>
      </c>
      <c r="CF158" s="88">
        <v>0</v>
      </c>
      <c r="CG158" s="88" t="s">
        <v>308</v>
      </c>
      <c r="CH158" s="88">
        <v>0</v>
      </c>
      <c r="CI158" s="88" t="s">
        <v>308</v>
      </c>
      <c r="CJ158" s="88">
        <v>0</v>
      </c>
      <c r="CK158" s="88" t="s">
        <v>308</v>
      </c>
      <c r="CL158" s="88">
        <v>0</v>
      </c>
      <c r="CM158" s="88" t="s">
        <v>308</v>
      </c>
      <c r="CN158" s="88">
        <v>0</v>
      </c>
      <c r="CO158" s="88" t="s">
        <v>308</v>
      </c>
      <c r="CP158" s="88">
        <v>0</v>
      </c>
      <c r="CQ158" s="88" t="s">
        <v>308</v>
      </c>
      <c r="CR158" s="105">
        <v>0</v>
      </c>
      <c r="CS158" s="88" t="s">
        <v>308</v>
      </c>
      <c r="CT158" s="88">
        <v>0</v>
      </c>
      <c r="CU158" s="88" t="s">
        <v>308</v>
      </c>
      <c r="CV158" s="87">
        <v>301.87</v>
      </c>
      <c r="CW158" s="88" t="s">
        <v>308</v>
      </c>
      <c r="CX158" s="87">
        <v>912.69</v>
      </c>
      <c r="CY158" s="88" t="s">
        <v>308</v>
      </c>
    </row>
    <row r="159" spans="1:103" ht="14.5" x14ac:dyDescent="0.35">
      <c r="A159" s="86" t="s">
        <v>408</v>
      </c>
      <c r="B159" s="86" t="s">
        <v>388</v>
      </c>
      <c r="C159" s="71" t="str">
        <f>'Correspondance tables'!K66</f>
        <v>ISIC 97-98</v>
      </c>
      <c r="D159" s="71" t="str">
        <f>VLOOKUP(C159, 'Correspondance tables'!$O$3:$P$73, 2, FALSE)</f>
        <v>ISIC 97T98</v>
      </c>
      <c r="E159" s="92">
        <v>0</v>
      </c>
      <c r="F159" s="91">
        <v>0.02</v>
      </c>
      <c r="G159" s="91">
        <v>0.46</v>
      </c>
      <c r="H159" s="91">
        <v>7.0000000000000007E-2</v>
      </c>
      <c r="I159" s="91">
        <v>11.45</v>
      </c>
      <c r="J159" s="91">
        <v>1.03</v>
      </c>
      <c r="K159" s="91">
        <v>0.19</v>
      </c>
      <c r="L159" s="91">
        <v>0.89</v>
      </c>
      <c r="M159" s="91">
        <v>0.47</v>
      </c>
      <c r="N159" s="91">
        <v>2.71</v>
      </c>
      <c r="O159" s="91">
        <v>3.6</v>
      </c>
      <c r="P159" s="91">
        <v>1.1499999999999999</v>
      </c>
      <c r="Q159" s="91">
        <v>1.91</v>
      </c>
      <c r="R159" s="91">
        <v>1.38</v>
      </c>
      <c r="S159" s="91">
        <v>2.35</v>
      </c>
      <c r="T159" s="91">
        <v>2.2200000000000002</v>
      </c>
      <c r="U159" s="91">
        <v>0.81</v>
      </c>
      <c r="V159" s="91">
        <v>0.61</v>
      </c>
      <c r="W159" s="91">
        <v>1.98</v>
      </c>
      <c r="X159" s="91">
        <v>2.52</v>
      </c>
      <c r="Y159" s="91">
        <v>3.72</v>
      </c>
      <c r="Z159" s="91">
        <v>8.64</v>
      </c>
      <c r="AA159" s="91">
        <v>1.38</v>
      </c>
      <c r="AB159" s="91">
        <v>11.46</v>
      </c>
      <c r="AC159" s="91">
        <v>0.52</v>
      </c>
      <c r="AD159" s="91">
        <v>0.76</v>
      </c>
      <c r="AE159" s="91">
        <v>21.98</v>
      </c>
      <c r="AF159" s="91">
        <v>3.38</v>
      </c>
      <c r="AG159" s="91">
        <v>21.64</v>
      </c>
      <c r="AH159" s="91">
        <v>11.72</v>
      </c>
      <c r="AI159" s="91">
        <v>9.18</v>
      </c>
      <c r="AJ159" s="91">
        <v>1.77</v>
      </c>
      <c r="AK159" s="91">
        <v>3.22</v>
      </c>
      <c r="AL159" s="91">
        <v>7.23</v>
      </c>
      <c r="AM159" s="91">
        <v>0.79</v>
      </c>
      <c r="AN159" s="91">
        <v>9.23</v>
      </c>
      <c r="AO159" s="91">
        <v>1.07</v>
      </c>
      <c r="AP159" s="91">
        <v>3.55</v>
      </c>
      <c r="AQ159" s="91">
        <v>4.9400000000000004</v>
      </c>
      <c r="AR159" s="91">
        <v>6.54</v>
      </c>
      <c r="AS159" s="91">
        <v>2.4</v>
      </c>
      <c r="AT159" s="91">
        <v>0.21</v>
      </c>
      <c r="AU159" s="91">
        <v>0.08</v>
      </c>
      <c r="AV159" s="91">
        <v>2.39</v>
      </c>
      <c r="AW159" s="91">
        <v>8.2899999999999991</v>
      </c>
      <c r="AX159" s="91">
        <v>4.54</v>
      </c>
      <c r="AY159" s="91">
        <v>3.08</v>
      </c>
      <c r="AZ159" s="91">
        <v>5.45</v>
      </c>
      <c r="BA159" s="91">
        <v>0.9</v>
      </c>
      <c r="BB159" s="91">
        <v>24.83</v>
      </c>
      <c r="BC159" s="91">
        <v>0.63</v>
      </c>
      <c r="BD159" s="91">
        <v>185.94</v>
      </c>
      <c r="BE159" s="91">
        <v>12.18</v>
      </c>
      <c r="BF159" s="91">
        <v>11.92</v>
      </c>
      <c r="BG159" s="91">
        <v>2.75</v>
      </c>
      <c r="BH159" s="91">
        <v>6.41</v>
      </c>
      <c r="BI159" s="91">
        <v>5.21</v>
      </c>
      <c r="BJ159" s="91">
        <v>2.33</v>
      </c>
      <c r="BK159" s="91">
        <v>6.75</v>
      </c>
      <c r="BL159" s="91">
        <v>9.2899999999999991</v>
      </c>
      <c r="BM159" s="91">
        <v>0.17</v>
      </c>
      <c r="BN159" s="91">
        <v>74.099999999999994</v>
      </c>
      <c r="BO159" s="92">
        <v>0</v>
      </c>
      <c r="BP159" s="93">
        <v>0</v>
      </c>
      <c r="BQ159" s="92" t="s">
        <v>308</v>
      </c>
      <c r="BR159" s="91">
        <v>538.39</v>
      </c>
      <c r="BS159" s="92" t="s">
        <v>308</v>
      </c>
      <c r="BT159" s="91">
        <v>1217.93</v>
      </c>
      <c r="BU159" s="92" t="s">
        <v>308</v>
      </c>
      <c r="BV159" s="92">
        <v>0</v>
      </c>
      <c r="BW159" s="92" t="s">
        <v>308</v>
      </c>
      <c r="BX159" s="91">
        <v>26.18</v>
      </c>
      <c r="BY159" s="92" t="s">
        <v>308</v>
      </c>
      <c r="BZ159" s="91">
        <v>1244.1099999999999</v>
      </c>
      <c r="CA159" s="92" t="s">
        <v>308</v>
      </c>
      <c r="CB159" s="92">
        <v>0</v>
      </c>
      <c r="CC159" s="92" t="s">
        <v>308</v>
      </c>
      <c r="CD159" s="92">
        <v>0</v>
      </c>
      <c r="CE159" s="92" t="s">
        <v>308</v>
      </c>
      <c r="CF159" s="92">
        <v>0</v>
      </c>
      <c r="CG159" s="92" t="s">
        <v>308</v>
      </c>
      <c r="CH159" s="92">
        <v>0</v>
      </c>
      <c r="CI159" s="92" t="s">
        <v>308</v>
      </c>
      <c r="CJ159" s="92">
        <v>0</v>
      </c>
      <c r="CK159" s="92" t="s">
        <v>308</v>
      </c>
      <c r="CL159" s="92">
        <v>0</v>
      </c>
      <c r="CM159" s="92" t="s">
        <v>308</v>
      </c>
      <c r="CN159" s="92">
        <v>0</v>
      </c>
      <c r="CO159" s="92" t="s">
        <v>308</v>
      </c>
      <c r="CP159" s="92">
        <v>0</v>
      </c>
      <c r="CQ159" s="92" t="s">
        <v>308</v>
      </c>
      <c r="CR159" s="94">
        <v>0.25</v>
      </c>
      <c r="CS159" s="92" t="s">
        <v>308</v>
      </c>
      <c r="CT159" s="91">
        <v>0.25</v>
      </c>
      <c r="CU159" s="92" t="s">
        <v>308</v>
      </c>
      <c r="CV159" s="91">
        <v>1244.3599999999999</v>
      </c>
      <c r="CW159" s="92" t="s">
        <v>308</v>
      </c>
      <c r="CX159" s="91">
        <v>1782.75</v>
      </c>
      <c r="CY159" s="92" t="s">
        <v>308</v>
      </c>
    </row>
    <row r="160" spans="1:103" ht="14.5" x14ac:dyDescent="0.35">
      <c r="A160" s="86" t="s">
        <v>408</v>
      </c>
      <c r="B160" s="86" t="s">
        <v>389</v>
      </c>
      <c r="C160" s="71" t="str">
        <f>'Correspondance tables'!K67</f>
        <v>ISIC 99</v>
      </c>
      <c r="D160" s="71" t="str">
        <f>VLOOKUP(C160, 'Correspondance tables'!$O$3:$P$73, 2, FALSE)</f>
        <v>ISIC 99</v>
      </c>
      <c r="E160" s="88">
        <v>0</v>
      </c>
      <c r="F160" s="88">
        <v>0</v>
      </c>
      <c r="G160" s="88">
        <v>0</v>
      </c>
      <c r="H160" s="88">
        <v>0</v>
      </c>
      <c r="I160" s="88">
        <v>0</v>
      </c>
      <c r="J160" s="88">
        <v>0</v>
      </c>
      <c r="K160" s="88">
        <v>0</v>
      </c>
      <c r="L160" s="88">
        <v>0</v>
      </c>
      <c r="M160" s="88">
        <v>0</v>
      </c>
      <c r="N160" s="88">
        <v>0</v>
      </c>
      <c r="O160" s="88">
        <v>0</v>
      </c>
      <c r="P160" s="88">
        <v>0</v>
      </c>
      <c r="Q160" s="88">
        <v>0</v>
      </c>
      <c r="R160" s="88">
        <v>0</v>
      </c>
      <c r="S160" s="88">
        <v>0</v>
      </c>
      <c r="T160" s="88">
        <v>0</v>
      </c>
      <c r="U160" s="88">
        <v>0</v>
      </c>
      <c r="V160" s="88">
        <v>0</v>
      </c>
      <c r="W160" s="88">
        <v>0</v>
      </c>
      <c r="X160" s="88">
        <v>0</v>
      </c>
      <c r="Y160" s="88">
        <v>0</v>
      </c>
      <c r="Z160" s="88">
        <v>0</v>
      </c>
      <c r="AA160" s="88">
        <v>0</v>
      </c>
      <c r="AB160" s="88">
        <v>0</v>
      </c>
      <c r="AC160" s="88">
        <v>0</v>
      </c>
      <c r="AD160" s="88">
        <v>0</v>
      </c>
      <c r="AE160" s="88">
        <v>0</v>
      </c>
      <c r="AF160" s="88">
        <v>0</v>
      </c>
      <c r="AG160" s="88">
        <v>0</v>
      </c>
      <c r="AH160" s="88">
        <v>0</v>
      </c>
      <c r="AI160" s="88">
        <v>0</v>
      </c>
      <c r="AJ160" s="88">
        <v>0</v>
      </c>
      <c r="AK160" s="88">
        <v>0</v>
      </c>
      <c r="AL160" s="88">
        <v>0</v>
      </c>
      <c r="AM160" s="88">
        <v>0</v>
      </c>
      <c r="AN160" s="88">
        <v>0</v>
      </c>
      <c r="AO160" s="88">
        <v>0</v>
      </c>
      <c r="AP160" s="88">
        <v>0</v>
      </c>
      <c r="AQ160" s="88">
        <v>0</v>
      </c>
      <c r="AR160" s="88">
        <v>0</v>
      </c>
      <c r="AS160" s="88">
        <v>0</v>
      </c>
      <c r="AT160" s="88">
        <v>0</v>
      </c>
      <c r="AU160" s="88">
        <v>0</v>
      </c>
      <c r="AV160" s="88">
        <v>0</v>
      </c>
      <c r="AW160" s="88">
        <v>0</v>
      </c>
      <c r="AX160" s="88">
        <v>0</v>
      </c>
      <c r="AY160" s="88">
        <v>0</v>
      </c>
      <c r="AZ160" s="88">
        <v>0</v>
      </c>
      <c r="BA160" s="88">
        <v>0</v>
      </c>
      <c r="BB160" s="88">
        <v>0</v>
      </c>
      <c r="BC160" s="88">
        <v>0</v>
      </c>
      <c r="BD160" s="88">
        <v>0</v>
      </c>
      <c r="BE160" s="88">
        <v>0</v>
      </c>
      <c r="BF160" s="88">
        <v>0</v>
      </c>
      <c r="BG160" s="88">
        <v>0</v>
      </c>
      <c r="BH160" s="88">
        <v>0</v>
      </c>
      <c r="BI160" s="88">
        <v>0</v>
      </c>
      <c r="BJ160" s="88">
        <v>0</v>
      </c>
      <c r="BK160" s="88">
        <v>0</v>
      </c>
      <c r="BL160" s="88">
        <v>0</v>
      </c>
      <c r="BM160" s="88">
        <v>0</v>
      </c>
      <c r="BN160" s="88">
        <v>0</v>
      </c>
      <c r="BO160" s="88">
        <v>0</v>
      </c>
      <c r="BP160" s="89">
        <v>0</v>
      </c>
      <c r="BQ160" s="88" t="s">
        <v>308</v>
      </c>
      <c r="BR160" s="88">
        <v>0</v>
      </c>
      <c r="BS160" s="88" t="s">
        <v>308</v>
      </c>
      <c r="BT160" s="87">
        <v>19.22</v>
      </c>
      <c r="BU160" s="88" t="s">
        <v>308</v>
      </c>
      <c r="BV160" s="88">
        <v>0</v>
      </c>
      <c r="BW160" s="88" t="s">
        <v>308</v>
      </c>
      <c r="BX160" s="88">
        <v>0</v>
      </c>
      <c r="BY160" s="88" t="s">
        <v>308</v>
      </c>
      <c r="BZ160" s="87">
        <v>19.22</v>
      </c>
      <c r="CA160" s="88" t="s">
        <v>308</v>
      </c>
      <c r="CB160" s="88">
        <v>0</v>
      </c>
      <c r="CC160" s="88" t="s">
        <v>308</v>
      </c>
      <c r="CD160" s="88">
        <v>0</v>
      </c>
      <c r="CE160" s="88" t="s">
        <v>308</v>
      </c>
      <c r="CF160" s="88">
        <v>0</v>
      </c>
      <c r="CG160" s="88" t="s">
        <v>308</v>
      </c>
      <c r="CH160" s="88">
        <v>0</v>
      </c>
      <c r="CI160" s="88" t="s">
        <v>308</v>
      </c>
      <c r="CJ160" s="88">
        <v>0</v>
      </c>
      <c r="CK160" s="88" t="s">
        <v>308</v>
      </c>
      <c r="CL160" s="88">
        <v>0</v>
      </c>
      <c r="CM160" s="88" t="s">
        <v>308</v>
      </c>
      <c r="CN160" s="88">
        <v>0</v>
      </c>
      <c r="CO160" s="88" t="s">
        <v>308</v>
      </c>
      <c r="CP160" s="88">
        <v>0</v>
      </c>
      <c r="CQ160" s="88" t="s">
        <v>308</v>
      </c>
      <c r="CR160" s="105">
        <v>0</v>
      </c>
      <c r="CS160" s="88" t="s">
        <v>308</v>
      </c>
      <c r="CT160" s="88">
        <v>0</v>
      </c>
      <c r="CU160" s="88" t="s">
        <v>308</v>
      </c>
      <c r="CV160" s="87">
        <v>19.22</v>
      </c>
      <c r="CW160" s="88" t="s">
        <v>308</v>
      </c>
      <c r="CX160" s="87">
        <v>19.22</v>
      </c>
      <c r="CY160" s="88" t="s">
        <v>308</v>
      </c>
    </row>
    <row r="161" spans="1:103" ht="14.5" x14ac:dyDescent="0.35">
      <c r="A161" s="86" t="s">
        <v>408</v>
      </c>
      <c r="B161" s="86" t="s">
        <v>390</v>
      </c>
      <c r="C161" s="71"/>
      <c r="D161" s="71"/>
      <c r="E161" s="92">
        <v>0</v>
      </c>
      <c r="F161" s="92">
        <v>0</v>
      </c>
      <c r="G161" s="92">
        <v>0</v>
      </c>
      <c r="H161" s="92">
        <v>0</v>
      </c>
      <c r="I161" s="92">
        <v>0</v>
      </c>
      <c r="J161" s="92">
        <v>0</v>
      </c>
      <c r="K161" s="92">
        <v>0</v>
      </c>
      <c r="L161" s="92">
        <v>0</v>
      </c>
      <c r="M161" s="92">
        <v>0</v>
      </c>
      <c r="N161" s="92">
        <v>0</v>
      </c>
      <c r="O161" s="92">
        <v>0</v>
      </c>
      <c r="P161" s="92">
        <v>0</v>
      </c>
      <c r="Q161" s="92">
        <v>0</v>
      </c>
      <c r="R161" s="92">
        <v>0</v>
      </c>
      <c r="S161" s="92">
        <v>0</v>
      </c>
      <c r="T161" s="92">
        <v>0</v>
      </c>
      <c r="U161" s="92">
        <v>0</v>
      </c>
      <c r="V161" s="92">
        <v>0</v>
      </c>
      <c r="W161" s="92">
        <v>0</v>
      </c>
      <c r="X161" s="92">
        <v>0</v>
      </c>
      <c r="Y161" s="92">
        <v>0</v>
      </c>
      <c r="Z161" s="92">
        <v>0</v>
      </c>
      <c r="AA161" s="92">
        <v>0</v>
      </c>
      <c r="AB161" s="92">
        <v>0</v>
      </c>
      <c r="AC161" s="92">
        <v>0</v>
      </c>
      <c r="AD161" s="92">
        <v>0</v>
      </c>
      <c r="AE161" s="92">
        <v>0</v>
      </c>
      <c r="AF161" s="92">
        <v>0</v>
      </c>
      <c r="AG161" s="92">
        <v>0</v>
      </c>
      <c r="AH161" s="92">
        <v>0</v>
      </c>
      <c r="AI161" s="92">
        <v>0</v>
      </c>
      <c r="AJ161" s="92">
        <v>0</v>
      </c>
      <c r="AK161" s="92">
        <v>0</v>
      </c>
      <c r="AL161" s="92">
        <v>0</v>
      </c>
      <c r="AM161" s="92">
        <v>0</v>
      </c>
      <c r="AN161" s="92">
        <v>0</v>
      </c>
      <c r="AO161" s="92">
        <v>0</v>
      </c>
      <c r="AP161" s="92">
        <v>0</v>
      </c>
      <c r="AQ161" s="92">
        <v>0</v>
      </c>
      <c r="AR161" s="92">
        <v>0</v>
      </c>
      <c r="AS161" s="92">
        <v>0</v>
      </c>
      <c r="AT161" s="92">
        <v>0</v>
      </c>
      <c r="AU161" s="92">
        <v>0</v>
      </c>
      <c r="AV161" s="92">
        <v>0</v>
      </c>
      <c r="AW161" s="92">
        <v>0</v>
      </c>
      <c r="AX161" s="92">
        <v>0</v>
      </c>
      <c r="AY161" s="92">
        <v>0</v>
      </c>
      <c r="AZ161" s="92">
        <v>0</v>
      </c>
      <c r="BA161" s="92">
        <v>0</v>
      </c>
      <c r="BB161" s="92">
        <v>0</v>
      </c>
      <c r="BC161" s="92">
        <v>0</v>
      </c>
      <c r="BD161" s="92">
        <v>0</v>
      </c>
      <c r="BE161" s="92">
        <v>0</v>
      </c>
      <c r="BF161" s="92">
        <v>0</v>
      </c>
      <c r="BG161" s="92">
        <v>0</v>
      </c>
      <c r="BH161" s="92">
        <v>0</v>
      </c>
      <c r="BI161" s="92">
        <v>0</v>
      </c>
      <c r="BJ161" s="92">
        <v>0</v>
      </c>
      <c r="BK161" s="92">
        <v>0</v>
      </c>
      <c r="BL161" s="92">
        <v>0</v>
      </c>
      <c r="BM161" s="92">
        <v>0</v>
      </c>
      <c r="BN161" s="92">
        <v>0</v>
      </c>
      <c r="BO161" s="92">
        <v>0</v>
      </c>
      <c r="BP161" s="93">
        <v>0</v>
      </c>
      <c r="BQ161" s="92" t="s">
        <v>308</v>
      </c>
      <c r="BR161" s="92">
        <v>0</v>
      </c>
      <c r="BS161" s="92" t="s">
        <v>308</v>
      </c>
      <c r="BT161" s="92">
        <v>0</v>
      </c>
      <c r="BU161" s="92" t="s">
        <v>308</v>
      </c>
      <c r="BV161" s="92">
        <v>0</v>
      </c>
      <c r="BW161" s="92" t="s">
        <v>308</v>
      </c>
      <c r="BX161" s="92">
        <v>0</v>
      </c>
      <c r="BY161" s="92" t="s">
        <v>308</v>
      </c>
      <c r="BZ161" s="92">
        <v>0</v>
      </c>
      <c r="CA161" s="92" t="s">
        <v>308</v>
      </c>
      <c r="CB161" s="92">
        <v>0</v>
      </c>
      <c r="CC161" s="92" t="s">
        <v>308</v>
      </c>
      <c r="CD161" s="92">
        <v>0</v>
      </c>
      <c r="CE161" s="92" t="s">
        <v>308</v>
      </c>
      <c r="CF161" s="92">
        <v>0</v>
      </c>
      <c r="CG161" s="92" t="s">
        <v>308</v>
      </c>
      <c r="CH161" s="92">
        <v>0</v>
      </c>
      <c r="CI161" s="92" t="s">
        <v>308</v>
      </c>
      <c r="CJ161" s="92">
        <v>0</v>
      </c>
      <c r="CK161" s="92" t="s">
        <v>308</v>
      </c>
      <c r="CL161" s="92">
        <v>0</v>
      </c>
      <c r="CM161" s="92" t="s">
        <v>308</v>
      </c>
      <c r="CN161" s="92">
        <v>0</v>
      </c>
      <c r="CO161" s="92" t="s">
        <v>308</v>
      </c>
      <c r="CP161" s="92">
        <v>0</v>
      </c>
      <c r="CQ161" s="92" t="s">
        <v>308</v>
      </c>
      <c r="CR161" s="95">
        <v>0</v>
      </c>
      <c r="CS161" s="92" t="s">
        <v>308</v>
      </c>
      <c r="CT161" s="92">
        <v>0</v>
      </c>
      <c r="CU161" s="92" t="s">
        <v>308</v>
      </c>
      <c r="CV161" s="92">
        <v>0</v>
      </c>
      <c r="CW161" s="92" t="s">
        <v>308</v>
      </c>
      <c r="CX161" s="92">
        <v>0</v>
      </c>
      <c r="CY161" s="92" t="s">
        <v>308</v>
      </c>
    </row>
    <row r="162" spans="1:103" s="69" customFormat="1" ht="14.5" x14ac:dyDescent="0.35">
      <c r="A162" s="112" t="s">
        <v>408</v>
      </c>
      <c r="B162" s="112" t="s">
        <v>309</v>
      </c>
      <c r="C162" s="113"/>
      <c r="D162" s="113"/>
      <c r="E162" s="90">
        <v>13441.49</v>
      </c>
      <c r="F162" s="90">
        <v>677.26</v>
      </c>
      <c r="G162" s="90">
        <v>657.97</v>
      </c>
      <c r="H162" s="90">
        <v>6315.66</v>
      </c>
      <c r="I162" s="90">
        <v>58730.44</v>
      </c>
      <c r="J162" s="90">
        <v>24437.67</v>
      </c>
      <c r="K162" s="90">
        <v>5834.83</v>
      </c>
      <c r="L162" s="90">
        <v>10485.120000000001</v>
      </c>
      <c r="M162" s="90">
        <v>3807.07</v>
      </c>
      <c r="N162" s="90">
        <v>161435.82999999999</v>
      </c>
      <c r="O162" s="90">
        <v>51677.5</v>
      </c>
      <c r="P162" s="90">
        <v>40680.06</v>
      </c>
      <c r="Q162" s="90">
        <v>23766.01</v>
      </c>
      <c r="R162" s="90">
        <v>10753.79</v>
      </c>
      <c r="S162" s="90">
        <v>47293.87</v>
      </c>
      <c r="T162" s="90">
        <v>27144.97</v>
      </c>
      <c r="U162" s="90">
        <v>59636.06</v>
      </c>
      <c r="V162" s="90">
        <v>25700.6</v>
      </c>
      <c r="W162" s="90">
        <v>42415.02</v>
      </c>
      <c r="X162" s="90">
        <v>62432.68</v>
      </c>
      <c r="Y162" s="90">
        <v>30379.69</v>
      </c>
      <c r="Z162" s="90">
        <v>17062.86</v>
      </c>
      <c r="AA162" s="90">
        <v>12678.11</v>
      </c>
      <c r="AB162" s="90">
        <v>57316.87</v>
      </c>
      <c r="AC162" s="90">
        <v>1123.3900000000001</v>
      </c>
      <c r="AD162" s="90">
        <v>6436.34</v>
      </c>
      <c r="AE162" s="90">
        <v>49002.34</v>
      </c>
      <c r="AF162" s="90">
        <v>7960.75</v>
      </c>
      <c r="AG162" s="90">
        <v>46443.93</v>
      </c>
      <c r="AH162" s="90">
        <v>15853.42</v>
      </c>
      <c r="AI162" s="90">
        <v>15667.65</v>
      </c>
      <c r="AJ162" s="90">
        <v>28339.89</v>
      </c>
      <c r="AK162" s="90">
        <v>17093.830000000002</v>
      </c>
      <c r="AL162" s="90">
        <v>14592.55</v>
      </c>
      <c r="AM162" s="90">
        <v>3749.77</v>
      </c>
      <c r="AN162" s="90">
        <v>11958.98</v>
      </c>
      <c r="AO162" s="90">
        <v>8984.09</v>
      </c>
      <c r="AP162" s="90">
        <v>8605.7900000000009</v>
      </c>
      <c r="AQ162" s="90">
        <v>16592.04</v>
      </c>
      <c r="AR162" s="90">
        <v>46065.5</v>
      </c>
      <c r="AS162" s="90">
        <v>35979.93</v>
      </c>
      <c r="AT162" s="90">
        <v>16941.099999999999</v>
      </c>
      <c r="AU162" s="90">
        <v>9599.93</v>
      </c>
      <c r="AV162" s="90">
        <v>9675.66</v>
      </c>
      <c r="AW162" s="90">
        <v>22210.57</v>
      </c>
      <c r="AX162" s="90">
        <v>8685.2199999999993</v>
      </c>
      <c r="AY162" s="90">
        <v>6248.14</v>
      </c>
      <c r="AZ162" s="90">
        <v>3815.38</v>
      </c>
      <c r="BA162" s="90">
        <v>3615.13</v>
      </c>
      <c r="BB162" s="90">
        <v>8244.3700000000008</v>
      </c>
      <c r="BC162" s="90">
        <v>2120.36</v>
      </c>
      <c r="BD162" s="90">
        <v>5033.2299999999996</v>
      </c>
      <c r="BE162" s="90">
        <v>11388.12</v>
      </c>
      <c r="BF162" s="90">
        <v>19559.330000000002</v>
      </c>
      <c r="BG162" s="90">
        <v>5762.54</v>
      </c>
      <c r="BH162" s="90">
        <v>27071.53</v>
      </c>
      <c r="BI162" s="90">
        <v>3973.9</v>
      </c>
      <c r="BJ162" s="90">
        <v>4472.1099999999997</v>
      </c>
      <c r="BK162" s="90">
        <v>2401.7399999999998</v>
      </c>
      <c r="BL162" s="90">
        <v>2202.37</v>
      </c>
      <c r="BM162" s="90">
        <v>1565.95</v>
      </c>
      <c r="BN162" s="90">
        <v>2543.5100000000002</v>
      </c>
      <c r="BO162" s="90">
        <v>0.15</v>
      </c>
      <c r="BP162" s="115">
        <v>0</v>
      </c>
      <c r="BQ162" s="105" t="s">
        <v>308</v>
      </c>
      <c r="BR162" s="105">
        <v>1306342</v>
      </c>
      <c r="BS162" s="105" t="s">
        <v>308</v>
      </c>
      <c r="BT162" s="90">
        <v>372457.98</v>
      </c>
      <c r="BU162" s="105" t="s">
        <v>308</v>
      </c>
      <c r="BV162" s="90">
        <v>32.39</v>
      </c>
      <c r="BW162" s="105" t="s">
        <v>308</v>
      </c>
      <c r="BX162" s="90">
        <v>23987.360000000001</v>
      </c>
      <c r="BY162" s="105" t="s">
        <v>308</v>
      </c>
      <c r="BZ162" s="90">
        <v>396477.73</v>
      </c>
      <c r="CA162" s="105" t="s">
        <v>308</v>
      </c>
      <c r="CB162" s="90">
        <v>213585.84</v>
      </c>
      <c r="CC162" s="105" t="s">
        <v>308</v>
      </c>
      <c r="CD162" s="90">
        <v>1126.23</v>
      </c>
      <c r="CE162" s="105" t="s">
        <v>308</v>
      </c>
      <c r="CF162" s="90">
        <v>41323.949999999997</v>
      </c>
      <c r="CG162" s="105" t="s">
        <v>308</v>
      </c>
      <c r="CH162" s="90">
        <v>42450.18</v>
      </c>
      <c r="CI162" s="105" t="s">
        <v>308</v>
      </c>
      <c r="CJ162" s="90">
        <v>256036.01</v>
      </c>
      <c r="CK162" s="105" t="s">
        <v>308</v>
      </c>
      <c r="CL162" s="105">
        <v>0</v>
      </c>
      <c r="CM162" s="105" t="s">
        <v>308</v>
      </c>
      <c r="CN162" s="105">
        <v>0</v>
      </c>
      <c r="CO162" s="105" t="s">
        <v>308</v>
      </c>
      <c r="CP162" s="105">
        <v>0</v>
      </c>
      <c r="CQ162" s="105" t="s">
        <v>308</v>
      </c>
      <c r="CR162" s="90">
        <v>125783.88</v>
      </c>
      <c r="CS162" s="105" t="s">
        <v>308</v>
      </c>
      <c r="CT162" s="90">
        <v>125783.88</v>
      </c>
      <c r="CU162" s="105" t="s">
        <v>308</v>
      </c>
      <c r="CV162" s="90">
        <v>778297.62</v>
      </c>
      <c r="CW162" s="105" t="s">
        <v>308</v>
      </c>
      <c r="CX162" s="90">
        <v>2084639.61</v>
      </c>
      <c r="CY162" s="105" t="s">
        <v>308</v>
      </c>
    </row>
    <row r="163" spans="1:103" ht="14.5" x14ac:dyDescent="0.35">
      <c r="A163" s="86" t="s">
        <v>408</v>
      </c>
      <c r="B163" s="86" t="s">
        <v>391</v>
      </c>
      <c r="C163" s="71"/>
      <c r="D163" s="71"/>
      <c r="E163" s="92" t="s">
        <v>392</v>
      </c>
      <c r="F163" s="92" t="s">
        <v>392</v>
      </c>
      <c r="G163" s="92" t="s">
        <v>392</v>
      </c>
      <c r="H163" s="92" t="s">
        <v>392</v>
      </c>
      <c r="I163" s="92" t="s">
        <v>392</v>
      </c>
      <c r="J163" s="92" t="s">
        <v>392</v>
      </c>
      <c r="K163" s="92" t="s">
        <v>392</v>
      </c>
      <c r="L163" s="92" t="s">
        <v>392</v>
      </c>
      <c r="M163" s="92" t="s">
        <v>392</v>
      </c>
      <c r="N163" s="92" t="s">
        <v>392</v>
      </c>
      <c r="O163" s="92" t="s">
        <v>392</v>
      </c>
      <c r="P163" s="92" t="s">
        <v>392</v>
      </c>
      <c r="Q163" s="92" t="s">
        <v>392</v>
      </c>
      <c r="R163" s="92" t="s">
        <v>392</v>
      </c>
      <c r="S163" s="92" t="s">
        <v>392</v>
      </c>
      <c r="T163" s="92" t="s">
        <v>392</v>
      </c>
      <c r="U163" s="92" t="s">
        <v>392</v>
      </c>
      <c r="V163" s="92" t="s">
        <v>392</v>
      </c>
      <c r="W163" s="92" t="s">
        <v>392</v>
      </c>
      <c r="X163" s="92" t="s">
        <v>392</v>
      </c>
      <c r="Y163" s="92" t="s">
        <v>392</v>
      </c>
      <c r="Z163" s="92" t="s">
        <v>392</v>
      </c>
      <c r="AA163" s="92" t="s">
        <v>392</v>
      </c>
      <c r="AB163" s="92" t="s">
        <v>392</v>
      </c>
      <c r="AC163" s="92" t="s">
        <v>392</v>
      </c>
      <c r="AD163" s="92" t="s">
        <v>392</v>
      </c>
      <c r="AE163" s="92" t="s">
        <v>392</v>
      </c>
      <c r="AF163" s="92" t="s">
        <v>392</v>
      </c>
      <c r="AG163" s="92" t="s">
        <v>392</v>
      </c>
      <c r="AH163" s="92" t="s">
        <v>392</v>
      </c>
      <c r="AI163" s="92" t="s">
        <v>392</v>
      </c>
      <c r="AJ163" s="92" t="s">
        <v>392</v>
      </c>
      <c r="AK163" s="92" t="s">
        <v>392</v>
      </c>
      <c r="AL163" s="92" t="s">
        <v>392</v>
      </c>
      <c r="AM163" s="92" t="s">
        <v>392</v>
      </c>
      <c r="AN163" s="92" t="s">
        <v>392</v>
      </c>
      <c r="AO163" s="92" t="s">
        <v>392</v>
      </c>
      <c r="AP163" s="92" t="s">
        <v>392</v>
      </c>
      <c r="AQ163" s="92" t="s">
        <v>392</v>
      </c>
      <c r="AR163" s="92" t="s">
        <v>392</v>
      </c>
      <c r="AS163" s="92" t="s">
        <v>392</v>
      </c>
      <c r="AT163" s="92" t="s">
        <v>392</v>
      </c>
      <c r="AU163" s="92" t="s">
        <v>392</v>
      </c>
      <c r="AV163" s="92" t="s">
        <v>392</v>
      </c>
      <c r="AW163" s="92" t="s">
        <v>392</v>
      </c>
      <c r="AX163" s="92" t="s">
        <v>392</v>
      </c>
      <c r="AY163" s="92" t="s">
        <v>392</v>
      </c>
      <c r="AZ163" s="92" t="s">
        <v>392</v>
      </c>
      <c r="BA163" s="92" t="s">
        <v>392</v>
      </c>
      <c r="BB163" s="92" t="s">
        <v>392</v>
      </c>
      <c r="BC163" s="92" t="s">
        <v>392</v>
      </c>
      <c r="BD163" s="92" t="s">
        <v>392</v>
      </c>
      <c r="BE163" s="92" t="s">
        <v>392</v>
      </c>
      <c r="BF163" s="92" t="s">
        <v>392</v>
      </c>
      <c r="BG163" s="92" t="s">
        <v>392</v>
      </c>
      <c r="BH163" s="92" t="s">
        <v>392</v>
      </c>
      <c r="BI163" s="92" t="s">
        <v>392</v>
      </c>
      <c r="BJ163" s="92" t="s">
        <v>392</v>
      </c>
      <c r="BK163" s="92" t="s">
        <v>392</v>
      </c>
      <c r="BL163" s="92" t="s">
        <v>392</v>
      </c>
      <c r="BM163" s="92" t="s">
        <v>392</v>
      </c>
      <c r="BN163" s="92" t="s">
        <v>392</v>
      </c>
      <c r="BO163" s="92" t="s">
        <v>392</v>
      </c>
      <c r="BP163" s="93" t="s">
        <v>392</v>
      </c>
      <c r="BQ163" s="92" t="s">
        <v>308</v>
      </c>
      <c r="BR163" s="92" t="s">
        <v>392</v>
      </c>
      <c r="BS163" s="92" t="s">
        <v>308</v>
      </c>
      <c r="BT163" s="92" t="s">
        <v>392</v>
      </c>
      <c r="BU163" s="92" t="s">
        <v>308</v>
      </c>
      <c r="BV163" s="92" t="s">
        <v>392</v>
      </c>
      <c r="BW163" s="92" t="s">
        <v>308</v>
      </c>
      <c r="BX163" s="92" t="s">
        <v>392</v>
      </c>
      <c r="BY163" s="92" t="s">
        <v>308</v>
      </c>
      <c r="BZ163" s="92" t="s">
        <v>392</v>
      </c>
      <c r="CA163" s="92" t="s">
        <v>308</v>
      </c>
      <c r="CB163" s="92" t="s">
        <v>392</v>
      </c>
      <c r="CC163" s="92" t="s">
        <v>308</v>
      </c>
      <c r="CD163" s="92" t="s">
        <v>392</v>
      </c>
      <c r="CE163" s="92" t="s">
        <v>308</v>
      </c>
      <c r="CF163" s="92" t="s">
        <v>392</v>
      </c>
      <c r="CG163" s="92" t="s">
        <v>308</v>
      </c>
      <c r="CH163" s="92" t="s">
        <v>392</v>
      </c>
      <c r="CI163" s="92" t="s">
        <v>308</v>
      </c>
      <c r="CJ163" s="92" t="s">
        <v>392</v>
      </c>
      <c r="CK163" s="92" t="s">
        <v>308</v>
      </c>
      <c r="CL163" s="92" t="s">
        <v>392</v>
      </c>
      <c r="CM163" s="92" t="s">
        <v>308</v>
      </c>
      <c r="CN163" s="92" t="s">
        <v>392</v>
      </c>
      <c r="CO163" s="92" t="s">
        <v>308</v>
      </c>
      <c r="CP163" s="92" t="s">
        <v>392</v>
      </c>
      <c r="CQ163" s="92" t="s">
        <v>308</v>
      </c>
      <c r="CR163" s="95" t="s">
        <v>392</v>
      </c>
      <c r="CS163" s="92" t="s">
        <v>308</v>
      </c>
      <c r="CT163" s="92" t="s">
        <v>392</v>
      </c>
      <c r="CU163" s="92" t="s">
        <v>308</v>
      </c>
      <c r="CV163" s="92" t="s">
        <v>392</v>
      </c>
      <c r="CW163" s="92" t="s">
        <v>308</v>
      </c>
      <c r="CX163" s="92" t="s">
        <v>392</v>
      </c>
      <c r="CY163" s="92" t="s">
        <v>308</v>
      </c>
    </row>
    <row r="164" spans="1:103" ht="14.5" x14ac:dyDescent="0.35">
      <c r="A164" s="86" t="s">
        <v>408</v>
      </c>
      <c r="B164" s="86" t="s">
        <v>393</v>
      </c>
      <c r="C164" s="71"/>
      <c r="D164" s="71"/>
      <c r="E164" s="88" t="s">
        <v>392</v>
      </c>
      <c r="F164" s="88" t="s">
        <v>392</v>
      </c>
      <c r="G164" s="88" t="s">
        <v>392</v>
      </c>
      <c r="H164" s="88" t="s">
        <v>392</v>
      </c>
      <c r="I164" s="88" t="s">
        <v>392</v>
      </c>
      <c r="J164" s="88" t="s">
        <v>392</v>
      </c>
      <c r="K164" s="88" t="s">
        <v>392</v>
      </c>
      <c r="L164" s="88" t="s">
        <v>392</v>
      </c>
      <c r="M164" s="88" t="s">
        <v>392</v>
      </c>
      <c r="N164" s="88" t="s">
        <v>392</v>
      </c>
      <c r="O164" s="88" t="s">
        <v>392</v>
      </c>
      <c r="P164" s="88" t="s">
        <v>392</v>
      </c>
      <c r="Q164" s="88" t="s">
        <v>392</v>
      </c>
      <c r="R164" s="88" t="s">
        <v>392</v>
      </c>
      <c r="S164" s="88" t="s">
        <v>392</v>
      </c>
      <c r="T164" s="88" t="s">
        <v>392</v>
      </c>
      <c r="U164" s="88" t="s">
        <v>392</v>
      </c>
      <c r="V164" s="88" t="s">
        <v>392</v>
      </c>
      <c r="W164" s="88" t="s">
        <v>392</v>
      </c>
      <c r="X164" s="88" t="s">
        <v>392</v>
      </c>
      <c r="Y164" s="88" t="s">
        <v>392</v>
      </c>
      <c r="Z164" s="88" t="s">
        <v>392</v>
      </c>
      <c r="AA164" s="88" t="s">
        <v>392</v>
      </c>
      <c r="AB164" s="88" t="s">
        <v>392</v>
      </c>
      <c r="AC164" s="88" t="s">
        <v>392</v>
      </c>
      <c r="AD164" s="88" t="s">
        <v>392</v>
      </c>
      <c r="AE164" s="88" t="s">
        <v>392</v>
      </c>
      <c r="AF164" s="88" t="s">
        <v>392</v>
      </c>
      <c r="AG164" s="88" t="s">
        <v>392</v>
      </c>
      <c r="AH164" s="88" t="s">
        <v>392</v>
      </c>
      <c r="AI164" s="88" t="s">
        <v>392</v>
      </c>
      <c r="AJ164" s="88" t="s">
        <v>392</v>
      </c>
      <c r="AK164" s="88" t="s">
        <v>392</v>
      </c>
      <c r="AL164" s="88" t="s">
        <v>392</v>
      </c>
      <c r="AM164" s="88" t="s">
        <v>392</v>
      </c>
      <c r="AN164" s="88" t="s">
        <v>392</v>
      </c>
      <c r="AO164" s="88" t="s">
        <v>392</v>
      </c>
      <c r="AP164" s="88" t="s">
        <v>392</v>
      </c>
      <c r="AQ164" s="88" t="s">
        <v>392</v>
      </c>
      <c r="AR164" s="88" t="s">
        <v>392</v>
      </c>
      <c r="AS164" s="88" t="s">
        <v>392</v>
      </c>
      <c r="AT164" s="88" t="s">
        <v>392</v>
      </c>
      <c r="AU164" s="88" t="s">
        <v>392</v>
      </c>
      <c r="AV164" s="88" t="s">
        <v>392</v>
      </c>
      <c r="AW164" s="88" t="s">
        <v>392</v>
      </c>
      <c r="AX164" s="88" t="s">
        <v>392</v>
      </c>
      <c r="AY164" s="88" t="s">
        <v>392</v>
      </c>
      <c r="AZ164" s="88" t="s">
        <v>392</v>
      </c>
      <c r="BA164" s="88" t="s">
        <v>392</v>
      </c>
      <c r="BB164" s="88" t="s">
        <v>392</v>
      </c>
      <c r="BC164" s="88" t="s">
        <v>392</v>
      </c>
      <c r="BD164" s="88" t="s">
        <v>392</v>
      </c>
      <c r="BE164" s="88" t="s">
        <v>392</v>
      </c>
      <c r="BF164" s="88" t="s">
        <v>392</v>
      </c>
      <c r="BG164" s="88" t="s">
        <v>392</v>
      </c>
      <c r="BH164" s="88" t="s">
        <v>392</v>
      </c>
      <c r="BI164" s="88" t="s">
        <v>392</v>
      </c>
      <c r="BJ164" s="88" t="s">
        <v>392</v>
      </c>
      <c r="BK164" s="88" t="s">
        <v>392</v>
      </c>
      <c r="BL164" s="88" t="s">
        <v>392</v>
      </c>
      <c r="BM164" s="88" t="s">
        <v>392</v>
      </c>
      <c r="BN164" s="88" t="s">
        <v>392</v>
      </c>
      <c r="BO164" s="88" t="s">
        <v>392</v>
      </c>
      <c r="BP164" s="89" t="s">
        <v>392</v>
      </c>
      <c r="BQ164" s="88" t="s">
        <v>308</v>
      </c>
      <c r="BR164" s="88" t="s">
        <v>392</v>
      </c>
      <c r="BS164" s="88" t="s">
        <v>308</v>
      </c>
      <c r="BT164" s="88" t="s">
        <v>392</v>
      </c>
      <c r="BU164" s="88" t="s">
        <v>308</v>
      </c>
      <c r="BV164" s="88" t="s">
        <v>392</v>
      </c>
      <c r="BW164" s="88" t="s">
        <v>308</v>
      </c>
      <c r="BX164" s="88" t="s">
        <v>392</v>
      </c>
      <c r="BY164" s="88" t="s">
        <v>308</v>
      </c>
      <c r="BZ164" s="88" t="s">
        <v>392</v>
      </c>
      <c r="CA164" s="88" t="s">
        <v>308</v>
      </c>
      <c r="CB164" s="88" t="s">
        <v>392</v>
      </c>
      <c r="CC164" s="88" t="s">
        <v>308</v>
      </c>
      <c r="CD164" s="88" t="s">
        <v>392</v>
      </c>
      <c r="CE164" s="88" t="s">
        <v>308</v>
      </c>
      <c r="CF164" s="88" t="s">
        <v>392</v>
      </c>
      <c r="CG164" s="88" t="s">
        <v>308</v>
      </c>
      <c r="CH164" s="88" t="s">
        <v>392</v>
      </c>
      <c r="CI164" s="88" t="s">
        <v>308</v>
      </c>
      <c r="CJ164" s="88" t="s">
        <v>392</v>
      </c>
      <c r="CK164" s="88" t="s">
        <v>308</v>
      </c>
      <c r="CL164" s="88" t="s">
        <v>392</v>
      </c>
      <c r="CM164" s="88" t="s">
        <v>308</v>
      </c>
      <c r="CN164" s="88" t="s">
        <v>392</v>
      </c>
      <c r="CO164" s="88" t="s">
        <v>308</v>
      </c>
      <c r="CP164" s="88" t="s">
        <v>392</v>
      </c>
      <c r="CQ164" s="88" t="s">
        <v>308</v>
      </c>
      <c r="CR164" s="105" t="s">
        <v>392</v>
      </c>
      <c r="CS164" s="88" t="s">
        <v>308</v>
      </c>
      <c r="CT164" s="88" t="s">
        <v>392</v>
      </c>
      <c r="CU164" s="88" t="s">
        <v>308</v>
      </c>
      <c r="CV164" s="88" t="s">
        <v>392</v>
      </c>
      <c r="CW164" s="88" t="s">
        <v>308</v>
      </c>
      <c r="CX164" s="88" t="s">
        <v>392</v>
      </c>
      <c r="CY164" s="88" t="s">
        <v>308</v>
      </c>
    </row>
    <row r="165" spans="1:103" ht="14.5" x14ac:dyDescent="0.35">
      <c r="A165" s="86" t="s">
        <v>408</v>
      </c>
      <c r="B165" s="86" t="s">
        <v>394</v>
      </c>
      <c r="C165" s="71"/>
      <c r="D165" s="71"/>
      <c r="E165" s="92" t="s">
        <v>392</v>
      </c>
      <c r="F165" s="92" t="s">
        <v>392</v>
      </c>
      <c r="G165" s="92" t="s">
        <v>392</v>
      </c>
      <c r="H165" s="92" t="s">
        <v>392</v>
      </c>
      <c r="I165" s="92" t="s">
        <v>392</v>
      </c>
      <c r="J165" s="92" t="s">
        <v>392</v>
      </c>
      <c r="K165" s="92" t="s">
        <v>392</v>
      </c>
      <c r="L165" s="92" t="s">
        <v>392</v>
      </c>
      <c r="M165" s="92" t="s">
        <v>392</v>
      </c>
      <c r="N165" s="92" t="s">
        <v>392</v>
      </c>
      <c r="O165" s="92" t="s">
        <v>392</v>
      </c>
      <c r="P165" s="92" t="s">
        <v>392</v>
      </c>
      <c r="Q165" s="92" t="s">
        <v>392</v>
      </c>
      <c r="R165" s="92" t="s">
        <v>392</v>
      </c>
      <c r="S165" s="92" t="s">
        <v>392</v>
      </c>
      <c r="T165" s="92" t="s">
        <v>392</v>
      </c>
      <c r="U165" s="92" t="s">
        <v>392</v>
      </c>
      <c r="V165" s="92" t="s">
        <v>392</v>
      </c>
      <c r="W165" s="92" t="s">
        <v>392</v>
      </c>
      <c r="X165" s="92" t="s">
        <v>392</v>
      </c>
      <c r="Y165" s="92" t="s">
        <v>392</v>
      </c>
      <c r="Z165" s="92" t="s">
        <v>392</v>
      </c>
      <c r="AA165" s="92" t="s">
        <v>392</v>
      </c>
      <c r="AB165" s="92" t="s">
        <v>392</v>
      </c>
      <c r="AC165" s="92" t="s">
        <v>392</v>
      </c>
      <c r="AD165" s="92" t="s">
        <v>392</v>
      </c>
      <c r="AE165" s="92" t="s">
        <v>392</v>
      </c>
      <c r="AF165" s="92" t="s">
        <v>392</v>
      </c>
      <c r="AG165" s="92" t="s">
        <v>392</v>
      </c>
      <c r="AH165" s="92" t="s">
        <v>392</v>
      </c>
      <c r="AI165" s="92" t="s">
        <v>392</v>
      </c>
      <c r="AJ165" s="92" t="s">
        <v>392</v>
      </c>
      <c r="AK165" s="92" t="s">
        <v>392</v>
      </c>
      <c r="AL165" s="92" t="s">
        <v>392</v>
      </c>
      <c r="AM165" s="92" t="s">
        <v>392</v>
      </c>
      <c r="AN165" s="92" t="s">
        <v>392</v>
      </c>
      <c r="AO165" s="92" t="s">
        <v>392</v>
      </c>
      <c r="AP165" s="92" t="s">
        <v>392</v>
      </c>
      <c r="AQ165" s="92" t="s">
        <v>392</v>
      </c>
      <c r="AR165" s="92" t="s">
        <v>392</v>
      </c>
      <c r="AS165" s="92" t="s">
        <v>392</v>
      </c>
      <c r="AT165" s="92" t="s">
        <v>392</v>
      </c>
      <c r="AU165" s="92" t="s">
        <v>392</v>
      </c>
      <c r="AV165" s="92" t="s">
        <v>392</v>
      </c>
      <c r="AW165" s="92" t="s">
        <v>392</v>
      </c>
      <c r="AX165" s="92" t="s">
        <v>392</v>
      </c>
      <c r="AY165" s="92" t="s">
        <v>392</v>
      </c>
      <c r="AZ165" s="92" t="s">
        <v>392</v>
      </c>
      <c r="BA165" s="92" t="s">
        <v>392</v>
      </c>
      <c r="BB165" s="92" t="s">
        <v>392</v>
      </c>
      <c r="BC165" s="92" t="s">
        <v>392</v>
      </c>
      <c r="BD165" s="92" t="s">
        <v>392</v>
      </c>
      <c r="BE165" s="92" t="s">
        <v>392</v>
      </c>
      <c r="BF165" s="92" t="s">
        <v>392</v>
      </c>
      <c r="BG165" s="92" t="s">
        <v>392</v>
      </c>
      <c r="BH165" s="92" t="s">
        <v>392</v>
      </c>
      <c r="BI165" s="92" t="s">
        <v>392</v>
      </c>
      <c r="BJ165" s="92" t="s">
        <v>392</v>
      </c>
      <c r="BK165" s="92" t="s">
        <v>392</v>
      </c>
      <c r="BL165" s="92" t="s">
        <v>392</v>
      </c>
      <c r="BM165" s="92" t="s">
        <v>392</v>
      </c>
      <c r="BN165" s="92" t="s">
        <v>392</v>
      </c>
      <c r="BO165" s="92" t="s">
        <v>392</v>
      </c>
      <c r="BP165" s="93" t="s">
        <v>392</v>
      </c>
      <c r="BQ165" s="92" t="s">
        <v>308</v>
      </c>
      <c r="BR165" s="92" t="s">
        <v>392</v>
      </c>
      <c r="BS165" s="92" t="s">
        <v>308</v>
      </c>
      <c r="BT165" s="92" t="s">
        <v>392</v>
      </c>
      <c r="BU165" s="92" t="s">
        <v>308</v>
      </c>
      <c r="BV165" s="92" t="s">
        <v>392</v>
      </c>
      <c r="BW165" s="92" t="s">
        <v>308</v>
      </c>
      <c r="BX165" s="92" t="s">
        <v>392</v>
      </c>
      <c r="BY165" s="92" t="s">
        <v>308</v>
      </c>
      <c r="BZ165" s="92" t="s">
        <v>392</v>
      </c>
      <c r="CA165" s="92" t="s">
        <v>308</v>
      </c>
      <c r="CB165" s="92" t="s">
        <v>392</v>
      </c>
      <c r="CC165" s="92" t="s">
        <v>308</v>
      </c>
      <c r="CD165" s="92" t="s">
        <v>392</v>
      </c>
      <c r="CE165" s="92" t="s">
        <v>308</v>
      </c>
      <c r="CF165" s="92" t="s">
        <v>392</v>
      </c>
      <c r="CG165" s="92" t="s">
        <v>308</v>
      </c>
      <c r="CH165" s="92" t="s">
        <v>392</v>
      </c>
      <c r="CI165" s="92" t="s">
        <v>308</v>
      </c>
      <c r="CJ165" s="92" t="s">
        <v>392</v>
      </c>
      <c r="CK165" s="92" t="s">
        <v>308</v>
      </c>
      <c r="CL165" s="92" t="s">
        <v>392</v>
      </c>
      <c r="CM165" s="92" t="s">
        <v>308</v>
      </c>
      <c r="CN165" s="92" t="s">
        <v>392</v>
      </c>
      <c r="CO165" s="92" t="s">
        <v>308</v>
      </c>
      <c r="CP165" s="92" t="s">
        <v>392</v>
      </c>
      <c r="CQ165" s="92" t="s">
        <v>308</v>
      </c>
      <c r="CR165" s="95" t="s">
        <v>392</v>
      </c>
      <c r="CS165" s="92" t="s">
        <v>308</v>
      </c>
      <c r="CT165" s="92" t="s">
        <v>392</v>
      </c>
      <c r="CU165" s="92" t="s">
        <v>308</v>
      </c>
      <c r="CV165" s="92" t="s">
        <v>392</v>
      </c>
      <c r="CW165" s="92" t="s">
        <v>308</v>
      </c>
      <c r="CX165" s="92" t="s">
        <v>392</v>
      </c>
      <c r="CY165" s="92" t="s">
        <v>308</v>
      </c>
    </row>
    <row r="166" spans="1:103" ht="14.5" x14ac:dyDescent="0.35">
      <c r="A166" s="86" t="s">
        <v>408</v>
      </c>
      <c r="B166" s="86" t="s">
        <v>395</v>
      </c>
      <c r="C166" s="71"/>
      <c r="D166" s="71"/>
      <c r="E166" s="88" t="s">
        <v>392</v>
      </c>
      <c r="F166" s="88" t="s">
        <v>392</v>
      </c>
      <c r="G166" s="88" t="s">
        <v>392</v>
      </c>
      <c r="H166" s="88" t="s">
        <v>392</v>
      </c>
      <c r="I166" s="88" t="s">
        <v>392</v>
      </c>
      <c r="J166" s="88" t="s">
        <v>392</v>
      </c>
      <c r="K166" s="88" t="s">
        <v>392</v>
      </c>
      <c r="L166" s="88" t="s">
        <v>392</v>
      </c>
      <c r="M166" s="88" t="s">
        <v>392</v>
      </c>
      <c r="N166" s="88" t="s">
        <v>392</v>
      </c>
      <c r="O166" s="88" t="s">
        <v>392</v>
      </c>
      <c r="P166" s="88" t="s">
        <v>392</v>
      </c>
      <c r="Q166" s="88" t="s">
        <v>392</v>
      </c>
      <c r="R166" s="88" t="s">
        <v>392</v>
      </c>
      <c r="S166" s="88" t="s">
        <v>392</v>
      </c>
      <c r="T166" s="88" t="s">
        <v>392</v>
      </c>
      <c r="U166" s="88" t="s">
        <v>392</v>
      </c>
      <c r="V166" s="88" t="s">
        <v>392</v>
      </c>
      <c r="W166" s="88" t="s">
        <v>392</v>
      </c>
      <c r="X166" s="88" t="s">
        <v>392</v>
      </c>
      <c r="Y166" s="88" t="s">
        <v>392</v>
      </c>
      <c r="Z166" s="88" t="s">
        <v>392</v>
      </c>
      <c r="AA166" s="88" t="s">
        <v>392</v>
      </c>
      <c r="AB166" s="88" t="s">
        <v>392</v>
      </c>
      <c r="AC166" s="88" t="s">
        <v>392</v>
      </c>
      <c r="AD166" s="88" t="s">
        <v>392</v>
      </c>
      <c r="AE166" s="88" t="s">
        <v>392</v>
      </c>
      <c r="AF166" s="88" t="s">
        <v>392</v>
      </c>
      <c r="AG166" s="88" t="s">
        <v>392</v>
      </c>
      <c r="AH166" s="88" t="s">
        <v>392</v>
      </c>
      <c r="AI166" s="88" t="s">
        <v>392</v>
      </c>
      <c r="AJ166" s="88" t="s">
        <v>392</v>
      </c>
      <c r="AK166" s="88" t="s">
        <v>392</v>
      </c>
      <c r="AL166" s="88" t="s">
        <v>392</v>
      </c>
      <c r="AM166" s="88" t="s">
        <v>392</v>
      </c>
      <c r="AN166" s="88" t="s">
        <v>392</v>
      </c>
      <c r="AO166" s="88" t="s">
        <v>392</v>
      </c>
      <c r="AP166" s="88" t="s">
        <v>392</v>
      </c>
      <c r="AQ166" s="88" t="s">
        <v>392</v>
      </c>
      <c r="AR166" s="88" t="s">
        <v>392</v>
      </c>
      <c r="AS166" s="88" t="s">
        <v>392</v>
      </c>
      <c r="AT166" s="88" t="s">
        <v>392</v>
      </c>
      <c r="AU166" s="88" t="s">
        <v>392</v>
      </c>
      <c r="AV166" s="88" t="s">
        <v>392</v>
      </c>
      <c r="AW166" s="88" t="s">
        <v>392</v>
      </c>
      <c r="AX166" s="88" t="s">
        <v>392</v>
      </c>
      <c r="AY166" s="88" t="s">
        <v>392</v>
      </c>
      <c r="AZ166" s="88" t="s">
        <v>392</v>
      </c>
      <c r="BA166" s="88" t="s">
        <v>392</v>
      </c>
      <c r="BB166" s="88" t="s">
        <v>392</v>
      </c>
      <c r="BC166" s="88" t="s">
        <v>392</v>
      </c>
      <c r="BD166" s="88" t="s">
        <v>392</v>
      </c>
      <c r="BE166" s="88" t="s">
        <v>392</v>
      </c>
      <c r="BF166" s="88" t="s">
        <v>392</v>
      </c>
      <c r="BG166" s="88" t="s">
        <v>392</v>
      </c>
      <c r="BH166" s="88" t="s">
        <v>392</v>
      </c>
      <c r="BI166" s="88" t="s">
        <v>392</v>
      </c>
      <c r="BJ166" s="88" t="s">
        <v>392</v>
      </c>
      <c r="BK166" s="88" t="s">
        <v>392</v>
      </c>
      <c r="BL166" s="88" t="s">
        <v>392</v>
      </c>
      <c r="BM166" s="88" t="s">
        <v>392</v>
      </c>
      <c r="BN166" s="88" t="s">
        <v>392</v>
      </c>
      <c r="BO166" s="88" t="s">
        <v>392</v>
      </c>
      <c r="BP166" s="89" t="s">
        <v>392</v>
      </c>
      <c r="BQ166" s="88" t="s">
        <v>308</v>
      </c>
      <c r="BR166" s="88" t="s">
        <v>392</v>
      </c>
      <c r="BS166" s="88" t="s">
        <v>308</v>
      </c>
      <c r="BT166" s="88" t="s">
        <v>392</v>
      </c>
      <c r="BU166" s="88" t="s">
        <v>308</v>
      </c>
      <c r="BV166" s="88" t="s">
        <v>392</v>
      </c>
      <c r="BW166" s="88" t="s">
        <v>308</v>
      </c>
      <c r="BX166" s="88" t="s">
        <v>392</v>
      </c>
      <c r="BY166" s="88" t="s">
        <v>308</v>
      </c>
      <c r="BZ166" s="88" t="s">
        <v>392</v>
      </c>
      <c r="CA166" s="88" t="s">
        <v>308</v>
      </c>
      <c r="CB166" s="88" t="s">
        <v>392</v>
      </c>
      <c r="CC166" s="88" t="s">
        <v>308</v>
      </c>
      <c r="CD166" s="88" t="s">
        <v>392</v>
      </c>
      <c r="CE166" s="88" t="s">
        <v>308</v>
      </c>
      <c r="CF166" s="88" t="s">
        <v>392</v>
      </c>
      <c r="CG166" s="88" t="s">
        <v>308</v>
      </c>
      <c r="CH166" s="88" t="s">
        <v>392</v>
      </c>
      <c r="CI166" s="88" t="s">
        <v>308</v>
      </c>
      <c r="CJ166" s="88" t="s">
        <v>392</v>
      </c>
      <c r="CK166" s="88" t="s">
        <v>308</v>
      </c>
      <c r="CL166" s="88" t="s">
        <v>392</v>
      </c>
      <c r="CM166" s="88" t="s">
        <v>308</v>
      </c>
      <c r="CN166" s="88" t="s">
        <v>392</v>
      </c>
      <c r="CO166" s="88" t="s">
        <v>308</v>
      </c>
      <c r="CP166" s="88" t="s">
        <v>392</v>
      </c>
      <c r="CQ166" s="88" t="s">
        <v>308</v>
      </c>
      <c r="CR166" s="105" t="s">
        <v>392</v>
      </c>
      <c r="CS166" s="88" t="s">
        <v>308</v>
      </c>
      <c r="CT166" s="88" t="s">
        <v>392</v>
      </c>
      <c r="CU166" s="88" t="s">
        <v>308</v>
      </c>
      <c r="CV166" s="88" t="s">
        <v>392</v>
      </c>
      <c r="CW166" s="88" t="s">
        <v>308</v>
      </c>
      <c r="CX166" s="88" t="s">
        <v>392</v>
      </c>
      <c r="CY166" s="88" t="s">
        <v>308</v>
      </c>
    </row>
    <row r="167" spans="1:103" ht="14.5" x14ac:dyDescent="0.35">
      <c r="A167" s="86" t="s">
        <v>408</v>
      </c>
      <c r="B167" s="86" t="s">
        <v>396</v>
      </c>
      <c r="C167" s="71"/>
      <c r="D167" s="71"/>
      <c r="E167" s="92" t="s">
        <v>392</v>
      </c>
      <c r="F167" s="92" t="s">
        <v>392</v>
      </c>
      <c r="G167" s="92" t="s">
        <v>392</v>
      </c>
      <c r="H167" s="92" t="s">
        <v>392</v>
      </c>
      <c r="I167" s="92" t="s">
        <v>392</v>
      </c>
      <c r="J167" s="92" t="s">
        <v>392</v>
      </c>
      <c r="K167" s="92" t="s">
        <v>392</v>
      </c>
      <c r="L167" s="92" t="s">
        <v>392</v>
      </c>
      <c r="M167" s="92" t="s">
        <v>392</v>
      </c>
      <c r="N167" s="92" t="s">
        <v>392</v>
      </c>
      <c r="O167" s="92" t="s">
        <v>392</v>
      </c>
      <c r="P167" s="92" t="s">
        <v>392</v>
      </c>
      <c r="Q167" s="92" t="s">
        <v>392</v>
      </c>
      <c r="R167" s="92" t="s">
        <v>392</v>
      </c>
      <c r="S167" s="92" t="s">
        <v>392</v>
      </c>
      <c r="T167" s="92" t="s">
        <v>392</v>
      </c>
      <c r="U167" s="92" t="s">
        <v>392</v>
      </c>
      <c r="V167" s="92" t="s">
        <v>392</v>
      </c>
      <c r="W167" s="92" t="s">
        <v>392</v>
      </c>
      <c r="X167" s="92" t="s">
        <v>392</v>
      </c>
      <c r="Y167" s="92" t="s">
        <v>392</v>
      </c>
      <c r="Z167" s="92" t="s">
        <v>392</v>
      </c>
      <c r="AA167" s="92" t="s">
        <v>392</v>
      </c>
      <c r="AB167" s="92" t="s">
        <v>392</v>
      </c>
      <c r="AC167" s="92" t="s">
        <v>392</v>
      </c>
      <c r="AD167" s="92" t="s">
        <v>392</v>
      </c>
      <c r="AE167" s="92" t="s">
        <v>392</v>
      </c>
      <c r="AF167" s="92" t="s">
        <v>392</v>
      </c>
      <c r="AG167" s="92" t="s">
        <v>392</v>
      </c>
      <c r="AH167" s="92" t="s">
        <v>392</v>
      </c>
      <c r="AI167" s="92" t="s">
        <v>392</v>
      </c>
      <c r="AJ167" s="92" t="s">
        <v>392</v>
      </c>
      <c r="AK167" s="92" t="s">
        <v>392</v>
      </c>
      <c r="AL167" s="92" t="s">
        <v>392</v>
      </c>
      <c r="AM167" s="92" t="s">
        <v>392</v>
      </c>
      <c r="AN167" s="92" t="s">
        <v>392</v>
      </c>
      <c r="AO167" s="92" t="s">
        <v>392</v>
      </c>
      <c r="AP167" s="92" t="s">
        <v>392</v>
      </c>
      <c r="AQ167" s="92" t="s">
        <v>392</v>
      </c>
      <c r="AR167" s="92" t="s">
        <v>392</v>
      </c>
      <c r="AS167" s="92" t="s">
        <v>392</v>
      </c>
      <c r="AT167" s="92" t="s">
        <v>392</v>
      </c>
      <c r="AU167" s="92" t="s">
        <v>392</v>
      </c>
      <c r="AV167" s="92" t="s">
        <v>392</v>
      </c>
      <c r="AW167" s="92" t="s">
        <v>392</v>
      </c>
      <c r="AX167" s="92" t="s">
        <v>392</v>
      </c>
      <c r="AY167" s="92" t="s">
        <v>392</v>
      </c>
      <c r="AZ167" s="92" t="s">
        <v>392</v>
      </c>
      <c r="BA167" s="92" t="s">
        <v>392</v>
      </c>
      <c r="BB167" s="92" t="s">
        <v>392</v>
      </c>
      <c r="BC167" s="92" t="s">
        <v>392</v>
      </c>
      <c r="BD167" s="92" t="s">
        <v>392</v>
      </c>
      <c r="BE167" s="92" t="s">
        <v>392</v>
      </c>
      <c r="BF167" s="92" t="s">
        <v>392</v>
      </c>
      <c r="BG167" s="92" t="s">
        <v>392</v>
      </c>
      <c r="BH167" s="92" t="s">
        <v>392</v>
      </c>
      <c r="BI167" s="92" t="s">
        <v>392</v>
      </c>
      <c r="BJ167" s="92" t="s">
        <v>392</v>
      </c>
      <c r="BK167" s="92" t="s">
        <v>392</v>
      </c>
      <c r="BL167" s="92" t="s">
        <v>392</v>
      </c>
      <c r="BM167" s="92" t="s">
        <v>392</v>
      </c>
      <c r="BN167" s="92" t="s">
        <v>392</v>
      </c>
      <c r="BO167" s="92" t="s">
        <v>392</v>
      </c>
      <c r="BP167" s="93" t="s">
        <v>392</v>
      </c>
      <c r="BQ167" s="92" t="s">
        <v>308</v>
      </c>
      <c r="BR167" s="92" t="s">
        <v>392</v>
      </c>
      <c r="BS167" s="92" t="s">
        <v>308</v>
      </c>
      <c r="BT167" s="92" t="s">
        <v>392</v>
      </c>
      <c r="BU167" s="92" t="s">
        <v>308</v>
      </c>
      <c r="BV167" s="92" t="s">
        <v>392</v>
      </c>
      <c r="BW167" s="92" t="s">
        <v>308</v>
      </c>
      <c r="BX167" s="92" t="s">
        <v>392</v>
      </c>
      <c r="BY167" s="92" t="s">
        <v>308</v>
      </c>
      <c r="BZ167" s="92" t="s">
        <v>392</v>
      </c>
      <c r="CA167" s="92" t="s">
        <v>308</v>
      </c>
      <c r="CB167" s="92" t="s">
        <v>392</v>
      </c>
      <c r="CC167" s="92" t="s">
        <v>308</v>
      </c>
      <c r="CD167" s="92" t="s">
        <v>392</v>
      </c>
      <c r="CE167" s="92" t="s">
        <v>308</v>
      </c>
      <c r="CF167" s="92" t="s">
        <v>392</v>
      </c>
      <c r="CG167" s="92" t="s">
        <v>308</v>
      </c>
      <c r="CH167" s="92" t="s">
        <v>392</v>
      </c>
      <c r="CI167" s="92" t="s">
        <v>308</v>
      </c>
      <c r="CJ167" s="92" t="s">
        <v>392</v>
      </c>
      <c r="CK167" s="92" t="s">
        <v>308</v>
      </c>
      <c r="CL167" s="92" t="s">
        <v>392</v>
      </c>
      <c r="CM167" s="92" t="s">
        <v>308</v>
      </c>
      <c r="CN167" s="92" t="s">
        <v>392</v>
      </c>
      <c r="CO167" s="92" t="s">
        <v>308</v>
      </c>
      <c r="CP167" s="92" t="s">
        <v>392</v>
      </c>
      <c r="CQ167" s="92" t="s">
        <v>308</v>
      </c>
      <c r="CR167" s="95" t="s">
        <v>392</v>
      </c>
      <c r="CS167" s="92" t="s">
        <v>308</v>
      </c>
      <c r="CT167" s="92" t="s">
        <v>392</v>
      </c>
      <c r="CU167" s="92" t="s">
        <v>308</v>
      </c>
      <c r="CV167" s="92" t="s">
        <v>392</v>
      </c>
      <c r="CW167" s="92" t="s">
        <v>308</v>
      </c>
      <c r="CX167" s="92" t="s">
        <v>392</v>
      </c>
      <c r="CY167" s="92" t="s">
        <v>308</v>
      </c>
    </row>
    <row r="168" spans="1:103" ht="14.5" x14ac:dyDescent="0.35">
      <c r="A168" s="86" t="s">
        <v>408</v>
      </c>
      <c r="B168" s="86" t="s">
        <v>397</v>
      </c>
      <c r="C168" s="71"/>
      <c r="D168" s="71"/>
      <c r="E168" s="88" t="s">
        <v>392</v>
      </c>
      <c r="F168" s="88" t="s">
        <v>392</v>
      </c>
      <c r="G168" s="88" t="s">
        <v>392</v>
      </c>
      <c r="H168" s="88" t="s">
        <v>392</v>
      </c>
      <c r="I168" s="88" t="s">
        <v>392</v>
      </c>
      <c r="J168" s="88" t="s">
        <v>392</v>
      </c>
      <c r="K168" s="88" t="s">
        <v>392</v>
      </c>
      <c r="L168" s="88" t="s">
        <v>392</v>
      </c>
      <c r="M168" s="88" t="s">
        <v>392</v>
      </c>
      <c r="N168" s="88" t="s">
        <v>392</v>
      </c>
      <c r="O168" s="88" t="s">
        <v>392</v>
      </c>
      <c r="P168" s="88" t="s">
        <v>392</v>
      </c>
      <c r="Q168" s="88" t="s">
        <v>392</v>
      </c>
      <c r="R168" s="88" t="s">
        <v>392</v>
      </c>
      <c r="S168" s="88" t="s">
        <v>392</v>
      </c>
      <c r="T168" s="88" t="s">
        <v>392</v>
      </c>
      <c r="U168" s="88" t="s">
        <v>392</v>
      </c>
      <c r="V168" s="88" t="s">
        <v>392</v>
      </c>
      <c r="W168" s="88" t="s">
        <v>392</v>
      </c>
      <c r="X168" s="88" t="s">
        <v>392</v>
      </c>
      <c r="Y168" s="88" t="s">
        <v>392</v>
      </c>
      <c r="Z168" s="88" t="s">
        <v>392</v>
      </c>
      <c r="AA168" s="88" t="s">
        <v>392</v>
      </c>
      <c r="AB168" s="88" t="s">
        <v>392</v>
      </c>
      <c r="AC168" s="88" t="s">
        <v>392</v>
      </c>
      <c r="AD168" s="88" t="s">
        <v>392</v>
      </c>
      <c r="AE168" s="88" t="s">
        <v>392</v>
      </c>
      <c r="AF168" s="88" t="s">
        <v>392</v>
      </c>
      <c r="AG168" s="88" t="s">
        <v>392</v>
      </c>
      <c r="AH168" s="88" t="s">
        <v>392</v>
      </c>
      <c r="AI168" s="88" t="s">
        <v>392</v>
      </c>
      <c r="AJ168" s="88" t="s">
        <v>392</v>
      </c>
      <c r="AK168" s="88" t="s">
        <v>392</v>
      </c>
      <c r="AL168" s="88" t="s">
        <v>392</v>
      </c>
      <c r="AM168" s="88" t="s">
        <v>392</v>
      </c>
      <c r="AN168" s="88" t="s">
        <v>392</v>
      </c>
      <c r="AO168" s="88" t="s">
        <v>392</v>
      </c>
      <c r="AP168" s="88" t="s">
        <v>392</v>
      </c>
      <c r="AQ168" s="88" t="s">
        <v>392</v>
      </c>
      <c r="AR168" s="88" t="s">
        <v>392</v>
      </c>
      <c r="AS168" s="88" t="s">
        <v>392</v>
      </c>
      <c r="AT168" s="88" t="s">
        <v>392</v>
      </c>
      <c r="AU168" s="88" t="s">
        <v>392</v>
      </c>
      <c r="AV168" s="88" t="s">
        <v>392</v>
      </c>
      <c r="AW168" s="88" t="s">
        <v>392</v>
      </c>
      <c r="AX168" s="88" t="s">
        <v>392</v>
      </c>
      <c r="AY168" s="88" t="s">
        <v>392</v>
      </c>
      <c r="AZ168" s="88" t="s">
        <v>392</v>
      </c>
      <c r="BA168" s="88" t="s">
        <v>392</v>
      </c>
      <c r="BB168" s="88" t="s">
        <v>392</v>
      </c>
      <c r="BC168" s="88" t="s">
        <v>392</v>
      </c>
      <c r="BD168" s="88" t="s">
        <v>392</v>
      </c>
      <c r="BE168" s="88" t="s">
        <v>392</v>
      </c>
      <c r="BF168" s="88" t="s">
        <v>392</v>
      </c>
      <c r="BG168" s="88" t="s">
        <v>392</v>
      </c>
      <c r="BH168" s="88" t="s">
        <v>392</v>
      </c>
      <c r="BI168" s="88" t="s">
        <v>392</v>
      </c>
      <c r="BJ168" s="88" t="s">
        <v>392</v>
      </c>
      <c r="BK168" s="88" t="s">
        <v>392</v>
      </c>
      <c r="BL168" s="88" t="s">
        <v>392</v>
      </c>
      <c r="BM168" s="88" t="s">
        <v>392</v>
      </c>
      <c r="BN168" s="88" t="s">
        <v>392</v>
      </c>
      <c r="BO168" s="88" t="s">
        <v>392</v>
      </c>
      <c r="BP168" s="89" t="s">
        <v>392</v>
      </c>
      <c r="BQ168" s="88" t="s">
        <v>308</v>
      </c>
      <c r="BR168" s="88" t="s">
        <v>392</v>
      </c>
      <c r="BS168" s="88" t="s">
        <v>308</v>
      </c>
      <c r="BT168" s="88" t="s">
        <v>392</v>
      </c>
      <c r="BU168" s="88" t="s">
        <v>308</v>
      </c>
      <c r="BV168" s="88" t="s">
        <v>392</v>
      </c>
      <c r="BW168" s="88" t="s">
        <v>308</v>
      </c>
      <c r="BX168" s="88" t="s">
        <v>392</v>
      </c>
      <c r="BY168" s="88" t="s">
        <v>308</v>
      </c>
      <c r="BZ168" s="88" t="s">
        <v>392</v>
      </c>
      <c r="CA168" s="88" t="s">
        <v>308</v>
      </c>
      <c r="CB168" s="88" t="s">
        <v>392</v>
      </c>
      <c r="CC168" s="88" t="s">
        <v>308</v>
      </c>
      <c r="CD168" s="88" t="s">
        <v>392</v>
      </c>
      <c r="CE168" s="88" t="s">
        <v>308</v>
      </c>
      <c r="CF168" s="88" t="s">
        <v>392</v>
      </c>
      <c r="CG168" s="88" t="s">
        <v>308</v>
      </c>
      <c r="CH168" s="88" t="s">
        <v>392</v>
      </c>
      <c r="CI168" s="88" t="s">
        <v>308</v>
      </c>
      <c r="CJ168" s="88" t="s">
        <v>392</v>
      </c>
      <c r="CK168" s="88" t="s">
        <v>308</v>
      </c>
      <c r="CL168" s="88" t="s">
        <v>392</v>
      </c>
      <c r="CM168" s="88" t="s">
        <v>308</v>
      </c>
      <c r="CN168" s="88" t="s">
        <v>392</v>
      </c>
      <c r="CO168" s="88" t="s">
        <v>308</v>
      </c>
      <c r="CP168" s="88" t="s">
        <v>392</v>
      </c>
      <c r="CQ168" s="88" t="s">
        <v>308</v>
      </c>
      <c r="CR168" s="105" t="s">
        <v>392</v>
      </c>
      <c r="CS168" s="88" t="s">
        <v>308</v>
      </c>
      <c r="CT168" s="88" t="s">
        <v>392</v>
      </c>
      <c r="CU168" s="88" t="s">
        <v>308</v>
      </c>
      <c r="CV168" s="88" t="s">
        <v>392</v>
      </c>
      <c r="CW168" s="88" t="s">
        <v>308</v>
      </c>
      <c r="CX168" s="88" t="s">
        <v>392</v>
      </c>
      <c r="CY168" s="88" t="s">
        <v>308</v>
      </c>
    </row>
    <row r="169" spans="1:103" ht="14.5" x14ac:dyDescent="0.35">
      <c r="A169" s="86" t="s">
        <v>408</v>
      </c>
      <c r="B169" s="86" t="s">
        <v>398</v>
      </c>
      <c r="C169" s="71"/>
      <c r="D169" s="71"/>
      <c r="E169" s="92" t="s">
        <v>392</v>
      </c>
      <c r="F169" s="92" t="s">
        <v>392</v>
      </c>
      <c r="G169" s="92" t="s">
        <v>392</v>
      </c>
      <c r="H169" s="92" t="s">
        <v>392</v>
      </c>
      <c r="I169" s="92" t="s">
        <v>392</v>
      </c>
      <c r="J169" s="92" t="s">
        <v>392</v>
      </c>
      <c r="K169" s="92" t="s">
        <v>392</v>
      </c>
      <c r="L169" s="92" t="s">
        <v>392</v>
      </c>
      <c r="M169" s="92" t="s">
        <v>392</v>
      </c>
      <c r="N169" s="92" t="s">
        <v>392</v>
      </c>
      <c r="O169" s="92" t="s">
        <v>392</v>
      </c>
      <c r="P169" s="92" t="s">
        <v>392</v>
      </c>
      <c r="Q169" s="92" t="s">
        <v>392</v>
      </c>
      <c r="R169" s="92" t="s">
        <v>392</v>
      </c>
      <c r="S169" s="92" t="s">
        <v>392</v>
      </c>
      <c r="T169" s="92" t="s">
        <v>392</v>
      </c>
      <c r="U169" s="92" t="s">
        <v>392</v>
      </c>
      <c r="V169" s="92" t="s">
        <v>392</v>
      </c>
      <c r="W169" s="92" t="s">
        <v>392</v>
      </c>
      <c r="X169" s="92" t="s">
        <v>392</v>
      </c>
      <c r="Y169" s="92" t="s">
        <v>392</v>
      </c>
      <c r="Z169" s="92" t="s">
        <v>392</v>
      </c>
      <c r="AA169" s="92" t="s">
        <v>392</v>
      </c>
      <c r="AB169" s="92" t="s">
        <v>392</v>
      </c>
      <c r="AC169" s="92" t="s">
        <v>392</v>
      </c>
      <c r="AD169" s="92" t="s">
        <v>392</v>
      </c>
      <c r="AE169" s="92" t="s">
        <v>392</v>
      </c>
      <c r="AF169" s="92" t="s">
        <v>392</v>
      </c>
      <c r="AG169" s="92" t="s">
        <v>392</v>
      </c>
      <c r="AH169" s="92" t="s">
        <v>392</v>
      </c>
      <c r="AI169" s="92" t="s">
        <v>392</v>
      </c>
      <c r="AJ169" s="92" t="s">
        <v>392</v>
      </c>
      <c r="AK169" s="92" t="s">
        <v>392</v>
      </c>
      <c r="AL169" s="92" t="s">
        <v>392</v>
      </c>
      <c r="AM169" s="92" t="s">
        <v>392</v>
      </c>
      <c r="AN169" s="92" t="s">
        <v>392</v>
      </c>
      <c r="AO169" s="92" t="s">
        <v>392</v>
      </c>
      <c r="AP169" s="92" t="s">
        <v>392</v>
      </c>
      <c r="AQ169" s="92" t="s">
        <v>392</v>
      </c>
      <c r="AR169" s="92" t="s">
        <v>392</v>
      </c>
      <c r="AS169" s="92" t="s">
        <v>392</v>
      </c>
      <c r="AT169" s="92" t="s">
        <v>392</v>
      </c>
      <c r="AU169" s="92" t="s">
        <v>392</v>
      </c>
      <c r="AV169" s="92" t="s">
        <v>392</v>
      </c>
      <c r="AW169" s="92" t="s">
        <v>392</v>
      </c>
      <c r="AX169" s="92" t="s">
        <v>392</v>
      </c>
      <c r="AY169" s="92" t="s">
        <v>392</v>
      </c>
      <c r="AZ169" s="92" t="s">
        <v>392</v>
      </c>
      <c r="BA169" s="92" t="s">
        <v>392</v>
      </c>
      <c r="BB169" s="92" t="s">
        <v>392</v>
      </c>
      <c r="BC169" s="92" t="s">
        <v>392</v>
      </c>
      <c r="BD169" s="92" t="s">
        <v>392</v>
      </c>
      <c r="BE169" s="92" t="s">
        <v>392</v>
      </c>
      <c r="BF169" s="92" t="s">
        <v>392</v>
      </c>
      <c r="BG169" s="92" t="s">
        <v>392</v>
      </c>
      <c r="BH169" s="92" t="s">
        <v>392</v>
      </c>
      <c r="BI169" s="92" t="s">
        <v>392</v>
      </c>
      <c r="BJ169" s="92" t="s">
        <v>392</v>
      </c>
      <c r="BK169" s="92" t="s">
        <v>392</v>
      </c>
      <c r="BL169" s="92" t="s">
        <v>392</v>
      </c>
      <c r="BM169" s="92" t="s">
        <v>392</v>
      </c>
      <c r="BN169" s="92" t="s">
        <v>392</v>
      </c>
      <c r="BO169" s="92" t="s">
        <v>392</v>
      </c>
      <c r="BP169" s="93" t="s">
        <v>392</v>
      </c>
      <c r="BQ169" s="92" t="s">
        <v>308</v>
      </c>
      <c r="BR169" s="92" t="s">
        <v>392</v>
      </c>
      <c r="BS169" s="92" t="s">
        <v>308</v>
      </c>
      <c r="BT169" s="92" t="s">
        <v>392</v>
      </c>
      <c r="BU169" s="92" t="s">
        <v>308</v>
      </c>
      <c r="BV169" s="92" t="s">
        <v>392</v>
      </c>
      <c r="BW169" s="92" t="s">
        <v>308</v>
      </c>
      <c r="BX169" s="92" t="s">
        <v>392</v>
      </c>
      <c r="BY169" s="92" t="s">
        <v>308</v>
      </c>
      <c r="BZ169" s="92" t="s">
        <v>392</v>
      </c>
      <c r="CA169" s="92" t="s">
        <v>308</v>
      </c>
      <c r="CB169" s="92" t="s">
        <v>392</v>
      </c>
      <c r="CC169" s="92" t="s">
        <v>308</v>
      </c>
      <c r="CD169" s="92" t="s">
        <v>392</v>
      </c>
      <c r="CE169" s="92" t="s">
        <v>308</v>
      </c>
      <c r="CF169" s="92" t="s">
        <v>392</v>
      </c>
      <c r="CG169" s="92" t="s">
        <v>308</v>
      </c>
      <c r="CH169" s="92" t="s">
        <v>392</v>
      </c>
      <c r="CI169" s="92" t="s">
        <v>308</v>
      </c>
      <c r="CJ169" s="92" t="s">
        <v>392</v>
      </c>
      <c r="CK169" s="92" t="s">
        <v>308</v>
      </c>
      <c r="CL169" s="92" t="s">
        <v>392</v>
      </c>
      <c r="CM169" s="92" t="s">
        <v>308</v>
      </c>
      <c r="CN169" s="92" t="s">
        <v>392</v>
      </c>
      <c r="CO169" s="92" t="s">
        <v>308</v>
      </c>
      <c r="CP169" s="92" t="s">
        <v>392</v>
      </c>
      <c r="CQ169" s="92" t="s">
        <v>308</v>
      </c>
      <c r="CR169" s="95" t="s">
        <v>392</v>
      </c>
      <c r="CS169" s="92" t="s">
        <v>308</v>
      </c>
      <c r="CT169" s="92" t="s">
        <v>392</v>
      </c>
      <c r="CU169" s="92" t="s">
        <v>308</v>
      </c>
      <c r="CV169" s="92" t="s">
        <v>392</v>
      </c>
      <c r="CW169" s="92" t="s">
        <v>308</v>
      </c>
      <c r="CX169" s="92" t="s">
        <v>392</v>
      </c>
      <c r="CY169" s="92" t="s">
        <v>308</v>
      </c>
    </row>
    <row r="170" spans="1:103" ht="14.5" x14ac:dyDescent="0.35">
      <c r="A170" s="86" t="s">
        <v>408</v>
      </c>
      <c r="B170" s="86" t="s">
        <v>399</v>
      </c>
      <c r="C170" s="71"/>
      <c r="D170" s="71"/>
      <c r="E170" s="88" t="s">
        <v>392</v>
      </c>
      <c r="F170" s="88" t="s">
        <v>392</v>
      </c>
      <c r="G170" s="88" t="s">
        <v>392</v>
      </c>
      <c r="H170" s="88" t="s">
        <v>392</v>
      </c>
      <c r="I170" s="88" t="s">
        <v>392</v>
      </c>
      <c r="J170" s="88" t="s">
        <v>392</v>
      </c>
      <c r="K170" s="88" t="s">
        <v>392</v>
      </c>
      <c r="L170" s="88" t="s">
        <v>392</v>
      </c>
      <c r="M170" s="88" t="s">
        <v>392</v>
      </c>
      <c r="N170" s="88" t="s">
        <v>392</v>
      </c>
      <c r="O170" s="88" t="s">
        <v>392</v>
      </c>
      <c r="P170" s="88" t="s">
        <v>392</v>
      </c>
      <c r="Q170" s="88" t="s">
        <v>392</v>
      </c>
      <c r="R170" s="88" t="s">
        <v>392</v>
      </c>
      <c r="S170" s="88" t="s">
        <v>392</v>
      </c>
      <c r="T170" s="88" t="s">
        <v>392</v>
      </c>
      <c r="U170" s="88" t="s">
        <v>392</v>
      </c>
      <c r="V170" s="88" t="s">
        <v>392</v>
      </c>
      <c r="W170" s="88" t="s">
        <v>392</v>
      </c>
      <c r="X170" s="88" t="s">
        <v>392</v>
      </c>
      <c r="Y170" s="88" t="s">
        <v>392</v>
      </c>
      <c r="Z170" s="88" t="s">
        <v>392</v>
      </c>
      <c r="AA170" s="88" t="s">
        <v>392</v>
      </c>
      <c r="AB170" s="88" t="s">
        <v>392</v>
      </c>
      <c r="AC170" s="88" t="s">
        <v>392</v>
      </c>
      <c r="AD170" s="88" t="s">
        <v>392</v>
      </c>
      <c r="AE170" s="88" t="s">
        <v>392</v>
      </c>
      <c r="AF170" s="88" t="s">
        <v>392</v>
      </c>
      <c r="AG170" s="88" t="s">
        <v>392</v>
      </c>
      <c r="AH170" s="88" t="s">
        <v>392</v>
      </c>
      <c r="AI170" s="88" t="s">
        <v>392</v>
      </c>
      <c r="AJ170" s="88" t="s">
        <v>392</v>
      </c>
      <c r="AK170" s="88" t="s">
        <v>392</v>
      </c>
      <c r="AL170" s="88" t="s">
        <v>392</v>
      </c>
      <c r="AM170" s="88" t="s">
        <v>392</v>
      </c>
      <c r="AN170" s="88" t="s">
        <v>392</v>
      </c>
      <c r="AO170" s="88" t="s">
        <v>392</v>
      </c>
      <c r="AP170" s="88" t="s">
        <v>392</v>
      </c>
      <c r="AQ170" s="88" t="s">
        <v>392</v>
      </c>
      <c r="AR170" s="88" t="s">
        <v>392</v>
      </c>
      <c r="AS170" s="88" t="s">
        <v>392</v>
      </c>
      <c r="AT170" s="88" t="s">
        <v>392</v>
      </c>
      <c r="AU170" s="88" t="s">
        <v>392</v>
      </c>
      <c r="AV170" s="88" t="s">
        <v>392</v>
      </c>
      <c r="AW170" s="88" t="s">
        <v>392</v>
      </c>
      <c r="AX170" s="88" t="s">
        <v>392</v>
      </c>
      <c r="AY170" s="88" t="s">
        <v>392</v>
      </c>
      <c r="AZ170" s="88" t="s">
        <v>392</v>
      </c>
      <c r="BA170" s="88" t="s">
        <v>392</v>
      </c>
      <c r="BB170" s="88" t="s">
        <v>392</v>
      </c>
      <c r="BC170" s="88" t="s">
        <v>392</v>
      </c>
      <c r="BD170" s="88" t="s">
        <v>392</v>
      </c>
      <c r="BE170" s="88" t="s">
        <v>392</v>
      </c>
      <c r="BF170" s="88" t="s">
        <v>392</v>
      </c>
      <c r="BG170" s="88" t="s">
        <v>392</v>
      </c>
      <c r="BH170" s="88" t="s">
        <v>392</v>
      </c>
      <c r="BI170" s="88" t="s">
        <v>392</v>
      </c>
      <c r="BJ170" s="88" t="s">
        <v>392</v>
      </c>
      <c r="BK170" s="88" t="s">
        <v>392</v>
      </c>
      <c r="BL170" s="88" t="s">
        <v>392</v>
      </c>
      <c r="BM170" s="88" t="s">
        <v>392</v>
      </c>
      <c r="BN170" s="88" t="s">
        <v>392</v>
      </c>
      <c r="BO170" s="88" t="s">
        <v>392</v>
      </c>
      <c r="BP170" s="89" t="s">
        <v>392</v>
      </c>
      <c r="BQ170" s="88" t="s">
        <v>308</v>
      </c>
      <c r="BR170" s="88" t="s">
        <v>392</v>
      </c>
      <c r="BS170" s="88" t="s">
        <v>308</v>
      </c>
      <c r="BT170" s="88" t="s">
        <v>392</v>
      </c>
      <c r="BU170" s="88" t="s">
        <v>308</v>
      </c>
      <c r="BV170" s="88" t="s">
        <v>392</v>
      </c>
      <c r="BW170" s="88" t="s">
        <v>308</v>
      </c>
      <c r="BX170" s="88" t="s">
        <v>392</v>
      </c>
      <c r="BY170" s="88" t="s">
        <v>308</v>
      </c>
      <c r="BZ170" s="88" t="s">
        <v>392</v>
      </c>
      <c r="CA170" s="88" t="s">
        <v>308</v>
      </c>
      <c r="CB170" s="88" t="s">
        <v>392</v>
      </c>
      <c r="CC170" s="88" t="s">
        <v>308</v>
      </c>
      <c r="CD170" s="88" t="s">
        <v>392</v>
      </c>
      <c r="CE170" s="88" t="s">
        <v>308</v>
      </c>
      <c r="CF170" s="88" t="s">
        <v>392</v>
      </c>
      <c r="CG170" s="88" t="s">
        <v>308</v>
      </c>
      <c r="CH170" s="88" t="s">
        <v>392</v>
      </c>
      <c r="CI170" s="88" t="s">
        <v>308</v>
      </c>
      <c r="CJ170" s="88" t="s">
        <v>392</v>
      </c>
      <c r="CK170" s="88" t="s">
        <v>308</v>
      </c>
      <c r="CL170" s="88" t="s">
        <v>392</v>
      </c>
      <c r="CM170" s="88" t="s">
        <v>308</v>
      </c>
      <c r="CN170" s="88" t="s">
        <v>392</v>
      </c>
      <c r="CO170" s="88" t="s">
        <v>308</v>
      </c>
      <c r="CP170" s="88" t="s">
        <v>392</v>
      </c>
      <c r="CQ170" s="88" t="s">
        <v>308</v>
      </c>
      <c r="CR170" s="105" t="s">
        <v>392</v>
      </c>
      <c r="CS170" s="88" t="s">
        <v>308</v>
      </c>
      <c r="CT170" s="88" t="s">
        <v>392</v>
      </c>
      <c r="CU170" s="88" t="s">
        <v>308</v>
      </c>
      <c r="CV170" s="88" t="s">
        <v>392</v>
      </c>
      <c r="CW170" s="88" t="s">
        <v>308</v>
      </c>
      <c r="CX170" s="88" t="s">
        <v>392</v>
      </c>
      <c r="CY170" s="88" t="s">
        <v>308</v>
      </c>
    </row>
    <row r="171" spans="1:103" ht="14.5" x14ac:dyDescent="0.35">
      <c r="A171" s="86" t="s">
        <v>408</v>
      </c>
      <c r="B171" s="86" t="s">
        <v>400</v>
      </c>
      <c r="C171" s="71"/>
      <c r="D171" s="71"/>
      <c r="E171" s="92" t="s">
        <v>392</v>
      </c>
      <c r="F171" s="92" t="s">
        <v>392</v>
      </c>
      <c r="G171" s="92" t="s">
        <v>392</v>
      </c>
      <c r="H171" s="92" t="s">
        <v>392</v>
      </c>
      <c r="I171" s="92" t="s">
        <v>392</v>
      </c>
      <c r="J171" s="92" t="s">
        <v>392</v>
      </c>
      <c r="K171" s="92" t="s">
        <v>392</v>
      </c>
      <c r="L171" s="92" t="s">
        <v>392</v>
      </c>
      <c r="M171" s="92" t="s">
        <v>392</v>
      </c>
      <c r="N171" s="92" t="s">
        <v>392</v>
      </c>
      <c r="O171" s="92" t="s">
        <v>392</v>
      </c>
      <c r="P171" s="92" t="s">
        <v>392</v>
      </c>
      <c r="Q171" s="92" t="s">
        <v>392</v>
      </c>
      <c r="R171" s="92" t="s">
        <v>392</v>
      </c>
      <c r="S171" s="92" t="s">
        <v>392</v>
      </c>
      <c r="T171" s="92" t="s">
        <v>392</v>
      </c>
      <c r="U171" s="92" t="s">
        <v>392</v>
      </c>
      <c r="V171" s="92" t="s">
        <v>392</v>
      </c>
      <c r="W171" s="92" t="s">
        <v>392</v>
      </c>
      <c r="X171" s="92" t="s">
        <v>392</v>
      </c>
      <c r="Y171" s="92" t="s">
        <v>392</v>
      </c>
      <c r="Z171" s="92" t="s">
        <v>392</v>
      </c>
      <c r="AA171" s="92" t="s">
        <v>392</v>
      </c>
      <c r="AB171" s="92" t="s">
        <v>392</v>
      </c>
      <c r="AC171" s="92" t="s">
        <v>392</v>
      </c>
      <c r="AD171" s="92" t="s">
        <v>392</v>
      </c>
      <c r="AE171" s="92" t="s">
        <v>392</v>
      </c>
      <c r="AF171" s="92" t="s">
        <v>392</v>
      </c>
      <c r="AG171" s="92" t="s">
        <v>392</v>
      </c>
      <c r="AH171" s="92" t="s">
        <v>392</v>
      </c>
      <c r="AI171" s="92" t="s">
        <v>392</v>
      </c>
      <c r="AJ171" s="92" t="s">
        <v>392</v>
      </c>
      <c r="AK171" s="92" t="s">
        <v>392</v>
      </c>
      <c r="AL171" s="92" t="s">
        <v>392</v>
      </c>
      <c r="AM171" s="92" t="s">
        <v>392</v>
      </c>
      <c r="AN171" s="92" t="s">
        <v>392</v>
      </c>
      <c r="AO171" s="92" t="s">
        <v>392</v>
      </c>
      <c r="AP171" s="92" t="s">
        <v>392</v>
      </c>
      <c r="AQ171" s="92" t="s">
        <v>392</v>
      </c>
      <c r="AR171" s="92" t="s">
        <v>392</v>
      </c>
      <c r="AS171" s="92" t="s">
        <v>392</v>
      </c>
      <c r="AT171" s="92" t="s">
        <v>392</v>
      </c>
      <c r="AU171" s="92" t="s">
        <v>392</v>
      </c>
      <c r="AV171" s="92" t="s">
        <v>392</v>
      </c>
      <c r="AW171" s="92" t="s">
        <v>392</v>
      </c>
      <c r="AX171" s="92" t="s">
        <v>392</v>
      </c>
      <c r="AY171" s="92" t="s">
        <v>392</v>
      </c>
      <c r="AZ171" s="92" t="s">
        <v>392</v>
      </c>
      <c r="BA171" s="92" t="s">
        <v>392</v>
      </c>
      <c r="BB171" s="92" t="s">
        <v>392</v>
      </c>
      <c r="BC171" s="92" t="s">
        <v>392</v>
      </c>
      <c r="BD171" s="92" t="s">
        <v>392</v>
      </c>
      <c r="BE171" s="92" t="s">
        <v>392</v>
      </c>
      <c r="BF171" s="92" t="s">
        <v>392</v>
      </c>
      <c r="BG171" s="92" t="s">
        <v>392</v>
      </c>
      <c r="BH171" s="92" t="s">
        <v>392</v>
      </c>
      <c r="BI171" s="92" t="s">
        <v>392</v>
      </c>
      <c r="BJ171" s="92" t="s">
        <v>392</v>
      </c>
      <c r="BK171" s="92" t="s">
        <v>392</v>
      </c>
      <c r="BL171" s="92" t="s">
        <v>392</v>
      </c>
      <c r="BM171" s="92" t="s">
        <v>392</v>
      </c>
      <c r="BN171" s="92" t="s">
        <v>392</v>
      </c>
      <c r="BO171" s="92" t="s">
        <v>392</v>
      </c>
      <c r="BP171" s="93" t="s">
        <v>392</v>
      </c>
      <c r="BQ171" s="92" t="s">
        <v>308</v>
      </c>
      <c r="BR171" s="92" t="s">
        <v>392</v>
      </c>
      <c r="BS171" s="92" t="s">
        <v>308</v>
      </c>
      <c r="BT171" s="92" t="s">
        <v>392</v>
      </c>
      <c r="BU171" s="92" t="s">
        <v>308</v>
      </c>
      <c r="BV171" s="92" t="s">
        <v>392</v>
      </c>
      <c r="BW171" s="92" t="s">
        <v>308</v>
      </c>
      <c r="BX171" s="92" t="s">
        <v>392</v>
      </c>
      <c r="BY171" s="92" t="s">
        <v>308</v>
      </c>
      <c r="BZ171" s="92" t="s">
        <v>392</v>
      </c>
      <c r="CA171" s="92" t="s">
        <v>308</v>
      </c>
      <c r="CB171" s="92" t="s">
        <v>392</v>
      </c>
      <c r="CC171" s="92" t="s">
        <v>308</v>
      </c>
      <c r="CD171" s="92" t="s">
        <v>392</v>
      </c>
      <c r="CE171" s="92" t="s">
        <v>308</v>
      </c>
      <c r="CF171" s="92" t="s">
        <v>392</v>
      </c>
      <c r="CG171" s="92" t="s">
        <v>308</v>
      </c>
      <c r="CH171" s="92" t="s">
        <v>392</v>
      </c>
      <c r="CI171" s="92" t="s">
        <v>308</v>
      </c>
      <c r="CJ171" s="92" t="s">
        <v>392</v>
      </c>
      <c r="CK171" s="92" t="s">
        <v>308</v>
      </c>
      <c r="CL171" s="92" t="s">
        <v>392</v>
      </c>
      <c r="CM171" s="92" t="s">
        <v>308</v>
      </c>
      <c r="CN171" s="92" t="s">
        <v>392</v>
      </c>
      <c r="CO171" s="92" t="s">
        <v>308</v>
      </c>
      <c r="CP171" s="92" t="s">
        <v>392</v>
      </c>
      <c r="CQ171" s="92" t="s">
        <v>308</v>
      </c>
      <c r="CR171" s="95" t="s">
        <v>392</v>
      </c>
      <c r="CS171" s="92" t="s">
        <v>308</v>
      </c>
      <c r="CT171" s="92" t="s">
        <v>392</v>
      </c>
      <c r="CU171" s="92" t="s">
        <v>308</v>
      </c>
      <c r="CV171" s="92" t="s">
        <v>392</v>
      </c>
      <c r="CW171" s="92" t="s">
        <v>308</v>
      </c>
      <c r="CX171" s="92" t="s">
        <v>392</v>
      </c>
      <c r="CY171" s="92" t="s">
        <v>308</v>
      </c>
    </row>
    <row r="172" spans="1:103" ht="14.5" x14ac:dyDescent="0.35">
      <c r="A172" s="86" t="s">
        <v>408</v>
      </c>
      <c r="B172" s="86" t="s">
        <v>401</v>
      </c>
      <c r="C172" s="71"/>
      <c r="D172" s="71"/>
      <c r="E172" s="88" t="s">
        <v>392</v>
      </c>
      <c r="F172" s="88" t="s">
        <v>392</v>
      </c>
      <c r="G172" s="88" t="s">
        <v>392</v>
      </c>
      <c r="H172" s="88" t="s">
        <v>392</v>
      </c>
      <c r="I172" s="88" t="s">
        <v>392</v>
      </c>
      <c r="J172" s="88" t="s">
        <v>392</v>
      </c>
      <c r="K172" s="88" t="s">
        <v>392</v>
      </c>
      <c r="L172" s="88" t="s">
        <v>392</v>
      </c>
      <c r="M172" s="88" t="s">
        <v>392</v>
      </c>
      <c r="N172" s="88" t="s">
        <v>392</v>
      </c>
      <c r="O172" s="88" t="s">
        <v>392</v>
      </c>
      <c r="P172" s="88" t="s">
        <v>392</v>
      </c>
      <c r="Q172" s="88" t="s">
        <v>392</v>
      </c>
      <c r="R172" s="88" t="s">
        <v>392</v>
      </c>
      <c r="S172" s="88" t="s">
        <v>392</v>
      </c>
      <c r="T172" s="88" t="s">
        <v>392</v>
      </c>
      <c r="U172" s="88" t="s">
        <v>392</v>
      </c>
      <c r="V172" s="88" t="s">
        <v>392</v>
      </c>
      <c r="W172" s="88" t="s">
        <v>392</v>
      </c>
      <c r="X172" s="88" t="s">
        <v>392</v>
      </c>
      <c r="Y172" s="88" t="s">
        <v>392</v>
      </c>
      <c r="Z172" s="88" t="s">
        <v>392</v>
      </c>
      <c r="AA172" s="88" t="s">
        <v>392</v>
      </c>
      <c r="AB172" s="88" t="s">
        <v>392</v>
      </c>
      <c r="AC172" s="88" t="s">
        <v>392</v>
      </c>
      <c r="AD172" s="88" t="s">
        <v>392</v>
      </c>
      <c r="AE172" s="88" t="s">
        <v>392</v>
      </c>
      <c r="AF172" s="88" t="s">
        <v>392</v>
      </c>
      <c r="AG172" s="88" t="s">
        <v>392</v>
      </c>
      <c r="AH172" s="88" t="s">
        <v>392</v>
      </c>
      <c r="AI172" s="88" t="s">
        <v>392</v>
      </c>
      <c r="AJ172" s="88" t="s">
        <v>392</v>
      </c>
      <c r="AK172" s="88" t="s">
        <v>392</v>
      </c>
      <c r="AL172" s="88" t="s">
        <v>392</v>
      </c>
      <c r="AM172" s="88" t="s">
        <v>392</v>
      </c>
      <c r="AN172" s="88" t="s">
        <v>392</v>
      </c>
      <c r="AO172" s="88" t="s">
        <v>392</v>
      </c>
      <c r="AP172" s="88" t="s">
        <v>392</v>
      </c>
      <c r="AQ172" s="88" t="s">
        <v>392</v>
      </c>
      <c r="AR172" s="88" t="s">
        <v>392</v>
      </c>
      <c r="AS172" s="88" t="s">
        <v>392</v>
      </c>
      <c r="AT172" s="88" t="s">
        <v>392</v>
      </c>
      <c r="AU172" s="88" t="s">
        <v>392</v>
      </c>
      <c r="AV172" s="88" t="s">
        <v>392</v>
      </c>
      <c r="AW172" s="88" t="s">
        <v>392</v>
      </c>
      <c r="AX172" s="88" t="s">
        <v>392</v>
      </c>
      <c r="AY172" s="88" t="s">
        <v>392</v>
      </c>
      <c r="AZ172" s="88" t="s">
        <v>392</v>
      </c>
      <c r="BA172" s="88" t="s">
        <v>392</v>
      </c>
      <c r="BB172" s="88" t="s">
        <v>392</v>
      </c>
      <c r="BC172" s="88" t="s">
        <v>392</v>
      </c>
      <c r="BD172" s="88" t="s">
        <v>392</v>
      </c>
      <c r="BE172" s="88" t="s">
        <v>392</v>
      </c>
      <c r="BF172" s="88" t="s">
        <v>392</v>
      </c>
      <c r="BG172" s="88" t="s">
        <v>392</v>
      </c>
      <c r="BH172" s="88" t="s">
        <v>392</v>
      </c>
      <c r="BI172" s="88" t="s">
        <v>392</v>
      </c>
      <c r="BJ172" s="88" t="s">
        <v>392</v>
      </c>
      <c r="BK172" s="88" t="s">
        <v>392</v>
      </c>
      <c r="BL172" s="88" t="s">
        <v>392</v>
      </c>
      <c r="BM172" s="88" t="s">
        <v>392</v>
      </c>
      <c r="BN172" s="88" t="s">
        <v>392</v>
      </c>
      <c r="BO172" s="88" t="s">
        <v>392</v>
      </c>
      <c r="BP172" s="89" t="s">
        <v>392</v>
      </c>
      <c r="BQ172" s="88" t="s">
        <v>308</v>
      </c>
      <c r="BR172" s="88" t="s">
        <v>392</v>
      </c>
      <c r="BS172" s="88" t="s">
        <v>308</v>
      </c>
      <c r="BT172" s="88" t="s">
        <v>392</v>
      </c>
      <c r="BU172" s="88" t="s">
        <v>308</v>
      </c>
      <c r="BV172" s="88" t="s">
        <v>392</v>
      </c>
      <c r="BW172" s="88" t="s">
        <v>308</v>
      </c>
      <c r="BX172" s="88" t="s">
        <v>392</v>
      </c>
      <c r="BY172" s="88" t="s">
        <v>308</v>
      </c>
      <c r="BZ172" s="88" t="s">
        <v>392</v>
      </c>
      <c r="CA172" s="88" t="s">
        <v>308</v>
      </c>
      <c r="CB172" s="88" t="s">
        <v>392</v>
      </c>
      <c r="CC172" s="88" t="s">
        <v>308</v>
      </c>
      <c r="CD172" s="88" t="s">
        <v>392</v>
      </c>
      <c r="CE172" s="88" t="s">
        <v>308</v>
      </c>
      <c r="CF172" s="88" t="s">
        <v>392</v>
      </c>
      <c r="CG172" s="88" t="s">
        <v>308</v>
      </c>
      <c r="CH172" s="88" t="s">
        <v>392</v>
      </c>
      <c r="CI172" s="88" t="s">
        <v>308</v>
      </c>
      <c r="CJ172" s="88" t="s">
        <v>392</v>
      </c>
      <c r="CK172" s="88" t="s">
        <v>308</v>
      </c>
      <c r="CL172" s="88" t="s">
        <v>392</v>
      </c>
      <c r="CM172" s="88" t="s">
        <v>308</v>
      </c>
      <c r="CN172" s="88" t="s">
        <v>392</v>
      </c>
      <c r="CO172" s="88" t="s">
        <v>308</v>
      </c>
      <c r="CP172" s="88" t="s">
        <v>392</v>
      </c>
      <c r="CQ172" s="88" t="s">
        <v>308</v>
      </c>
      <c r="CR172" s="105" t="s">
        <v>392</v>
      </c>
      <c r="CS172" s="88" t="s">
        <v>308</v>
      </c>
      <c r="CT172" s="88" t="s">
        <v>392</v>
      </c>
      <c r="CU172" s="88" t="s">
        <v>308</v>
      </c>
      <c r="CV172" s="88" t="s">
        <v>392</v>
      </c>
      <c r="CW172" s="88" t="s">
        <v>308</v>
      </c>
      <c r="CX172" s="88" t="s">
        <v>392</v>
      </c>
      <c r="CY172" s="88" t="s">
        <v>308</v>
      </c>
    </row>
    <row r="173" spans="1:103" ht="14.5" x14ac:dyDescent="0.35">
      <c r="A173" s="86" t="s">
        <v>408</v>
      </c>
      <c r="B173" s="86" t="s">
        <v>402</v>
      </c>
      <c r="C173" s="71"/>
      <c r="D173" s="71"/>
      <c r="E173" s="92" t="s">
        <v>392</v>
      </c>
      <c r="F173" s="92" t="s">
        <v>392</v>
      </c>
      <c r="G173" s="92" t="s">
        <v>392</v>
      </c>
      <c r="H173" s="92" t="s">
        <v>392</v>
      </c>
      <c r="I173" s="92" t="s">
        <v>392</v>
      </c>
      <c r="J173" s="92" t="s">
        <v>392</v>
      </c>
      <c r="K173" s="92" t="s">
        <v>392</v>
      </c>
      <c r="L173" s="92" t="s">
        <v>392</v>
      </c>
      <c r="M173" s="92" t="s">
        <v>392</v>
      </c>
      <c r="N173" s="92" t="s">
        <v>392</v>
      </c>
      <c r="O173" s="92" t="s">
        <v>392</v>
      </c>
      <c r="P173" s="92" t="s">
        <v>392</v>
      </c>
      <c r="Q173" s="92" t="s">
        <v>392</v>
      </c>
      <c r="R173" s="92" t="s">
        <v>392</v>
      </c>
      <c r="S173" s="92" t="s">
        <v>392</v>
      </c>
      <c r="T173" s="92" t="s">
        <v>392</v>
      </c>
      <c r="U173" s="92" t="s">
        <v>392</v>
      </c>
      <c r="V173" s="92" t="s">
        <v>392</v>
      </c>
      <c r="W173" s="92" t="s">
        <v>392</v>
      </c>
      <c r="X173" s="92" t="s">
        <v>392</v>
      </c>
      <c r="Y173" s="92" t="s">
        <v>392</v>
      </c>
      <c r="Z173" s="92" t="s">
        <v>392</v>
      </c>
      <c r="AA173" s="92" t="s">
        <v>392</v>
      </c>
      <c r="AB173" s="92" t="s">
        <v>392</v>
      </c>
      <c r="AC173" s="92" t="s">
        <v>392</v>
      </c>
      <c r="AD173" s="92" t="s">
        <v>392</v>
      </c>
      <c r="AE173" s="92" t="s">
        <v>392</v>
      </c>
      <c r="AF173" s="92" t="s">
        <v>392</v>
      </c>
      <c r="AG173" s="92" t="s">
        <v>392</v>
      </c>
      <c r="AH173" s="92" t="s">
        <v>392</v>
      </c>
      <c r="AI173" s="92" t="s">
        <v>392</v>
      </c>
      <c r="AJ173" s="92" t="s">
        <v>392</v>
      </c>
      <c r="AK173" s="92" t="s">
        <v>392</v>
      </c>
      <c r="AL173" s="92" t="s">
        <v>392</v>
      </c>
      <c r="AM173" s="92" t="s">
        <v>392</v>
      </c>
      <c r="AN173" s="92" t="s">
        <v>392</v>
      </c>
      <c r="AO173" s="92" t="s">
        <v>392</v>
      </c>
      <c r="AP173" s="92" t="s">
        <v>392</v>
      </c>
      <c r="AQ173" s="92" t="s">
        <v>392</v>
      </c>
      <c r="AR173" s="92" t="s">
        <v>392</v>
      </c>
      <c r="AS173" s="92" t="s">
        <v>392</v>
      </c>
      <c r="AT173" s="92" t="s">
        <v>392</v>
      </c>
      <c r="AU173" s="92" t="s">
        <v>392</v>
      </c>
      <c r="AV173" s="92" t="s">
        <v>392</v>
      </c>
      <c r="AW173" s="92" t="s">
        <v>392</v>
      </c>
      <c r="AX173" s="92" t="s">
        <v>392</v>
      </c>
      <c r="AY173" s="92" t="s">
        <v>392</v>
      </c>
      <c r="AZ173" s="92" t="s">
        <v>392</v>
      </c>
      <c r="BA173" s="92" t="s">
        <v>392</v>
      </c>
      <c r="BB173" s="92" t="s">
        <v>392</v>
      </c>
      <c r="BC173" s="92" t="s">
        <v>392</v>
      </c>
      <c r="BD173" s="92" t="s">
        <v>392</v>
      </c>
      <c r="BE173" s="92" t="s">
        <v>392</v>
      </c>
      <c r="BF173" s="92" t="s">
        <v>392</v>
      </c>
      <c r="BG173" s="92" t="s">
        <v>392</v>
      </c>
      <c r="BH173" s="92" t="s">
        <v>392</v>
      </c>
      <c r="BI173" s="92" t="s">
        <v>392</v>
      </c>
      <c r="BJ173" s="92" t="s">
        <v>392</v>
      </c>
      <c r="BK173" s="92" t="s">
        <v>392</v>
      </c>
      <c r="BL173" s="92" t="s">
        <v>392</v>
      </c>
      <c r="BM173" s="92" t="s">
        <v>392</v>
      </c>
      <c r="BN173" s="92" t="s">
        <v>392</v>
      </c>
      <c r="BO173" s="92" t="s">
        <v>392</v>
      </c>
      <c r="BP173" s="93" t="s">
        <v>392</v>
      </c>
      <c r="BQ173" s="92" t="s">
        <v>308</v>
      </c>
      <c r="BR173" s="92" t="s">
        <v>392</v>
      </c>
      <c r="BS173" s="92" t="s">
        <v>308</v>
      </c>
      <c r="BT173" s="92" t="s">
        <v>392</v>
      </c>
      <c r="BU173" s="92" t="s">
        <v>308</v>
      </c>
      <c r="BV173" s="92" t="s">
        <v>392</v>
      </c>
      <c r="BW173" s="92" t="s">
        <v>308</v>
      </c>
      <c r="BX173" s="92" t="s">
        <v>392</v>
      </c>
      <c r="BY173" s="92" t="s">
        <v>308</v>
      </c>
      <c r="BZ173" s="92" t="s">
        <v>392</v>
      </c>
      <c r="CA173" s="92" t="s">
        <v>308</v>
      </c>
      <c r="CB173" s="92" t="s">
        <v>392</v>
      </c>
      <c r="CC173" s="92" t="s">
        <v>308</v>
      </c>
      <c r="CD173" s="92" t="s">
        <v>392</v>
      </c>
      <c r="CE173" s="92" t="s">
        <v>308</v>
      </c>
      <c r="CF173" s="92" t="s">
        <v>392</v>
      </c>
      <c r="CG173" s="92" t="s">
        <v>308</v>
      </c>
      <c r="CH173" s="92" t="s">
        <v>392</v>
      </c>
      <c r="CI173" s="92" t="s">
        <v>308</v>
      </c>
      <c r="CJ173" s="92" t="s">
        <v>392</v>
      </c>
      <c r="CK173" s="92" t="s">
        <v>308</v>
      </c>
      <c r="CL173" s="92" t="s">
        <v>392</v>
      </c>
      <c r="CM173" s="92" t="s">
        <v>308</v>
      </c>
      <c r="CN173" s="92" t="s">
        <v>392</v>
      </c>
      <c r="CO173" s="92" t="s">
        <v>308</v>
      </c>
      <c r="CP173" s="92" t="s">
        <v>392</v>
      </c>
      <c r="CQ173" s="92" t="s">
        <v>308</v>
      </c>
      <c r="CR173" s="95" t="s">
        <v>392</v>
      </c>
      <c r="CS173" s="92" t="s">
        <v>308</v>
      </c>
      <c r="CT173" s="92" t="s">
        <v>392</v>
      </c>
      <c r="CU173" s="92" t="s">
        <v>308</v>
      </c>
      <c r="CV173" s="92" t="s">
        <v>392</v>
      </c>
      <c r="CW173" s="92" t="s">
        <v>308</v>
      </c>
      <c r="CX173" s="92" t="s">
        <v>392</v>
      </c>
      <c r="CY173" s="92" t="s">
        <v>308</v>
      </c>
    </row>
    <row r="174" spans="1:103" ht="14.5" x14ac:dyDescent="0.35">
      <c r="A174" s="86" t="s">
        <v>408</v>
      </c>
      <c r="B174" s="86" t="s">
        <v>403</v>
      </c>
      <c r="C174" s="71"/>
      <c r="D174" s="71"/>
      <c r="E174" s="88" t="s">
        <v>392</v>
      </c>
      <c r="F174" s="88" t="s">
        <v>392</v>
      </c>
      <c r="G174" s="88" t="s">
        <v>392</v>
      </c>
      <c r="H174" s="88" t="s">
        <v>392</v>
      </c>
      <c r="I174" s="88" t="s">
        <v>392</v>
      </c>
      <c r="J174" s="88" t="s">
        <v>392</v>
      </c>
      <c r="K174" s="88" t="s">
        <v>392</v>
      </c>
      <c r="L174" s="88" t="s">
        <v>392</v>
      </c>
      <c r="M174" s="88" t="s">
        <v>392</v>
      </c>
      <c r="N174" s="88" t="s">
        <v>392</v>
      </c>
      <c r="O174" s="88" t="s">
        <v>392</v>
      </c>
      <c r="P174" s="88" t="s">
        <v>392</v>
      </c>
      <c r="Q174" s="88" t="s">
        <v>392</v>
      </c>
      <c r="R174" s="88" t="s">
        <v>392</v>
      </c>
      <c r="S174" s="88" t="s">
        <v>392</v>
      </c>
      <c r="T174" s="88" t="s">
        <v>392</v>
      </c>
      <c r="U174" s="88" t="s">
        <v>392</v>
      </c>
      <c r="V174" s="88" t="s">
        <v>392</v>
      </c>
      <c r="W174" s="88" t="s">
        <v>392</v>
      </c>
      <c r="X174" s="88" t="s">
        <v>392</v>
      </c>
      <c r="Y174" s="88" t="s">
        <v>392</v>
      </c>
      <c r="Z174" s="88" t="s">
        <v>392</v>
      </c>
      <c r="AA174" s="88" t="s">
        <v>392</v>
      </c>
      <c r="AB174" s="88" t="s">
        <v>392</v>
      </c>
      <c r="AC174" s="88" t="s">
        <v>392</v>
      </c>
      <c r="AD174" s="88" t="s">
        <v>392</v>
      </c>
      <c r="AE174" s="88" t="s">
        <v>392</v>
      </c>
      <c r="AF174" s="88" t="s">
        <v>392</v>
      </c>
      <c r="AG174" s="88" t="s">
        <v>392</v>
      </c>
      <c r="AH174" s="88" t="s">
        <v>392</v>
      </c>
      <c r="AI174" s="88" t="s">
        <v>392</v>
      </c>
      <c r="AJ174" s="88" t="s">
        <v>392</v>
      </c>
      <c r="AK174" s="88" t="s">
        <v>392</v>
      </c>
      <c r="AL174" s="88" t="s">
        <v>392</v>
      </c>
      <c r="AM174" s="88" t="s">
        <v>392</v>
      </c>
      <c r="AN174" s="88" t="s">
        <v>392</v>
      </c>
      <c r="AO174" s="88" t="s">
        <v>392</v>
      </c>
      <c r="AP174" s="88" t="s">
        <v>392</v>
      </c>
      <c r="AQ174" s="88" t="s">
        <v>392</v>
      </c>
      <c r="AR174" s="88" t="s">
        <v>392</v>
      </c>
      <c r="AS174" s="88" t="s">
        <v>392</v>
      </c>
      <c r="AT174" s="88" t="s">
        <v>392</v>
      </c>
      <c r="AU174" s="88" t="s">
        <v>392</v>
      </c>
      <c r="AV174" s="88" t="s">
        <v>392</v>
      </c>
      <c r="AW174" s="88" t="s">
        <v>392</v>
      </c>
      <c r="AX174" s="88" t="s">
        <v>392</v>
      </c>
      <c r="AY174" s="88" t="s">
        <v>392</v>
      </c>
      <c r="AZ174" s="88" t="s">
        <v>392</v>
      </c>
      <c r="BA174" s="88" t="s">
        <v>392</v>
      </c>
      <c r="BB174" s="88" t="s">
        <v>392</v>
      </c>
      <c r="BC174" s="88" t="s">
        <v>392</v>
      </c>
      <c r="BD174" s="88" t="s">
        <v>392</v>
      </c>
      <c r="BE174" s="88" t="s">
        <v>392</v>
      </c>
      <c r="BF174" s="88" t="s">
        <v>392</v>
      </c>
      <c r="BG174" s="88" t="s">
        <v>392</v>
      </c>
      <c r="BH174" s="88" t="s">
        <v>392</v>
      </c>
      <c r="BI174" s="88" t="s">
        <v>392</v>
      </c>
      <c r="BJ174" s="88" t="s">
        <v>392</v>
      </c>
      <c r="BK174" s="88" t="s">
        <v>392</v>
      </c>
      <c r="BL174" s="88" t="s">
        <v>392</v>
      </c>
      <c r="BM174" s="88" t="s">
        <v>392</v>
      </c>
      <c r="BN174" s="88" t="s">
        <v>392</v>
      </c>
      <c r="BO174" s="88" t="s">
        <v>392</v>
      </c>
      <c r="BP174" s="89" t="s">
        <v>392</v>
      </c>
      <c r="BQ174" s="88" t="s">
        <v>308</v>
      </c>
      <c r="BR174" s="88" t="s">
        <v>392</v>
      </c>
      <c r="BS174" s="88" t="s">
        <v>308</v>
      </c>
      <c r="BT174" s="88" t="s">
        <v>392</v>
      </c>
      <c r="BU174" s="88" t="s">
        <v>308</v>
      </c>
      <c r="BV174" s="88" t="s">
        <v>392</v>
      </c>
      <c r="BW174" s="88" t="s">
        <v>308</v>
      </c>
      <c r="BX174" s="88" t="s">
        <v>392</v>
      </c>
      <c r="BY174" s="88" t="s">
        <v>308</v>
      </c>
      <c r="BZ174" s="88" t="s">
        <v>392</v>
      </c>
      <c r="CA174" s="88" t="s">
        <v>308</v>
      </c>
      <c r="CB174" s="88" t="s">
        <v>392</v>
      </c>
      <c r="CC174" s="88" t="s">
        <v>308</v>
      </c>
      <c r="CD174" s="88" t="s">
        <v>392</v>
      </c>
      <c r="CE174" s="88" t="s">
        <v>308</v>
      </c>
      <c r="CF174" s="88" t="s">
        <v>392</v>
      </c>
      <c r="CG174" s="88" t="s">
        <v>308</v>
      </c>
      <c r="CH174" s="88" t="s">
        <v>392</v>
      </c>
      <c r="CI174" s="88" t="s">
        <v>308</v>
      </c>
      <c r="CJ174" s="88" t="s">
        <v>392</v>
      </c>
      <c r="CK174" s="88" t="s">
        <v>308</v>
      </c>
      <c r="CL174" s="88" t="s">
        <v>392</v>
      </c>
      <c r="CM174" s="88" t="s">
        <v>308</v>
      </c>
      <c r="CN174" s="88" t="s">
        <v>392</v>
      </c>
      <c r="CO174" s="88" t="s">
        <v>308</v>
      </c>
      <c r="CP174" s="88" t="s">
        <v>392</v>
      </c>
      <c r="CQ174" s="88" t="s">
        <v>308</v>
      </c>
      <c r="CR174" s="105" t="s">
        <v>392</v>
      </c>
      <c r="CS174" s="88" t="s">
        <v>308</v>
      </c>
      <c r="CT174" s="88" t="s">
        <v>392</v>
      </c>
      <c r="CU174" s="88" t="s">
        <v>308</v>
      </c>
      <c r="CV174" s="88" t="s">
        <v>392</v>
      </c>
      <c r="CW174" s="88" t="s">
        <v>308</v>
      </c>
      <c r="CX174" s="88" t="s">
        <v>392</v>
      </c>
      <c r="CY174" s="88" t="s">
        <v>308</v>
      </c>
    </row>
    <row r="175" spans="1:103" ht="14.5" x14ac:dyDescent="0.35">
      <c r="A175" s="86" t="s">
        <v>408</v>
      </c>
      <c r="B175" s="86" t="s">
        <v>51</v>
      </c>
      <c r="C175" s="71"/>
      <c r="D175" s="71"/>
      <c r="E175" s="92" t="s">
        <v>392</v>
      </c>
      <c r="F175" s="92" t="s">
        <v>392</v>
      </c>
      <c r="G175" s="92" t="s">
        <v>392</v>
      </c>
      <c r="H175" s="92" t="s">
        <v>392</v>
      </c>
      <c r="I175" s="92" t="s">
        <v>392</v>
      </c>
      <c r="J175" s="92" t="s">
        <v>392</v>
      </c>
      <c r="K175" s="92" t="s">
        <v>392</v>
      </c>
      <c r="L175" s="92" t="s">
        <v>392</v>
      </c>
      <c r="M175" s="92" t="s">
        <v>392</v>
      </c>
      <c r="N175" s="92" t="s">
        <v>392</v>
      </c>
      <c r="O175" s="92" t="s">
        <v>392</v>
      </c>
      <c r="P175" s="92" t="s">
        <v>392</v>
      </c>
      <c r="Q175" s="92" t="s">
        <v>392</v>
      </c>
      <c r="R175" s="92" t="s">
        <v>392</v>
      </c>
      <c r="S175" s="92" t="s">
        <v>392</v>
      </c>
      <c r="T175" s="92" t="s">
        <v>392</v>
      </c>
      <c r="U175" s="92" t="s">
        <v>392</v>
      </c>
      <c r="V175" s="92" t="s">
        <v>392</v>
      </c>
      <c r="W175" s="92" t="s">
        <v>392</v>
      </c>
      <c r="X175" s="92" t="s">
        <v>392</v>
      </c>
      <c r="Y175" s="92" t="s">
        <v>392</v>
      </c>
      <c r="Z175" s="92" t="s">
        <v>392</v>
      </c>
      <c r="AA175" s="92" t="s">
        <v>392</v>
      </c>
      <c r="AB175" s="92" t="s">
        <v>392</v>
      </c>
      <c r="AC175" s="92" t="s">
        <v>392</v>
      </c>
      <c r="AD175" s="92" t="s">
        <v>392</v>
      </c>
      <c r="AE175" s="92" t="s">
        <v>392</v>
      </c>
      <c r="AF175" s="92" t="s">
        <v>392</v>
      </c>
      <c r="AG175" s="92" t="s">
        <v>392</v>
      </c>
      <c r="AH175" s="92" t="s">
        <v>392</v>
      </c>
      <c r="AI175" s="92" t="s">
        <v>392</v>
      </c>
      <c r="AJ175" s="92" t="s">
        <v>392</v>
      </c>
      <c r="AK175" s="92" t="s">
        <v>392</v>
      </c>
      <c r="AL175" s="92" t="s">
        <v>392</v>
      </c>
      <c r="AM175" s="92" t="s">
        <v>392</v>
      </c>
      <c r="AN175" s="92" t="s">
        <v>392</v>
      </c>
      <c r="AO175" s="92" t="s">
        <v>392</v>
      </c>
      <c r="AP175" s="92" t="s">
        <v>392</v>
      </c>
      <c r="AQ175" s="92" t="s">
        <v>392</v>
      </c>
      <c r="AR175" s="92" t="s">
        <v>392</v>
      </c>
      <c r="AS175" s="92" t="s">
        <v>392</v>
      </c>
      <c r="AT175" s="92" t="s">
        <v>392</v>
      </c>
      <c r="AU175" s="92" t="s">
        <v>392</v>
      </c>
      <c r="AV175" s="92" t="s">
        <v>392</v>
      </c>
      <c r="AW175" s="92" t="s">
        <v>392</v>
      </c>
      <c r="AX175" s="92" t="s">
        <v>392</v>
      </c>
      <c r="AY175" s="92" t="s">
        <v>392</v>
      </c>
      <c r="AZ175" s="92" t="s">
        <v>392</v>
      </c>
      <c r="BA175" s="92" t="s">
        <v>392</v>
      </c>
      <c r="BB175" s="92" t="s">
        <v>392</v>
      </c>
      <c r="BC175" s="92" t="s">
        <v>392</v>
      </c>
      <c r="BD175" s="92" t="s">
        <v>392</v>
      </c>
      <c r="BE175" s="92" t="s">
        <v>392</v>
      </c>
      <c r="BF175" s="92" t="s">
        <v>392</v>
      </c>
      <c r="BG175" s="92" t="s">
        <v>392</v>
      </c>
      <c r="BH175" s="92" t="s">
        <v>392</v>
      </c>
      <c r="BI175" s="92" t="s">
        <v>392</v>
      </c>
      <c r="BJ175" s="92" t="s">
        <v>392</v>
      </c>
      <c r="BK175" s="92" t="s">
        <v>392</v>
      </c>
      <c r="BL175" s="92" t="s">
        <v>392</v>
      </c>
      <c r="BM175" s="92" t="s">
        <v>392</v>
      </c>
      <c r="BN175" s="92" t="s">
        <v>392</v>
      </c>
      <c r="BO175" s="92" t="s">
        <v>392</v>
      </c>
      <c r="BP175" s="93" t="s">
        <v>392</v>
      </c>
      <c r="BQ175" s="92" t="s">
        <v>308</v>
      </c>
      <c r="BR175" s="92" t="s">
        <v>392</v>
      </c>
      <c r="BS175" s="92" t="s">
        <v>308</v>
      </c>
      <c r="BT175" s="92" t="s">
        <v>392</v>
      </c>
      <c r="BU175" s="92" t="s">
        <v>308</v>
      </c>
      <c r="BV175" s="92" t="s">
        <v>392</v>
      </c>
      <c r="BW175" s="92" t="s">
        <v>308</v>
      </c>
      <c r="BX175" s="92" t="s">
        <v>392</v>
      </c>
      <c r="BY175" s="92" t="s">
        <v>308</v>
      </c>
      <c r="BZ175" s="92" t="s">
        <v>392</v>
      </c>
      <c r="CA175" s="92" t="s">
        <v>308</v>
      </c>
      <c r="CB175" s="92" t="s">
        <v>392</v>
      </c>
      <c r="CC175" s="92" t="s">
        <v>308</v>
      </c>
      <c r="CD175" s="92" t="s">
        <v>392</v>
      </c>
      <c r="CE175" s="92" t="s">
        <v>308</v>
      </c>
      <c r="CF175" s="92" t="s">
        <v>392</v>
      </c>
      <c r="CG175" s="92" t="s">
        <v>308</v>
      </c>
      <c r="CH175" s="92" t="s">
        <v>392</v>
      </c>
      <c r="CI175" s="92" t="s">
        <v>308</v>
      </c>
      <c r="CJ175" s="92" t="s">
        <v>392</v>
      </c>
      <c r="CK175" s="92" t="s">
        <v>308</v>
      </c>
      <c r="CL175" s="92" t="s">
        <v>392</v>
      </c>
      <c r="CM175" s="92" t="s">
        <v>308</v>
      </c>
      <c r="CN175" s="92" t="s">
        <v>392</v>
      </c>
      <c r="CO175" s="92" t="s">
        <v>308</v>
      </c>
      <c r="CP175" s="92" t="s">
        <v>392</v>
      </c>
      <c r="CQ175" s="92" t="s">
        <v>308</v>
      </c>
      <c r="CR175" s="95" t="s">
        <v>392</v>
      </c>
      <c r="CS175" s="92" t="s">
        <v>308</v>
      </c>
      <c r="CT175" s="92" t="s">
        <v>392</v>
      </c>
      <c r="CU175" s="92" t="s">
        <v>308</v>
      </c>
      <c r="CV175" s="92" t="s">
        <v>392</v>
      </c>
      <c r="CW175" s="92" t="s">
        <v>308</v>
      </c>
      <c r="CX175" s="92" t="s">
        <v>392</v>
      </c>
      <c r="CY175" s="92" t="s">
        <v>308</v>
      </c>
    </row>
    <row r="176" spans="1:103" ht="14.5" x14ac:dyDescent="0.35">
      <c r="A176" s="86" t="s">
        <v>408</v>
      </c>
      <c r="B176" s="86" t="s">
        <v>404</v>
      </c>
      <c r="C176" s="71"/>
      <c r="D176" s="71"/>
      <c r="E176" s="88" t="s">
        <v>392</v>
      </c>
      <c r="F176" s="88" t="s">
        <v>392</v>
      </c>
      <c r="G176" s="88" t="s">
        <v>392</v>
      </c>
      <c r="H176" s="88" t="s">
        <v>392</v>
      </c>
      <c r="I176" s="88" t="s">
        <v>392</v>
      </c>
      <c r="J176" s="88" t="s">
        <v>392</v>
      </c>
      <c r="K176" s="88" t="s">
        <v>392</v>
      </c>
      <c r="L176" s="88" t="s">
        <v>392</v>
      </c>
      <c r="M176" s="88" t="s">
        <v>392</v>
      </c>
      <c r="N176" s="88" t="s">
        <v>392</v>
      </c>
      <c r="O176" s="88" t="s">
        <v>392</v>
      </c>
      <c r="P176" s="88" t="s">
        <v>392</v>
      </c>
      <c r="Q176" s="88" t="s">
        <v>392</v>
      </c>
      <c r="R176" s="88" t="s">
        <v>392</v>
      </c>
      <c r="S176" s="88" t="s">
        <v>392</v>
      </c>
      <c r="T176" s="88" t="s">
        <v>392</v>
      </c>
      <c r="U176" s="88" t="s">
        <v>392</v>
      </c>
      <c r="V176" s="88" t="s">
        <v>392</v>
      </c>
      <c r="W176" s="88" t="s">
        <v>392</v>
      </c>
      <c r="X176" s="88" t="s">
        <v>392</v>
      </c>
      <c r="Y176" s="88" t="s">
        <v>392</v>
      </c>
      <c r="Z176" s="88" t="s">
        <v>392</v>
      </c>
      <c r="AA176" s="88" t="s">
        <v>392</v>
      </c>
      <c r="AB176" s="88" t="s">
        <v>392</v>
      </c>
      <c r="AC176" s="88" t="s">
        <v>392</v>
      </c>
      <c r="AD176" s="88" t="s">
        <v>392</v>
      </c>
      <c r="AE176" s="88" t="s">
        <v>392</v>
      </c>
      <c r="AF176" s="88" t="s">
        <v>392</v>
      </c>
      <c r="AG176" s="88" t="s">
        <v>392</v>
      </c>
      <c r="AH176" s="88" t="s">
        <v>392</v>
      </c>
      <c r="AI176" s="88" t="s">
        <v>392</v>
      </c>
      <c r="AJ176" s="88" t="s">
        <v>392</v>
      </c>
      <c r="AK176" s="88" t="s">
        <v>392</v>
      </c>
      <c r="AL176" s="88" t="s">
        <v>392</v>
      </c>
      <c r="AM176" s="88" t="s">
        <v>392</v>
      </c>
      <c r="AN176" s="88" t="s">
        <v>392</v>
      </c>
      <c r="AO176" s="88" t="s">
        <v>392</v>
      </c>
      <c r="AP176" s="88" t="s">
        <v>392</v>
      </c>
      <c r="AQ176" s="88" t="s">
        <v>392</v>
      </c>
      <c r="AR176" s="88" t="s">
        <v>392</v>
      </c>
      <c r="AS176" s="88" t="s">
        <v>392</v>
      </c>
      <c r="AT176" s="88" t="s">
        <v>392</v>
      </c>
      <c r="AU176" s="88" t="s">
        <v>392</v>
      </c>
      <c r="AV176" s="88" t="s">
        <v>392</v>
      </c>
      <c r="AW176" s="88" t="s">
        <v>392</v>
      </c>
      <c r="AX176" s="88" t="s">
        <v>392</v>
      </c>
      <c r="AY176" s="88" t="s">
        <v>392</v>
      </c>
      <c r="AZ176" s="88" t="s">
        <v>392</v>
      </c>
      <c r="BA176" s="88" t="s">
        <v>392</v>
      </c>
      <c r="BB176" s="88" t="s">
        <v>392</v>
      </c>
      <c r="BC176" s="88" t="s">
        <v>392</v>
      </c>
      <c r="BD176" s="88" t="s">
        <v>392</v>
      </c>
      <c r="BE176" s="88" t="s">
        <v>392</v>
      </c>
      <c r="BF176" s="88" t="s">
        <v>392</v>
      </c>
      <c r="BG176" s="88" t="s">
        <v>392</v>
      </c>
      <c r="BH176" s="88" t="s">
        <v>392</v>
      </c>
      <c r="BI176" s="88" t="s">
        <v>392</v>
      </c>
      <c r="BJ176" s="88" t="s">
        <v>392</v>
      </c>
      <c r="BK176" s="88" t="s">
        <v>392</v>
      </c>
      <c r="BL176" s="88" t="s">
        <v>392</v>
      </c>
      <c r="BM176" s="88" t="s">
        <v>392</v>
      </c>
      <c r="BN176" s="88" t="s">
        <v>392</v>
      </c>
      <c r="BO176" s="88" t="s">
        <v>392</v>
      </c>
      <c r="BP176" s="89" t="s">
        <v>392</v>
      </c>
      <c r="BQ176" s="88" t="s">
        <v>308</v>
      </c>
      <c r="BR176" s="88" t="s">
        <v>392</v>
      </c>
      <c r="BS176" s="88" t="s">
        <v>308</v>
      </c>
      <c r="BT176" s="88" t="s">
        <v>392</v>
      </c>
      <c r="BU176" s="88" t="s">
        <v>308</v>
      </c>
      <c r="BV176" s="88" t="s">
        <v>392</v>
      </c>
      <c r="BW176" s="88" t="s">
        <v>308</v>
      </c>
      <c r="BX176" s="88" t="s">
        <v>392</v>
      </c>
      <c r="BY176" s="88" t="s">
        <v>308</v>
      </c>
      <c r="BZ176" s="88" t="s">
        <v>392</v>
      </c>
      <c r="CA176" s="88" t="s">
        <v>308</v>
      </c>
      <c r="CB176" s="88" t="s">
        <v>392</v>
      </c>
      <c r="CC176" s="88" t="s">
        <v>308</v>
      </c>
      <c r="CD176" s="88" t="s">
        <v>392</v>
      </c>
      <c r="CE176" s="88" t="s">
        <v>308</v>
      </c>
      <c r="CF176" s="88" t="s">
        <v>392</v>
      </c>
      <c r="CG176" s="88" t="s">
        <v>308</v>
      </c>
      <c r="CH176" s="88" t="s">
        <v>392</v>
      </c>
      <c r="CI176" s="88" t="s">
        <v>308</v>
      </c>
      <c r="CJ176" s="88" t="s">
        <v>392</v>
      </c>
      <c r="CK176" s="88" t="s">
        <v>308</v>
      </c>
      <c r="CL176" s="88" t="s">
        <v>392</v>
      </c>
      <c r="CM176" s="88" t="s">
        <v>308</v>
      </c>
      <c r="CN176" s="88" t="s">
        <v>392</v>
      </c>
      <c r="CO176" s="88" t="s">
        <v>308</v>
      </c>
      <c r="CP176" s="88" t="s">
        <v>392</v>
      </c>
      <c r="CQ176" s="88" t="s">
        <v>308</v>
      </c>
      <c r="CR176" s="105" t="s">
        <v>392</v>
      </c>
      <c r="CS176" s="88" t="s">
        <v>308</v>
      </c>
      <c r="CT176" s="88" t="s">
        <v>392</v>
      </c>
      <c r="CU176" s="88" t="s">
        <v>308</v>
      </c>
      <c r="CV176" s="88" t="s">
        <v>392</v>
      </c>
      <c r="CW176" s="88" t="s">
        <v>308</v>
      </c>
      <c r="CX176" s="88" t="s">
        <v>392</v>
      </c>
      <c r="CY176" s="88" t="s">
        <v>308</v>
      </c>
    </row>
    <row r="177" spans="1:103" ht="14.5" x14ac:dyDescent="0.35">
      <c r="A177" s="86" t="s">
        <v>408</v>
      </c>
      <c r="B177" s="86" t="s">
        <v>405</v>
      </c>
      <c r="C177" s="71"/>
      <c r="D177" s="71"/>
      <c r="E177" s="92" t="s">
        <v>392</v>
      </c>
      <c r="F177" s="92" t="s">
        <v>392</v>
      </c>
      <c r="G177" s="92" t="s">
        <v>392</v>
      </c>
      <c r="H177" s="92" t="s">
        <v>392</v>
      </c>
      <c r="I177" s="92" t="s">
        <v>392</v>
      </c>
      <c r="J177" s="92" t="s">
        <v>392</v>
      </c>
      <c r="K177" s="92" t="s">
        <v>392</v>
      </c>
      <c r="L177" s="92" t="s">
        <v>392</v>
      </c>
      <c r="M177" s="92" t="s">
        <v>392</v>
      </c>
      <c r="N177" s="92" t="s">
        <v>392</v>
      </c>
      <c r="O177" s="92" t="s">
        <v>392</v>
      </c>
      <c r="P177" s="92" t="s">
        <v>392</v>
      </c>
      <c r="Q177" s="92" t="s">
        <v>392</v>
      </c>
      <c r="R177" s="92" t="s">
        <v>392</v>
      </c>
      <c r="S177" s="92" t="s">
        <v>392</v>
      </c>
      <c r="T177" s="92" t="s">
        <v>392</v>
      </c>
      <c r="U177" s="92" t="s">
        <v>392</v>
      </c>
      <c r="V177" s="92" t="s">
        <v>392</v>
      </c>
      <c r="W177" s="92" t="s">
        <v>392</v>
      </c>
      <c r="X177" s="92" t="s">
        <v>392</v>
      </c>
      <c r="Y177" s="92" t="s">
        <v>392</v>
      </c>
      <c r="Z177" s="92" t="s">
        <v>392</v>
      </c>
      <c r="AA177" s="92" t="s">
        <v>392</v>
      </c>
      <c r="AB177" s="92" t="s">
        <v>392</v>
      </c>
      <c r="AC177" s="92" t="s">
        <v>392</v>
      </c>
      <c r="AD177" s="92" t="s">
        <v>392</v>
      </c>
      <c r="AE177" s="92" t="s">
        <v>392</v>
      </c>
      <c r="AF177" s="92" t="s">
        <v>392</v>
      </c>
      <c r="AG177" s="92" t="s">
        <v>392</v>
      </c>
      <c r="AH177" s="92" t="s">
        <v>392</v>
      </c>
      <c r="AI177" s="92" t="s">
        <v>392</v>
      </c>
      <c r="AJ177" s="92" t="s">
        <v>392</v>
      </c>
      <c r="AK177" s="92" t="s">
        <v>392</v>
      </c>
      <c r="AL177" s="92" t="s">
        <v>392</v>
      </c>
      <c r="AM177" s="92" t="s">
        <v>392</v>
      </c>
      <c r="AN177" s="92" t="s">
        <v>392</v>
      </c>
      <c r="AO177" s="92" t="s">
        <v>392</v>
      </c>
      <c r="AP177" s="92" t="s">
        <v>392</v>
      </c>
      <c r="AQ177" s="92" t="s">
        <v>392</v>
      </c>
      <c r="AR177" s="92" t="s">
        <v>392</v>
      </c>
      <c r="AS177" s="92" t="s">
        <v>392</v>
      </c>
      <c r="AT177" s="92" t="s">
        <v>392</v>
      </c>
      <c r="AU177" s="92" t="s">
        <v>392</v>
      </c>
      <c r="AV177" s="92" t="s">
        <v>392</v>
      </c>
      <c r="AW177" s="92" t="s">
        <v>392</v>
      </c>
      <c r="AX177" s="92" t="s">
        <v>392</v>
      </c>
      <c r="AY177" s="92" t="s">
        <v>392</v>
      </c>
      <c r="AZ177" s="92" t="s">
        <v>392</v>
      </c>
      <c r="BA177" s="92" t="s">
        <v>392</v>
      </c>
      <c r="BB177" s="92" t="s">
        <v>392</v>
      </c>
      <c r="BC177" s="92" t="s">
        <v>392</v>
      </c>
      <c r="BD177" s="92" t="s">
        <v>392</v>
      </c>
      <c r="BE177" s="92" t="s">
        <v>392</v>
      </c>
      <c r="BF177" s="92" t="s">
        <v>392</v>
      </c>
      <c r="BG177" s="92" t="s">
        <v>392</v>
      </c>
      <c r="BH177" s="92" t="s">
        <v>392</v>
      </c>
      <c r="BI177" s="92" t="s">
        <v>392</v>
      </c>
      <c r="BJ177" s="92" t="s">
        <v>392</v>
      </c>
      <c r="BK177" s="92" t="s">
        <v>392</v>
      </c>
      <c r="BL177" s="92" t="s">
        <v>392</v>
      </c>
      <c r="BM177" s="92" t="s">
        <v>392</v>
      </c>
      <c r="BN177" s="92" t="s">
        <v>392</v>
      </c>
      <c r="BO177" s="92" t="s">
        <v>392</v>
      </c>
      <c r="BP177" s="93" t="s">
        <v>392</v>
      </c>
      <c r="BQ177" s="92" t="s">
        <v>308</v>
      </c>
      <c r="BR177" s="92" t="s">
        <v>392</v>
      </c>
      <c r="BS177" s="92" t="s">
        <v>308</v>
      </c>
      <c r="BT177" s="92" t="s">
        <v>392</v>
      </c>
      <c r="BU177" s="92" t="s">
        <v>308</v>
      </c>
      <c r="BV177" s="92" t="s">
        <v>392</v>
      </c>
      <c r="BW177" s="92" t="s">
        <v>308</v>
      </c>
      <c r="BX177" s="92" t="s">
        <v>392</v>
      </c>
      <c r="BY177" s="92" t="s">
        <v>308</v>
      </c>
      <c r="BZ177" s="92" t="s">
        <v>392</v>
      </c>
      <c r="CA177" s="92" t="s">
        <v>308</v>
      </c>
      <c r="CB177" s="92" t="s">
        <v>392</v>
      </c>
      <c r="CC177" s="92" t="s">
        <v>308</v>
      </c>
      <c r="CD177" s="92" t="s">
        <v>392</v>
      </c>
      <c r="CE177" s="92" t="s">
        <v>308</v>
      </c>
      <c r="CF177" s="92" t="s">
        <v>392</v>
      </c>
      <c r="CG177" s="92" t="s">
        <v>308</v>
      </c>
      <c r="CH177" s="92" t="s">
        <v>392</v>
      </c>
      <c r="CI177" s="92" t="s">
        <v>308</v>
      </c>
      <c r="CJ177" s="92" t="s">
        <v>392</v>
      </c>
      <c r="CK177" s="92" t="s">
        <v>308</v>
      </c>
      <c r="CL177" s="92" t="s">
        <v>392</v>
      </c>
      <c r="CM177" s="92" t="s">
        <v>308</v>
      </c>
      <c r="CN177" s="92" t="s">
        <v>392</v>
      </c>
      <c r="CO177" s="92" t="s">
        <v>308</v>
      </c>
      <c r="CP177" s="92" t="s">
        <v>392</v>
      </c>
      <c r="CQ177" s="92" t="s">
        <v>308</v>
      </c>
      <c r="CR177" s="95" t="s">
        <v>392</v>
      </c>
      <c r="CS177" s="92" t="s">
        <v>308</v>
      </c>
      <c r="CT177" s="92" t="s">
        <v>392</v>
      </c>
      <c r="CU177" s="92" t="s">
        <v>308</v>
      </c>
      <c r="CV177" s="92" t="s">
        <v>392</v>
      </c>
      <c r="CW177" s="92" t="s">
        <v>308</v>
      </c>
      <c r="CX177" s="92" t="s">
        <v>392</v>
      </c>
      <c r="CY177" s="92" t="s">
        <v>308</v>
      </c>
    </row>
    <row r="178" spans="1:103" ht="14.5" x14ac:dyDescent="0.35">
      <c r="A178" s="86" t="s">
        <v>408</v>
      </c>
      <c r="B178" s="86" t="s">
        <v>406</v>
      </c>
      <c r="C178" s="71"/>
      <c r="D178" s="71"/>
      <c r="E178" s="88" t="s">
        <v>392</v>
      </c>
      <c r="F178" s="88" t="s">
        <v>392</v>
      </c>
      <c r="G178" s="88" t="s">
        <v>392</v>
      </c>
      <c r="H178" s="88" t="s">
        <v>392</v>
      </c>
      <c r="I178" s="88" t="s">
        <v>392</v>
      </c>
      <c r="J178" s="88" t="s">
        <v>392</v>
      </c>
      <c r="K178" s="88" t="s">
        <v>392</v>
      </c>
      <c r="L178" s="88" t="s">
        <v>392</v>
      </c>
      <c r="M178" s="88" t="s">
        <v>392</v>
      </c>
      <c r="N178" s="88" t="s">
        <v>392</v>
      </c>
      <c r="O178" s="88" t="s">
        <v>392</v>
      </c>
      <c r="P178" s="88" t="s">
        <v>392</v>
      </c>
      <c r="Q178" s="88" t="s">
        <v>392</v>
      </c>
      <c r="R178" s="88" t="s">
        <v>392</v>
      </c>
      <c r="S178" s="88" t="s">
        <v>392</v>
      </c>
      <c r="T178" s="88" t="s">
        <v>392</v>
      </c>
      <c r="U178" s="88" t="s">
        <v>392</v>
      </c>
      <c r="V178" s="88" t="s">
        <v>392</v>
      </c>
      <c r="W178" s="88" t="s">
        <v>392</v>
      </c>
      <c r="X178" s="88" t="s">
        <v>392</v>
      </c>
      <c r="Y178" s="88" t="s">
        <v>392</v>
      </c>
      <c r="Z178" s="88" t="s">
        <v>392</v>
      </c>
      <c r="AA178" s="88" t="s">
        <v>392</v>
      </c>
      <c r="AB178" s="88" t="s">
        <v>392</v>
      </c>
      <c r="AC178" s="88" t="s">
        <v>392</v>
      </c>
      <c r="AD178" s="88" t="s">
        <v>392</v>
      </c>
      <c r="AE178" s="88" t="s">
        <v>392</v>
      </c>
      <c r="AF178" s="88" t="s">
        <v>392</v>
      </c>
      <c r="AG178" s="88" t="s">
        <v>392</v>
      </c>
      <c r="AH178" s="88" t="s">
        <v>392</v>
      </c>
      <c r="AI178" s="88" t="s">
        <v>392</v>
      </c>
      <c r="AJ178" s="88" t="s">
        <v>392</v>
      </c>
      <c r="AK178" s="88" t="s">
        <v>392</v>
      </c>
      <c r="AL178" s="88" t="s">
        <v>392</v>
      </c>
      <c r="AM178" s="88" t="s">
        <v>392</v>
      </c>
      <c r="AN178" s="88" t="s">
        <v>392</v>
      </c>
      <c r="AO178" s="88" t="s">
        <v>392</v>
      </c>
      <c r="AP178" s="88" t="s">
        <v>392</v>
      </c>
      <c r="AQ178" s="88" t="s">
        <v>392</v>
      </c>
      <c r="AR178" s="88" t="s">
        <v>392</v>
      </c>
      <c r="AS178" s="88" t="s">
        <v>392</v>
      </c>
      <c r="AT178" s="88" t="s">
        <v>392</v>
      </c>
      <c r="AU178" s="88" t="s">
        <v>392</v>
      </c>
      <c r="AV178" s="88" t="s">
        <v>392</v>
      </c>
      <c r="AW178" s="88" t="s">
        <v>392</v>
      </c>
      <c r="AX178" s="88" t="s">
        <v>392</v>
      </c>
      <c r="AY178" s="88" t="s">
        <v>392</v>
      </c>
      <c r="AZ178" s="88" t="s">
        <v>392</v>
      </c>
      <c r="BA178" s="88" t="s">
        <v>392</v>
      </c>
      <c r="BB178" s="88" t="s">
        <v>392</v>
      </c>
      <c r="BC178" s="88" t="s">
        <v>392</v>
      </c>
      <c r="BD178" s="88" t="s">
        <v>392</v>
      </c>
      <c r="BE178" s="88" t="s">
        <v>392</v>
      </c>
      <c r="BF178" s="88" t="s">
        <v>392</v>
      </c>
      <c r="BG178" s="88" t="s">
        <v>392</v>
      </c>
      <c r="BH178" s="88" t="s">
        <v>392</v>
      </c>
      <c r="BI178" s="88" t="s">
        <v>392</v>
      </c>
      <c r="BJ178" s="88" t="s">
        <v>392</v>
      </c>
      <c r="BK178" s="88" t="s">
        <v>392</v>
      </c>
      <c r="BL178" s="88" t="s">
        <v>392</v>
      </c>
      <c r="BM178" s="88" t="s">
        <v>392</v>
      </c>
      <c r="BN178" s="88" t="s">
        <v>392</v>
      </c>
      <c r="BO178" s="88" t="s">
        <v>392</v>
      </c>
      <c r="BP178" s="89" t="s">
        <v>392</v>
      </c>
      <c r="BQ178" s="88" t="s">
        <v>308</v>
      </c>
      <c r="BR178" s="88" t="s">
        <v>392</v>
      </c>
      <c r="BS178" s="88" t="s">
        <v>308</v>
      </c>
      <c r="BT178" s="88" t="s">
        <v>392</v>
      </c>
      <c r="BU178" s="88" t="s">
        <v>308</v>
      </c>
      <c r="BV178" s="88" t="s">
        <v>392</v>
      </c>
      <c r="BW178" s="88" t="s">
        <v>308</v>
      </c>
      <c r="BX178" s="88" t="s">
        <v>392</v>
      </c>
      <c r="BY178" s="88" t="s">
        <v>308</v>
      </c>
      <c r="BZ178" s="88" t="s">
        <v>392</v>
      </c>
      <c r="CA178" s="88" t="s">
        <v>308</v>
      </c>
      <c r="CB178" s="88" t="s">
        <v>392</v>
      </c>
      <c r="CC178" s="88" t="s">
        <v>308</v>
      </c>
      <c r="CD178" s="88" t="s">
        <v>392</v>
      </c>
      <c r="CE178" s="88" t="s">
        <v>308</v>
      </c>
      <c r="CF178" s="88" t="s">
        <v>392</v>
      </c>
      <c r="CG178" s="88" t="s">
        <v>308</v>
      </c>
      <c r="CH178" s="88" t="s">
        <v>392</v>
      </c>
      <c r="CI178" s="88" t="s">
        <v>308</v>
      </c>
      <c r="CJ178" s="88" t="s">
        <v>392</v>
      </c>
      <c r="CK178" s="88" t="s">
        <v>308</v>
      </c>
      <c r="CL178" s="88" t="s">
        <v>392</v>
      </c>
      <c r="CM178" s="88" t="s">
        <v>308</v>
      </c>
      <c r="CN178" s="88" t="s">
        <v>392</v>
      </c>
      <c r="CO178" s="88" t="s">
        <v>308</v>
      </c>
      <c r="CP178" s="88" t="s">
        <v>392</v>
      </c>
      <c r="CQ178" s="88" t="s">
        <v>308</v>
      </c>
      <c r="CR178" s="105" t="s">
        <v>392</v>
      </c>
      <c r="CS178" s="88" t="s">
        <v>308</v>
      </c>
      <c r="CT178" s="88" t="s">
        <v>392</v>
      </c>
      <c r="CU178" s="88" t="s">
        <v>308</v>
      </c>
      <c r="CV178" s="88" t="s">
        <v>392</v>
      </c>
      <c r="CW178" s="88" t="s">
        <v>308</v>
      </c>
      <c r="CX178" s="88" t="s">
        <v>392</v>
      </c>
      <c r="CY178" s="88" t="s">
        <v>308</v>
      </c>
    </row>
    <row r="179" spans="1:103" ht="14.5" x14ac:dyDescent="0.35">
      <c r="A179" s="86" t="s">
        <v>408</v>
      </c>
      <c r="B179" s="86" t="s">
        <v>407</v>
      </c>
      <c r="C179" s="71"/>
      <c r="D179" s="71"/>
      <c r="E179" s="92" t="s">
        <v>392</v>
      </c>
      <c r="F179" s="92" t="s">
        <v>392</v>
      </c>
      <c r="G179" s="92" t="s">
        <v>392</v>
      </c>
      <c r="H179" s="92" t="s">
        <v>392</v>
      </c>
      <c r="I179" s="92" t="s">
        <v>392</v>
      </c>
      <c r="J179" s="92" t="s">
        <v>392</v>
      </c>
      <c r="K179" s="92" t="s">
        <v>392</v>
      </c>
      <c r="L179" s="92" t="s">
        <v>392</v>
      </c>
      <c r="M179" s="92" t="s">
        <v>392</v>
      </c>
      <c r="N179" s="92" t="s">
        <v>392</v>
      </c>
      <c r="O179" s="92" t="s">
        <v>392</v>
      </c>
      <c r="P179" s="92" t="s">
        <v>392</v>
      </c>
      <c r="Q179" s="92" t="s">
        <v>392</v>
      </c>
      <c r="R179" s="92" t="s">
        <v>392</v>
      </c>
      <c r="S179" s="92" t="s">
        <v>392</v>
      </c>
      <c r="T179" s="92" t="s">
        <v>392</v>
      </c>
      <c r="U179" s="92" t="s">
        <v>392</v>
      </c>
      <c r="V179" s="92" t="s">
        <v>392</v>
      </c>
      <c r="W179" s="92" t="s">
        <v>392</v>
      </c>
      <c r="X179" s="92" t="s">
        <v>392</v>
      </c>
      <c r="Y179" s="92" t="s">
        <v>392</v>
      </c>
      <c r="Z179" s="92" t="s">
        <v>392</v>
      </c>
      <c r="AA179" s="92" t="s">
        <v>392</v>
      </c>
      <c r="AB179" s="92" t="s">
        <v>392</v>
      </c>
      <c r="AC179" s="92" t="s">
        <v>392</v>
      </c>
      <c r="AD179" s="92" t="s">
        <v>392</v>
      </c>
      <c r="AE179" s="92" t="s">
        <v>392</v>
      </c>
      <c r="AF179" s="92" t="s">
        <v>392</v>
      </c>
      <c r="AG179" s="92" t="s">
        <v>392</v>
      </c>
      <c r="AH179" s="92" t="s">
        <v>392</v>
      </c>
      <c r="AI179" s="92" t="s">
        <v>392</v>
      </c>
      <c r="AJ179" s="92" t="s">
        <v>392</v>
      </c>
      <c r="AK179" s="92" t="s">
        <v>392</v>
      </c>
      <c r="AL179" s="92" t="s">
        <v>392</v>
      </c>
      <c r="AM179" s="92" t="s">
        <v>392</v>
      </c>
      <c r="AN179" s="92" t="s">
        <v>392</v>
      </c>
      <c r="AO179" s="92" t="s">
        <v>392</v>
      </c>
      <c r="AP179" s="92" t="s">
        <v>392</v>
      </c>
      <c r="AQ179" s="92" t="s">
        <v>392</v>
      </c>
      <c r="AR179" s="92" t="s">
        <v>392</v>
      </c>
      <c r="AS179" s="92" t="s">
        <v>392</v>
      </c>
      <c r="AT179" s="92" t="s">
        <v>392</v>
      </c>
      <c r="AU179" s="92" t="s">
        <v>392</v>
      </c>
      <c r="AV179" s="92" t="s">
        <v>392</v>
      </c>
      <c r="AW179" s="92" t="s">
        <v>392</v>
      </c>
      <c r="AX179" s="92" t="s">
        <v>392</v>
      </c>
      <c r="AY179" s="92" t="s">
        <v>392</v>
      </c>
      <c r="AZ179" s="92" t="s">
        <v>392</v>
      </c>
      <c r="BA179" s="92" t="s">
        <v>392</v>
      </c>
      <c r="BB179" s="92" t="s">
        <v>392</v>
      </c>
      <c r="BC179" s="92" t="s">
        <v>392</v>
      </c>
      <c r="BD179" s="92" t="s">
        <v>392</v>
      </c>
      <c r="BE179" s="92" t="s">
        <v>392</v>
      </c>
      <c r="BF179" s="92" t="s">
        <v>392</v>
      </c>
      <c r="BG179" s="92" t="s">
        <v>392</v>
      </c>
      <c r="BH179" s="92" t="s">
        <v>392</v>
      </c>
      <c r="BI179" s="92" t="s">
        <v>392</v>
      </c>
      <c r="BJ179" s="92" t="s">
        <v>392</v>
      </c>
      <c r="BK179" s="92" t="s">
        <v>392</v>
      </c>
      <c r="BL179" s="92" t="s">
        <v>392</v>
      </c>
      <c r="BM179" s="92" t="s">
        <v>392</v>
      </c>
      <c r="BN179" s="92" t="s">
        <v>392</v>
      </c>
      <c r="BO179" s="92" t="s">
        <v>392</v>
      </c>
      <c r="BP179" s="93" t="s">
        <v>392</v>
      </c>
      <c r="BQ179" s="92" t="s">
        <v>308</v>
      </c>
      <c r="BR179" s="92" t="s">
        <v>392</v>
      </c>
      <c r="BS179" s="92" t="s">
        <v>308</v>
      </c>
      <c r="BT179" s="92" t="s">
        <v>392</v>
      </c>
      <c r="BU179" s="92" t="s">
        <v>308</v>
      </c>
      <c r="BV179" s="92" t="s">
        <v>392</v>
      </c>
      <c r="BW179" s="92" t="s">
        <v>308</v>
      </c>
      <c r="BX179" s="92" t="s">
        <v>392</v>
      </c>
      <c r="BY179" s="92" t="s">
        <v>308</v>
      </c>
      <c r="BZ179" s="92" t="s">
        <v>392</v>
      </c>
      <c r="CA179" s="92" t="s">
        <v>308</v>
      </c>
      <c r="CB179" s="92" t="s">
        <v>392</v>
      </c>
      <c r="CC179" s="92" t="s">
        <v>308</v>
      </c>
      <c r="CD179" s="92" t="s">
        <v>392</v>
      </c>
      <c r="CE179" s="92" t="s">
        <v>308</v>
      </c>
      <c r="CF179" s="92" t="s">
        <v>392</v>
      </c>
      <c r="CG179" s="92" t="s">
        <v>308</v>
      </c>
      <c r="CH179" s="92" t="s">
        <v>392</v>
      </c>
      <c r="CI179" s="92" t="s">
        <v>308</v>
      </c>
      <c r="CJ179" s="92" t="s">
        <v>392</v>
      </c>
      <c r="CK179" s="92" t="s">
        <v>308</v>
      </c>
      <c r="CL179" s="92" t="s">
        <v>392</v>
      </c>
      <c r="CM179" s="92" t="s">
        <v>308</v>
      </c>
      <c r="CN179" s="92" t="s">
        <v>392</v>
      </c>
      <c r="CO179" s="92" t="s">
        <v>308</v>
      </c>
      <c r="CP179" s="92" t="s">
        <v>392</v>
      </c>
      <c r="CQ179" s="92" t="s">
        <v>308</v>
      </c>
      <c r="CR179" s="95" t="s">
        <v>392</v>
      </c>
      <c r="CS179" s="92" t="s">
        <v>308</v>
      </c>
      <c r="CT179" s="92" t="s">
        <v>392</v>
      </c>
      <c r="CU179" s="92" t="s">
        <v>308</v>
      </c>
      <c r="CV179" s="92" t="s">
        <v>392</v>
      </c>
      <c r="CW179" s="92" t="s">
        <v>308</v>
      </c>
      <c r="CX179" s="92" t="s">
        <v>392</v>
      </c>
      <c r="CY179" s="92" t="s">
        <v>308</v>
      </c>
    </row>
    <row r="180" spans="1:103" ht="14.5" x14ac:dyDescent="0.35">
      <c r="A180" s="86" t="s">
        <v>410</v>
      </c>
      <c r="B180" s="86" t="s">
        <v>328</v>
      </c>
      <c r="C180" s="71" t="str">
        <f>'Correspondance tables'!K3</f>
        <v>ISIC 1</v>
      </c>
      <c r="D180" s="71" t="str">
        <f>VLOOKUP(C180, 'Correspondance tables'!$O$3:$P$73, 2, FALSE)</f>
        <v>ISIC 01T03</v>
      </c>
      <c r="E180" s="87">
        <v>54190.17</v>
      </c>
      <c r="F180" s="87">
        <v>527.4</v>
      </c>
      <c r="G180" s="87">
        <v>53.42</v>
      </c>
      <c r="H180" s="87">
        <v>10.8</v>
      </c>
      <c r="I180" s="87">
        <v>191254.28</v>
      </c>
      <c r="J180" s="87">
        <v>1443.91</v>
      </c>
      <c r="K180" s="87">
        <v>33.19</v>
      </c>
      <c r="L180" s="87">
        <v>33.76</v>
      </c>
      <c r="M180" s="87">
        <v>2.2799999999999998</v>
      </c>
      <c r="N180" s="87">
        <v>9.14</v>
      </c>
      <c r="O180" s="87">
        <v>1017.13</v>
      </c>
      <c r="P180" s="87">
        <v>331.67</v>
      </c>
      <c r="Q180" s="87">
        <v>1103.56</v>
      </c>
      <c r="R180" s="87">
        <v>6.32</v>
      </c>
      <c r="S180" s="87">
        <v>2.0699999999999998</v>
      </c>
      <c r="T180" s="87">
        <v>13.09</v>
      </c>
      <c r="U180" s="87">
        <v>101.55</v>
      </c>
      <c r="V180" s="87">
        <v>3.05</v>
      </c>
      <c r="W180" s="87">
        <v>14.03</v>
      </c>
      <c r="X180" s="87">
        <v>11.65</v>
      </c>
      <c r="Y180" s="87">
        <v>0.5</v>
      </c>
      <c r="Z180" s="87">
        <v>86.06</v>
      </c>
      <c r="AA180" s="87">
        <v>2.78</v>
      </c>
      <c r="AB180" s="87">
        <v>461.68</v>
      </c>
      <c r="AC180" s="87">
        <v>14.44</v>
      </c>
      <c r="AD180" s="87">
        <v>31.52</v>
      </c>
      <c r="AE180" s="87">
        <v>252.69</v>
      </c>
      <c r="AF180" s="87">
        <v>8.5299999999999994</v>
      </c>
      <c r="AG180" s="87">
        <v>3106.6</v>
      </c>
      <c r="AH180" s="87">
        <v>1858.38</v>
      </c>
      <c r="AI180" s="87">
        <v>42.85</v>
      </c>
      <c r="AJ180" s="87">
        <v>44.71</v>
      </c>
      <c r="AK180" s="87">
        <v>3.56</v>
      </c>
      <c r="AL180" s="87">
        <v>27.9</v>
      </c>
      <c r="AM180" s="87">
        <v>0.13</v>
      </c>
      <c r="AN180" s="87">
        <v>7451.72</v>
      </c>
      <c r="AO180" s="87">
        <v>0.13</v>
      </c>
      <c r="AP180" s="87">
        <v>18.11</v>
      </c>
      <c r="AQ180" s="87">
        <v>3.06</v>
      </c>
      <c r="AR180" s="87">
        <v>1.84</v>
      </c>
      <c r="AS180" s="87">
        <v>2.38</v>
      </c>
      <c r="AT180" s="87">
        <v>11.7</v>
      </c>
      <c r="AU180" s="87">
        <v>4.5599999999999996</v>
      </c>
      <c r="AV180" s="87">
        <v>50.8</v>
      </c>
      <c r="AW180" s="87">
        <v>27.3</v>
      </c>
      <c r="AX180" s="87">
        <v>82.46</v>
      </c>
      <c r="AY180" s="87">
        <v>53.6</v>
      </c>
      <c r="AZ180" s="87">
        <v>3.79</v>
      </c>
      <c r="BA180" s="87">
        <v>20.67</v>
      </c>
      <c r="BB180" s="87">
        <v>4.87</v>
      </c>
      <c r="BC180" s="87">
        <v>3.27</v>
      </c>
      <c r="BD180" s="87">
        <v>2.19</v>
      </c>
      <c r="BE180" s="87">
        <v>1420.94</v>
      </c>
      <c r="BF180" s="87">
        <v>680.22</v>
      </c>
      <c r="BG180" s="87">
        <v>139.55000000000001</v>
      </c>
      <c r="BH180" s="87">
        <v>523.51</v>
      </c>
      <c r="BI180" s="87">
        <v>502.03</v>
      </c>
      <c r="BJ180" s="87">
        <v>146.62</v>
      </c>
      <c r="BK180" s="87">
        <v>203.75</v>
      </c>
      <c r="BL180" s="87">
        <v>56.62</v>
      </c>
      <c r="BM180" s="87">
        <v>3.48</v>
      </c>
      <c r="BN180" s="87">
        <v>92.69</v>
      </c>
      <c r="BO180" s="88">
        <v>0</v>
      </c>
      <c r="BP180" s="89">
        <v>0</v>
      </c>
      <c r="BQ180" s="88" t="s">
        <v>308</v>
      </c>
      <c r="BR180" s="87">
        <v>267616.67</v>
      </c>
      <c r="BS180" s="88" t="s">
        <v>308</v>
      </c>
      <c r="BT180" s="87">
        <v>94110.52</v>
      </c>
      <c r="BU180" s="88" t="s">
        <v>308</v>
      </c>
      <c r="BV180" s="87">
        <v>-17.32</v>
      </c>
      <c r="BW180" s="88" t="s">
        <v>308</v>
      </c>
      <c r="BX180" s="87">
        <v>827.45</v>
      </c>
      <c r="BY180" s="88" t="s">
        <v>308</v>
      </c>
      <c r="BZ180" s="87">
        <v>94920.65</v>
      </c>
      <c r="CA180" s="88" t="s">
        <v>308</v>
      </c>
      <c r="CB180" s="87">
        <v>7506.94</v>
      </c>
      <c r="CC180" s="88" t="s">
        <v>308</v>
      </c>
      <c r="CD180" s="88">
        <v>0</v>
      </c>
      <c r="CE180" s="88" t="s">
        <v>308</v>
      </c>
      <c r="CF180" s="87">
        <v>6565.59</v>
      </c>
      <c r="CG180" s="88" t="s">
        <v>308</v>
      </c>
      <c r="CH180" s="87">
        <v>6565.59</v>
      </c>
      <c r="CI180" s="88" t="s">
        <v>308</v>
      </c>
      <c r="CJ180" s="87">
        <v>14072.54</v>
      </c>
      <c r="CK180" s="88" t="s">
        <v>308</v>
      </c>
      <c r="CL180" s="88">
        <v>0</v>
      </c>
      <c r="CM180" s="88" t="s">
        <v>308</v>
      </c>
      <c r="CN180" s="88">
        <v>0</v>
      </c>
      <c r="CO180" s="88" t="s">
        <v>308</v>
      </c>
      <c r="CP180" s="88">
        <v>0</v>
      </c>
      <c r="CQ180" s="88" t="s">
        <v>308</v>
      </c>
      <c r="CR180" s="90">
        <v>22974.86</v>
      </c>
      <c r="CS180" s="88" t="s">
        <v>308</v>
      </c>
      <c r="CT180" s="87">
        <v>22974.86</v>
      </c>
      <c r="CU180" s="88" t="s">
        <v>308</v>
      </c>
      <c r="CV180" s="87">
        <v>131968.04</v>
      </c>
      <c r="CW180" s="88" t="s">
        <v>308</v>
      </c>
      <c r="CX180" s="87">
        <v>399584.72</v>
      </c>
      <c r="CY180" s="88" t="s">
        <v>308</v>
      </c>
    </row>
    <row r="181" spans="1:103" ht="14.5" x14ac:dyDescent="0.35">
      <c r="A181" s="86" t="s">
        <v>410</v>
      </c>
      <c r="B181" s="86" t="s">
        <v>329</v>
      </c>
      <c r="C181" s="71" t="str">
        <f>'Correspondance tables'!K4</f>
        <v>ISIC 2</v>
      </c>
      <c r="D181" s="71" t="str">
        <f>VLOOKUP(C181, 'Correspondance tables'!$O$3:$P$73, 2, FALSE)</f>
        <v>ISIC 01T03</v>
      </c>
      <c r="E181" s="91">
        <v>617.89</v>
      </c>
      <c r="F181" s="91">
        <v>11378.04</v>
      </c>
      <c r="G181" s="91">
        <v>11.38</v>
      </c>
      <c r="H181" s="91">
        <v>57.77</v>
      </c>
      <c r="I181" s="91">
        <v>351.91</v>
      </c>
      <c r="J181" s="91">
        <v>7.23</v>
      </c>
      <c r="K181" s="91">
        <v>14392.59</v>
      </c>
      <c r="L181" s="91">
        <v>5203.3999999999996</v>
      </c>
      <c r="M181" s="91">
        <v>20.11</v>
      </c>
      <c r="N181" s="91">
        <v>2.25</v>
      </c>
      <c r="O181" s="91">
        <v>95.32</v>
      </c>
      <c r="P181" s="91">
        <v>16.61</v>
      </c>
      <c r="Q181" s="91">
        <v>101.14</v>
      </c>
      <c r="R181" s="91">
        <v>18.68</v>
      </c>
      <c r="S181" s="91">
        <v>20.59</v>
      </c>
      <c r="T181" s="91">
        <v>14.87</v>
      </c>
      <c r="U181" s="91">
        <v>0.2</v>
      </c>
      <c r="V181" s="91">
        <v>3.4</v>
      </c>
      <c r="W181" s="91">
        <v>5.85</v>
      </c>
      <c r="X181" s="91">
        <v>5.09</v>
      </c>
      <c r="Y181" s="91">
        <v>6.38</v>
      </c>
      <c r="Z181" s="91">
        <v>271.38</v>
      </c>
      <c r="AA181" s="91">
        <v>1.47</v>
      </c>
      <c r="AB181" s="91">
        <v>1118.0899999999999</v>
      </c>
      <c r="AC181" s="91">
        <v>3.43</v>
      </c>
      <c r="AD181" s="91">
        <v>3.32</v>
      </c>
      <c r="AE181" s="91">
        <v>408.62</v>
      </c>
      <c r="AF181" s="91">
        <v>11.13</v>
      </c>
      <c r="AG181" s="91">
        <v>190.27</v>
      </c>
      <c r="AH181" s="91">
        <v>37.76</v>
      </c>
      <c r="AI181" s="91">
        <v>33.18</v>
      </c>
      <c r="AJ181" s="91">
        <v>0.24</v>
      </c>
      <c r="AK181" s="91">
        <v>0.05</v>
      </c>
      <c r="AL181" s="91">
        <v>9.5299999999999994</v>
      </c>
      <c r="AM181" s="91">
        <v>0.16</v>
      </c>
      <c r="AN181" s="91">
        <v>37.11</v>
      </c>
      <c r="AO181" s="91">
        <v>0.7</v>
      </c>
      <c r="AP181" s="91">
        <v>5.3</v>
      </c>
      <c r="AQ181" s="91">
        <v>0.09</v>
      </c>
      <c r="AR181" s="91">
        <v>1.41</v>
      </c>
      <c r="AS181" s="91">
        <v>1.44</v>
      </c>
      <c r="AT181" s="91">
        <v>0.02</v>
      </c>
      <c r="AU181" s="91">
        <v>3.17</v>
      </c>
      <c r="AV181" s="91">
        <v>44.99</v>
      </c>
      <c r="AW181" s="91">
        <v>8.35</v>
      </c>
      <c r="AX181" s="91">
        <v>17.260000000000002</v>
      </c>
      <c r="AY181" s="91">
        <v>4.2699999999999996</v>
      </c>
      <c r="AZ181" s="91">
        <v>3.45</v>
      </c>
      <c r="BA181" s="91">
        <v>3.44</v>
      </c>
      <c r="BB181" s="91">
        <v>1.19</v>
      </c>
      <c r="BC181" s="91">
        <v>1.07</v>
      </c>
      <c r="BD181" s="91">
        <v>0.04</v>
      </c>
      <c r="BE181" s="91">
        <v>236.33</v>
      </c>
      <c r="BF181" s="91">
        <v>153.13999999999999</v>
      </c>
      <c r="BG181" s="91">
        <v>13.96</v>
      </c>
      <c r="BH181" s="91">
        <v>12.15</v>
      </c>
      <c r="BI181" s="91">
        <v>3.86</v>
      </c>
      <c r="BJ181" s="91">
        <v>13.01</v>
      </c>
      <c r="BK181" s="91">
        <v>37.14</v>
      </c>
      <c r="BL181" s="91">
        <v>8.57</v>
      </c>
      <c r="BM181" s="91">
        <v>4.07</v>
      </c>
      <c r="BN181" s="91">
        <v>15.33</v>
      </c>
      <c r="BO181" s="92">
        <v>0</v>
      </c>
      <c r="BP181" s="93">
        <v>0</v>
      </c>
      <c r="BQ181" s="92" t="s">
        <v>308</v>
      </c>
      <c r="BR181" s="91">
        <v>35050.199999999997</v>
      </c>
      <c r="BS181" s="92" t="s">
        <v>308</v>
      </c>
      <c r="BT181" s="91">
        <v>6224.33</v>
      </c>
      <c r="BU181" s="92" t="s">
        <v>308</v>
      </c>
      <c r="BV181" s="91">
        <v>-83.78</v>
      </c>
      <c r="BW181" s="92" t="s">
        <v>308</v>
      </c>
      <c r="BX181" s="91">
        <v>871.57</v>
      </c>
      <c r="BY181" s="92" t="s">
        <v>308</v>
      </c>
      <c r="BZ181" s="91">
        <v>7012.12</v>
      </c>
      <c r="CA181" s="92" t="s">
        <v>308</v>
      </c>
      <c r="CB181" s="91">
        <v>497.69</v>
      </c>
      <c r="CC181" s="92" t="s">
        <v>308</v>
      </c>
      <c r="CD181" s="92">
        <v>0</v>
      </c>
      <c r="CE181" s="92" t="s">
        <v>308</v>
      </c>
      <c r="CF181" s="91">
        <v>5331.71</v>
      </c>
      <c r="CG181" s="92" t="s">
        <v>308</v>
      </c>
      <c r="CH181" s="91">
        <v>5331.71</v>
      </c>
      <c r="CI181" s="92" t="s">
        <v>308</v>
      </c>
      <c r="CJ181" s="91">
        <v>5829.4</v>
      </c>
      <c r="CK181" s="92" t="s">
        <v>308</v>
      </c>
      <c r="CL181" s="92">
        <v>0</v>
      </c>
      <c r="CM181" s="92" t="s">
        <v>308</v>
      </c>
      <c r="CN181" s="92">
        <v>0</v>
      </c>
      <c r="CO181" s="92" t="s">
        <v>308</v>
      </c>
      <c r="CP181" s="92">
        <v>0</v>
      </c>
      <c r="CQ181" s="92" t="s">
        <v>308</v>
      </c>
      <c r="CR181" s="94">
        <v>601.98</v>
      </c>
      <c r="CS181" s="92" t="s">
        <v>308</v>
      </c>
      <c r="CT181" s="91">
        <v>601.98</v>
      </c>
      <c r="CU181" s="92" t="s">
        <v>308</v>
      </c>
      <c r="CV181" s="91">
        <v>13443.5</v>
      </c>
      <c r="CW181" s="92" t="s">
        <v>308</v>
      </c>
      <c r="CX181" s="91">
        <v>48493.7</v>
      </c>
      <c r="CY181" s="92" t="s">
        <v>308</v>
      </c>
    </row>
    <row r="182" spans="1:103" ht="14.5" x14ac:dyDescent="0.35">
      <c r="A182" s="86" t="s">
        <v>410</v>
      </c>
      <c r="B182" s="86" t="s">
        <v>330</v>
      </c>
      <c r="C182" s="71" t="str">
        <f>'Correspondance tables'!K5</f>
        <v>ISIC 3</v>
      </c>
      <c r="D182" s="71" t="str">
        <f>VLOOKUP(C182, 'Correspondance tables'!$O$3:$P$73, 2, FALSE)</f>
        <v>ISIC 01T03</v>
      </c>
      <c r="E182" s="87">
        <v>5.7</v>
      </c>
      <c r="F182" s="87">
        <v>3.7</v>
      </c>
      <c r="G182" s="87">
        <v>664.41</v>
      </c>
      <c r="H182" s="87">
        <v>6.32</v>
      </c>
      <c r="I182" s="87">
        <v>4180.6000000000004</v>
      </c>
      <c r="J182" s="87">
        <v>5.62</v>
      </c>
      <c r="K182" s="87">
        <v>0.1</v>
      </c>
      <c r="L182" s="88">
        <v>0</v>
      </c>
      <c r="M182" s="88">
        <v>0</v>
      </c>
      <c r="N182" s="88">
        <v>0</v>
      </c>
      <c r="O182" s="87">
        <v>22.49</v>
      </c>
      <c r="P182" s="87">
        <v>4.6399999999999997</v>
      </c>
      <c r="Q182" s="88">
        <v>0</v>
      </c>
      <c r="R182" s="87">
        <v>0.1</v>
      </c>
      <c r="S182" s="88">
        <v>0</v>
      </c>
      <c r="T182" s="87">
        <v>0.43</v>
      </c>
      <c r="U182" s="87">
        <v>0.02</v>
      </c>
      <c r="V182" s="88">
        <v>0</v>
      </c>
      <c r="W182" s="87">
        <v>0.02</v>
      </c>
      <c r="X182" s="87">
        <v>0.03</v>
      </c>
      <c r="Y182" s="87">
        <v>0.01</v>
      </c>
      <c r="Z182" s="87">
        <v>19.55</v>
      </c>
      <c r="AA182" s="88">
        <v>0</v>
      </c>
      <c r="AB182" s="87">
        <v>12.33</v>
      </c>
      <c r="AC182" s="87">
        <v>0.03</v>
      </c>
      <c r="AD182" s="87">
        <v>1.79</v>
      </c>
      <c r="AE182" s="87">
        <v>70.569999999999993</v>
      </c>
      <c r="AF182" s="87">
        <v>0.28999999999999998</v>
      </c>
      <c r="AG182" s="87">
        <v>31.53</v>
      </c>
      <c r="AH182" s="87">
        <v>8.65</v>
      </c>
      <c r="AI182" s="87">
        <v>0.97</v>
      </c>
      <c r="AJ182" s="87">
        <v>84.84</v>
      </c>
      <c r="AK182" s="87">
        <v>0.18</v>
      </c>
      <c r="AL182" s="87">
        <v>4.6399999999999997</v>
      </c>
      <c r="AM182" s="87">
        <v>0.03</v>
      </c>
      <c r="AN182" s="87">
        <v>2069.69</v>
      </c>
      <c r="AO182" s="87">
        <v>0.15</v>
      </c>
      <c r="AP182" s="87">
        <v>3.63</v>
      </c>
      <c r="AQ182" s="87">
        <v>0.9</v>
      </c>
      <c r="AR182" s="87">
        <v>1.06</v>
      </c>
      <c r="AS182" s="87">
        <v>0.49</v>
      </c>
      <c r="AT182" s="87">
        <v>0.47</v>
      </c>
      <c r="AU182" s="87">
        <v>0.23</v>
      </c>
      <c r="AV182" s="87">
        <v>18.37</v>
      </c>
      <c r="AW182" s="87">
        <v>0.66</v>
      </c>
      <c r="AX182" s="87">
        <v>0.65</v>
      </c>
      <c r="AY182" s="87">
        <v>0.54</v>
      </c>
      <c r="AZ182" s="87">
        <v>0.56999999999999995</v>
      </c>
      <c r="BA182" s="87">
        <v>4.5</v>
      </c>
      <c r="BB182" s="87">
        <v>0.97</v>
      </c>
      <c r="BC182" s="87">
        <v>0.06</v>
      </c>
      <c r="BD182" s="87">
        <v>0.25</v>
      </c>
      <c r="BE182" s="87">
        <v>3.78</v>
      </c>
      <c r="BF182" s="87">
        <v>15.72</v>
      </c>
      <c r="BG182" s="87">
        <v>15.86</v>
      </c>
      <c r="BH182" s="87">
        <v>25.79</v>
      </c>
      <c r="BI182" s="87">
        <v>24.82</v>
      </c>
      <c r="BJ182" s="87">
        <v>2.99</v>
      </c>
      <c r="BK182" s="87">
        <v>5.44</v>
      </c>
      <c r="BL182" s="87">
        <v>16.579999999999998</v>
      </c>
      <c r="BM182" s="88">
        <v>0</v>
      </c>
      <c r="BN182" s="88">
        <v>2</v>
      </c>
      <c r="BO182" s="88">
        <v>0</v>
      </c>
      <c r="BP182" s="89">
        <v>0</v>
      </c>
      <c r="BQ182" s="88" t="s">
        <v>308</v>
      </c>
      <c r="BR182" s="87">
        <v>7345.75</v>
      </c>
      <c r="BS182" s="88" t="s">
        <v>308</v>
      </c>
      <c r="BT182" s="87">
        <v>5154.71</v>
      </c>
      <c r="BU182" s="88" t="s">
        <v>308</v>
      </c>
      <c r="BV182" s="87">
        <v>1.1100000000000001</v>
      </c>
      <c r="BW182" s="88" t="s">
        <v>308</v>
      </c>
      <c r="BX182" s="87">
        <v>11.37</v>
      </c>
      <c r="BY182" s="88" t="s">
        <v>308</v>
      </c>
      <c r="BZ182" s="87">
        <v>5167.1899999999996</v>
      </c>
      <c r="CA182" s="88" t="s">
        <v>308</v>
      </c>
      <c r="CB182" s="87">
        <v>19.649999999999999</v>
      </c>
      <c r="CC182" s="88" t="s">
        <v>308</v>
      </c>
      <c r="CD182" s="88">
        <v>0</v>
      </c>
      <c r="CE182" s="88" t="s">
        <v>308</v>
      </c>
      <c r="CF182" s="87">
        <v>-104.6</v>
      </c>
      <c r="CG182" s="88" t="s">
        <v>308</v>
      </c>
      <c r="CH182" s="87">
        <v>-104.6</v>
      </c>
      <c r="CI182" s="88" t="s">
        <v>308</v>
      </c>
      <c r="CJ182" s="87">
        <v>-84.95</v>
      </c>
      <c r="CK182" s="88" t="s">
        <v>308</v>
      </c>
      <c r="CL182" s="88">
        <v>0</v>
      </c>
      <c r="CM182" s="88" t="s">
        <v>308</v>
      </c>
      <c r="CN182" s="88">
        <v>0</v>
      </c>
      <c r="CO182" s="88" t="s">
        <v>308</v>
      </c>
      <c r="CP182" s="88">
        <v>0</v>
      </c>
      <c r="CQ182" s="88" t="s">
        <v>308</v>
      </c>
      <c r="CR182" s="90">
        <v>1623.58</v>
      </c>
      <c r="CS182" s="88" t="s">
        <v>308</v>
      </c>
      <c r="CT182" s="87">
        <v>1623.58</v>
      </c>
      <c r="CU182" s="88" t="s">
        <v>308</v>
      </c>
      <c r="CV182" s="87">
        <v>6705.82</v>
      </c>
      <c r="CW182" s="88" t="s">
        <v>308</v>
      </c>
      <c r="CX182" s="87">
        <v>14051.57</v>
      </c>
      <c r="CY182" s="88" t="s">
        <v>308</v>
      </c>
    </row>
    <row r="183" spans="1:103" ht="14.5" x14ac:dyDescent="0.35">
      <c r="A183" s="86" t="s">
        <v>410</v>
      </c>
      <c r="B183" s="86" t="s">
        <v>247</v>
      </c>
      <c r="C183" s="71" t="str">
        <f>'Correspondance tables'!K6</f>
        <v>ISIC 05-09</v>
      </c>
      <c r="D183" s="71" t="str">
        <f>VLOOKUP(C183, 'Correspondance tables'!$O$3:$P$73, 2, FALSE)</f>
        <v>ISIC 05T09</v>
      </c>
      <c r="E183" s="91">
        <v>867.17</v>
      </c>
      <c r="F183" s="91">
        <v>26.53</v>
      </c>
      <c r="G183" s="91">
        <v>52.73</v>
      </c>
      <c r="H183" s="91">
        <v>12688.47</v>
      </c>
      <c r="I183" s="91">
        <v>1407.61</v>
      </c>
      <c r="J183" s="91">
        <v>94.46</v>
      </c>
      <c r="K183" s="91">
        <v>29.82</v>
      </c>
      <c r="L183" s="91">
        <v>575.58000000000004</v>
      </c>
      <c r="M183" s="92">
        <v>34</v>
      </c>
      <c r="N183" s="91">
        <v>30217.8</v>
      </c>
      <c r="O183" s="91">
        <v>3668.8</v>
      </c>
      <c r="P183" s="91">
        <v>110.55</v>
      </c>
      <c r="Q183" s="91">
        <v>200.6</v>
      </c>
      <c r="R183" s="91">
        <v>8464.81</v>
      </c>
      <c r="S183" s="91">
        <v>5702.66</v>
      </c>
      <c r="T183" s="91">
        <v>754.85</v>
      </c>
      <c r="U183" s="91">
        <v>34.64</v>
      </c>
      <c r="V183" s="91">
        <v>164.25</v>
      </c>
      <c r="W183" s="91">
        <v>238.77</v>
      </c>
      <c r="X183" s="91">
        <v>238.25</v>
      </c>
      <c r="Y183" s="91">
        <v>80.08</v>
      </c>
      <c r="Z183" s="91">
        <v>308.17</v>
      </c>
      <c r="AA183" s="91">
        <v>89.2</v>
      </c>
      <c r="AB183" s="91">
        <v>19186.189999999999</v>
      </c>
      <c r="AC183" s="91">
        <v>113.79</v>
      </c>
      <c r="AD183" s="91">
        <v>271.19</v>
      </c>
      <c r="AE183" s="91">
        <v>10722.66</v>
      </c>
      <c r="AF183" s="91">
        <v>48.8</v>
      </c>
      <c r="AG183" s="91">
        <v>485.76</v>
      </c>
      <c r="AH183" s="91">
        <v>121.19</v>
      </c>
      <c r="AI183" s="91">
        <v>376.65</v>
      </c>
      <c r="AJ183" s="91">
        <v>5.72</v>
      </c>
      <c r="AK183" s="91">
        <v>6.7</v>
      </c>
      <c r="AL183" s="91">
        <v>333.63</v>
      </c>
      <c r="AM183" s="91">
        <v>10.87</v>
      </c>
      <c r="AN183" s="91">
        <v>360.33</v>
      </c>
      <c r="AO183" s="91">
        <v>3.74</v>
      </c>
      <c r="AP183" s="91">
        <v>9.9</v>
      </c>
      <c r="AQ183" s="91">
        <v>13.97</v>
      </c>
      <c r="AR183" s="91">
        <v>21.62</v>
      </c>
      <c r="AS183" s="91">
        <v>46.05</v>
      </c>
      <c r="AT183" s="91">
        <v>12.02</v>
      </c>
      <c r="AU183" s="91">
        <v>12.35</v>
      </c>
      <c r="AV183" s="91">
        <v>455.58</v>
      </c>
      <c r="AW183" s="91">
        <v>56.62</v>
      </c>
      <c r="AX183" s="91">
        <v>129.29</v>
      </c>
      <c r="AY183" s="91">
        <v>29.6</v>
      </c>
      <c r="AZ183" s="91">
        <v>7.96</v>
      </c>
      <c r="BA183" s="91">
        <v>19.350000000000001</v>
      </c>
      <c r="BB183" s="91">
        <v>27.79</v>
      </c>
      <c r="BC183" s="91">
        <v>12.68</v>
      </c>
      <c r="BD183" s="91">
        <v>3.11</v>
      </c>
      <c r="BE183" s="91">
        <v>571.58000000000004</v>
      </c>
      <c r="BF183" s="91">
        <v>717.75</v>
      </c>
      <c r="BG183" s="91">
        <v>172.37</v>
      </c>
      <c r="BH183" s="91">
        <v>128.16999999999999</v>
      </c>
      <c r="BI183" s="91">
        <v>133.03</v>
      </c>
      <c r="BJ183" s="91">
        <v>44.69</v>
      </c>
      <c r="BK183" s="91">
        <v>67.87</v>
      </c>
      <c r="BL183" s="91">
        <v>76.55</v>
      </c>
      <c r="BM183" s="91">
        <v>10.95</v>
      </c>
      <c r="BN183" s="91">
        <v>33.67</v>
      </c>
      <c r="BO183" s="92">
        <v>0</v>
      </c>
      <c r="BP183" s="93">
        <v>0</v>
      </c>
      <c r="BQ183" s="92" t="s">
        <v>308</v>
      </c>
      <c r="BR183" s="91">
        <v>100911.53</v>
      </c>
      <c r="BS183" s="92" t="s">
        <v>308</v>
      </c>
      <c r="BT183" s="91">
        <v>6359.69</v>
      </c>
      <c r="BU183" s="92" t="s">
        <v>308</v>
      </c>
      <c r="BV183" s="91">
        <v>0.56000000000000005</v>
      </c>
      <c r="BW183" s="92" t="s">
        <v>308</v>
      </c>
      <c r="BX183" s="91">
        <v>185.74</v>
      </c>
      <c r="BY183" s="92" t="s">
        <v>308</v>
      </c>
      <c r="BZ183" s="91">
        <v>6545.99</v>
      </c>
      <c r="CA183" s="92" t="s">
        <v>308</v>
      </c>
      <c r="CB183" s="91">
        <v>1159.3</v>
      </c>
      <c r="CC183" s="92" t="s">
        <v>308</v>
      </c>
      <c r="CD183" s="91">
        <v>-1.64</v>
      </c>
      <c r="CE183" s="92" t="s">
        <v>308</v>
      </c>
      <c r="CF183" s="91">
        <v>-868.53</v>
      </c>
      <c r="CG183" s="92" t="s">
        <v>308</v>
      </c>
      <c r="CH183" s="91">
        <v>-870.17</v>
      </c>
      <c r="CI183" s="92" t="s">
        <v>308</v>
      </c>
      <c r="CJ183" s="91">
        <v>289.13</v>
      </c>
      <c r="CK183" s="92" t="s">
        <v>308</v>
      </c>
      <c r="CL183" s="92">
        <v>0</v>
      </c>
      <c r="CM183" s="92" t="s">
        <v>308</v>
      </c>
      <c r="CN183" s="92">
        <v>0</v>
      </c>
      <c r="CO183" s="92" t="s">
        <v>308</v>
      </c>
      <c r="CP183" s="92">
        <v>0</v>
      </c>
      <c r="CQ183" s="92" t="s">
        <v>308</v>
      </c>
      <c r="CR183" s="94">
        <v>18440.62</v>
      </c>
      <c r="CS183" s="92" t="s">
        <v>308</v>
      </c>
      <c r="CT183" s="91">
        <v>18440.62</v>
      </c>
      <c r="CU183" s="92" t="s">
        <v>308</v>
      </c>
      <c r="CV183" s="91">
        <v>25275.74</v>
      </c>
      <c r="CW183" s="92" t="s">
        <v>308</v>
      </c>
      <c r="CX183" s="91">
        <v>126187.27</v>
      </c>
      <c r="CY183" s="92" t="s">
        <v>308</v>
      </c>
    </row>
    <row r="184" spans="1:103" ht="14.5" x14ac:dyDescent="0.35">
      <c r="A184" s="86" t="s">
        <v>410</v>
      </c>
      <c r="B184" s="86" t="s">
        <v>331</v>
      </c>
      <c r="C184" s="71" t="str">
        <f>'Correspondance tables'!K7</f>
        <v>ISIC 10-12</v>
      </c>
      <c r="D184" s="71" t="str">
        <f>VLOOKUP(C184, 'Correspondance tables'!$O$3:$P$73, 2, FALSE)</f>
        <v>ISIC 10T12</v>
      </c>
      <c r="E184" s="87">
        <v>42923.34</v>
      </c>
      <c r="F184" s="87">
        <v>50.14</v>
      </c>
      <c r="G184" s="87">
        <v>1001.41</v>
      </c>
      <c r="H184" s="87">
        <v>174.06</v>
      </c>
      <c r="I184" s="87">
        <v>213338.29</v>
      </c>
      <c r="J184" s="87">
        <v>1812.43</v>
      </c>
      <c r="K184" s="87">
        <v>78.44</v>
      </c>
      <c r="L184" s="87">
        <v>659.01</v>
      </c>
      <c r="M184" s="87">
        <v>37.869999999999997</v>
      </c>
      <c r="N184" s="87">
        <v>644.79</v>
      </c>
      <c r="O184" s="87">
        <v>7288.41</v>
      </c>
      <c r="P184" s="87">
        <v>2097.3000000000002</v>
      </c>
      <c r="Q184" s="87">
        <v>239.64</v>
      </c>
      <c r="R184" s="87">
        <v>102.41</v>
      </c>
      <c r="S184" s="87">
        <v>267.91000000000003</v>
      </c>
      <c r="T184" s="87">
        <v>140.88</v>
      </c>
      <c r="U184" s="87">
        <v>332.03</v>
      </c>
      <c r="V184" s="87">
        <v>286.22000000000003</v>
      </c>
      <c r="W184" s="87">
        <v>683.69</v>
      </c>
      <c r="X184" s="87">
        <v>273.79000000000002</v>
      </c>
      <c r="Y184" s="87">
        <v>56.86</v>
      </c>
      <c r="Z184" s="87">
        <v>393.14</v>
      </c>
      <c r="AA184" s="87">
        <v>118.32</v>
      </c>
      <c r="AB184" s="87">
        <v>679.87</v>
      </c>
      <c r="AC184" s="87">
        <v>42.96</v>
      </c>
      <c r="AD184" s="87">
        <v>633.20000000000005</v>
      </c>
      <c r="AE184" s="87">
        <v>825.82</v>
      </c>
      <c r="AF184" s="87">
        <v>861.9</v>
      </c>
      <c r="AG184" s="87">
        <v>6833.96</v>
      </c>
      <c r="AH184" s="87">
        <v>4620.6899999999996</v>
      </c>
      <c r="AI184" s="87">
        <v>2017.37</v>
      </c>
      <c r="AJ184" s="87">
        <v>1033.8599999999999</v>
      </c>
      <c r="AK184" s="87">
        <v>390.1</v>
      </c>
      <c r="AL184" s="88">
        <v>1525</v>
      </c>
      <c r="AM184" s="87">
        <v>146.88</v>
      </c>
      <c r="AN184" s="87">
        <v>110709.93</v>
      </c>
      <c r="AO184" s="87">
        <v>330.92</v>
      </c>
      <c r="AP184" s="87">
        <v>925.24</v>
      </c>
      <c r="AQ184" s="87">
        <v>335.66</v>
      </c>
      <c r="AR184" s="87">
        <v>666.99</v>
      </c>
      <c r="AS184" s="87">
        <v>379.22</v>
      </c>
      <c r="AT184" s="87">
        <v>240.12</v>
      </c>
      <c r="AU184" s="87">
        <v>146.72</v>
      </c>
      <c r="AV184" s="87">
        <v>648.16</v>
      </c>
      <c r="AW184" s="87">
        <v>846.64</v>
      </c>
      <c r="AX184" s="87">
        <v>362.54</v>
      </c>
      <c r="AY184" s="87">
        <v>712.03</v>
      </c>
      <c r="AZ184" s="87">
        <v>320.33999999999997</v>
      </c>
      <c r="BA184" s="87">
        <v>282.76</v>
      </c>
      <c r="BB184" s="87">
        <v>435.56</v>
      </c>
      <c r="BC184" s="87">
        <v>183.38</v>
      </c>
      <c r="BD184" s="87">
        <v>111.19</v>
      </c>
      <c r="BE184" s="87">
        <v>1395.04</v>
      </c>
      <c r="BF184" s="87">
        <v>4458.08</v>
      </c>
      <c r="BG184" s="87">
        <v>6207.69</v>
      </c>
      <c r="BH184" s="87">
        <v>10130.93</v>
      </c>
      <c r="BI184" s="87">
        <v>6624.93</v>
      </c>
      <c r="BJ184" s="87">
        <v>767.19</v>
      </c>
      <c r="BK184" s="87">
        <v>2391.3200000000002</v>
      </c>
      <c r="BL184" s="87">
        <v>902.09</v>
      </c>
      <c r="BM184" s="87">
        <v>155.09</v>
      </c>
      <c r="BN184" s="87">
        <v>375.64</v>
      </c>
      <c r="BO184" s="88">
        <v>0</v>
      </c>
      <c r="BP184" s="89">
        <v>0</v>
      </c>
      <c r="BQ184" s="88" t="s">
        <v>308</v>
      </c>
      <c r="BR184" s="87">
        <v>443657.41</v>
      </c>
      <c r="BS184" s="88" t="s">
        <v>308</v>
      </c>
      <c r="BT184" s="87">
        <v>537038.63</v>
      </c>
      <c r="BU184" s="88" t="s">
        <v>308</v>
      </c>
      <c r="BV184" s="87">
        <v>10.27</v>
      </c>
      <c r="BW184" s="88" t="s">
        <v>308</v>
      </c>
      <c r="BX184" s="87">
        <v>1077.74</v>
      </c>
      <c r="BY184" s="88" t="s">
        <v>308</v>
      </c>
      <c r="BZ184" s="87">
        <v>538126.64</v>
      </c>
      <c r="CA184" s="88" t="s">
        <v>308</v>
      </c>
      <c r="CB184" s="87">
        <v>31.96</v>
      </c>
      <c r="CC184" s="88" t="s">
        <v>308</v>
      </c>
      <c r="CD184" s="87">
        <v>1.3</v>
      </c>
      <c r="CE184" s="88" t="s">
        <v>308</v>
      </c>
      <c r="CF184" s="87">
        <v>88.6</v>
      </c>
      <c r="CG184" s="88" t="s">
        <v>308</v>
      </c>
      <c r="CH184" s="87">
        <v>89.9</v>
      </c>
      <c r="CI184" s="88" t="s">
        <v>308</v>
      </c>
      <c r="CJ184" s="87">
        <v>121.85</v>
      </c>
      <c r="CK184" s="88" t="s">
        <v>308</v>
      </c>
      <c r="CL184" s="88">
        <v>0</v>
      </c>
      <c r="CM184" s="88" t="s">
        <v>308</v>
      </c>
      <c r="CN184" s="88">
        <v>0</v>
      </c>
      <c r="CO184" s="88" t="s">
        <v>308</v>
      </c>
      <c r="CP184" s="88">
        <v>0</v>
      </c>
      <c r="CQ184" s="88" t="s">
        <v>308</v>
      </c>
      <c r="CR184" s="90">
        <v>96237.14</v>
      </c>
      <c r="CS184" s="88" t="s">
        <v>308</v>
      </c>
      <c r="CT184" s="87">
        <v>96237.14</v>
      </c>
      <c r="CU184" s="88" t="s">
        <v>308</v>
      </c>
      <c r="CV184" s="87">
        <v>634485.64</v>
      </c>
      <c r="CW184" s="88" t="s">
        <v>308</v>
      </c>
      <c r="CX184" s="87">
        <v>1078143.05</v>
      </c>
      <c r="CY184" s="88" t="s">
        <v>308</v>
      </c>
    </row>
    <row r="185" spans="1:103" ht="14.5" x14ac:dyDescent="0.35">
      <c r="A185" s="86" t="s">
        <v>410</v>
      </c>
      <c r="B185" s="86" t="s">
        <v>332</v>
      </c>
      <c r="C185" s="71" t="str">
        <f>'Correspondance tables'!K8</f>
        <v>ISIC 13-15</v>
      </c>
      <c r="D185" s="71" t="str">
        <f>VLOOKUP(C185, 'Correspondance tables'!$O$3:$P$73, 2, FALSE)</f>
        <v>ISIC 13T15</v>
      </c>
      <c r="E185" s="91">
        <v>442.82</v>
      </c>
      <c r="F185" s="91">
        <v>42.4</v>
      </c>
      <c r="G185" s="91">
        <v>171.17</v>
      </c>
      <c r="H185" s="91">
        <v>68.86</v>
      </c>
      <c r="I185" s="91">
        <v>488.5</v>
      </c>
      <c r="J185" s="91">
        <v>41687.06</v>
      </c>
      <c r="K185" s="91">
        <v>279.97000000000003</v>
      </c>
      <c r="L185" s="91">
        <v>812.26</v>
      </c>
      <c r="M185" s="91">
        <v>212.37</v>
      </c>
      <c r="N185" s="91">
        <v>77.7</v>
      </c>
      <c r="O185" s="91">
        <v>490.54</v>
      </c>
      <c r="P185" s="91">
        <v>254.76</v>
      </c>
      <c r="Q185" s="91">
        <v>1547.62</v>
      </c>
      <c r="R185" s="91">
        <v>219.07</v>
      </c>
      <c r="S185" s="91">
        <v>219.91</v>
      </c>
      <c r="T185" s="91">
        <v>548.51</v>
      </c>
      <c r="U185" s="91">
        <v>176.63</v>
      </c>
      <c r="V185" s="91">
        <v>197.42</v>
      </c>
      <c r="W185" s="91">
        <v>547.97</v>
      </c>
      <c r="X185" s="91">
        <v>3147.51</v>
      </c>
      <c r="Y185" s="91">
        <v>419.69</v>
      </c>
      <c r="Z185" s="91">
        <v>2332.9699999999998</v>
      </c>
      <c r="AA185" s="91">
        <v>256.58999999999997</v>
      </c>
      <c r="AB185" s="91">
        <v>145.51</v>
      </c>
      <c r="AC185" s="91">
        <v>23.57</v>
      </c>
      <c r="AD185" s="91">
        <v>174.5</v>
      </c>
      <c r="AE185" s="91">
        <v>2076.52</v>
      </c>
      <c r="AF185" s="91">
        <v>288.18</v>
      </c>
      <c r="AG185" s="91">
        <v>2188.42</v>
      </c>
      <c r="AH185" s="91">
        <v>917.71</v>
      </c>
      <c r="AI185" s="91">
        <v>196.05</v>
      </c>
      <c r="AJ185" s="91">
        <v>44.28</v>
      </c>
      <c r="AK185" s="91">
        <v>36.090000000000003</v>
      </c>
      <c r="AL185" s="91">
        <v>163.66999999999999</v>
      </c>
      <c r="AM185" s="91">
        <v>44.4</v>
      </c>
      <c r="AN185" s="91">
        <v>893.72</v>
      </c>
      <c r="AO185" s="91">
        <v>28.85</v>
      </c>
      <c r="AP185" s="91">
        <v>363.96</v>
      </c>
      <c r="AQ185" s="91">
        <v>128.94999999999999</v>
      </c>
      <c r="AR185" s="91">
        <v>66.569999999999993</v>
      </c>
      <c r="AS185" s="91">
        <v>101.63</v>
      </c>
      <c r="AT185" s="91">
        <v>40.03</v>
      </c>
      <c r="AU185" s="91">
        <v>23.48</v>
      </c>
      <c r="AV185" s="91">
        <v>333.63</v>
      </c>
      <c r="AW185" s="91">
        <v>257.60000000000002</v>
      </c>
      <c r="AX185" s="91">
        <v>326.8</v>
      </c>
      <c r="AY185" s="91">
        <v>74.08</v>
      </c>
      <c r="AZ185" s="91">
        <v>63.18</v>
      </c>
      <c r="BA185" s="91">
        <v>323.72000000000003</v>
      </c>
      <c r="BB185" s="91">
        <v>100.94</v>
      </c>
      <c r="BC185" s="91">
        <v>43.01</v>
      </c>
      <c r="BD185" s="91">
        <v>32.82</v>
      </c>
      <c r="BE185" s="91">
        <v>690.86</v>
      </c>
      <c r="BF185" s="91">
        <v>1186.3399999999999</v>
      </c>
      <c r="BG185" s="91">
        <v>268.92</v>
      </c>
      <c r="BH185" s="91">
        <v>1402.78</v>
      </c>
      <c r="BI185" s="91">
        <v>341.2</v>
      </c>
      <c r="BJ185" s="91">
        <v>173.84</v>
      </c>
      <c r="BK185" s="91">
        <v>293.5</v>
      </c>
      <c r="BL185" s="91">
        <v>123.49</v>
      </c>
      <c r="BM185" s="91">
        <v>182.98</v>
      </c>
      <c r="BN185" s="91">
        <v>597.1</v>
      </c>
      <c r="BO185" s="92">
        <v>0</v>
      </c>
      <c r="BP185" s="93">
        <v>0</v>
      </c>
      <c r="BQ185" s="92" t="s">
        <v>308</v>
      </c>
      <c r="BR185" s="91">
        <v>69405.179999999993</v>
      </c>
      <c r="BS185" s="92" t="s">
        <v>308</v>
      </c>
      <c r="BT185" s="91">
        <v>80724.649999999994</v>
      </c>
      <c r="BU185" s="92" t="s">
        <v>308</v>
      </c>
      <c r="BV185" s="91">
        <v>1.17</v>
      </c>
      <c r="BW185" s="92" t="s">
        <v>308</v>
      </c>
      <c r="BX185" s="91">
        <v>95.49</v>
      </c>
      <c r="BY185" s="92" t="s">
        <v>308</v>
      </c>
      <c r="BZ185" s="91">
        <v>80821.31</v>
      </c>
      <c r="CA185" s="92" t="s">
        <v>308</v>
      </c>
      <c r="CB185" s="91">
        <v>1433.34</v>
      </c>
      <c r="CC185" s="92" t="s">
        <v>308</v>
      </c>
      <c r="CD185" s="91">
        <v>1.6</v>
      </c>
      <c r="CE185" s="92" t="s">
        <v>308</v>
      </c>
      <c r="CF185" s="91">
        <v>2640.27</v>
      </c>
      <c r="CG185" s="92" t="s">
        <v>308</v>
      </c>
      <c r="CH185" s="91">
        <v>2641.87</v>
      </c>
      <c r="CI185" s="92" t="s">
        <v>308</v>
      </c>
      <c r="CJ185" s="91">
        <v>4075.21</v>
      </c>
      <c r="CK185" s="92" t="s">
        <v>308</v>
      </c>
      <c r="CL185" s="92">
        <v>0</v>
      </c>
      <c r="CM185" s="92" t="s">
        <v>308</v>
      </c>
      <c r="CN185" s="92">
        <v>0</v>
      </c>
      <c r="CO185" s="92" t="s">
        <v>308</v>
      </c>
      <c r="CP185" s="92">
        <v>0</v>
      </c>
      <c r="CQ185" s="92" t="s">
        <v>308</v>
      </c>
      <c r="CR185" s="94">
        <v>47412.14</v>
      </c>
      <c r="CS185" s="92" t="s">
        <v>308</v>
      </c>
      <c r="CT185" s="91">
        <v>47412.14</v>
      </c>
      <c r="CU185" s="92" t="s">
        <v>308</v>
      </c>
      <c r="CV185" s="91">
        <v>132308.66</v>
      </c>
      <c r="CW185" s="92" t="s">
        <v>308</v>
      </c>
      <c r="CX185" s="91">
        <v>201713.83</v>
      </c>
      <c r="CY185" s="92" t="s">
        <v>308</v>
      </c>
    </row>
    <row r="186" spans="1:103" ht="14.5" x14ac:dyDescent="0.35">
      <c r="A186" s="86" t="s">
        <v>410</v>
      </c>
      <c r="B186" s="86" t="s">
        <v>333</v>
      </c>
      <c r="C186" s="71" t="str">
        <f>'Correspondance tables'!K9</f>
        <v>ISIC 16</v>
      </c>
      <c r="D186" s="71" t="str">
        <f>VLOOKUP(C186, 'Correspondance tables'!$O$3:$P$73, 2, FALSE)</f>
        <v>ISIC 16</v>
      </c>
      <c r="E186" s="87">
        <v>945.51</v>
      </c>
      <c r="F186" s="87">
        <v>193.05</v>
      </c>
      <c r="G186" s="87">
        <v>62.83</v>
      </c>
      <c r="H186" s="87">
        <v>242.3</v>
      </c>
      <c r="I186" s="87">
        <v>1735.23</v>
      </c>
      <c r="J186" s="87">
        <v>146.31</v>
      </c>
      <c r="K186" s="87">
        <v>25782.3</v>
      </c>
      <c r="L186" s="87">
        <v>3479.52</v>
      </c>
      <c r="M186" s="87">
        <v>84.42</v>
      </c>
      <c r="N186" s="87">
        <v>49.64</v>
      </c>
      <c r="O186" s="87">
        <v>609.39</v>
      </c>
      <c r="P186" s="87">
        <v>168.18</v>
      </c>
      <c r="Q186" s="87">
        <v>448.92</v>
      </c>
      <c r="R186" s="87">
        <v>1025.56</v>
      </c>
      <c r="S186" s="87">
        <v>581.35</v>
      </c>
      <c r="T186" s="87">
        <v>1313.44</v>
      </c>
      <c r="U186" s="87">
        <v>271.13</v>
      </c>
      <c r="V186" s="87">
        <v>442.3</v>
      </c>
      <c r="W186" s="87">
        <v>863.39</v>
      </c>
      <c r="X186" s="87">
        <v>1504.75</v>
      </c>
      <c r="Y186" s="87">
        <v>991.88</v>
      </c>
      <c r="Z186" s="87">
        <v>14074.35</v>
      </c>
      <c r="AA186" s="87">
        <v>322.58999999999997</v>
      </c>
      <c r="AB186" s="87">
        <v>1510.49</v>
      </c>
      <c r="AC186" s="87">
        <v>21.03</v>
      </c>
      <c r="AD186" s="87">
        <v>265.73</v>
      </c>
      <c r="AE186" s="87">
        <v>30069.040000000001</v>
      </c>
      <c r="AF186" s="87">
        <v>95.08</v>
      </c>
      <c r="AG186" s="87">
        <v>1245.3499999999999</v>
      </c>
      <c r="AH186" s="87">
        <v>498.74</v>
      </c>
      <c r="AI186" s="87">
        <v>249.47</v>
      </c>
      <c r="AJ186" s="87">
        <v>20.68</v>
      </c>
      <c r="AK186" s="87">
        <v>8.9600000000000009</v>
      </c>
      <c r="AL186" s="87">
        <v>343.24</v>
      </c>
      <c r="AM186" s="87">
        <v>10.91</v>
      </c>
      <c r="AN186" s="87">
        <v>404.99</v>
      </c>
      <c r="AO186" s="87">
        <v>73.430000000000007</v>
      </c>
      <c r="AP186" s="87">
        <v>257.04000000000002</v>
      </c>
      <c r="AQ186" s="87">
        <v>144.83000000000001</v>
      </c>
      <c r="AR186" s="87">
        <v>46.95</v>
      </c>
      <c r="AS186" s="87">
        <v>23.78</v>
      </c>
      <c r="AT186" s="87">
        <v>14.08</v>
      </c>
      <c r="AU186" s="87">
        <v>26.86</v>
      </c>
      <c r="AV186" s="87">
        <v>1751.32</v>
      </c>
      <c r="AW186" s="87">
        <v>129.12</v>
      </c>
      <c r="AX186" s="87">
        <v>206.79</v>
      </c>
      <c r="AY186" s="87">
        <v>40.85</v>
      </c>
      <c r="AZ186" s="87">
        <v>94.47</v>
      </c>
      <c r="BA186" s="87">
        <v>107.58</v>
      </c>
      <c r="BB186" s="87">
        <v>75.81</v>
      </c>
      <c r="BC186" s="87">
        <v>13.73</v>
      </c>
      <c r="BD186" s="87">
        <v>7.55</v>
      </c>
      <c r="BE186" s="87">
        <v>1057.48</v>
      </c>
      <c r="BF186" s="87">
        <v>244.15</v>
      </c>
      <c r="BG186" s="87">
        <v>312.47000000000003</v>
      </c>
      <c r="BH186" s="87">
        <v>55.55</v>
      </c>
      <c r="BI186" s="87">
        <v>71.69</v>
      </c>
      <c r="BJ186" s="87">
        <v>174.91</v>
      </c>
      <c r="BK186" s="87">
        <v>102.43</v>
      </c>
      <c r="BL186" s="88">
        <v>61</v>
      </c>
      <c r="BM186" s="87">
        <v>131.16999999999999</v>
      </c>
      <c r="BN186" s="87">
        <v>1227.29</v>
      </c>
      <c r="BO186" s="88">
        <v>0</v>
      </c>
      <c r="BP186" s="89">
        <v>0</v>
      </c>
      <c r="BQ186" s="88" t="s">
        <v>308</v>
      </c>
      <c r="BR186" s="87">
        <v>96534.43</v>
      </c>
      <c r="BS186" s="88" t="s">
        <v>308</v>
      </c>
      <c r="BT186" s="87">
        <v>7489.15</v>
      </c>
      <c r="BU186" s="88" t="s">
        <v>308</v>
      </c>
      <c r="BV186" s="88">
        <v>0</v>
      </c>
      <c r="BW186" s="88" t="s">
        <v>308</v>
      </c>
      <c r="BX186" s="87">
        <v>0.2</v>
      </c>
      <c r="BY186" s="88" t="s">
        <v>308</v>
      </c>
      <c r="BZ186" s="87">
        <v>7489.35</v>
      </c>
      <c r="CA186" s="88" t="s">
        <v>308</v>
      </c>
      <c r="CB186" s="87">
        <v>6007.58</v>
      </c>
      <c r="CC186" s="88" t="s">
        <v>308</v>
      </c>
      <c r="CD186" s="88">
        <v>0</v>
      </c>
      <c r="CE186" s="88" t="s">
        <v>308</v>
      </c>
      <c r="CF186" s="87">
        <v>1094.23</v>
      </c>
      <c r="CG186" s="88" t="s">
        <v>308</v>
      </c>
      <c r="CH186" s="87">
        <v>1094.23</v>
      </c>
      <c r="CI186" s="88" t="s">
        <v>308</v>
      </c>
      <c r="CJ186" s="87">
        <v>7101.81</v>
      </c>
      <c r="CK186" s="88" t="s">
        <v>308</v>
      </c>
      <c r="CL186" s="88">
        <v>0</v>
      </c>
      <c r="CM186" s="88" t="s">
        <v>308</v>
      </c>
      <c r="CN186" s="88">
        <v>0</v>
      </c>
      <c r="CO186" s="88" t="s">
        <v>308</v>
      </c>
      <c r="CP186" s="88">
        <v>0</v>
      </c>
      <c r="CQ186" s="88" t="s">
        <v>308</v>
      </c>
      <c r="CR186" s="90">
        <v>11340.43</v>
      </c>
      <c r="CS186" s="88" t="s">
        <v>308</v>
      </c>
      <c r="CT186" s="87">
        <v>11340.43</v>
      </c>
      <c r="CU186" s="88" t="s">
        <v>308</v>
      </c>
      <c r="CV186" s="87">
        <v>25931.59</v>
      </c>
      <c r="CW186" s="88" t="s">
        <v>308</v>
      </c>
      <c r="CX186" s="87">
        <v>122466.02</v>
      </c>
      <c r="CY186" s="88" t="s">
        <v>308</v>
      </c>
    </row>
    <row r="187" spans="1:103" ht="14.5" x14ac:dyDescent="0.35">
      <c r="A187" s="86" t="s">
        <v>410</v>
      </c>
      <c r="B187" s="86" t="s">
        <v>334</v>
      </c>
      <c r="C187" s="71" t="str">
        <f>'Correspondance tables'!K10</f>
        <v>ISIC 17</v>
      </c>
      <c r="D187" s="71" t="str">
        <f>VLOOKUP(C187, 'Correspondance tables'!$O$3:$P$73, 2, FALSE)</f>
        <v>ISIC 17T18</v>
      </c>
      <c r="E187" s="91">
        <v>618.69000000000005</v>
      </c>
      <c r="F187" s="91">
        <v>27.08</v>
      </c>
      <c r="G187" s="91">
        <v>38.81</v>
      </c>
      <c r="H187" s="91">
        <v>174.64</v>
      </c>
      <c r="I187" s="91">
        <v>13499.91</v>
      </c>
      <c r="J187" s="91">
        <v>922.78</v>
      </c>
      <c r="K187" s="91">
        <v>971.06</v>
      </c>
      <c r="L187" s="91">
        <v>37498.97</v>
      </c>
      <c r="M187" s="91">
        <v>11537.75</v>
      </c>
      <c r="N187" s="91">
        <v>155.13</v>
      </c>
      <c r="O187" s="91">
        <v>3823.71</v>
      </c>
      <c r="P187" s="91">
        <v>1685.29</v>
      </c>
      <c r="Q187" s="91">
        <v>2512.6999999999998</v>
      </c>
      <c r="R187" s="91">
        <v>1277.23</v>
      </c>
      <c r="S187" s="91">
        <v>495.44</v>
      </c>
      <c r="T187" s="91">
        <v>1066.1300000000001</v>
      </c>
      <c r="U187" s="91">
        <v>862.95</v>
      </c>
      <c r="V187" s="91">
        <v>1358.41</v>
      </c>
      <c r="W187" s="91">
        <v>1263.0899999999999</v>
      </c>
      <c r="X187" s="91">
        <v>923.27</v>
      </c>
      <c r="Y187" s="91">
        <v>243.1</v>
      </c>
      <c r="Z187" s="91">
        <v>1772.53</v>
      </c>
      <c r="AA187" s="91">
        <v>304.43</v>
      </c>
      <c r="AB187" s="91">
        <v>440.29</v>
      </c>
      <c r="AC187" s="91">
        <v>63.4</v>
      </c>
      <c r="AD187" s="91">
        <v>1127.1199999999999</v>
      </c>
      <c r="AE187" s="91">
        <v>1624.79</v>
      </c>
      <c r="AF187" s="91">
        <v>402.23</v>
      </c>
      <c r="AG187" s="91">
        <v>3677.9</v>
      </c>
      <c r="AH187" s="91">
        <v>2258.14</v>
      </c>
      <c r="AI187" s="91">
        <v>647.69000000000005</v>
      </c>
      <c r="AJ187" s="91">
        <v>64.28</v>
      </c>
      <c r="AK187" s="91">
        <v>34.770000000000003</v>
      </c>
      <c r="AL187" s="91">
        <v>1129.3399999999999</v>
      </c>
      <c r="AM187" s="91">
        <v>215.45</v>
      </c>
      <c r="AN187" s="91">
        <v>1581.41</v>
      </c>
      <c r="AO187" s="91">
        <v>4657.1099999999997</v>
      </c>
      <c r="AP187" s="91">
        <v>1056.76</v>
      </c>
      <c r="AQ187" s="91">
        <v>444.06</v>
      </c>
      <c r="AR187" s="91">
        <v>613.33000000000004</v>
      </c>
      <c r="AS187" s="91">
        <v>979.98</v>
      </c>
      <c r="AT187" s="91">
        <v>521.66</v>
      </c>
      <c r="AU187" s="91">
        <v>689.13</v>
      </c>
      <c r="AV187" s="91">
        <v>713.43</v>
      </c>
      <c r="AW187" s="91">
        <v>2126.3200000000002</v>
      </c>
      <c r="AX187" s="91">
        <v>1420.18</v>
      </c>
      <c r="AY187" s="91">
        <v>386.47</v>
      </c>
      <c r="AZ187" s="91">
        <v>875.49</v>
      </c>
      <c r="BA187" s="91">
        <v>938.16</v>
      </c>
      <c r="BB187" s="91">
        <v>374.98</v>
      </c>
      <c r="BC187" s="91">
        <v>84.52</v>
      </c>
      <c r="BD187" s="91">
        <v>560.24</v>
      </c>
      <c r="BE187" s="91">
        <v>3562.73</v>
      </c>
      <c r="BF187" s="91">
        <v>2157.8000000000002</v>
      </c>
      <c r="BG187" s="91">
        <v>2140.87</v>
      </c>
      <c r="BH187" s="91">
        <v>1927.43</v>
      </c>
      <c r="BI187" s="91">
        <v>885.14</v>
      </c>
      <c r="BJ187" s="91">
        <v>504.93</v>
      </c>
      <c r="BK187" s="91">
        <v>554.79</v>
      </c>
      <c r="BL187" s="91">
        <v>354.15</v>
      </c>
      <c r="BM187" s="91">
        <v>81.88</v>
      </c>
      <c r="BN187" s="91">
        <v>451.94</v>
      </c>
      <c r="BO187" s="92">
        <v>0</v>
      </c>
      <c r="BP187" s="93">
        <v>0</v>
      </c>
      <c r="BQ187" s="92" t="s">
        <v>308</v>
      </c>
      <c r="BR187" s="91">
        <v>125363.39</v>
      </c>
      <c r="BS187" s="92" t="s">
        <v>308</v>
      </c>
      <c r="BT187" s="91">
        <v>19759.18</v>
      </c>
      <c r="BU187" s="92" t="s">
        <v>308</v>
      </c>
      <c r="BV187" s="92">
        <v>0</v>
      </c>
      <c r="BW187" s="92" t="s">
        <v>308</v>
      </c>
      <c r="BX187" s="91">
        <v>125.56</v>
      </c>
      <c r="BY187" s="92" t="s">
        <v>308</v>
      </c>
      <c r="BZ187" s="91">
        <v>19884.740000000002</v>
      </c>
      <c r="CA187" s="92" t="s">
        <v>308</v>
      </c>
      <c r="CB187" s="91">
        <v>0.15</v>
      </c>
      <c r="CC187" s="92" t="s">
        <v>308</v>
      </c>
      <c r="CD187" s="92">
        <v>0</v>
      </c>
      <c r="CE187" s="92" t="s">
        <v>308</v>
      </c>
      <c r="CF187" s="91">
        <v>1445.46</v>
      </c>
      <c r="CG187" s="92" t="s">
        <v>308</v>
      </c>
      <c r="CH187" s="91">
        <v>1445.46</v>
      </c>
      <c r="CI187" s="92" t="s">
        <v>308</v>
      </c>
      <c r="CJ187" s="91">
        <v>1445.61</v>
      </c>
      <c r="CK187" s="92" t="s">
        <v>308</v>
      </c>
      <c r="CL187" s="92">
        <v>0</v>
      </c>
      <c r="CM187" s="92" t="s">
        <v>308</v>
      </c>
      <c r="CN187" s="92">
        <v>0</v>
      </c>
      <c r="CO187" s="92" t="s">
        <v>308</v>
      </c>
      <c r="CP187" s="92">
        <v>0</v>
      </c>
      <c r="CQ187" s="92" t="s">
        <v>308</v>
      </c>
      <c r="CR187" s="94">
        <v>23550.26</v>
      </c>
      <c r="CS187" s="92" t="s">
        <v>308</v>
      </c>
      <c r="CT187" s="91">
        <v>23550.26</v>
      </c>
      <c r="CU187" s="92" t="s">
        <v>308</v>
      </c>
      <c r="CV187" s="91">
        <v>44880.61</v>
      </c>
      <c r="CW187" s="92" t="s">
        <v>308</v>
      </c>
      <c r="CX187" s="92">
        <v>170244</v>
      </c>
      <c r="CY187" s="92" t="s">
        <v>308</v>
      </c>
    </row>
    <row r="188" spans="1:103" ht="14.5" x14ac:dyDescent="0.35">
      <c r="A188" s="86" t="s">
        <v>410</v>
      </c>
      <c r="B188" s="86" t="s">
        <v>335</v>
      </c>
      <c r="C188" s="71" t="str">
        <f>'Correspondance tables'!K11</f>
        <v>ISIC 18</v>
      </c>
      <c r="D188" s="71" t="str">
        <f>VLOOKUP(C188, 'Correspondance tables'!$O$3:$P$73, 2, FALSE)</f>
        <v>ISIC 17T18</v>
      </c>
      <c r="E188" s="87">
        <v>69.16</v>
      </c>
      <c r="F188" s="87">
        <v>13.1</v>
      </c>
      <c r="G188" s="87">
        <v>9.7200000000000006</v>
      </c>
      <c r="H188" s="87">
        <v>38.700000000000003</v>
      </c>
      <c r="I188" s="87">
        <v>1030.47</v>
      </c>
      <c r="J188" s="87">
        <v>250.57</v>
      </c>
      <c r="K188" s="87">
        <v>96.42</v>
      </c>
      <c r="L188" s="87">
        <v>876.79</v>
      </c>
      <c r="M188" s="87">
        <v>7078.77</v>
      </c>
      <c r="N188" s="87">
        <v>70.95</v>
      </c>
      <c r="O188" s="87">
        <v>760.67</v>
      </c>
      <c r="P188" s="87">
        <v>580.80999999999995</v>
      </c>
      <c r="Q188" s="87">
        <v>352.1</v>
      </c>
      <c r="R188" s="87">
        <v>173.81</v>
      </c>
      <c r="S188" s="87">
        <v>204.66</v>
      </c>
      <c r="T188" s="87">
        <v>369.61</v>
      </c>
      <c r="U188" s="87">
        <v>273.22000000000003</v>
      </c>
      <c r="V188" s="87">
        <v>280.64999999999998</v>
      </c>
      <c r="W188" s="87">
        <v>529.82000000000005</v>
      </c>
      <c r="X188" s="87">
        <v>714.35</v>
      </c>
      <c r="Y188" s="87">
        <v>114.26</v>
      </c>
      <c r="Z188" s="87">
        <v>337.4</v>
      </c>
      <c r="AA188" s="87">
        <v>124.9</v>
      </c>
      <c r="AB188" s="87">
        <v>284.17</v>
      </c>
      <c r="AC188" s="87">
        <v>54.95</v>
      </c>
      <c r="AD188" s="87">
        <v>196.73</v>
      </c>
      <c r="AE188" s="87">
        <v>520.61</v>
      </c>
      <c r="AF188" s="87">
        <v>619.54</v>
      </c>
      <c r="AG188" s="87">
        <v>3210.97</v>
      </c>
      <c r="AH188" s="87">
        <v>3830.55</v>
      </c>
      <c r="AI188" s="87">
        <v>432.22</v>
      </c>
      <c r="AJ188" s="87">
        <v>44.57</v>
      </c>
      <c r="AK188" s="87">
        <v>39.799999999999997</v>
      </c>
      <c r="AL188" s="87">
        <v>417.08</v>
      </c>
      <c r="AM188" s="87">
        <v>291.61</v>
      </c>
      <c r="AN188" s="87">
        <v>659.69</v>
      </c>
      <c r="AO188" s="87">
        <v>10371.89</v>
      </c>
      <c r="AP188" s="87">
        <v>2106.81</v>
      </c>
      <c r="AQ188" s="87">
        <v>1389.17</v>
      </c>
      <c r="AR188" s="87">
        <v>1742.29</v>
      </c>
      <c r="AS188" s="87">
        <v>2523.36</v>
      </c>
      <c r="AT188" s="87">
        <v>2549.3000000000002</v>
      </c>
      <c r="AU188" s="87">
        <v>842.79</v>
      </c>
      <c r="AV188" s="87">
        <v>618.74</v>
      </c>
      <c r="AW188" s="87">
        <v>2658.58</v>
      </c>
      <c r="AX188" s="87">
        <v>2084.5700000000002</v>
      </c>
      <c r="AY188" s="87">
        <v>739.59</v>
      </c>
      <c r="AZ188" s="87">
        <v>1956.2</v>
      </c>
      <c r="BA188" s="87">
        <v>850.99</v>
      </c>
      <c r="BB188" s="87">
        <v>409.62</v>
      </c>
      <c r="BC188" s="87">
        <v>105.64</v>
      </c>
      <c r="BD188" s="87">
        <v>2213.29</v>
      </c>
      <c r="BE188" s="87">
        <v>2930.25</v>
      </c>
      <c r="BF188" s="87">
        <v>3280.37</v>
      </c>
      <c r="BG188" s="87">
        <v>3070.6</v>
      </c>
      <c r="BH188" s="87">
        <v>1541.06</v>
      </c>
      <c r="BI188" s="87">
        <v>590.45000000000005</v>
      </c>
      <c r="BJ188" s="87">
        <v>1106.3399999999999</v>
      </c>
      <c r="BK188" s="87">
        <v>959.05</v>
      </c>
      <c r="BL188" s="87">
        <v>743.48</v>
      </c>
      <c r="BM188" s="87">
        <v>61.79</v>
      </c>
      <c r="BN188" s="87">
        <v>264.33999999999997</v>
      </c>
      <c r="BO188" s="88">
        <v>0</v>
      </c>
      <c r="BP188" s="89">
        <v>0</v>
      </c>
      <c r="BQ188" s="88" t="s">
        <v>308</v>
      </c>
      <c r="BR188" s="87">
        <v>72663.960000000006</v>
      </c>
      <c r="BS188" s="88" t="s">
        <v>308</v>
      </c>
      <c r="BT188" s="87">
        <v>5127.78</v>
      </c>
      <c r="BU188" s="88" t="s">
        <v>308</v>
      </c>
      <c r="BV188" s="87">
        <v>2.34</v>
      </c>
      <c r="BW188" s="88" t="s">
        <v>308</v>
      </c>
      <c r="BX188" s="87">
        <v>5.08</v>
      </c>
      <c r="BY188" s="88" t="s">
        <v>308</v>
      </c>
      <c r="BZ188" s="87">
        <v>5135.21</v>
      </c>
      <c r="CA188" s="88" t="s">
        <v>308</v>
      </c>
      <c r="CB188" s="87">
        <v>13.42</v>
      </c>
      <c r="CC188" s="88" t="s">
        <v>308</v>
      </c>
      <c r="CD188" s="88">
        <v>0</v>
      </c>
      <c r="CE188" s="88" t="s">
        <v>308</v>
      </c>
      <c r="CF188" s="87">
        <v>-681.57</v>
      </c>
      <c r="CG188" s="88" t="s">
        <v>308</v>
      </c>
      <c r="CH188" s="87">
        <v>-681.57</v>
      </c>
      <c r="CI188" s="88" t="s">
        <v>308</v>
      </c>
      <c r="CJ188" s="87">
        <v>-668.15</v>
      </c>
      <c r="CK188" s="88" t="s">
        <v>308</v>
      </c>
      <c r="CL188" s="88">
        <v>0</v>
      </c>
      <c r="CM188" s="88" t="s">
        <v>308</v>
      </c>
      <c r="CN188" s="88">
        <v>0</v>
      </c>
      <c r="CO188" s="88" t="s">
        <v>308</v>
      </c>
      <c r="CP188" s="88">
        <v>0</v>
      </c>
      <c r="CQ188" s="88" t="s">
        <v>308</v>
      </c>
      <c r="CR188" s="90">
        <v>1634.43</v>
      </c>
      <c r="CS188" s="88" t="s">
        <v>308</v>
      </c>
      <c r="CT188" s="87">
        <v>1634.43</v>
      </c>
      <c r="CU188" s="88" t="s">
        <v>308</v>
      </c>
      <c r="CV188" s="87">
        <v>6101.49</v>
      </c>
      <c r="CW188" s="88" t="s">
        <v>308</v>
      </c>
      <c r="CX188" s="87">
        <v>78765.45</v>
      </c>
      <c r="CY188" s="88" t="s">
        <v>308</v>
      </c>
    </row>
    <row r="189" spans="1:103" ht="14.5" x14ac:dyDescent="0.35">
      <c r="A189" s="86" t="s">
        <v>410</v>
      </c>
      <c r="B189" s="86" t="s">
        <v>336</v>
      </c>
      <c r="C189" s="71" t="str">
        <f>'Correspondance tables'!K12</f>
        <v>ISIC 19</v>
      </c>
      <c r="D189" s="71" t="str">
        <f>VLOOKUP(C189, 'Correspondance tables'!$O$3:$P$73, 2, FALSE)</f>
        <v>ISIC 19</v>
      </c>
      <c r="E189" s="91">
        <v>7463.27</v>
      </c>
      <c r="F189" s="91">
        <v>472.66</v>
      </c>
      <c r="G189" s="91">
        <v>486.03</v>
      </c>
      <c r="H189" s="91">
        <v>1149.6500000000001</v>
      </c>
      <c r="I189" s="91">
        <v>1826.5</v>
      </c>
      <c r="J189" s="91">
        <v>259.8</v>
      </c>
      <c r="K189" s="91">
        <v>332.32</v>
      </c>
      <c r="L189" s="91">
        <v>384.29</v>
      </c>
      <c r="M189" s="91">
        <v>100.1</v>
      </c>
      <c r="N189" s="91">
        <v>27203.47</v>
      </c>
      <c r="O189" s="91">
        <v>14149.46</v>
      </c>
      <c r="P189" s="91">
        <v>257.14999999999998</v>
      </c>
      <c r="Q189" s="91">
        <v>417.69</v>
      </c>
      <c r="R189" s="91">
        <v>2047.82</v>
      </c>
      <c r="S189" s="91">
        <v>3353.39</v>
      </c>
      <c r="T189" s="91">
        <v>680.24</v>
      </c>
      <c r="U189" s="91">
        <v>121.28</v>
      </c>
      <c r="V189" s="91">
        <v>385.02</v>
      </c>
      <c r="W189" s="91">
        <v>700.93</v>
      </c>
      <c r="X189" s="91">
        <v>639.35</v>
      </c>
      <c r="Y189" s="91">
        <v>152.11000000000001</v>
      </c>
      <c r="Z189" s="91">
        <v>460.91</v>
      </c>
      <c r="AA189" s="91">
        <v>508.93</v>
      </c>
      <c r="AB189" s="91">
        <v>7095.48</v>
      </c>
      <c r="AC189" s="91">
        <v>186.52</v>
      </c>
      <c r="AD189" s="91">
        <v>1258.81</v>
      </c>
      <c r="AE189" s="91">
        <v>9726.9500000000007</v>
      </c>
      <c r="AF189" s="91">
        <v>1357.65</v>
      </c>
      <c r="AG189" s="91">
        <v>8326.15</v>
      </c>
      <c r="AH189" s="91">
        <v>2508.4699999999998</v>
      </c>
      <c r="AI189" s="91">
        <v>21660.3</v>
      </c>
      <c r="AJ189" s="91">
        <v>4781.43</v>
      </c>
      <c r="AK189" s="91">
        <v>13786.19</v>
      </c>
      <c r="AL189" s="91">
        <v>3823.49</v>
      </c>
      <c r="AM189" s="91">
        <v>844.64</v>
      </c>
      <c r="AN189" s="91">
        <v>948.37</v>
      </c>
      <c r="AO189" s="91">
        <v>104.1</v>
      </c>
      <c r="AP189" s="91">
        <v>278.5</v>
      </c>
      <c r="AQ189" s="91">
        <v>361.19</v>
      </c>
      <c r="AR189" s="91">
        <v>393.83</v>
      </c>
      <c r="AS189" s="91">
        <v>437.78</v>
      </c>
      <c r="AT189" s="91">
        <v>531.59</v>
      </c>
      <c r="AU189" s="91">
        <v>224.67</v>
      </c>
      <c r="AV189" s="91">
        <v>813.29</v>
      </c>
      <c r="AW189" s="91">
        <v>901.08</v>
      </c>
      <c r="AX189" s="91">
        <v>549.01</v>
      </c>
      <c r="AY189" s="91">
        <v>250.41</v>
      </c>
      <c r="AZ189" s="91">
        <v>237.18</v>
      </c>
      <c r="BA189" s="91">
        <v>315.27999999999997</v>
      </c>
      <c r="BB189" s="91">
        <v>1085.27</v>
      </c>
      <c r="BC189" s="91">
        <v>91.9</v>
      </c>
      <c r="BD189" s="91">
        <v>345.78</v>
      </c>
      <c r="BE189" s="91">
        <v>1210.6400000000001</v>
      </c>
      <c r="BF189" s="91">
        <v>3017.48</v>
      </c>
      <c r="BG189" s="91">
        <v>1210.8599999999999</v>
      </c>
      <c r="BH189" s="91">
        <v>1073.3699999999999</v>
      </c>
      <c r="BI189" s="91">
        <v>768.43</v>
      </c>
      <c r="BJ189" s="91">
        <v>300.76</v>
      </c>
      <c r="BK189" s="91">
        <v>369.96</v>
      </c>
      <c r="BL189" s="91">
        <v>316.14</v>
      </c>
      <c r="BM189" s="91">
        <v>93.01</v>
      </c>
      <c r="BN189" s="91">
        <v>458.38</v>
      </c>
      <c r="BO189" s="92">
        <v>0</v>
      </c>
      <c r="BP189" s="93">
        <v>0</v>
      </c>
      <c r="BQ189" s="92" t="s">
        <v>308</v>
      </c>
      <c r="BR189" s="91">
        <v>155596.68</v>
      </c>
      <c r="BS189" s="92" t="s">
        <v>308</v>
      </c>
      <c r="BT189" s="91">
        <v>94623.73</v>
      </c>
      <c r="BU189" s="92" t="s">
        <v>308</v>
      </c>
      <c r="BV189" s="91">
        <v>1.01</v>
      </c>
      <c r="BW189" s="92" t="s">
        <v>308</v>
      </c>
      <c r="BX189" s="91">
        <v>200.81</v>
      </c>
      <c r="BY189" s="92" t="s">
        <v>308</v>
      </c>
      <c r="BZ189" s="91">
        <v>94825.55</v>
      </c>
      <c r="CA189" s="92" t="s">
        <v>308</v>
      </c>
      <c r="CB189" s="92">
        <v>0</v>
      </c>
      <c r="CC189" s="92" t="s">
        <v>308</v>
      </c>
      <c r="CD189" s="92">
        <v>0</v>
      </c>
      <c r="CE189" s="92" t="s">
        <v>308</v>
      </c>
      <c r="CF189" s="91">
        <v>761.81</v>
      </c>
      <c r="CG189" s="92" t="s">
        <v>308</v>
      </c>
      <c r="CH189" s="91">
        <v>761.81</v>
      </c>
      <c r="CI189" s="92" t="s">
        <v>308</v>
      </c>
      <c r="CJ189" s="91">
        <v>761.81</v>
      </c>
      <c r="CK189" s="92" t="s">
        <v>308</v>
      </c>
      <c r="CL189" s="92">
        <v>0</v>
      </c>
      <c r="CM189" s="92" t="s">
        <v>308</v>
      </c>
      <c r="CN189" s="92">
        <v>0</v>
      </c>
      <c r="CO189" s="92" t="s">
        <v>308</v>
      </c>
      <c r="CP189" s="92">
        <v>0</v>
      </c>
      <c r="CQ189" s="92" t="s">
        <v>308</v>
      </c>
      <c r="CR189" s="94">
        <v>65730.02</v>
      </c>
      <c r="CS189" s="92" t="s">
        <v>308</v>
      </c>
      <c r="CT189" s="91">
        <v>65730.02</v>
      </c>
      <c r="CU189" s="92" t="s">
        <v>308</v>
      </c>
      <c r="CV189" s="91">
        <v>161317.37</v>
      </c>
      <c r="CW189" s="92" t="s">
        <v>308</v>
      </c>
      <c r="CX189" s="91">
        <v>316914.06</v>
      </c>
      <c r="CY189" s="92" t="s">
        <v>308</v>
      </c>
    </row>
    <row r="190" spans="1:103" ht="14.5" x14ac:dyDescent="0.35">
      <c r="A190" s="86" t="s">
        <v>410</v>
      </c>
      <c r="B190" s="86" t="s">
        <v>337</v>
      </c>
      <c r="C190" s="71" t="str">
        <f>'Correspondance tables'!K13</f>
        <v>ISIC 20</v>
      </c>
      <c r="D190" s="71" t="str">
        <f>VLOOKUP(C190, 'Correspondance tables'!$O$3:$P$73, 2, FALSE)</f>
        <v>ISIC 20</v>
      </c>
      <c r="E190" s="87">
        <v>18172.849999999999</v>
      </c>
      <c r="F190" s="87">
        <v>179.13</v>
      </c>
      <c r="G190" s="87">
        <v>244.29</v>
      </c>
      <c r="H190" s="87">
        <v>1251.94</v>
      </c>
      <c r="I190" s="87">
        <v>7577.73</v>
      </c>
      <c r="J190" s="87">
        <v>7480.59</v>
      </c>
      <c r="K190" s="87">
        <v>3372.12</v>
      </c>
      <c r="L190" s="87">
        <v>6997.47</v>
      </c>
      <c r="M190" s="87">
        <v>2487.92</v>
      </c>
      <c r="N190" s="87">
        <v>12641.75</v>
      </c>
      <c r="O190" s="87">
        <v>117204.77</v>
      </c>
      <c r="P190" s="87">
        <v>10428.18</v>
      </c>
      <c r="Q190" s="87">
        <v>46826.84</v>
      </c>
      <c r="R190" s="87">
        <v>4361.17</v>
      </c>
      <c r="S190" s="87">
        <v>6391.38</v>
      </c>
      <c r="T190" s="87">
        <v>5410.62</v>
      </c>
      <c r="U190" s="87">
        <v>2500.17</v>
      </c>
      <c r="V190" s="87">
        <v>3969.74</v>
      </c>
      <c r="W190" s="87">
        <v>3742.33</v>
      </c>
      <c r="X190" s="87">
        <v>8814.94</v>
      </c>
      <c r="Y190" s="87">
        <v>2055.44</v>
      </c>
      <c r="Z190" s="87">
        <v>4544.8599999999997</v>
      </c>
      <c r="AA190" s="87">
        <v>1376.01</v>
      </c>
      <c r="AB190" s="87">
        <v>5719.53</v>
      </c>
      <c r="AC190" s="87">
        <v>1159.17</v>
      </c>
      <c r="AD190" s="87">
        <v>1118.6600000000001</v>
      </c>
      <c r="AE190" s="87">
        <v>12291.79</v>
      </c>
      <c r="AF190" s="87">
        <v>1639.56</v>
      </c>
      <c r="AG190" s="87">
        <v>2438.88</v>
      </c>
      <c r="AH190" s="87">
        <v>856.59</v>
      </c>
      <c r="AI190" s="87">
        <v>768.27</v>
      </c>
      <c r="AJ190" s="87">
        <v>73.44</v>
      </c>
      <c r="AK190" s="87">
        <v>98.79</v>
      </c>
      <c r="AL190" s="87">
        <v>460.59</v>
      </c>
      <c r="AM190" s="87">
        <v>31.94</v>
      </c>
      <c r="AN190" s="87">
        <v>2166.7399999999998</v>
      </c>
      <c r="AO190" s="87">
        <v>604.41999999999996</v>
      </c>
      <c r="AP190" s="87">
        <v>531.98</v>
      </c>
      <c r="AQ190" s="87">
        <v>94.36</v>
      </c>
      <c r="AR190" s="87">
        <v>271.7</v>
      </c>
      <c r="AS190" s="87">
        <v>109.46</v>
      </c>
      <c r="AT190" s="87">
        <v>63.43</v>
      </c>
      <c r="AU190" s="87">
        <v>58.81</v>
      </c>
      <c r="AV190" s="87">
        <v>1732.82</v>
      </c>
      <c r="AW190" s="87">
        <v>316.08</v>
      </c>
      <c r="AX190" s="87">
        <v>1718.31</v>
      </c>
      <c r="AY190" s="87">
        <v>1121.01</v>
      </c>
      <c r="AZ190" s="87">
        <v>216.1</v>
      </c>
      <c r="BA190" s="87">
        <v>489.88</v>
      </c>
      <c r="BB190" s="87">
        <v>222.62</v>
      </c>
      <c r="BC190" s="87">
        <v>42.55</v>
      </c>
      <c r="BD190" s="87">
        <v>54.05</v>
      </c>
      <c r="BE190" s="87">
        <v>2634.61</v>
      </c>
      <c r="BF190" s="87">
        <v>1379.42</v>
      </c>
      <c r="BG190" s="87">
        <v>898.88</v>
      </c>
      <c r="BH190" s="87">
        <v>7123.19</v>
      </c>
      <c r="BI190" s="87">
        <v>822.83</v>
      </c>
      <c r="BJ190" s="87">
        <v>321.62</v>
      </c>
      <c r="BK190" s="87">
        <v>335.73</v>
      </c>
      <c r="BL190" s="87">
        <v>229.53</v>
      </c>
      <c r="BM190" s="87">
        <v>102.92</v>
      </c>
      <c r="BN190" s="87">
        <v>2103.96</v>
      </c>
      <c r="BO190" s="88">
        <v>0</v>
      </c>
      <c r="BP190" s="89">
        <v>0</v>
      </c>
      <c r="BQ190" s="88" t="s">
        <v>308</v>
      </c>
      <c r="BR190" s="87">
        <v>330456.44</v>
      </c>
      <c r="BS190" s="88" t="s">
        <v>308</v>
      </c>
      <c r="BT190" s="87">
        <v>42290.16</v>
      </c>
      <c r="BU190" s="88" t="s">
        <v>308</v>
      </c>
      <c r="BV190" s="87">
        <v>0.14000000000000001</v>
      </c>
      <c r="BW190" s="88" t="s">
        <v>308</v>
      </c>
      <c r="BX190" s="87">
        <v>398.44</v>
      </c>
      <c r="BY190" s="88" t="s">
        <v>308</v>
      </c>
      <c r="BZ190" s="87">
        <v>42688.74</v>
      </c>
      <c r="CA190" s="88" t="s">
        <v>308</v>
      </c>
      <c r="CB190" s="87">
        <v>801.12</v>
      </c>
      <c r="CC190" s="88" t="s">
        <v>308</v>
      </c>
      <c r="CD190" s="88">
        <v>0</v>
      </c>
      <c r="CE190" s="88" t="s">
        <v>308</v>
      </c>
      <c r="CF190" s="87">
        <v>3216.95</v>
      </c>
      <c r="CG190" s="88" t="s">
        <v>308</v>
      </c>
      <c r="CH190" s="87">
        <v>3216.95</v>
      </c>
      <c r="CI190" s="88" t="s">
        <v>308</v>
      </c>
      <c r="CJ190" s="87">
        <v>4018.07</v>
      </c>
      <c r="CK190" s="88" t="s">
        <v>308</v>
      </c>
      <c r="CL190" s="88">
        <v>0</v>
      </c>
      <c r="CM190" s="88" t="s">
        <v>308</v>
      </c>
      <c r="CN190" s="88">
        <v>0</v>
      </c>
      <c r="CO190" s="88" t="s">
        <v>308</v>
      </c>
      <c r="CP190" s="88">
        <v>0</v>
      </c>
      <c r="CQ190" s="88" t="s">
        <v>308</v>
      </c>
      <c r="CR190" s="90">
        <v>134715.04999999999</v>
      </c>
      <c r="CS190" s="88" t="s">
        <v>308</v>
      </c>
      <c r="CT190" s="87">
        <v>134715.04999999999</v>
      </c>
      <c r="CU190" s="88" t="s">
        <v>308</v>
      </c>
      <c r="CV190" s="87">
        <v>181421.86</v>
      </c>
      <c r="CW190" s="88" t="s">
        <v>308</v>
      </c>
      <c r="CX190" s="87">
        <v>511878.3</v>
      </c>
      <c r="CY190" s="88" t="s">
        <v>308</v>
      </c>
    </row>
    <row r="191" spans="1:103" ht="14.5" x14ac:dyDescent="0.35">
      <c r="A191" s="86" t="s">
        <v>410</v>
      </c>
      <c r="B191" s="86" t="s">
        <v>338</v>
      </c>
      <c r="C191" s="71" t="str">
        <f>'Correspondance tables'!K14</f>
        <v>ISIC 21</v>
      </c>
      <c r="D191" s="71" t="str">
        <f>VLOOKUP(C191, 'Correspondance tables'!$O$3:$P$73, 2, FALSE)</f>
        <v>ISIC 21</v>
      </c>
      <c r="E191" s="91">
        <v>862.72</v>
      </c>
      <c r="F191" s="91">
        <v>0.2</v>
      </c>
      <c r="G191" s="91">
        <v>19.87</v>
      </c>
      <c r="H191" s="91">
        <v>0.64</v>
      </c>
      <c r="I191" s="91">
        <v>863.95</v>
      </c>
      <c r="J191" s="91">
        <v>10.42</v>
      </c>
      <c r="K191" s="91">
        <v>0.73</v>
      </c>
      <c r="L191" s="91">
        <v>3.87</v>
      </c>
      <c r="M191" s="91">
        <v>0.11</v>
      </c>
      <c r="N191" s="91">
        <v>2.94</v>
      </c>
      <c r="O191" s="91">
        <v>701.15</v>
      </c>
      <c r="P191" s="91">
        <v>13435.97</v>
      </c>
      <c r="Q191" s="91">
        <v>122.36</v>
      </c>
      <c r="R191" s="91">
        <v>33.69</v>
      </c>
      <c r="S191" s="91">
        <v>1.18</v>
      </c>
      <c r="T191" s="91">
        <v>1.76</v>
      </c>
      <c r="U191" s="91">
        <v>3.61</v>
      </c>
      <c r="V191" s="91">
        <v>3.06</v>
      </c>
      <c r="W191" s="91">
        <v>83.16</v>
      </c>
      <c r="X191" s="91">
        <v>33.56</v>
      </c>
      <c r="Y191" s="91">
        <v>0.76</v>
      </c>
      <c r="Z191" s="91">
        <v>87.24</v>
      </c>
      <c r="AA191" s="91">
        <v>0.9</v>
      </c>
      <c r="AB191" s="91">
        <v>45.31</v>
      </c>
      <c r="AC191" s="91">
        <v>3.66</v>
      </c>
      <c r="AD191" s="91">
        <v>10.050000000000001</v>
      </c>
      <c r="AE191" s="91">
        <v>3.88</v>
      </c>
      <c r="AF191" s="91">
        <v>1.87</v>
      </c>
      <c r="AG191" s="91">
        <v>197.8</v>
      </c>
      <c r="AH191" s="91">
        <v>28.33</v>
      </c>
      <c r="AI191" s="91">
        <v>4.09</v>
      </c>
      <c r="AJ191" s="91">
        <v>1.58</v>
      </c>
      <c r="AK191" s="91">
        <v>1.63</v>
      </c>
      <c r="AL191" s="91">
        <v>6.89</v>
      </c>
      <c r="AM191" s="91">
        <v>0.33</v>
      </c>
      <c r="AN191" s="91">
        <v>5.51</v>
      </c>
      <c r="AO191" s="91">
        <v>0.28000000000000003</v>
      </c>
      <c r="AP191" s="91">
        <v>0.9</v>
      </c>
      <c r="AQ191" s="91">
        <v>0.6</v>
      </c>
      <c r="AR191" s="91">
        <v>4.3600000000000003</v>
      </c>
      <c r="AS191" s="91">
        <v>5.0999999999999996</v>
      </c>
      <c r="AT191" s="91">
        <v>1.68</v>
      </c>
      <c r="AU191" s="91">
        <v>1.62</v>
      </c>
      <c r="AV191" s="91">
        <v>25.28</v>
      </c>
      <c r="AW191" s="91">
        <v>34.090000000000003</v>
      </c>
      <c r="AX191" s="91">
        <v>20.420000000000002</v>
      </c>
      <c r="AY191" s="91">
        <v>809.37</v>
      </c>
      <c r="AZ191" s="91">
        <v>13.14</v>
      </c>
      <c r="BA191" s="91">
        <v>790.87</v>
      </c>
      <c r="BB191" s="91">
        <v>9.16</v>
      </c>
      <c r="BC191" s="91">
        <v>1.1299999999999999</v>
      </c>
      <c r="BD191" s="91">
        <v>0.33</v>
      </c>
      <c r="BE191" s="91">
        <v>19.95</v>
      </c>
      <c r="BF191" s="91">
        <v>424.83</v>
      </c>
      <c r="BG191" s="91">
        <v>208.56</v>
      </c>
      <c r="BH191" s="91">
        <v>30449.45</v>
      </c>
      <c r="BI191" s="91">
        <v>1172.06</v>
      </c>
      <c r="BJ191" s="91">
        <v>5.16</v>
      </c>
      <c r="BK191" s="91">
        <v>11.65</v>
      </c>
      <c r="BL191" s="91">
        <v>65.91</v>
      </c>
      <c r="BM191" s="91">
        <v>0.22</v>
      </c>
      <c r="BN191" s="91">
        <v>7.61</v>
      </c>
      <c r="BO191" s="92">
        <v>0</v>
      </c>
      <c r="BP191" s="93">
        <v>0</v>
      </c>
      <c r="BQ191" s="92" t="s">
        <v>308</v>
      </c>
      <c r="BR191" s="91">
        <v>50668.49</v>
      </c>
      <c r="BS191" s="92" t="s">
        <v>308</v>
      </c>
      <c r="BT191" s="91">
        <v>32849.269999999997</v>
      </c>
      <c r="BU191" s="92" t="s">
        <v>308</v>
      </c>
      <c r="BV191" s="91">
        <v>1.07</v>
      </c>
      <c r="BW191" s="92" t="s">
        <v>308</v>
      </c>
      <c r="BX191" s="91">
        <v>48097.01</v>
      </c>
      <c r="BY191" s="92" t="s">
        <v>308</v>
      </c>
      <c r="BZ191" s="91">
        <v>80947.360000000001</v>
      </c>
      <c r="CA191" s="92" t="s">
        <v>308</v>
      </c>
      <c r="CB191" s="91">
        <v>504.55</v>
      </c>
      <c r="CC191" s="92" t="s">
        <v>308</v>
      </c>
      <c r="CD191" s="92">
        <v>0</v>
      </c>
      <c r="CE191" s="92" t="s">
        <v>308</v>
      </c>
      <c r="CF191" s="91">
        <v>-23725.05</v>
      </c>
      <c r="CG191" s="92" t="s">
        <v>308</v>
      </c>
      <c r="CH191" s="91">
        <v>-23725.05</v>
      </c>
      <c r="CI191" s="92" t="s">
        <v>308</v>
      </c>
      <c r="CJ191" s="91">
        <v>-23220.5</v>
      </c>
      <c r="CK191" s="92" t="s">
        <v>308</v>
      </c>
      <c r="CL191" s="92">
        <v>0</v>
      </c>
      <c r="CM191" s="92" t="s">
        <v>308</v>
      </c>
      <c r="CN191" s="92">
        <v>0</v>
      </c>
      <c r="CO191" s="92" t="s">
        <v>308</v>
      </c>
      <c r="CP191" s="92">
        <v>0</v>
      </c>
      <c r="CQ191" s="92" t="s">
        <v>308</v>
      </c>
      <c r="CR191" s="94">
        <v>108565.54</v>
      </c>
      <c r="CS191" s="92" t="s">
        <v>308</v>
      </c>
      <c r="CT191" s="91">
        <v>108565.54</v>
      </c>
      <c r="CU191" s="92" t="s">
        <v>308</v>
      </c>
      <c r="CV191" s="91">
        <v>166292.39000000001</v>
      </c>
      <c r="CW191" s="92" t="s">
        <v>308</v>
      </c>
      <c r="CX191" s="91">
        <v>216960.88</v>
      </c>
      <c r="CY191" s="92" t="s">
        <v>308</v>
      </c>
    </row>
    <row r="192" spans="1:103" ht="14.5" x14ac:dyDescent="0.35">
      <c r="A192" s="86" t="s">
        <v>410</v>
      </c>
      <c r="B192" s="86" t="s">
        <v>339</v>
      </c>
      <c r="C192" s="71" t="str">
        <f>'Correspondance tables'!K15</f>
        <v>ISIC 22</v>
      </c>
      <c r="D192" s="71" t="str">
        <f>VLOOKUP(C192, 'Correspondance tables'!$O$3:$P$73, 2, FALSE)</f>
        <v>ISIC 22</v>
      </c>
      <c r="E192" s="87">
        <v>2499.2800000000002</v>
      </c>
      <c r="F192" s="87">
        <v>65.44</v>
      </c>
      <c r="G192" s="87">
        <v>110.2</v>
      </c>
      <c r="H192" s="87">
        <v>396.64</v>
      </c>
      <c r="I192" s="87">
        <v>14193.03</v>
      </c>
      <c r="J192" s="87">
        <v>2498.33</v>
      </c>
      <c r="K192" s="87">
        <v>989.22</v>
      </c>
      <c r="L192" s="87">
        <v>2951.5</v>
      </c>
      <c r="M192" s="87">
        <v>1186.54</v>
      </c>
      <c r="N192" s="87">
        <v>1358.45</v>
      </c>
      <c r="O192" s="87">
        <v>6932.39</v>
      </c>
      <c r="P192" s="87">
        <v>2985.08</v>
      </c>
      <c r="Q192" s="87">
        <v>34690.01</v>
      </c>
      <c r="R192" s="87">
        <v>2127.5300000000002</v>
      </c>
      <c r="S192" s="87">
        <v>1296.17</v>
      </c>
      <c r="T192" s="87">
        <v>5526.15</v>
      </c>
      <c r="U192" s="87">
        <v>3461.63</v>
      </c>
      <c r="V192" s="87">
        <v>6797.3</v>
      </c>
      <c r="W192" s="87">
        <v>11192.43</v>
      </c>
      <c r="X192" s="87">
        <v>32195.06</v>
      </c>
      <c r="Y192" s="87">
        <v>3508.76</v>
      </c>
      <c r="Z192" s="87">
        <v>4428.8</v>
      </c>
      <c r="AA192" s="87">
        <v>2621.3000000000002</v>
      </c>
      <c r="AB192" s="87">
        <v>967.41</v>
      </c>
      <c r="AC192" s="87">
        <v>136.21</v>
      </c>
      <c r="AD192" s="87">
        <v>1202.1099999999999</v>
      </c>
      <c r="AE192" s="87">
        <v>33181.42</v>
      </c>
      <c r="AF192" s="87">
        <v>3751.07</v>
      </c>
      <c r="AG192" s="87">
        <v>4981.41</v>
      </c>
      <c r="AH192" s="87">
        <v>3916.93</v>
      </c>
      <c r="AI192" s="87">
        <v>3965.14</v>
      </c>
      <c r="AJ192" s="87">
        <v>108.45</v>
      </c>
      <c r="AK192" s="87">
        <v>171.51</v>
      </c>
      <c r="AL192" s="87">
        <v>1437.9</v>
      </c>
      <c r="AM192" s="87">
        <v>141.66</v>
      </c>
      <c r="AN192" s="87">
        <v>757.48</v>
      </c>
      <c r="AO192" s="87">
        <v>278.95999999999998</v>
      </c>
      <c r="AP192" s="87">
        <v>299.45</v>
      </c>
      <c r="AQ192" s="87">
        <v>847.76</v>
      </c>
      <c r="AR192" s="87">
        <v>500.25</v>
      </c>
      <c r="AS192" s="87">
        <v>374.19</v>
      </c>
      <c r="AT192" s="87">
        <v>192.4</v>
      </c>
      <c r="AU192" s="87">
        <v>179.95</v>
      </c>
      <c r="AV192" s="87">
        <v>1137.9100000000001</v>
      </c>
      <c r="AW192" s="87">
        <v>730.11</v>
      </c>
      <c r="AX192" s="88">
        <v>1116</v>
      </c>
      <c r="AY192" s="87">
        <v>266.18</v>
      </c>
      <c r="AZ192" s="87">
        <v>289.33</v>
      </c>
      <c r="BA192" s="87">
        <v>358.76</v>
      </c>
      <c r="BB192" s="87">
        <v>393.68</v>
      </c>
      <c r="BC192" s="87">
        <v>38.69</v>
      </c>
      <c r="BD192" s="87">
        <v>144.04</v>
      </c>
      <c r="BE192" s="87">
        <v>3069.87</v>
      </c>
      <c r="BF192" s="87">
        <v>787.89</v>
      </c>
      <c r="BG192" s="87">
        <v>368.43</v>
      </c>
      <c r="BH192" s="87">
        <v>2148.8200000000002</v>
      </c>
      <c r="BI192" s="87">
        <v>550.99</v>
      </c>
      <c r="BJ192" s="87">
        <v>527.85</v>
      </c>
      <c r="BK192" s="87">
        <v>182.16</v>
      </c>
      <c r="BL192" s="87">
        <v>172.88</v>
      </c>
      <c r="BM192" s="87">
        <v>278.88</v>
      </c>
      <c r="BN192" s="87">
        <v>413.86</v>
      </c>
      <c r="BO192" s="88">
        <v>0</v>
      </c>
      <c r="BP192" s="89">
        <v>0</v>
      </c>
      <c r="BQ192" s="88" t="s">
        <v>308</v>
      </c>
      <c r="BR192" s="87">
        <v>214379.23</v>
      </c>
      <c r="BS192" s="88" t="s">
        <v>308</v>
      </c>
      <c r="BT192" s="87">
        <v>19698.71</v>
      </c>
      <c r="BU192" s="88" t="s">
        <v>308</v>
      </c>
      <c r="BV192" s="87">
        <v>0.13</v>
      </c>
      <c r="BW192" s="88" t="s">
        <v>308</v>
      </c>
      <c r="BX192" s="87">
        <v>94.8</v>
      </c>
      <c r="BY192" s="88" t="s">
        <v>308</v>
      </c>
      <c r="BZ192" s="87">
        <v>19793.64</v>
      </c>
      <c r="CA192" s="88" t="s">
        <v>308</v>
      </c>
      <c r="CB192" s="87">
        <v>2404.77</v>
      </c>
      <c r="CC192" s="88" t="s">
        <v>308</v>
      </c>
      <c r="CD192" s="88">
        <v>0</v>
      </c>
      <c r="CE192" s="88" t="s">
        <v>308</v>
      </c>
      <c r="CF192" s="87">
        <v>2376.3200000000002</v>
      </c>
      <c r="CG192" s="88" t="s">
        <v>308</v>
      </c>
      <c r="CH192" s="87">
        <v>2376.3200000000002</v>
      </c>
      <c r="CI192" s="88" t="s">
        <v>308</v>
      </c>
      <c r="CJ192" s="87">
        <v>4781.09</v>
      </c>
      <c r="CK192" s="88" t="s">
        <v>308</v>
      </c>
      <c r="CL192" s="88">
        <v>0</v>
      </c>
      <c r="CM192" s="88" t="s">
        <v>308</v>
      </c>
      <c r="CN192" s="88">
        <v>0</v>
      </c>
      <c r="CO192" s="88" t="s">
        <v>308</v>
      </c>
      <c r="CP192" s="88">
        <v>0</v>
      </c>
      <c r="CQ192" s="88" t="s">
        <v>308</v>
      </c>
      <c r="CR192" s="90">
        <v>37572.42</v>
      </c>
      <c r="CS192" s="88" t="s">
        <v>308</v>
      </c>
      <c r="CT192" s="87">
        <v>37572.42</v>
      </c>
      <c r="CU192" s="88" t="s">
        <v>308</v>
      </c>
      <c r="CV192" s="87">
        <v>62147.15</v>
      </c>
      <c r="CW192" s="88" t="s">
        <v>308</v>
      </c>
      <c r="CX192" s="87">
        <v>276526.38</v>
      </c>
      <c r="CY192" s="88" t="s">
        <v>308</v>
      </c>
    </row>
    <row r="193" spans="1:103" ht="14.5" x14ac:dyDescent="0.35">
      <c r="A193" s="86" t="s">
        <v>410</v>
      </c>
      <c r="B193" s="86" t="s">
        <v>340</v>
      </c>
      <c r="C193" s="71" t="str">
        <f>'Correspondance tables'!K16</f>
        <v>ISIC 23</v>
      </c>
      <c r="D193" s="71" t="str">
        <f>VLOOKUP(C193, 'Correspondance tables'!$O$3:$P$73, 2, FALSE)</f>
        <v>ISIC 23</v>
      </c>
      <c r="E193" s="91">
        <v>1296.3900000000001</v>
      </c>
      <c r="F193" s="91">
        <v>44.88</v>
      </c>
      <c r="G193" s="91">
        <v>57.44</v>
      </c>
      <c r="H193" s="91">
        <v>1094.46</v>
      </c>
      <c r="I193" s="91">
        <v>4682.8100000000004</v>
      </c>
      <c r="J193" s="91">
        <v>319.70999999999998</v>
      </c>
      <c r="K193" s="91">
        <v>1461.14</v>
      </c>
      <c r="L193" s="91">
        <v>127.9</v>
      </c>
      <c r="M193" s="91">
        <v>26.63</v>
      </c>
      <c r="N193" s="91">
        <v>141.54</v>
      </c>
      <c r="O193" s="91">
        <v>1895.03</v>
      </c>
      <c r="P193" s="91">
        <v>693.54</v>
      </c>
      <c r="Q193" s="91">
        <v>1479.27</v>
      </c>
      <c r="R193" s="91">
        <v>22820.54</v>
      </c>
      <c r="S193" s="91">
        <v>2149.84</v>
      </c>
      <c r="T193" s="91">
        <v>2559.6</v>
      </c>
      <c r="U193" s="91">
        <v>1182.2</v>
      </c>
      <c r="V193" s="91">
        <v>1835.76</v>
      </c>
      <c r="W193" s="91">
        <v>1566.9</v>
      </c>
      <c r="X193" s="91">
        <v>4429.8999999999996</v>
      </c>
      <c r="Y193" s="91">
        <v>793.46</v>
      </c>
      <c r="Z193" s="91">
        <v>1252.18</v>
      </c>
      <c r="AA193" s="91">
        <v>662.52</v>
      </c>
      <c r="AB193" s="91">
        <v>1761.48</v>
      </c>
      <c r="AC193" s="91">
        <v>250.79</v>
      </c>
      <c r="AD193" s="91">
        <v>593.51</v>
      </c>
      <c r="AE193" s="91">
        <v>84243.09</v>
      </c>
      <c r="AF193" s="91">
        <v>819.39</v>
      </c>
      <c r="AG193" s="91">
        <v>1673.62</v>
      </c>
      <c r="AH193" s="91">
        <v>640.62</v>
      </c>
      <c r="AI193" s="91">
        <v>429.07</v>
      </c>
      <c r="AJ193" s="91">
        <v>52.93</v>
      </c>
      <c r="AK193" s="91">
        <v>17.12</v>
      </c>
      <c r="AL193" s="91">
        <v>267.94</v>
      </c>
      <c r="AM193" s="91">
        <v>7.31</v>
      </c>
      <c r="AN193" s="91">
        <v>1016.92</v>
      </c>
      <c r="AO193" s="91">
        <v>21.1</v>
      </c>
      <c r="AP193" s="91">
        <v>23.67</v>
      </c>
      <c r="AQ193" s="92">
        <v>247</v>
      </c>
      <c r="AR193" s="91">
        <v>71.760000000000005</v>
      </c>
      <c r="AS193" s="91">
        <v>52.41</v>
      </c>
      <c r="AT193" s="91">
        <v>2.2799999999999998</v>
      </c>
      <c r="AU193" s="91">
        <v>16.89</v>
      </c>
      <c r="AV193" s="91">
        <v>2567.0500000000002</v>
      </c>
      <c r="AW193" s="91">
        <v>200.34</v>
      </c>
      <c r="AX193" s="91">
        <v>297.95</v>
      </c>
      <c r="AY193" s="91">
        <v>299.61</v>
      </c>
      <c r="AZ193" s="91">
        <v>71.55</v>
      </c>
      <c r="BA193" s="91">
        <v>98.76</v>
      </c>
      <c r="BB193" s="91">
        <v>127.94</v>
      </c>
      <c r="BC193" s="91">
        <v>20.82</v>
      </c>
      <c r="BD193" s="91">
        <v>5.65</v>
      </c>
      <c r="BE193" s="91">
        <v>1100.69</v>
      </c>
      <c r="BF193" s="91">
        <v>750.39</v>
      </c>
      <c r="BG193" s="91">
        <v>611.04999999999995</v>
      </c>
      <c r="BH193" s="91">
        <v>845.15</v>
      </c>
      <c r="BI193" s="91">
        <v>125.14</v>
      </c>
      <c r="BJ193" s="91">
        <v>257.2</v>
      </c>
      <c r="BK193" s="91">
        <v>176.12</v>
      </c>
      <c r="BL193" s="91">
        <v>172.3</v>
      </c>
      <c r="BM193" s="91">
        <v>78.47</v>
      </c>
      <c r="BN193" s="91">
        <v>389.15</v>
      </c>
      <c r="BO193" s="92">
        <v>0</v>
      </c>
      <c r="BP193" s="93">
        <v>0</v>
      </c>
      <c r="BQ193" s="92" t="s">
        <v>308</v>
      </c>
      <c r="BR193" s="91">
        <v>152977.88</v>
      </c>
      <c r="BS193" s="92" t="s">
        <v>308</v>
      </c>
      <c r="BT193" s="91">
        <v>14527.65</v>
      </c>
      <c r="BU193" s="92" t="s">
        <v>308</v>
      </c>
      <c r="BV193" s="92">
        <v>0</v>
      </c>
      <c r="BW193" s="92" t="s">
        <v>308</v>
      </c>
      <c r="BX193" s="92">
        <v>0</v>
      </c>
      <c r="BY193" s="92" t="s">
        <v>308</v>
      </c>
      <c r="BZ193" s="91">
        <v>14527.65</v>
      </c>
      <c r="CA193" s="92" t="s">
        <v>308</v>
      </c>
      <c r="CB193" s="91">
        <v>4660.9399999999996</v>
      </c>
      <c r="CC193" s="92" t="s">
        <v>308</v>
      </c>
      <c r="CD193" s="92">
        <v>0</v>
      </c>
      <c r="CE193" s="92" t="s">
        <v>308</v>
      </c>
      <c r="CF193" s="91">
        <v>-5415.85</v>
      </c>
      <c r="CG193" s="92" t="s">
        <v>308</v>
      </c>
      <c r="CH193" s="91">
        <v>-5415.85</v>
      </c>
      <c r="CI193" s="92" t="s">
        <v>308</v>
      </c>
      <c r="CJ193" s="91">
        <v>-754.91</v>
      </c>
      <c r="CK193" s="92" t="s">
        <v>308</v>
      </c>
      <c r="CL193" s="92">
        <v>0</v>
      </c>
      <c r="CM193" s="92" t="s">
        <v>308</v>
      </c>
      <c r="CN193" s="92">
        <v>0</v>
      </c>
      <c r="CO193" s="92" t="s">
        <v>308</v>
      </c>
      <c r="CP193" s="92">
        <v>0</v>
      </c>
      <c r="CQ193" s="92" t="s">
        <v>308</v>
      </c>
      <c r="CR193" s="94">
        <v>20488.27</v>
      </c>
      <c r="CS193" s="92" t="s">
        <v>308</v>
      </c>
      <c r="CT193" s="91">
        <v>20488.27</v>
      </c>
      <c r="CU193" s="92" t="s">
        <v>308</v>
      </c>
      <c r="CV193" s="91">
        <v>34261.01</v>
      </c>
      <c r="CW193" s="92" t="s">
        <v>308</v>
      </c>
      <c r="CX193" s="91">
        <v>187238.89</v>
      </c>
      <c r="CY193" s="92" t="s">
        <v>308</v>
      </c>
    </row>
    <row r="194" spans="1:103" ht="14.5" x14ac:dyDescent="0.35">
      <c r="A194" s="86" t="s">
        <v>410</v>
      </c>
      <c r="B194" s="86" t="s">
        <v>341</v>
      </c>
      <c r="C194" s="71" t="str">
        <f>'Correspondance tables'!K17</f>
        <v>ISIC 24</v>
      </c>
      <c r="D194" s="71" t="str">
        <f>VLOOKUP(C194, 'Correspondance tables'!$O$3:$P$73, 2, FALSE)</f>
        <v>ISIC 24</v>
      </c>
      <c r="E194" s="87">
        <v>132.37</v>
      </c>
      <c r="F194" s="87">
        <v>19.07</v>
      </c>
      <c r="G194" s="87">
        <v>5.68</v>
      </c>
      <c r="H194" s="87">
        <v>768.28</v>
      </c>
      <c r="I194" s="87">
        <v>795.67</v>
      </c>
      <c r="J194" s="87">
        <v>202.54</v>
      </c>
      <c r="K194" s="87">
        <v>339.38</v>
      </c>
      <c r="L194" s="87">
        <v>313.58999999999997</v>
      </c>
      <c r="M194" s="87">
        <v>153.30000000000001</v>
      </c>
      <c r="N194" s="87">
        <v>368.3</v>
      </c>
      <c r="O194" s="87">
        <v>3438.09</v>
      </c>
      <c r="P194" s="87">
        <v>456.31</v>
      </c>
      <c r="Q194" s="87">
        <v>1792.26</v>
      </c>
      <c r="R194" s="87">
        <v>2083.92</v>
      </c>
      <c r="S194" s="87">
        <v>84070.21</v>
      </c>
      <c r="T194" s="87">
        <v>51167.94</v>
      </c>
      <c r="U194" s="87">
        <v>3605.76</v>
      </c>
      <c r="V194" s="87">
        <v>17613.080000000002</v>
      </c>
      <c r="W194" s="87">
        <v>28328.89</v>
      </c>
      <c r="X194" s="87">
        <v>31047.14</v>
      </c>
      <c r="Y194" s="87">
        <v>7081.76</v>
      </c>
      <c r="Z194" s="87">
        <v>5289.48</v>
      </c>
      <c r="AA194" s="87">
        <v>5723.67</v>
      </c>
      <c r="AB194" s="87">
        <v>937.71</v>
      </c>
      <c r="AC194" s="87">
        <v>257.12</v>
      </c>
      <c r="AD194" s="87">
        <v>2475.19</v>
      </c>
      <c r="AE194" s="87">
        <v>18549.04</v>
      </c>
      <c r="AF194" s="87">
        <v>649.63</v>
      </c>
      <c r="AG194" s="87">
        <v>1244.46</v>
      </c>
      <c r="AH194" s="87">
        <v>211.49</v>
      </c>
      <c r="AI194" s="87">
        <v>456.86</v>
      </c>
      <c r="AJ194" s="87">
        <v>8.57</v>
      </c>
      <c r="AK194" s="87">
        <v>3.08</v>
      </c>
      <c r="AL194" s="87">
        <v>231.13</v>
      </c>
      <c r="AM194" s="87">
        <v>4.2</v>
      </c>
      <c r="AN194" s="87">
        <v>42.14</v>
      </c>
      <c r="AO194" s="87">
        <v>44.17</v>
      </c>
      <c r="AP194" s="87">
        <v>19.39</v>
      </c>
      <c r="AQ194" s="87">
        <v>166.82</v>
      </c>
      <c r="AR194" s="87">
        <v>47.46</v>
      </c>
      <c r="AS194" s="87">
        <v>16.57</v>
      </c>
      <c r="AT194" s="87">
        <v>35.29</v>
      </c>
      <c r="AU194" s="87">
        <v>4.4800000000000004</v>
      </c>
      <c r="AV194" s="87">
        <v>673.09</v>
      </c>
      <c r="AW194" s="87">
        <v>163.46</v>
      </c>
      <c r="AX194" s="87">
        <v>784.1</v>
      </c>
      <c r="AY194" s="87">
        <v>149.6</v>
      </c>
      <c r="AZ194" s="87">
        <v>62.16</v>
      </c>
      <c r="BA194" s="87">
        <v>149.04</v>
      </c>
      <c r="BB194" s="87">
        <v>133.93</v>
      </c>
      <c r="BC194" s="87">
        <v>9.09</v>
      </c>
      <c r="BD194" s="87">
        <v>0.72</v>
      </c>
      <c r="BE194" s="87">
        <v>286.69</v>
      </c>
      <c r="BF194" s="87">
        <v>147.55000000000001</v>
      </c>
      <c r="BG194" s="87">
        <v>31.86</v>
      </c>
      <c r="BH194" s="87">
        <v>1015.39</v>
      </c>
      <c r="BI194" s="87">
        <v>2.5</v>
      </c>
      <c r="BJ194" s="87">
        <v>88.58</v>
      </c>
      <c r="BK194" s="87">
        <v>9.6199999999999992</v>
      </c>
      <c r="BL194" s="87">
        <v>9.2899999999999991</v>
      </c>
      <c r="BM194" s="87">
        <v>160.24</v>
      </c>
      <c r="BN194" s="87">
        <v>77.599999999999994</v>
      </c>
      <c r="BO194" s="88">
        <v>0</v>
      </c>
      <c r="BP194" s="89">
        <v>0</v>
      </c>
      <c r="BQ194" s="88" t="s">
        <v>308</v>
      </c>
      <c r="BR194" s="87">
        <v>274156.01</v>
      </c>
      <c r="BS194" s="88" t="s">
        <v>308</v>
      </c>
      <c r="BT194" s="87">
        <v>159.22999999999999</v>
      </c>
      <c r="BU194" s="88" t="s">
        <v>308</v>
      </c>
      <c r="BV194" s="88">
        <v>0</v>
      </c>
      <c r="BW194" s="88" t="s">
        <v>308</v>
      </c>
      <c r="BX194" s="87">
        <v>2.57</v>
      </c>
      <c r="BY194" s="88" t="s">
        <v>308</v>
      </c>
      <c r="BZ194" s="87">
        <v>161.79</v>
      </c>
      <c r="CA194" s="88" t="s">
        <v>308</v>
      </c>
      <c r="CB194" s="87">
        <v>2296.9499999999998</v>
      </c>
      <c r="CC194" s="88" t="s">
        <v>308</v>
      </c>
      <c r="CD194" s="87">
        <v>1275.71</v>
      </c>
      <c r="CE194" s="88" t="s">
        <v>308</v>
      </c>
      <c r="CF194" s="87">
        <v>2059.0500000000002</v>
      </c>
      <c r="CG194" s="88" t="s">
        <v>308</v>
      </c>
      <c r="CH194" s="87">
        <v>3334.76</v>
      </c>
      <c r="CI194" s="88" t="s">
        <v>308</v>
      </c>
      <c r="CJ194" s="87">
        <v>5631.71</v>
      </c>
      <c r="CK194" s="88" t="s">
        <v>308</v>
      </c>
      <c r="CL194" s="88">
        <v>0</v>
      </c>
      <c r="CM194" s="88" t="s">
        <v>308</v>
      </c>
      <c r="CN194" s="88">
        <v>0</v>
      </c>
      <c r="CO194" s="88" t="s">
        <v>308</v>
      </c>
      <c r="CP194" s="88">
        <v>0</v>
      </c>
      <c r="CQ194" s="88" t="s">
        <v>308</v>
      </c>
      <c r="CR194" s="90">
        <v>61089.3</v>
      </c>
      <c r="CS194" s="88" t="s">
        <v>308</v>
      </c>
      <c r="CT194" s="87">
        <v>61089.3</v>
      </c>
      <c r="CU194" s="88" t="s">
        <v>308</v>
      </c>
      <c r="CV194" s="87">
        <v>66882.81</v>
      </c>
      <c r="CW194" s="88" t="s">
        <v>308</v>
      </c>
      <c r="CX194" s="87">
        <v>341038.82</v>
      </c>
      <c r="CY194" s="88" t="s">
        <v>308</v>
      </c>
    </row>
    <row r="195" spans="1:103" ht="14.5" x14ac:dyDescent="0.35">
      <c r="A195" s="86" t="s">
        <v>410</v>
      </c>
      <c r="B195" s="86" t="s">
        <v>342</v>
      </c>
      <c r="C195" s="71" t="str">
        <f>'Correspondance tables'!K18</f>
        <v>ISIC 25</v>
      </c>
      <c r="D195" s="71" t="str">
        <f>VLOOKUP(C195, 'Correspondance tables'!$O$3:$P$73, 2, FALSE)</f>
        <v>ISIC 25</v>
      </c>
      <c r="E195" s="91">
        <v>1778.25</v>
      </c>
      <c r="F195" s="91">
        <v>107.13</v>
      </c>
      <c r="G195" s="91">
        <v>86.4</v>
      </c>
      <c r="H195" s="91">
        <v>1313.6</v>
      </c>
      <c r="I195" s="91">
        <v>6208.95</v>
      </c>
      <c r="J195" s="91">
        <v>842.26</v>
      </c>
      <c r="K195" s="91">
        <v>1436.1</v>
      </c>
      <c r="L195" s="91">
        <v>858.82</v>
      </c>
      <c r="M195" s="91">
        <v>393.13</v>
      </c>
      <c r="N195" s="91">
        <v>1451.33</v>
      </c>
      <c r="O195" s="91">
        <v>3115.23</v>
      </c>
      <c r="P195" s="91">
        <v>746.05</v>
      </c>
      <c r="Q195" s="91">
        <v>3629.92</v>
      </c>
      <c r="R195" s="91">
        <v>1866.33</v>
      </c>
      <c r="S195" s="91">
        <v>9578.2999999999993</v>
      </c>
      <c r="T195" s="91">
        <v>76717.19</v>
      </c>
      <c r="U195" s="91">
        <v>5262.02</v>
      </c>
      <c r="V195" s="91">
        <v>10881.58</v>
      </c>
      <c r="W195" s="91">
        <v>57105.08</v>
      </c>
      <c r="X195" s="91">
        <v>42940.25</v>
      </c>
      <c r="Y195" s="91">
        <v>10977.97</v>
      </c>
      <c r="Z195" s="91">
        <v>5503.39</v>
      </c>
      <c r="AA195" s="91">
        <v>10001.14</v>
      </c>
      <c r="AB195" s="91">
        <v>3380.54</v>
      </c>
      <c r="AC195" s="91">
        <v>622.29</v>
      </c>
      <c r="AD195" s="91">
        <v>3421.94</v>
      </c>
      <c r="AE195" s="91">
        <v>56041.96</v>
      </c>
      <c r="AF195" s="91">
        <v>1948.93</v>
      </c>
      <c r="AG195" s="91">
        <v>2482.9</v>
      </c>
      <c r="AH195" s="91">
        <v>741.29</v>
      </c>
      <c r="AI195" s="91">
        <v>1370.89</v>
      </c>
      <c r="AJ195" s="91">
        <v>346.22</v>
      </c>
      <c r="AK195" s="91">
        <v>63.89</v>
      </c>
      <c r="AL195" s="91">
        <v>1070.3900000000001</v>
      </c>
      <c r="AM195" s="91">
        <v>47.29</v>
      </c>
      <c r="AN195" s="91">
        <v>730.09</v>
      </c>
      <c r="AO195" s="91">
        <v>93.47</v>
      </c>
      <c r="AP195" s="91">
        <v>83.59</v>
      </c>
      <c r="AQ195" s="91">
        <v>601.14</v>
      </c>
      <c r="AR195" s="91">
        <v>442.84</v>
      </c>
      <c r="AS195" s="91">
        <v>130.53</v>
      </c>
      <c r="AT195" s="91">
        <v>80.45</v>
      </c>
      <c r="AU195" s="91">
        <v>81.52</v>
      </c>
      <c r="AV195" s="91">
        <v>1624.52</v>
      </c>
      <c r="AW195" s="91">
        <v>498.2</v>
      </c>
      <c r="AX195" s="91">
        <v>1310.6099999999999</v>
      </c>
      <c r="AY195" s="91">
        <v>214.46</v>
      </c>
      <c r="AZ195" s="91">
        <v>223.86</v>
      </c>
      <c r="BA195" s="91">
        <v>208.97</v>
      </c>
      <c r="BB195" s="91">
        <v>428.95</v>
      </c>
      <c r="BC195" s="91">
        <v>53.63</v>
      </c>
      <c r="BD195" s="91">
        <v>60.27</v>
      </c>
      <c r="BE195" s="91">
        <v>2739.33</v>
      </c>
      <c r="BF195" s="91">
        <v>3876.25</v>
      </c>
      <c r="BG195" s="91">
        <v>423.11</v>
      </c>
      <c r="BH195" s="91">
        <v>525.67999999999995</v>
      </c>
      <c r="BI195" s="91">
        <v>215.32</v>
      </c>
      <c r="BJ195" s="91">
        <v>191.91</v>
      </c>
      <c r="BK195" s="92">
        <v>153</v>
      </c>
      <c r="BL195" s="91">
        <v>109.27</v>
      </c>
      <c r="BM195" s="91">
        <v>267.02999999999997</v>
      </c>
      <c r="BN195" s="91">
        <v>227.36</v>
      </c>
      <c r="BO195" s="92">
        <v>0</v>
      </c>
      <c r="BP195" s="93">
        <v>0</v>
      </c>
      <c r="BQ195" s="92" t="s">
        <v>308</v>
      </c>
      <c r="BR195" s="91">
        <v>339934.33</v>
      </c>
      <c r="BS195" s="92" t="s">
        <v>308</v>
      </c>
      <c r="BT195" s="91">
        <v>16748.38</v>
      </c>
      <c r="BU195" s="92" t="s">
        <v>308</v>
      </c>
      <c r="BV195" s="91">
        <v>0.3</v>
      </c>
      <c r="BW195" s="92" t="s">
        <v>308</v>
      </c>
      <c r="BX195" s="91">
        <v>112.3</v>
      </c>
      <c r="BY195" s="92" t="s">
        <v>308</v>
      </c>
      <c r="BZ195" s="91">
        <v>16860.98</v>
      </c>
      <c r="CA195" s="92" t="s">
        <v>308</v>
      </c>
      <c r="CB195" s="91">
        <v>51409.83</v>
      </c>
      <c r="CC195" s="92" t="s">
        <v>308</v>
      </c>
      <c r="CD195" s="92">
        <v>0</v>
      </c>
      <c r="CE195" s="92" t="s">
        <v>308</v>
      </c>
      <c r="CF195" s="91">
        <v>6883.06</v>
      </c>
      <c r="CG195" s="92" t="s">
        <v>308</v>
      </c>
      <c r="CH195" s="91">
        <v>6883.06</v>
      </c>
      <c r="CI195" s="92" t="s">
        <v>308</v>
      </c>
      <c r="CJ195" s="91">
        <v>58292.89</v>
      </c>
      <c r="CK195" s="92" t="s">
        <v>308</v>
      </c>
      <c r="CL195" s="92">
        <v>0</v>
      </c>
      <c r="CM195" s="92" t="s">
        <v>308</v>
      </c>
      <c r="CN195" s="92">
        <v>0</v>
      </c>
      <c r="CO195" s="92" t="s">
        <v>308</v>
      </c>
      <c r="CP195" s="92">
        <v>0</v>
      </c>
      <c r="CQ195" s="92" t="s">
        <v>308</v>
      </c>
      <c r="CR195" s="94">
        <v>46732.5</v>
      </c>
      <c r="CS195" s="92" t="s">
        <v>308</v>
      </c>
      <c r="CT195" s="91">
        <v>46732.5</v>
      </c>
      <c r="CU195" s="92" t="s">
        <v>308</v>
      </c>
      <c r="CV195" s="91">
        <v>121886.37</v>
      </c>
      <c r="CW195" s="92" t="s">
        <v>308</v>
      </c>
      <c r="CX195" s="91">
        <v>461820.69</v>
      </c>
      <c r="CY195" s="92" t="s">
        <v>308</v>
      </c>
    </row>
    <row r="196" spans="1:103" ht="14.5" x14ac:dyDescent="0.35">
      <c r="A196" s="86" t="s">
        <v>410</v>
      </c>
      <c r="B196" s="86" t="s">
        <v>343</v>
      </c>
      <c r="C196" s="71" t="str">
        <f>'Correspondance tables'!K19</f>
        <v>ISIC 26</v>
      </c>
      <c r="D196" s="71" t="str">
        <f>VLOOKUP(C196, 'Correspondance tables'!$O$3:$P$73, 2, FALSE)</f>
        <v>ISIC 26</v>
      </c>
      <c r="E196" s="87">
        <v>71.91</v>
      </c>
      <c r="F196" s="87">
        <v>9.73</v>
      </c>
      <c r="G196" s="87">
        <v>31.71</v>
      </c>
      <c r="H196" s="87">
        <v>109.4</v>
      </c>
      <c r="I196" s="87">
        <v>301.31</v>
      </c>
      <c r="J196" s="87">
        <v>51.46</v>
      </c>
      <c r="K196" s="87">
        <v>53.82</v>
      </c>
      <c r="L196" s="87">
        <v>84.41</v>
      </c>
      <c r="M196" s="87">
        <v>265.75</v>
      </c>
      <c r="N196" s="87">
        <v>128.72999999999999</v>
      </c>
      <c r="O196" s="87">
        <v>345.42</v>
      </c>
      <c r="P196" s="87">
        <v>386.26</v>
      </c>
      <c r="Q196" s="87">
        <v>234.77</v>
      </c>
      <c r="R196" s="87">
        <v>168.91</v>
      </c>
      <c r="S196" s="87">
        <v>227.6</v>
      </c>
      <c r="T196" s="87">
        <v>761.62</v>
      </c>
      <c r="U196" s="87">
        <v>26503.79</v>
      </c>
      <c r="V196" s="87">
        <v>4727.79</v>
      </c>
      <c r="W196" s="87">
        <v>3744.52</v>
      </c>
      <c r="X196" s="87">
        <v>4949.92</v>
      </c>
      <c r="Y196" s="87">
        <v>3003.02</v>
      </c>
      <c r="Z196" s="87">
        <v>1361.91</v>
      </c>
      <c r="AA196" s="87">
        <v>2062.11</v>
      </c>
      <c r="AB196" s="87">
        <v>1621.91</v>
      </c>
      <c r="AC196" s="87">
        <v>137.54</v>
      </c>
      <c r="AD196" s="87">
        <v>156.74</v>
      </c>
      <c r="AE196" s="87">
        <v>3501.08</v>
      </c>
      <c r="AF196" s="87">
        <v>371.2</v>
      </c>
      <c r="AG196" s="87">
        <v>1469.38</v>
      </c>
      <c r="AH196" s="87">
        <v>339.11</v>
      </c>
      <c r="AI196" s="87">
        <v>409.29</v>
      </c>
      <c r="AJ196" s="87">
        <v>30.87</v>
      </c>
      <c r="AK196" s="87">
        <v>84.32</v>
      </c>
      <c r="AL196" s="87">
        <v>392.61</v>
      </c>
      <c r="AM196" s="87">
        <v>169.27</v>
      </c>
      <c r="AN196" s="87">
        <v>292.64</v>
      </c>
      <c r="AO196" s="87">
        <v>384.85</v>
      </c>
      <c r="AP196" s="87">
        <v>1311.22</v>
      </c>
      <c r="AQ196" s="87">
        <v>5413.28</v>
      </c>
      <c r="AR196" s="87">
        <v>2729.87</v>
      </c>
      <c r="AS196" s="87">
        <v>299.76</v>
      </c>
      <c r="AT196" s="87">
        <v>100.93</v>
      </c>
      <c r="AU196" s="87">
        <v>136.11000000000001</v>
      </c>
      <c r="AV196" s="87">
        <v>245.23</v>
      </c>
      <c r="AW196" s="87">
        <v>617.54</v>
      </c>
      <c r="AX196" s="87">
        <v>1477.14</v>
      </c>
      <c r="AY196" s="87">
        <v>931.03</v>
      </c>
      <c r="AZ196" s="87">
        <v>188.97</v>
      </c>
      <c r="BA196" s="87">
        <v>543.02</v>
      </c>
      <c r="BB196" s="87">
        <v>253.96</v>
      </c>
      <c r="BC196" s="87">
        <v>132.24</v>
      </c>
      <c r="BD196" s="87">
        <v>55.58</v>
      </c>
      <c r="BE196" s="87">
        <v>1036.25</v>
      </c>
      <c r="BF196" s="87">
        <v>5309.67</v>
      </c>
      <c r="BG196" s="87">
        <v>1207.3499999999999</v>
      </c>
      <c r="BH196" s="87">
        <v>6244.72</v>
      </c>
      <c r="BI196" s="87">
        <v>591.42999999999995</v>
      </c>
      <c r="BJ196" s="87">
        <v>564.22</v>
      </c>
      <c r="BK196" s="87">
        <v>155.52000000000001</v>
      </c>
      <c r="BL196" s="87">
        <v>160.04</v>
      </c>
      <c r="BM196" s="87">
        <v>648.15</v>
      </c>
      <c r="BN196" s="87">
        <v>226.37</v>
      </c>
      <c r="BO196" s="88">
        <v>0</v>
      </c>
      <c r="BP196" s="89">
        <v>0</v>
      </c>
      <c r="BQ196" s="88" t="s">
        <v>308</v>
      </c>
      <c r="BR196" s="87">
        <v>89526.28</v>
      </c>
      <c r="BS196" s="88" t="s">
        <v>308</v>
      </c>
      <c r="BT196" s="87">
        <v>39267.17</v>
      </c>
      <c r="BU196" s="88" t="s">
        <v>308</v>
      </c>
      <c r="BV196" s="87">
        <v>2.29</v>
      </c>
      <c r="BW196" s="88" t="s">
        <v>308</v>
      </c>
      <c r="BX196" s="87">
        <v>1114.1099999999999</v>
      </c>
      <c r="BY196" s="88" t="s">
        <v>308</v>
      </c>
      <c r="BZ196" s="87">
        <v>40383.57</v>
      </c>
      <c r="CA196" s="88" t="s">
        <v>308</v>
      </c>
      <c r="CB196" s="87">
        <v>56011.519999999997</v>
      </c>
      <c r="CC196" s="88" t="s">
        <v>308</v>
      </c>
      <c r="CD196" s="87">
        <v>25.65</v>
      </c>
      <c r="CE196" s="88" t="s">
        <v>308</v>
      </c>
      <c r="CF196" s="87">
        <v>-7137.7</v>
      </c>
      <c r="CG196" s="88" t="s">
        <v>308</v>
      </c>
      <c r="CH196" s="87">
        <v>-7112.05</v>
      </c>
      <c r="CI196" s="88" t="s">
        <v>308</v>
      </c>
      <c r="CJ196" s="87">
        <v>48899.47</v>
      </c>
      <c r="CK196" s="88" t="s">
        <v>308</v>
      </c>
      <c r="CL196" s="88">
        <v>0</v>
      </c>
      <c r="CM196" s="88" t="s">
        <v>308</v>
      </c>
      <c r="CN196" s="88">
        <v>0</v>
      </c>
      <c r="CO196" s="88" t="s">
        <v>308</v>
      </c>
      <c r="CP196" s="88">
        <v>0</v>
      </c>
      <c r="CQ196" s="88" t="s">
        <v>308</v>
      </c>
      <c r="CR196" s="90">
        <v>119887.29</v>
      </c>
      <c r="CS196" s="88" t="s">
        <v>308</v>
      </c>
      <c r="CT196" s="87">
        <v>119887.29</v>
      </c>
      <c r="CU196" s="88" t="s">
        <v>308</v>
      </c>
      <c r="CV196" s="87">
        <v>209170.33</v>
      </c>
      <c r="CW196" s="88" t="s">
        <v>308</v>
      </c>
      <c r="CX196" s="87">
        <v>298696.59999999998</v>
      </c>
      <c r="CY196" s="88" t="s">
        <v>308</v>
      </c>
    </row>
    <row r="197" spans="1:103" ht="14.5" x14ac:dyDescent="0.35">
      <c r="A197" s="86" t="s">
        <v>410</v>
      </c>
      <c r="B197" s="86" t="s">
        <v>344</v>
      </c>
      <c r="C197" s="71" t="str">
        <f>'Correspondance tables'!K20</f>
        <v>ISIC 27</v>
      </c>
      <c r="D197" s="71" t="str">
        <f>VLOOKUP(C197, 'Correspondance tables'!$O$3:$P$73, 2, FALSE)</f>
        <v>ISIC 27</v>
      </c>
      <c r="E197" s="91">
        <v>230.11</v>
      </c>
      <c r="F197" s="91">
        <v>16.04</v>
      </c>
      <c r="G197" s="91">
        <v>32.46</v>
      </c>
      <c r="H197" s="91">
        <v>167.11</v>
      </c>
      <c r="I197" s="91">
        <v>555.96</v>
      </c>
      <c r="J197" s="91">
        <v>117.96</v>
      </c>
      <c r="K197" s="91">
        <v>95.96</v>
      </c>
      <c r="L197" s="91">
        <v>145.75</v>
      </c>
      <c r="M197" s="91">
        <v>56.17</v>
      </c>
      <c r="N197" s="91">
        <v>260.98</v>
      </c>
      <c r="O197" s="91">
        <v>502.22</v>
      </c>
      <c r="P197" s="91">
        <v>70.16</v>
      </c>
      <c r="Q197" s="91">
        <v>452.72</v>
      </c>
      <c r="R197" s="91">
        <v>287.67</v>
      </c>
      <c r="S197" s="91">
        <v>920.2</v>
      </c>
      <c r="T197" s="91">
        <v>2477.31</v>
      </c>
      <c r="U197" s="91">
        <v>5087.84</v>
      </c>
      <c r="V197" s="91">
        <v>32232.35</v>
      </c>
      <c r="W197" s="91">
        <v>10509.26</v>
      </c>
      <c r="X197" s="91">
        <v>12605.21</v>
      </c>
      <c r="Y197" s="91">
        <v>4810.67</v>
      </c>
      <c r="Z197" s="91">
        <v>1124.1099999999999</v>
      </c>
      <c r="AA197" s="91">
        <v>3380.34</v>
      </c>
      <c r="AB197" s="91">
        <v>5257.29</v>
      </c>
      <c r="AC197" s="91">
        <v>248.19</v>
      </c>
      <c r="AD197" s="91">
        <v>265.27999999999997</v>
      </c>
      <c r="AE197" s="91">
        <v>26346.59</v>
      </c>
      <c r="AF197" s="91">
        <v>770.99</v>
      </c>
      <c r="AG197" s="91">
        <v>1371.19</v>
      </c>
      <c r="AH197" s="91">
        <v>458.27</v>
      </c>
      <c r="AI197" s="91">
        <v>768.75</v>
      </c>
      <c r="AJ197" s="91">
        <v>39.07</v>
      </c>
      <c r="AK197" s="91">
        <v>55.69</v>
      </c>
      <c r="AL197" s="91">
        <v>561.26</v>
      </c>
      <c r="AM197" s="91">
        <v>78.790000000000006</v>
      </c>
      <c r="AN197" s="91">
        <v>982.83</v>
      </c>
      <c r="AO197" s="91">
        <v>50.76</v>
      </c>
      <c r="AP197" s="91">
        <v>123.4</v>
      </c>
      <c r="AQ197" s="91">
        <v>1819.56</v>
      </c>
      <c r="AR197" s="91">
        <v>710.96</v>
      </c>
      <c r="AS197" s="91">
        <v>119.74</v>
      </c>
      <c r="AT197" s="91">
        <v>62.58</v>
      </c>
      <c r="AU197" s="91">
        <v>50.54</v>
      </c>
      <c r="AV197" s="91">
        <v>830.29</v>
      </c>
      <c r="AW197" s="91">
        <v>591.01</v>
      </c>
      <c r="AX197" s="91">
        <v>898.88</v>
      </c>
      <c r="AY197" s="91">
        <v>349.63</v>
      </c>
      <c r="AZ197" s="91">
        <v>101.14</v>
      </c>
      <c r="BA197" s="91">
        <v>114.28</v>
      </c>
      <c r="BB197" s="91">
        <v>437.26</v>
      </c>
      <c r="BC197" s="91">
        <v>26.5</v>
      </c>
      <c r="BD197" s="91">
        <v>28.25</v>
      </c>
      <c r="BE197" s="91">
        <v>890.55</v>
      </c>
      <c r="BF197" s="91">
        <v>961.4</v>
      </c>
      <c r="BG197" s="91">
        <v>259.86</v>
      </c>
      <c r="BH197" s="91">
        <v>261.01</v>
      </c>
      <c r="BI197" s="91">
        <v>190.74</v>
      </c>
      <c r="BJ197" s="91">
        <v>178.3</v>
      </c>
      <c r="BK197" s="91">
        <v>186.82</v>
      </c>
      <c r="BL197" s="91">
        <v>49.82</v>
      </c>
      <c r="BM197" s="91">
        <v>313.63</v>
      </c>
      <c r="BN197" s="91">
        <v>330.14</v>
      </c>
      <c r="BO197" s="92">
        <v>0</v>
      </c>
      <c r="BP197" s="93">
        <v>0</v>
      </c>
      <c r="BQ197" s="92" t="s">
        <v>308</v>
      </c>
      <c r="BR197" s="91">
        <v>123279.79</v>
      </c>
      <c r="BS197" s="92" t="s">
        <v>308</v>
      </c>
      <c r="BT197" s="91">
        <v>29486.97</v>
      </c>
      <c r="BU197" s="92" t="s">
        <v>308</v>
      </c>
      <c r="BV197" s="91">
        <v>0.96</v>
      </c>
      <c r="BW197" s="92" t="s">
        <v>308</v>
      </c>
      <c r="BX197" s="91">
        <v>53.63</v>
      </c>
      <c r="BY197" s="92" t="s">
        <v>308</v>
      </c>
      <c r="BZ197" s="91">
        <v>29541.55</v>
      </c>
      <c r="CA197" s="92" t="s">
        <v>308</v>
      </c>
      <c r="CB197" s="91">
        <v>27567.38</v>
      </c>
      <c r="CC197" s="92" t="s">
        <v>308</v>
      </c>
      <c r="CD197" s="92">
        <v>0</v>
      </c>
      <c r="CE197" s="92" t="s">
        <v>308</v>
      </c>
      <c r="CF197" s="91">
        <v>4210.8599999999997</v>
      </c>
      <c r="CG197" s="92" t="s">
        <v>308</v>
      </c>
      <c r="CH197" s="91">
        <v>4210.8599999999997</v>
      </c>
      <c r="CI197" s="92" t="s">
        <v>308</v>
      </c>
      <c r="CJ197" s="91">
        <v>31778.240000000002</v>
      </c>
      <c r="CK197" s="92" t="s">
        <v>308</v>
      </c>
      <c r="CL197" s="92">
        <v>0</v>
      </c>
      <c r="CM197" s="92" t="s">
        <v>308</v>
      </c>
      <c r="CN197" s="92">
        <v>0</v>
      </c>
      <c r="CO197" s="92" t="s">
        <v>308</v>
      </c>
      <c r="CP197" s="92">
        <v>0</v>
      </c>
      <c r="CQ197" s="92" t="s">
        <v>308</v>
      </c>
      <c r="CR197" s="94">
        <v>71843.91</v>
      </c>
      <c r="CS197" s="92" t="s">
        <v>308</v>
      </c>
      <c r="CT197" s="91">
        <v>71843.91</v>
      </c>
      <c r="CU197" s="92" t="s">
        <v>308</v>
      </c>
      <c r="CV197" s="91">
        <v>133163.70000000001</v>
      </c>
      <c r="CW197" s="92" t="s">
        <v>308</v>
      </c>
      <c r="CX197" s="91">
        <v>256443.49</v>
      </c>
      <c r="CY197" s="92" t="s">
        <v>308</v>
      </c>
    </row>
    <row r="198" spans="1:103" ht="14.5" x14ac:dyDescent="0.35">
      <c r="A198" s="86" t="s">
        <v>410</v>
      </c>
      <c r="B198" s="86" t="s">
        <v>345</v>
      </c>
      <c r="C198" s="71" t="str">
        <f>'Correspondance tables'!K21</f>
        <v>ISIC 28</v>
      </c>
      <c r="D198" s="71" t="str">
        <f>VLOOKUP(C198, 'Correspondance tables'!$O$3:$P$73, 2, FALSE)</f>
        <v>ISIC 28</v>
      </c>
      <c r="E198" s="87">
        <v>1753.59</v>
      </c>
      <c r="F198" s="87">
        <v>402.62</v>
      </c>
      <c r="G198" s="87">
        <v>87.25</v>
      </c>
      <c r="H198" s="87">
        <v>4244.1499999999996</v>
      </c>
      <c r="I198" s="87">
        <v>3043.23</v>
      </c>
      <c r="J198" s="87">
        <v>926.46</v>
      </c>
      <c r="K198" s="87">
        <v>400.42</v>
      </c>
      <c r="L198" s="87">
        <v>751.11</v>
      </c>
      <c r="M198" s="87">
        <v>498.97</v>
      </c>
      <c r="N198" s="87">
        <v>852.3</v>
      </c>
      <c r="O198" s="87">
        <v>1526.78</v>
      </c>
      <c r="P198" s="87">
        <v>1222.01</v>
      </c>
      <c r="Q198" s="87">
        <v>1469.49</v>
      </c>
      <c r="R198" s="87">
        <v>1148.74</v>
      </c>
      <c r="S198" s="87">
        <v>2304.75</v>
      </c>
      <c r="T198" s="87">
        <v>4916.63</v>
      </c>
      <c r="U198" s="87">
        <v>1610.07</v>
      </c>
      <c r="V198" s="87">
        <v>4747.3999999999996</v>
      </c>
      <c r="W198" s="87">
        <v>79499.19</v>
      </c>
      <c r="X198" s="87">
        <v>28220.94</v>
      </c>
      <c r="Y198" s="87">
        <v>5928.33</v>
      </c>
      <c r="Z198" s="87">
        <v>1002.19</v>
      </c>
      <c r="AA198" s="87">
        <v>7792.82</v>
      </c>
      <c r="AB198" s="87">
        <v>2717.82</v>
      </c>
      <c r="AC198" s="87">
        <v>1014.03</v>
      </c>
      <c r="AD198" s="87">
        <v>981.41</v>
      </c>
      <c r="AE198" s="87">
        <v>16048.36</v>
      </c>
      <c r="AF198" s="87">
        <v>2119.5300000000002</v>
      </c>
      <c r="AG198" s="87">
        <v>2247.66</v>
      </c>
      <c r="AH198" s="87">
        <v>1020.93</v>
      </c>
      <c r="AI198" s="87">
        <v>711.22</v>
      </c>
      <c r="AJ198" s="87">
        <v>133.72</v>
      </c>
      <c r="AK198" s="87">
        <v>118.66</v>
      </c>
      <c r="AL198" s="87">
        <v>683.18</v>
      </c>
      <c r="AM198" s="87">
        <v>54.93</v>
      </c>
      <c r="AN198" s="87">
        <v>597.27</v>
      </c>
      <c r="AO198" s="87">
        <v>90.33</v>
      </c>
      <c r="AP198" s="87">
        <v>127.99</v>
      </c>
      <c r="AQ198" s="87">
        <v>503.35</v>
      </c>
      <c r="AR198" s="87">
        <v>277.47000000000003</v>
      </c>
      <c r="AS198" s="87">
        <v>204.44</v>
      </c>
      <c r="AT198" s="87">
        <v>64.489999999999995</v>
      </c>
      <c r="AU198" s="87">
        <v>34.69</v>
      </c>
      <c r="AV198" s="87">
        <v>295.31</v>
      </c>
      <c r="AW198" s="87">
        <v>382.48</v>
      </c>
      <c r="AX198" s="87">
        <v>1120.58</v>
      </c>
      <c r="AY198" s="87">
        <v>262.58</v>
      </c>
      <c r="AZ198" s="87">
        <v>130.24</v>
      </c>
      <c r="BA198" s="87">
        <v>151.19999999999999</v>
      </c>
      <c r="BB198" s="87">
        <v>1387.49</v>
      </c>
      <c r="BC198" s="87">
        <v>39.94</v>
      </c>
      <c r="BD198" s="87">
        <v>89.5</v>
      </c>
      <c r="BE198" s="87">
        <v>1278.8800000000001</v>
      </c>
      <c r="BF198" s="87">
        <v>601.41</v>
      </c>
      <c r="BG198" s="87">
        <v>116.44</v>
      </c>
      <c r="BH198" s="87">
        <v>418.13</v>
      </c>
      <c r="BI198" s="87">
        <v>271.14</v>
      </c>
      <c r="BJ198" s="87">
        <v>126.44</v>
      </c>
      <c r="BK198" s="87">
        <v>152.78</v>
      </c>
      <c r="BL198" s="87">
        <v>81.08</v>
      </c>
      <c r="BM198" s="87">
        <v>197.55</v>
      </c>
      <c r="BN198" s="87">
        <v>217.12</v>
      </c>
      <c r="BO198" s="88">
        <v>0</v>
      </c>
      <c r="BP198" s="89">
        <v>0</v>
      </c>
      <c r="BQ198" s="88" t="s">
        <v>308</v>
      </c>
      <c r="BR198" s="87">
        <v>191421.22</v>
      </c>
      <c r="BS198" s="88" t="s">
        <v>308</v>
      </c>
      <c r="BT198" s="87">
        <v>6088.28</v>
      </c>
      <c r="BU198" s="88" t="s">
        <v>308</v>
      </c>
      <c r="BV198" s="87">
        <v>0.56999999999999995</v>
      </c>
      <c r="BW198" s="88" t="s">
        <v>308</v>
      </c>
      <c r="BX198" s="87">
        <v>7.47</v>
      </c>
      <c r="BY198" s="88" t="s">
        <v>308</v>
      </c>
      <c r="BZ198" s="87">
        <v>6096.31</v>
      </c>
      <c r="CA198" s="88" t="s">
        <v>308</v>
      </c>
      <c r="CB198" s="87">
        <v>154913.57999999999</v>
      </c>
      <c r="CC198" s="88" t="s">
        <v>308</v>
      </c>
      <c r="CD198" s="88">
        <v>0</v>
      </c>
      <c r="CE198" s="88" t="s">
        <v>308</v>
      </c>
      <c r="CF198" s="87">
        <v>-440.3</v>
      </c>
      <c r="CG198" s="88" t="s">
        <v>308</v>
      </c>
      <c r="CH198" s="87">
        <v>-440.3</v>
      </c>
      <c r="CI198" s="88" t="s">
        <v>308</v>
      </c>
      <c r="CJ198" s="87">
        <v>154473.28</v>
      </c>
      <c r="CK198" s="88" t="s">
        <v>308</v>
      </c>
      <c r="CL198" s="88">
        <v>0</v>
      </c>
      <c r="CM198" s="88" t="s">
        <v>308</v>
      </c>
      <c r="CN198" s="88">
        <v>0</v>
      </c>
      <c r="CO198" s="88" t="s">
        <v>308</v>
      </c>
      <c r="CP198" s="88">
        <v>0</v>
      </c>
      <c r="CQ198" s="88" t="s">
        <v>308</v>
      </c>
      <c r="CR198" s="90">
        <v>221133.28</v>
      </c>
      <c r="CS198" s="88" t="s">
        <v>308</v>
      </c>
      <c r="CT198" s="87">
        <v>221133.28</v>
      </c>
      <c r="CU198" s="88" t="s">
        <v>308</v>
      </c>
      <c r="CV198" s="87">
        <v>381702.88</v>
      </c>
      <c r="CW198" s="88" t="s">
        <v>308</v>
      </c>
      <c r="CX198" s="87">
        <v>573124.1</v>
      </c>
      <c r="CY198" s="88" t="s">
        <v>308</v>
      </c>
    </row>
    <row r="199" spans="1:103" ht="14.5" x14ac:dyDescent="0.35">
      <c r="A199" s="86" t="s">
        <v>410</v>
      </c>
      <c r="B199" s="86" t="s">
        <v>346</v>
      </c>
      <c r="C199" s="71" t="str">
        <f>'Correspondance tables'!K22</f>
        <v>ISIC 29</v>
      </c>
      <c r="D199" s="71" t="str">
        <f>VLOOKUP(C199, 'Correspondance tables'!$O$3:$P$73, 2, FALSE)</f>
        <v>ISIC 29</v>
      </c>
      <c r="E199" s="91">
        <v>483.42</v>
      </c>
      <c r="F199" s="91">
        <v>164.17</v>
      </c>
      <c r="G199" s="91">
        <v>2.5299999999999998</v>
      </c>
      <c r="H199" s="91">
        <v>106.36</v>
      </c>
      <c r="I199" s="91">
        <v>313.45</v>
      </c>
      <c r="J199" s="91">
        <v>34.450000000000003</v>
      </c>
      <c r="K199" s="91">
        <v>103.71</v>
      </c>
      <c r="L199" s="91">
        <v>19.329999999999998</v>
      </c>
      <c r="M199" s="91">
        <v>5.38</v>
      </c>
      <c r="N199" s="91">
        <v>214.64</v>
      </c>
      <c r="O199" s="91">
        <v>636.88</v>
      </c>
      <c r="P199" s="91">
        <v>8.1</v>
      </c>
      <c r="Q199" s="91">
        <v>455.97</v>
      </c>
      <c r="R199" s="91">
        <v>524.91999999999996</v>
      </c>
      <c r="S199" s="91">
        <v>165.9</v>
      </c>
      <c r="T199" s="91">
        <v>1190.1099999999999</v>
      </c>
      <c r="U199" s="91">
        <v>286.91000000000003</v>
      </c>
      <c r="V199" s="92">
        <v>1791</v>
      </c>
      <c r="W199" s="91">
        <v>11829.74</v>
      </c>
      <c r="X199" s="91">
        <v>209069.05</v>
      </c>
      <c r="Y199" s="91">
        <v>1038.8</v>
      </c>
      <c r="Z199" s="91">
        <v>278.95999999999998</v>
      </c>
      <c r="AA199" s="91">
        <v>1942.09</v>
      </c>
      <c r="AB199" s="91">
        <v>219.21</v>
      </c>
      <c r="AC199" s="91">
        <v>56.64</v>
      </c>
      <c r="AD199" s="91">
        <v>971.51</v>
      </c>
      <c r="AE199" s="91">
        <v>2322.86</v>
      </c>
      <c r="AF199" s="91">
        <v>20592.23</v>
      </c>
      <c r="AG199" s="91">
        <v>1265.0999999999999</v>
      </c>
      <c r="AH199" s="91">
        <v>459.57</v>
      </c>
      <c r="AI199" s="91">
        <v>6586.96</v>
      </c>
      <c r="AJ199" s="91">
        <v>32.840000000000003</v>
      </c>
      <c r="AK199" s="91">
        <v>63.23</v>
      </c>
      <c r="AL199" s="91">
        <v>1225.6500000000001</v>
      </c>
      <c r="AM199" s="91">
        <v>101.49</v>
      </c>
      <c r="AN199" s="91">
        <v>39.25</v>
      </c>
      <c r="AO199" s="91">
        <v>10.31</v>
      </c>
      <c r="AP199" s="91">
        <v>67.87</v>
      </c>
      <c r="AQ199" s="91">
        <v>168.89</v>
      </c>
      <c r="AR199" s="91">
        <v>89.16</v>
      </c>
      <c r="AS199" s="91">
        <v>222.39</v>
      </c>
      <c r="AT199" s="91">
        <v>138.61000000000001</v>
      </c>
      <c r="AU199" s="91">
        <v>84.94</v>
      </c>
      <c r="AV199" s="91">
        <v>102.65</v>
      </c>
      <c r="AW199" s="91">
        <v>330.31</v>
      </c>
      <c r="AX199" s="91">
        <v>104.02</v>
      </c>
      <c r="AY199" s="91">
        <v>150.02000000000001</v>
      </c>
      <c r="AZ199" s="91">
        <v>51.81</v>
      </c>
      <c r="BA199" s="91">
        <v>76.53</v>
      </c>
      <c r="BB199" s="91">
        <v>1483.41</v>
      </c>
      <c r="BC199" s="91">
        <v>25.74</v>
      </c>
      <c r="BD199" s="91">
        <v>52.18</v>
      </c>
      <c r="BE199" s="91">
        <v>285.33999999999997</v>
      </c>
      <c r="BF199" s="91">
        <v>608.84</v>
      </c>
      <c r="BG199" s="91">
        <v>295.62</v>
      </c>
      <c r="BH199" s="91">
        <v>282.36</v>
      </c>
      <c r="BI199" s="91">
        <v>354.09</v>
      </c>
      <c r="BJ199" s="91">
        <v>52.4</v>
      </c>
      <c r="BK199" s="91">
        <v>179.33</v>
      </c>
      <c r="BL199" s="91">
        <v>101.4</v>
      </c>
      <c r="BM199" s="91">
        <v>11.13</v>
      </c>
      <c r="BN199" s="92">
        <v>46</v>
      </c>
      <c r="BO199" s="92">
        <v>0</v>
      </c>
      <c r="BP199" s="93">
        <v>0</v>
      </c>
      <c r="BQ199" s="92" t="s">
        <v>308</v>
      </c>
      <c r="BR199" s="91">
        <v>269977.76</v>
      </c>
      <c r="BS199" s="92" t="s">
        <v>308</v>
      </c>
      <c r="BT199" s="91">
        <v>171803.24</v>
      </c>
      <c r="BU199" s="92" t="s">
        <v>308</v>
      </c>
      <c r="BV199" s="91">
        <v>0.73</v>
      </c>
      <c r="BW199" s="92" t="s">
        <v>308</v>
      </c>
      <c r="BX199" s="91">
        <v>37.700000000000003</v>
      </c>
      <c r="BY199" s="92" t="s">
        <v>308</v>
      </c>
      <c r="BZ199" s="91">
        <v>171841.68</v>
      </c>
      <c r="CA199" s="92" t="s">
        <v>308</v>
      </c>
      <c r="CB199" s="91">
        <v>106357.47</v>
      </c>
      <c r="CC199" s="92" t="s">
        <v>308</v>
      </c>
      <c r="CD199" s="92">
        <v>0</v>
      </c>
      <c r="CE199" s="92" t="s">
        <v>308</v>
      </c>
      <c r="CF199" s="91">
        <v>1034.9100000000001</v>
      </c>
      <c r="CG199" s="92" t="s">
        <v>308</v>
      </c>
      <c r="CH199" s="91">
        <v>1034.9100000000001</v>
      </c>
      <c r="CI199" s="92" t="s">
        <v>308</v>
      </c>
      <c r="CJ199" s="91">
        <v>107392.38</v>
      </c>
      <c r="CK199" s="92" t="s">
        <v>308</v>
      </c>
      <c r="CL199" s="92">
        <v>0</v>
      </c>
      <c r="CM199" s="92" t="s">
        <v>308</v>
      </c>
      <c r="CN199" s="92">
        <v>0</v>
      </c>
      <c r="CO199" s="92" t="s">
        <v>308</v>
      </c>
      <c r="CP199" s="92">
        <v>0</v>
      </c>
      <c r="CQ199" s="92" t="s">
        <v>308</v>
      </c>
      <c r="CR199" s="94">
        <v>212982.42</v>
      </c>
      <c r="CS199" s="92" t="s">
        <v>308</v>
      </c>
      <c r="CT199" s="91">
        <v>212982.42</v>
      </c>
      <c r="CU199" s="92" t="s">
        <v>308</v>
      </c>
      <c r="CV199" s="91">
        <v>492216.48</v>
      </c>
      <c r="CW199" s="92" t="s">
        <v>308</v>
      </c>
      <c r="CX199" s="91">
        <v>762194.24</v>
      </c>
      <c r="CY199" s="92" t="s">
        <v>308</v>
      </c>
    </row>
    <row r="200" spans="1:103" ht="14.5" x14ac:dyDescent="0.35">
      <c r="A200" s="86" t="s">
        <v>410</v>
      </c>
      <c r="B200" s="86" t="s">
        <v>347</v>
      </c>
      <c r="C200" s="71" t="str">
        <f>'Correspondance tables'!K23</f>
        <v>ISIC 30</v>
      </c>
      <c r="D200" s="71" t="str">
        <f>VLOOKUP(C200, 'Correspondance tables'!$O$3:$P$73, 2, FALSE)</f>
        <v>ISIC 30</v>
      </c>
      <c r="E200" s="87">
        <v>15.4</v>
      </c>
      <c r="F200" s="87">
        <v>3.47</v>
      </c>
      <c r="G200" s="87">
        <v>165.19</v>
      </c>
      <c r="H200" s="87">
        <v>315.39999999999998</v>
      </c>
      <c r="I200" s="87">
        <v>23.64</v>
      </c>
      <c r="J200" s="87">
        <v>5.14</v>
      </c>
      <c r="K200" s="87">
        <v>13.9</v>
      </c>
      <c r="L200" s="87">
        <v>3.67</v>
      </c>
      <c r="M200" s="87">
        <v>2.25</v>
      </c>
      <c r="N200" s="87">
        <v>3.98</v>
      </c>
      <c r="O200" s="87">
        <v>7.46</v>
      </c>
      <c r="P200" s="87">
        <v>2.4700000000000002</v>
      </c>
      <c r="Q200" s="87">
        <v>95.26</v>
      </c>
      <c r="R200" s="87">
        <v>10.5</v>
      </c>
      <c r="S200" s="87">
        <v>28.66</v>
      </c>
      <c r="T200" s="87">
        <v>103.99</v>
      </c>
      <c r="U200" s="87">
        <v>248.05</v>
      </c>
      <c r="V200" s="87">
        <v>290.06</v>
      </c>
      <c r="W200" s="87">
        <v>210.61</v>
      </c>
      <c r="X200" s="87">
        <v>686.78</v>
      </c>
      <c r="Y200" s="87">
        <v>36012.620000000003</v>
      </c>
      <c r="Z200" s="87">
        <v>336.31</v>
      </c>
      <c r="AA200" s="87">
        <v>6059.02</v>
      </c>
      <c r="AB200" s="87">
        <v>85.45</v>
      </c>
      <c r="AC200" s="87">
        <v>1.1100000000000001</v>
      </c>
      <c r="AD200" s="87">
        <v>13.77</v>
      </c>
      <c r="AE200" s="88">
        <v>197</v>
      </c>
      <c r="AF200" s="87">
        <v>309.83</v>
      </c>
      <c r="AG200" s="87">
        <v>347.24</v>
      </c>
      <c r="AH200" s="87">
        <v>30.29</v>
      </c>
      <c r="AI200" s="87">
        <v>1984.97</v>
      </c>
      <c r="AJ200" s="87">
        <v>620.05999999999995</v>
      </c>
      <c r="AK200" s="87">
        <v>1856.24</v>
      </c>
      <c r="AL200" s="87">
        <v>183.91</v>
      </c>
      <c r="AM200" s="87">
        <v>1.91</v>
      </c>
      <c r="AN200" s="87">
        <v>41.3</v>
      </c>
      <c r="AO200" s="87">
        <v>0.19</v>
      </c>
      <c r="AP200" s="87">
        <v>2.31</v>
      </c>
      <c r="AQ200" s="87">
        <v>5.4</v>
      </c>
      <c r="AR200" s="87">
        <v>61.52</v>
      </c>
      <c r="AS200" s="87">
        <v>4.28</v>
      </c>
      <c r="AT200" s="87">
        <v>40.06</v>
      </c>
      <c r="AU200" s="87">
        <v>2.87</v>
      </c>
      <c r="AV200" s="87">
        <v>63.97</v>
      </c>
      <c r="AW200" s="87">
        <v>4.3899999999999997</v>
      </c>
      <c r="AX200" s="87">
        <v>109.16</v>
      </c>
      <c r="AY200" s="87">
        <v>50.85</v>
      </c>
      <c r="AZ200" s="87">
        <v>1.1299999999999999</v>
      </c>
      <c r="BA200" s="87">
        <v>47.38</v>
      </c>
      <c r="BB200" s="87">
        <v>827.21</v>
      </c>
      <c r="BC200" s="87">
        <v>0.59</v>
      </c>
      <c r="BD200" s="87">
        <v>1.66</v>
      </c>
      <c r="BE200" s="87">
        <v>147.55000000000001</v>
      </c>
      <c r="BF200" s="87">
        <v>7668.36</v>
      </c>
      <c r="BG200" s="87">
        <v>22.43</v>
      </c>
      <c r="BH200" s="87">
        <v>337.13</v>
      </c>
      <c r="BI200" s="87">
        <v>32.03</v>
      </c>
      <c r="BJ200" s="87">
        <v>45.87</v>
      </c>
      <c r="BK200" s="87">
        <v>101.69</v>
      </c>
      <c r="BL200" s="87">
        <v>18.7</v>
      </c>
      <c r="BM200" s="87">
        <v>12.35</v>
      </c>
      <c r="BN200" s="87">
        <v>91.39</v>
      </c>
      <c r="BO200" s="88">
        <v>0</v>
      </c>
      <c r="BP200" s="89">
        <v>0</v>
      </c>
      <c r="BQ200" s="88" t="s">
        <v>308</v>
      </c>
      <c r="BR200" s="87">
        <v>60017.35</v>
      </c>
      <c r="BS200" s="88" t="s">
        <v>308</v>
      </c>
      <c r="BT200" s="87">
        <v>11411.77</v>
      </c>
      <c r="BU200" s="88" t="s">
        <v>308</v>
      </c>
      <c r="BV200" s="87">
        <v>2.15</v>
      </c>
      <c r="BW200" s="88" t="s">
        <v>308</v>
      </c>
      <c r="BX200" s="87">
        <v>403.71</v>
      </c>
      <c r="BY200" s="88" t="s">
        <v>308</v>
      </c>
      <c r="BZ200" s="87">
        <v>11817.62</v>
      </c>
      <c r="CA200" s="88" t="s">
        <v>308</v>
      </c>
      <c r="CB200" s="87">
        <v>43126.98</v>
      </c>
      <c r="CC200" s="88" t="s">
        <v>308</v>
      </c>
      <c r="CD200" s="88">
        <v>0</v>
      </c>
      <c r="CE200" s="88" t="s">
        <v>308</v>
      </c>
      <c r="CF200" s="87">
        <v>-8848.24</v>
      </c>
      <c r="CG200" s="88" t="s">
        <v>308</v>
      </c>
      <c r="CH200" s="87">
        <v>-8848.24</v>
      </c>
      <c r="CI200" s="88" t="s">
        <v>308</v>
      </c>
      <c r="CJ200" s="87">
        <v>34278.75</v>
      </c>
      <c r="CK200" s="88" t="s">
        <v>308</v>
      </c>
      <c r="CL200" s="88">
        <v>0</v>
      </c>
      <c r="CM200" s="88" t="s">
        <v>308</v>
      </c>
      <c r="CN200" s="88">
        <v>0</v>
      </c>
      <c r="CO200" s="88" t="s">
        <v>308</v>
      </c>
      <c r="CP200" s="88">
        <v>0</v>
      </c>
      <c r="CQ200" s="88" t="s">
        <v>308</v>
      </c>
      <c r="CR200" s="90">
        <v>110076.63</v>
      </c>
      <c r="CS200" s="88" t="s">
        <v>308</v>
      </c>
      <c r="CT200" s="87">
        <v>110076.63</v>
      </c>
      <c r="CU200" s="88" t="s">
        <v>308</v>
      </c>
      <c r="CV200" s="88">
        <v>156173</v>
      </c>
      <c r="CW200" s="88" t="s">
        <v>308</v>
      </c>
      <c r="CX200" s="87">
        <v>216190.35</v>
      </c>
      <c r="CY200" s="88" t="s">
        <v>308</v>
      </c>
    </row>
    <row r="201" spans="1:103" ht="14.5" x14ac:dyDescent="0.35">
      <c r="A201" s="86" t="s">
        <v>410</v>
      </c>
      <c r="B201" s="86" t="s">
        <v>348</v>
      </c>
      <c r="C201" s="71" t="str">
        <f>'Correspondance tables'!K24</f>
        <v>ISIC 31-32</v>
      </c>
      <c r="D201" s="71" t="str">
        <f>VLOOKUP(C201, 'Correspondance tables'!$O$3:$P$73, 2, FALSE)</f>
        <v>ISIC 31T33</v>
      </c>
      <c r="E201" s="91">
        <v>131.97</v>
      </c>
      <c r="F201" s="91">
        <v>21.09</v>
      </c>
      <c r="G201" s="91">
        <v>19.059999999999999</v>
      </c>
      <c r="H201" s="91">
        <v>68.540000000000006</v>
      </c>
      <c r="I201" s="91">
        <v>446.64</v>
      </c>
      <c r="J201" s="91">
        <v>346.28</v>
      </c>
      <c r="K201" s="91">
        <v>371.65</v>
      </c>
      <c r="L201" s="91">
        <v>62.68</v>
      </c>
      <c r="M201" s="91">
        <v>70.78</v>
      </c>
      <c r="N201" s="91">
        <v>67.3</v>
      </c>
      <c r="O201" s="91">
        <v>304.31</v>
      </c>
      <c r="P201" s="91">
        <v>555.53</v>
      </c>
      <c r="Q201" s="91">
        <v>194.88</v>
      </c>
      <c r="R201" s="91">
        <v>160.32</v>
      </c>
      <c r="S201" s="91">
        <v>220.43</v>
      </c>
      <c r="T201" s="91">
        <v>320.95999999999998</v>
      </c>
      <c r="U201" s="91">
        <v>1003.67</v>
      </c>
      <c r="V201" s="91">
        <v>237.98</v>
      </c>
      <c r="W201" s="91">
        <v>387.36</v>
      </c>
      <c r="X201" s="91">
        <v>1142.58</v>
      </c>
      <c r="Y201" s="91">
        <v>308.19</v>
      </c>
      <c r="Z201" s="91">
        <v>12600.94</v>
      </c>
      <c r="AA201" s="91">
        <v>582.79999999999995</v>
      </c>
      <c r="AB201" s="91">
        <v>199.3</v>
      </c>
      <c r="AC201" s="91">
        <v>35.72</v>
      </c>
      <c r="AD201" s="91">
        <v>159.25</v>
      </c>
      <c r="AE201" s="91">
        <v>3850.45</v>
      </c>
      <c r="AF201" s="91">
        <v>149.03</v>
      </c>
      <c r="AG201" s="91">
        <v>819.71</v>
      </c>
      <c r="AH201" s="91">
        <v>511.45</v>
      </c>
      <c r="AI201" s="91">
        <v>340.37</v>
      </c>
      <c r="AJ201" s="91">
        <v>137.05000000000001</v>
      </c>
      <c r="AK201" s="91">
        <v>69.930000000000007</v>
      </c>
      <c r="AL201" s="91">
        <v>309.58999999999997</v>
      </c>
      <c r="AM201" s="91">
        <v>72.08</v>
      </c>
      <c r="AN201" s="91">
        <v>864.35</v>
      </c>
      <c r="AO201" s="91">
        <v>88.85</v>
      </c>
      <c r="AP201" s="91">
        <v>397.77</v>
      </c>
      <c r="AQ201" s="91">
        <v>222.2</v>
      </c>
      <c r="AR201" s="91">
        <v>195.69</v>
      </c>
      <c r="AS201" s="91">
        <v>271.06</v>
      </c>
      <c r="AT201" s="91">
        <v>186.19</v>
      </c>
      <c r="AU201" s="91">
        <v>183.92</v>
      </c>
      <c r="AV201" s="91">
        <v>597.88</v>
      </c>
      <c r="AW201" s="91">
        <v>359.89</v>
      </c>
      <c r="AX201" s="91">
        <v>309.08999999999997</v>
      </c>
      <c r="AY201" s="91">
        <v>212.2</v>
      </c>
      <c r="AZ201" s="91">
        <v>175.56</v>
      </c>
      <c r="BA201" s="91">
        <v>329.81</v>
      </c>
      <c r="BB201" s="91">
        <v>195.61</v>
      </c>
      <c r="BC201" s="91">
        <v>35.299999999999997</v>
      </c>
      <c r="BD201" s="91">
        <v>85.05</v>
      </c>
      <c r="BE201" s="91">
        <v>531.5</v>
      </c>
      <c r="BF201" s="91">
        <v>1181.6300000000001</v>
      </c>
      <c r="BG201" s="91">
        <v>1047.46</v>
      </c>
      <c r="BH201" s="91">
        <v>12342.19</v>
      </c>
      <c r="BI201" s="91">
        <v>756.84</v>
      </c>
      <c r="BJ201" s="91">
        <v>784.65</v>
      </c>
      <c r="BK201" s="91">
        <v>539.46</v>
      </c>
      <c r="BL201" s="91">
        <v>292.36</v>
      </c>
      <c r="BM201" s="91">
        <v>130.35</v>
      </c>
      <c r="BN201" s="91">
        <v>206.76</v>
      </c>
      <c r="BO201" s="92">
        <v>0</v>
      </c>
      <c r="BP201" s="93">
        <v>0</v>
      </c>
      <c r="BQ201" s="92" t="s">
        <v>308</v>
      </c>
      <c r="BR201" s="91">
        <v>48803.49</v>
      </c>
      <c r="BS201" s="92" t="s">
        <v>308</v>
      </c>
      <c r="BT201" s="91">
        <v>72222.55</v>
      </c>
      <c r="BU201" s="92" t="s">
        <v>308</v>
      </c>
      <c r="BV201" s="92">
        <v>1</v>
      </c>
      <c r="BW201" s="92" t="s">
        <v>308</v>
      </c>
      <c r="BX201" s="91">
        <v>3155.71</v>
      </c>
      <c r="BY201" s="92" t="s">
        <v>308</v>
      </c>
      <c r="BZ201" s="91">
        <v>75379.259999999995</v>
      </c>
      <c r="CA201" s="92" t="s">
        <v>308</v>
      </c>
      <c r="CB201" s="91">
        <v>31462.17</v>
      </c>
      <c r="CC201" s="92" t="s">
        <v>308</v>
      </c>
      <c r="CD201" s="91">
        <v>6352.32</v>
      </c>
      <c r="CE201" s="92" t="s">
        <v>308</v>
      </c>
      <c r="CF201" s="91">
        <v>-26.44</v>
      </c>
      <c r="CG201" s="92" t="s">
        <v>308</v>
      </c>
      <c r="CH201" s="91">
        <v>6325.88</v>
      </c>
      <c r="CI201" s="92" t="s">
        <v>308</v>
      </c>
      <c r="CJ201" s="91">
        <v>37788.050000000003</v>
      </c>
      <c r="CK201" s="92" t="s">
        <v>308</v>
      </c>
      <c r="CL201" s="92">
        <v>0</v>
      </c>
      <c r="CM201" s="92" t="s">
        <v>308</v>
      </c>
      <c r="CN201" s="92">
        <v>0</v>
      </c>
      <c r="CO201" s="92" t="s">
        <v>308</v>
      </c>
      <c r="CP201" s="92">
        <v>0</v>
      </c>
      <c r="CQ201" s="92" t="s">
        <v>308</v>
      </c>
      <c r="CR201" s="94">
        <v>51771.71</v>
      </c>
      <c r="CS201" s="92" t="s">
        <v>308</v>
      </c>
      <c r="CT201" s="91">
        <v>51771.71</v>
      </c>
      <c r="CU201" s="92" t="s">
        <v>308</v>
      </c>
      <c r="CV201" s="91">
        <v>164939.01999999999</v>
      </c>
      <c r="CW201" s="92" t="s">
        <v>308</v>
      </c>
      <c r="CX201" s="91">
        <v>213742.5</v>
      </c>
      <c r="CY201" s="92" t="s">
        <v>308</v>
      </c>
    </row>
    <row r="202" spans="1:103" ht="14.5" x14ac:dyDescent="0.35">
      <c r="A202" s="86" t="s">
        <v>410</v>
      </c>
      <c r="B202" s="86" t="s">
        <v>349</v>
      </c>
      <c r="C202" s="71" t="str">
        <f>'Correspondance tables'!K25</f>
        <v>ISIC 33</v>
      </c>
      <c r="D202" s="71" t="str">
        <f>VLOOKUP(C202, 'Correspondance tables'!$O$3:$P$73, 2, FALSE)</f>
        <v>ISIC 31T33</v>
      </c>
      <c r="E202" s="87">
        <v>7170.27</v>
      </c>
      <c r="F202" s="87">
        <v>381.97</v>
      </c>
      <c r="G202" s="87">
        <v>364.15</v>
      </c>
      <c r="H202" s="87">
        <v>4413.6000000000004</v>
      </c>
      <c r="I202" s="87">
        <v>5366.7</v>
      </c>
      <c r="J202" s="87">
        <v>1115.08</v>
      </c>
      <c r="K202" s="87">
        <v>1309.1300000000001</v>
      </c>
      <c r="L202" s="87">
        <v>2258.23</v>
      </c>
      <c r="M202" s="87">
        <v>772.92</v>
      </c>
      <c r="N202" s="87">
        <v>1606.4</v>
      </c>
      <c r="O202" s="87">
        <v>4356.24</v>
      </c>
      <c r="P202" s="87">
        <v>738.75</v>
      </c>
      <c r="Q202" s="87">
        <v>1736.73</v>
      </c>
      <c r="R202" s="87">
        <v>2633.3</v>
      </c>
      <c r="S202" s="87">
        <v>5576.37</v>
      </c>
      <c r="T202" s="87">
        <v>5526.9</v>
      </c>
      <c r="U202" s="87">
        <v>1719.28</v>
      </c>
      <c r="V202" s="87">
        <v>2747.94</v>
      </c>
      <c r="W202" s="87">
        <v>7861.73</v>
      </c>
      <c r="X202" s="87">
        <v>8921.08</v>
      </c>
      <c r="Y202" s="87">
        <v>9841.15</v>
      </c>
      <c r="Z202" s="87">
        <v>1240.56</v>
      </c>
      <c r="AA202" s="87">
        <v>13492.4</v>
      </c>
      <c r="AB202" s="87">
        <v>10324.450000000001</v>
      </c>
      <c r="AC202" s="87">
        <v>860.01</v>
      </c>
      <c r="AD202" s="87">
        <v>2004.32</v>
      </c>
      <c r="AE202" s="87">
        <v>9564.7999999999993</v>
      </c>
      <c r="AF202" s="87">
        <v>1802.85</v>
      </c>
      <c r="AG202" s="87">
        <v>5251.68</v>
      </c>
      <c r="AH202" s="87">
        <v>3293.87</v>
      </c>
      <c r="AI202" s="87">
        <v>7155.56</v>
      </c>
      <c r="AJ202" s="87">
        <v>2323.27</v>
      </c>
      <c r="AK202" s="87">
        <v>8939.7999999999993</v>
      </c>
      <c r="AL202" s="87">
        <v>3408.65</v>
      </c>
      <c r="AM202" s="87">
        <v>323.51</v>
      </c>
      <c r="AN202" s="87">
        <v>2319.6</v>
      </c>
      <c r="AO202" s="87">
        <v>392.23</v>
      </c>
      <c r="AP202" s="87">
        <v>304.06</v>
      </c>
      <c r="AQ202" s="87">
        <v>3581.85</v>
      </c>
      <c r="AR202" s="87">
        <v>1230.98</v>
      </c>
      <c r="AS202" s="87">
        <v>407.17</v>
      </c>
      <c r="AT202" s="87">
        <v>148.04</v>
      </c>
      <c r="AU202" s="87">
        <v>195.7</v>
      </c>
      <c r="AV202" s="87">
        <v>5211.79</v>
      </c>
      <c r="AW202" s="87">
        <v>1437.74</v>
      </c>
      <c r="AX202" s="88">
        <v>844</v>
      </c>
      <c r="AY202" s="87">
        <v>773.88</v>
      </c>
      <c r="AZ202" s="87">
        <v>246.82</v>
      </c>
      <c r="BA202" s="87">
        <v>484.13</v>
      </c>
      <c r="BB202" s="87">
        <v>1999.94</v>
      </c>
      <c r="BC202" s="87">
        <v>138.46</v>
      </c>
      <c r="BD202" s="87">
        <v>254.81</v>
      </c>
      <c r="BE202" s="87">
        <v>2249.2399999999998</v>
      </c>
      <c r="BF202" s="87">
        <v>4907.1400000000003</v>
      </c>
      <c r="BG202" s="87">
        <v>698.53</v>
      </c>
      <c r="BH202" s="87">
        <v>3863.85</v>
      </c>
      <c r="BI202" s="87">
        <v>1295.29</v>
      </c>
      <c r="BJ202" s="87">
        <v>821.41</v>
      </c>
      <c r="BK202" s="87">
        <v>975.05</v>
      </c>
      <c r="BL202" s="87">
        <v>241.47</v>
      </c>
      <c r="BM202" s="87">
        <v>102.09</v>
      </c>
      <c r="BN202" s="87">
        <v>466.74</v>
      </c>
      <c r="BO202" s="88">
        <v>0</v>
      </c>
      <c r="BP202" s="89">
        <v>0</v>
      </c>
      <c r="BQ202" s="88" t="s">
        <v>308</v>
      </c>
      <c r="BR202" s="87">
        <v>181995.66</v>
      </c>
      <c r="BS202" s="88" t="s">
        <v>308</v>
      </c>
      <c r="BT202" s="87">
        <v>2028.18</v>
      </c>
      <c r="BU202" s="88" t="s">
        <v>308</v>
      </c>
      <c r="BV202" s="88">
        <v>0</v>
      </c>
      <c r="BW202" s="88" t="s">
        <v>308</v>
      </c>
      <c r="BX202" s="87">
        <v>58.56</v>
      </c>
      <c r="BY202" s="88" t="s">
        <v>308</v>
      </c>
      <c r="BZ202" s="87">
        <v>2086.75</v>
      </c>
      <c r="CA202" s="88" t="s">
        <v>308</v>
      </c>
      <c r="CB202" s="87">
        <v>68163.199999999997</v>
      </c>
      <c r="CC202" s="88" t="s">
        <v>308</v>
      </c>
      <c r="CD202" s="88">
        <v>0</v>
      </c>
      <c r="CE202" s="88" t="s">
        <v>308</v>
      </c>
      <c r="CF202" s="87">
        <v>879.9</v>
      </c>
      <c r="CG202" s="88" t="s">
        <v>308</v>
      </c>
      <c r="CH202" s="87">
        <v>879.9</v>
      </c>
      <c r="CI202" s="88" t="s">
        <v>308</v>
      </c>
      <c r="CJ202" s="87">
        <v>69043.11</v>
      </c>
      <c r="CK202" s="88" t="s">
        <v>308</v>
      </c>
      <c r="CL202" s="88">
        <v>0</v>
      </c>
      <c r="CM202" s="88" t="s">
        <v>308</v>
      </c>
      <c r="CN202" s="88">
        <v>0</v>
      </c>
      <c r="CO202" s="88" t="s">
        <v>308</v>
      </c>
      <c r="CP202" s="88">
        <v>0</v>
      </c>
      <c r="CQ202" s="88" t="s">
        <v>308</v>
      </c>
      <c r="CR202" s="90">
        <v>11370.43</v>
      </c>
      <c r="CS202" s="88" t="s">
        <v>308</v>
      </c>
      <c r="CT202" s="87">
        <v>11370.43</v>
      </c>
      <c r="CU202" s="88" t="s">
        <v>308</v>
      </c>
      <c r="CV202" s="87">
        <v>82500.289999999994</v>
      </c>
      <c r="CW202" s="88" t="s">
        <v>308</v>
      </c>
      <c r="CX202" s="87">
        <v>264495.94</v>
      </c>
      <c r="CY202" s="88" t="s">
        <v>308</v>
      </c>
    </row>
    <row r="203" spans="1:103" ht="14.5" x14ac:dyDescent="0.35">
      <c r="A203" s="86" t="s">
        <v>410</v>
      </c>
      <c r="B203" s="86" t="s">
        <v>350</v>
      </c>
      <c r="C203" s="71" t="str">
        <f>'Correspondance tables'!K26</f>
        <v>ISIC 35</v>
      </c>
      <c r="D203" s="71" t="str">
        <f>VLOOKUP(C203, 'Correspondance tables'!$O$3:$P$73, 2, FALSE)</f>
        <v>ISIC 35</v>
      </c>
      <c r="E203" s="91">
        <v>6691.28</v>
      </c>
      <c r="F203" s="91">
        <v>154.44999999999999</v>
      </c>
      <c r="G203" s="91">
        <v>265.27999999999997</v>
      </c>
      <c r="H203" s="91">
        <v>4535.8900000000003</v>
      </c>
      <c r="I203" s="91">
        <v>16228.44</v>
      </c>
      <c r="J203" s="91">
        <v>2811.83</v>
      </c>
      <c r="K203" s="91">
        <v>2734.03</v>
      </c>
      <c r="L203" s="91">
        <v>7642.71</v>
      </c>
      <c r="M203" s="91">
        <v>1293.06</v>
      </c>
      <c r="N203" s="91">
        <v>4644.78</v>
      </c>
      <c r="O203" s="91">
        <v>16942.669999999998</v>
      </c>
      <c r="P203" s="91">
        <v>1828.02</v>
      </c>
      <c r="Q203" s="91">
        <v>6006.25</v>
      </c>
      <c r="R203" s="91">
        <v>9446.67</v>
      </c>
      <c r="S203" s="91">
        <v>18276.27</v>
      </c>
      <c r="T203" s="91">
        <v>6474.71</v>
      </c>
      <c r="U203" s="91">
        <v>2120.64</v>
      </c>
      <c r="V203" s="91">
        <v>2253.44</v>
      </c>
      <c r="W203" s="91">
        <v>5181.83</v>
      </c>
      <c r="X203" s="91">
        <v>5828.49</v>
      </c>
      <c r="Y203" s="91">
        <v>1183.08</v>
      </c>
      <c r="Z203" s="91">
        <v>1989.27</v>
      </c>
      <c r="AA203" s="91">
        <v>1633.02</v>
      </c>
      <c r="AB203" s="91">
        <v>253388.71</v>
      </c>
      <c r="AC203" s="91">
        <v>3637.18</v>
      </c>
      <c r="AD203" s="91">
        <v>2708.4</v>
      </c>
      <c r="AE203" s="91">
        <v>7340.59</v>
      </c>
      <c r="AF203" s="91">
        <v>2790.31</v>
      </c>
      <c r="AG203" s="91">
        <v>9630.94</v>
      </c>
      <c r="AH203" s="91">
        <v>17972.07</v>
      </c>
      <c r="AI203" s="91">
        <v>9468.41</v>
      </c>
      <c r="AJ203" s="91">
        <v>268.62</v>
      </c>
      <c r="AK203" s="91">
        <v>453.64</v>
      </c>
      <c r="AL203" s="91">
        <v>5348.85</v>
      </c>
      <c r="AM203" s="91">
        <v>962.66</v>
      </c>
      <c r="AN203" s="91">
        <v>12877.72</v>
      </c>
      <c r="AO203" s="91">
        <v>537.19000000000005</v>
      </c>
      <c r="AP203" s="91">
        <v>2357.77</v>
      </c>
      <c r="AQ203" s="91">
        <v>4754.7700000000004</v>
      </c>
      <c r="AR203" s="91">
        <v>2353.52</v>
      </c>
      <c r="AS203" s="91">
        <v>2942.76</v>
      </c>
      <c r="AT203" s="91">
        <v>935.86</v>
      </c>
      <c r="AU203" s="91">
        <v>878.32</v>
      </c>
      <c r="AV203" s="91">
        <v>10456.94</v>
      </c>
      <c r="AW203" s="91">
        <v>3685.01</v>
      </c>
      <c r="AX203" s="91">
        <v>1367.39</v>
      </c>
      <c r="AY203" s="91">
        <v>1596.4</v>
      </c>
      <c r="AZ203" s="91">
        <v>732.22</v>
      </c>
      <c r="BA203" s="91">
        <v>1701.01</v>
      </c>
      <c r="BB203" s="91">
        <v>655.59</v>
      </c>
      <c r="BC203" s="91">
        <v>475.67</v>
      </c>
      <c r="BD203" s="91">
        <v>585.01</v>
      </c>
      <c r="BE203" s="91">
        <v>3028.02</v>
      </c>
      <c r="BF203" s="91">
        <v>11019.16</v>
      </c>
      <c r="BG203" s="92">
        <v>7332</v>
      </c>
      <c r="BH203" s="91">
        <v>9668.09</v>
      </c>
      <c r="BI203" s="91">
        <v>3964.61</v>
      </c>
      <c r="BJ203" s="91">
        <v>2243.77</v>
      </c>
      <c r="BK203" s="91">
        <v>2596.89</v>
      </c>
      <c r="BL203" s="91">
        <v>1350.64</v>
      </c>
      <c r="BM203" s="91">
        <v>189.2</v>
      </c>
      <c r="BN203" s="91">
        <v>3986.54</v>
      </c>
      <c r="BO203" s="92">
        <v>0</v>
      </c>
      <c r="BP203" s="93">
        <v>0</v>
      </c>
      <c r="BQ203" s="92" t="s">
        <v>308</v>
      </c>
      <c r="BR203" s="91">
        <v>534408.55000000005</v>
      </c>
      <c r="BS203" s="92" t="s">
        <v>308</v>
      </c>
      <c r="BT203" s="91">
        <v>198508.14</v>
      </c>
      <c r="BU203" s="92" t="s">
        <v>308</v>
      </c>
      <c r="BV203" s="91">
        <v>-1.48</v>
      </c>
      <c r="BW203" s="92" t="s">
        <v>308</v>
      </c>
      <c r="BX203" s="91">
        <v>811.66</v>
      </c>
      <c r="BY203" s="92" t="s">
        <v>308</v>
      </c>
      <c r="BZ203" s="91">
        <v>199318.32</v>
      </c>
      <c r="CA203" s="92" t="s">
        <v>308</v>
      </c>
      <c r="CB203" s="91">
        <v>97.86</v>
      </c>
      <c r="CC203" s="92" t="s">
        <v>308</v>
      </c>
      <c r="CD203" s="91">
        <v>0.02</v>
      </c>
      <c r="CE203" s="92" t="s">
        <v>308</v>
      </c>
      <c r="CF203" s="91">
        <v>-7450.22</v>
      </c>
      <c r="CG203" s="92" t="s">
        <v>308</v>
      </c>
      <c r="CH203" s="91">
        <v>-7450.2</v>
      </c>
      <c r="CI203" s="92" t="s">
        <v>308</v>
      </c>
      <c r="CJ203" s="91">
        <v>-7352.34</v>
      </c>
      <c r="CK203" s="92" t="s">
        <v>308</v>
      </c>
      <c r="CL203" s="92">
        <v>0</v>
      </c>
      <c r="CM203" s="92" t="s">
        <v>308</v>
      </c>
      <c r="CN203" s="92">
        <v>0</v>
      </c>
      <c r="CO203" s="92" t="s">
        <v>308</v>
      </c>
      <c r="CP203" s="92">
        <v>0</v>
      </c>
      <c r="CQ203" s="92" t="s">
        <v>308</v>
      </c>
      <c r="CR203" s="94">
        <v>2815.18</v>
      </c>
      <c r="CS203" s="92" t="s">
        <v>308</v>
      </c>
      <c r="CT203" s="91">
        <v>2815.18</v>
      </c>
      <c r="CU203" s="92" t="s">
        <v>308</v>
      </c>
      <c r="CV203" s="91">
        <v>194781.16</v>
      </c>
      <c r="CW203" s="92" t="s">
        <v>308</v>
      </c>
      <c r="CX203" s="91">
        <v>729189.71</v>
      </c>
      <c r="CY203" s="92" t="s">
        <v>308</v>
      </c>
    </row>
    <row r="204" spans="1:103" ht="14.5" x14ac:dyDescent="0.35">
      <c r="A204" s="86" t="s">
        <v>410</v>
      </c>
      <c r="B204" s="86" t="s">
        <v>351</v>
      </c>
      <c r="C204" s="71" t="str">
        <f>'Correspondance tables'!K27</f>
        <v>ISIC 36</v>
      </c>
      <c r="D204" s="71" t="str">
        <f>VLOOKUP(C204, 'Correspondance tables'!$O$3:$P$73, 2, FALSE)</f>
        <v>ISIC 36T39</v>
      </c>
      <c r="E204" s="87">
        <v>1759.65</v>
      </c>
      <c r="F204" s="87">
        <v>21.62</v>
      </c>
      <c r="G204" s="87">
        <v>47.79</v>
      </c>
      <c r="H204" s="87">
        <v>145.51</v>
      </c>
      <c r="I204" s="87">
        <v>1656.49</v>
      </c>
      <c r="J204" s="87">
        <v>160.01</v>
      </c>
      <c r="K204" s="87">
        <v>92.07</v>
      </c>
      <c r="L204" s="87">
        <v>250.81</v>
      </c>
      <c r="M204" s="87">
        <v>71.48</v>
      </c>
      <c r="N204" s="87">
        <v>237.76</v>
      </c>
      <c r="O204" s="87">
        <v>725.57</v>
      </c>
      <c r="P204" s="87">
        <v>123.89</v>
      </c>
      <c r="Q204" s="87">
        <v>223.9</v>
      </c>
      <c r="R204" s="87">
        <v>253.83</v>
      </c>
      <c r="S204" s="87">
        <v>483.22</v>
      </c>
      <c r="T204" s="87">
        <v>401.25</v>
      </c>
      <c r="U204" s="87">
        <v>156.03</v>
      </c>
      <c r="V204" s="87">
        <v>127.26</v>
      </c>
      <c r="W204" s="87">
        <v>283.13</v>
      </c>
      <c r="X204" s="87">
        <v>293.24</v>
      </c>
      <c r="Y204" s="87">
        <v>101.39</v>
      </c>
      <c r="Z204" s="87">
        <v>129.5</v>
      </c>
      <c r="AA204" s="87">
        <v>109.28</v>
      </c>
      <c r="AB204" s="87">
        <v>883.21</v>
      </c>
      <c r="AC204" s="87">
        <v>3250.95</v>
      </c>
      <c r="AD204" s="87">
        <v>686.72</v>
      </c>
      <c r="AE204" s="87">
        <v>887.3</v>
      </c>
      <c r="AF204" s="87">
        <v>264.12</v>
      </c>
      <c r="AG204" s="87">
        <v>854.83</v>
      </c>
      <c r="AH204" s="87">
        <v>1182.8900000000001</v>
      </c>
      <c r="AI204" s="87">
        <v>306.06</v>
      </c>
      <c r="AJ204" s="87">
        <v>40.04</v>
      </c>
      <c r="AK204" s="87">
        <v>21.52</v>
      </c>
      <c r="AL204" s="87">
        <v>356.79</v>
      </c>
      <c r="AM204" s="87">
        <v>63.92</v>
      </c>
      <c r="AN204" s="87">
        <v>2229.02</v>
      </c>
      <c r="AO204" s="87">
        <v>53.95</v>
      </c>
      <c r="AP204" s="87">
        <v>350.76</v>
      </c>
      <c r="AQ204" s="87">
        <v>571.53</v>
      </c>
      <c r="AR204" s="87">
        <v>157.71</v>
      </c>
      <c r="AS204" s="87">
        <v>198.15</v>
      </c>
      <c r="AT204" s="87">
        <v>509.49</v>
      </c>
      <c r="AU204" s="87">
        <v>129.63</v>
      </c>
      <c r="AV204" s="87">
        <v>2237.7199999999998</v>
      </c>
      <c r="AW204" s="87">
        <v>331.99</v>
      </c>
      <c r="AX204" s="87">
        <v>147.61000000000001</v>
      </c>
      <c r="AY204" s="87">
        <v>230.55</v>
      </c>
      <c r="AZ204" s="87">
        <v>39.380000000000003</v>
      </c>
      <c r="BA204" s="87">
        <v>79.13</v>
      </c>
      <c r="BB204" s="87">
        <v>103.66</v>
      </c>
      <c r="BC204" s="87">
        <v>26.17</v>
      </c>
      <c r="BD204" s="87">
        <v>55.63</v>
      </c>
      <c r="BE204" s="87">
        <v>327.85</v>
      </c>
      <c r="BF204" s="87">
        <v>2229.27</v>
      </c>
      <c r="BG204" s="87">
        <v>1520.43</v>
      </c>
      <c r="BH204" s="87">
        <v>1553.27</v>
      </c>
      <c r="BI204" s="87">
        <v>899.07</v>
      </c>
      <c r="BJ204" s="87">
        <v>342.16</v>
      </c>
      <c r="BK204" s="87">
        <v>608.12</v>
      </c>
      <c r="BL204" s="87">
        <v>255.54</v>
      </c>
      <c r="BM204" s="87">
        <v>29.56</v>
      </c>
      <c r="BN204" s="87">
        <v>467.67</v>
      </c>
      <c r="BO204" s="88">
        <v>0</v>
      </c>
      <c r="BP204" s="89">
        <v>0</v>
      </c>
      <c r="BQ204" s="88" t="s">
        <v>308</v>
      </c>
      <c r="BR204" s="87">
        <v>32338.05</v>
      </c>
      <c r="BS204" s="88" t="s">
        <v>308</v>
      </c>
      <c r="BT204" s="87">
        <v>30485.200000000001</v>
      </c>
      <c r="BU204" s="88" t="s">
        <v>308</v>
      </c>
      <c r="BV204" s="88">
        <v>0</v>
      </c>
      <c r="BW204" s="88" t="s">
        <v>308</v>
      </c>
      <c r="BX204" s="87">
        <v>1657.23</v>
      </c>
      <c r="BY204" s="88" t="s">
        <v>308</v>
      </c>
      <c r="BZ204" s="87">
        <v>32142.43</v>
      </c>
      <c r="CA204" s="88" t="s">
        <v>308</v>
      </c>
      <c r="CB204" s="88">
        <v>0</v>
      </c>
      <c r="CC204" s="88" t="s">
        <v>308</v>
      </c>
      <c r="CD204" s="88">
        <v>0</v>
      </c>
      <c r="CE204" s="88" t="s">
        <v>308</v>
      </c>
      <c r="CF204" s="87">
        <v>37.47</v>
      </c>
      <c r="CG204" s="88" t="s">
        <v>308</v>
      </c>
      <c r="CH204" s="87">
        <v>37.47</v>
      </c>
      <c r="CI204" s="88" t="s">
        <v>308</v>
      </c>
      <c r="CJ204" s="87">
        <v>37.47</v>
      </c>
      <c r="CK204" s="88" t="s">
        <v>308</v>
      </c>
      <c r="CL204" s="88">
        <v>0</v>
      </c>
      <c r="CM204" s="88" t="s">
        <v>308</v>
      </c>
      <c r="CN204" s="88">
        <v>0</v>
      </c>
      <c r="CO204" s="88" t="s">
        <v>308</v>
      </c>
      <c r="CP204" s="88">
        <v>0</v>
      </c>
      <c r="CQ204" s="88" t="s">
        <v>308</v>
      </c>
      <c r="CR204" s="90">
        <v>10.6</v>
      </c>
      <c r="CS204" s="88" t="s">
        <v>308</v>
      </c>
      <c r="CT204" s="87">
        <v>10.6</v>
      </c>
      <c r="CU204" s="88" t="s">
        <v>308</v>
      </c>
      <c r="CV204" s="87">
        <v>32190.5</v>
      </c>
      <c r="CW204" s="88" t="s">
        <v>308</v>
      </c>
      <c r="CX204" s="87">
        <v>64528.55</v>
      </c>
      <c r="CY204" s="88" t="s">
        <v>308</v>
      </c>
    </row>
    <row r="205" spans="1:103" ht="14.5" x14ac:dyDescent="0.35">
      <c r="A205" s="86" t="s">
        <v>410</v>
      </c>
      <c r="B205" s="86" t="s">
        <v>352</v>
      </c>
      <c r="C205" s="71" t="str">
        <f>'Correspondance tables'!K28</f>
        <v>ISIC 37-39</v>
      </c>
      <c r="D205" s="71" t="str">
        <f>VLOOKUP(C205, 'Correspondance tables'!$O$3:$P$73, 2, FALSE)</f>
        <v>ISIC 36T39</v>
      </c>
      <c r="E205" s="91">
        <v>1851.3</v>
      </c>
      <c r="F205" s="91">
        <v>52.66</v>
      </c>
      <c r="G205" s="91">
        <v>33.49</v>
      </c>
      <c r="H205" s="91">
        <v>734.83</v>
      </c>
      <c r="I205" s="91">
        <v>5697.29</v>
      </c>
      <c r="J205" s="91">
        <v>1325.92</v>
      </c>
      <c r="K205" s="91">
        <v>1046.68</v>
      </c>
      <c r="L205" s="91">
        <v>4735.97</v>
      </c>
      <c r="M205" s="91">
        <v>305.24</v>
      </c>
      <c r="N205" s="91">
        <v>1313.19</v>
      </c>
      <c r="O205" s="91">
        <v>3645.2</v>
      </c>
      <c r="P205" s="91">
        <v>730.06</v>
      </c>
      <c r="Q205" s="91">
        <v>3826.14</v>
      </c>
      <c r="R205" s="91">
        <v>2052.11</v>
      </c>
      <c r="S205" s="91">
        <v>23984.76</v>
      </c>
      <c r="T205" s="91">
        <v>5716.84</v>
      </c>
      <c r="U205" s="91">
        <v>461.63</v>
      </c>
      <c r="V205" s="91">
        <v>618.58000000000004</v>
      </c>
      <c r="W205" s="91">
        <v>1567.1</v>
      </c>
      <c r="X205" s="91">
        <v>1551.94</v>
      </c>
      <c r="Y205" s="91">
        <v>699.59</v>
      </c>
      <c r="Z205" s="91">
        <v>748.06</v>
      </c>
      <c r="AA205" s="91">
        <v>580.88</v>
      </c>
      <c r="AB205" s="91">
        <v>2602.9299999999998</v>
      </c>
      <c r="AC205" s="91">
        <v>2755.8</v>
      </c>
      <c r="AD205" s="91">
        <v>40517.550000000003</v>
      </c>
      <c r="AE205" s="91">
        <v>6837.64</v>
      </c>
      <c r="AF205" s="91">
        <v>1088.1300000000001</v>
      </c>
      <c r="AG205" s="91">
        <v>3872.24</v>
      </c>
      <c r="AH205" s="91">
        <v>3811.87</v>
      </c>
      <c r="AI205" s="91">
        <v>1008.4</v>
      </c>
      <c r="AJ205" s="91">
        <v>248.98</v>
      </c>
      <c r="AK205" s="91">
        <v>183.25</v>
      </c>
      <c r="AL205" s="91">
        <v>902.7</v>
      </c>
      <c r="AM205" s="91">
        <v>264.39999999999998</v>
      </c>
      <c r="AN205" s="91">
        <v>3928.63</v>
      </c>
      <c r="AO205" s="91">
        <v>287.83999999999997</v>
      </c>
      <c r="AP205" s="91">
        <v>315.12</v>
      </c>
      <c r="AQ205" s="91">
        <v>612.41999999999996</v>
      </c>
      <c r="AR205" s="91">
        <v>948.96</v>
      </c>
      <c r="AS205" s="91">
        <v>486.91</v>
      </c>
      <c r="AT205" s="91">
        <v>295.3</v>
      </c>
      <c r="AU205" s="91">
        <v>247.31</v>
      </c>
      <c r="AV205" s="91">
        <v>7314.9</v>
      </c>
      <c r="AW205" s="91">
        <v>1520.49</v>
      </c>
      <c r="AX205" s="91">
        <v>739.91</v>
      </c>
      <c r="AY205" s="91">
        <v>557.21</v>
      </c>
      <c r="AZ205" s="91">
        <v>381.43</v>
      </c>
      <c r="BA205" s="91">
        <v>518.5</v>
      </c>
      <c r="BB205" s="91">
        <v>522.74</v>
      </c>
      <c r="BC205" s="91">
        <v>104.84</v>
      </c>
      <c r="BD205" s="91">
        <v>170.7</v>
      </c>
      <c r="BE205" s="91">
        <v>2640.74</v>
      </c>
      <c r="BF205" s="91">
        <v>17129.669999999998</v>
      </c>
      <c r="BG205" s="91">
        <v>1450.27</v>
      </c>
      <c r="BH205" s="91">
        <v>3855.5</v>
      </c>
      <c r="BI205" s="91">
        <v>1198.3</v>
      </c>
      <c r="BJ205" s="91">
        <v>588.98</v>
      </c>
      <c r="BK205" s="91">
        <v>631.63</v>
      </c>
      <c r="BL205" s="91">
        <v>311.77999999999997</v>
      </c>
      <c r="BM205" s="91">
        <v>85.54</v>
      </c>
      <c r="BN205" s="91">
        <v>714.38</v>
      </c>
      <c r="BO205" s="92">
        <v>0</v>
      </c>
      <c r="BP205" s="93">
        <v>0</v>
      </c>
      <c r="BQ205" s="92" t="s">
        <v>308</v>
      </c>
      <c r="BR205" s="91">
        <v>174933.36</v>
      </c>
      <c r="BS205" s="92" t="s">
        <v>308</v>
      </c>
      <c r="BT205" s="92">
        <v>46857</v>
      </c>
      <c r="BU205" s="92" t="s">
        <v>308</v>
      </c>
      <c r="BV205" s="91">
        <v>4.05</v>
      </c>
      <c r="BW205" s="92" t="s">
        <v>308</v>
      </c>
      <c r="BX205" s="91">
        <v>18998.79</v>
      </c>
      <c r="BY205" s="92" t="s">
        <v>308</v>
      </c>
      <c r="BZ205" s="91">
        <v>65859.850000000006</v>
      </c>
      <c r="CA205" s="92" t="s">
        <v>308</v>
      </c>
      <c r="CB205" s="91">
        <v>-697.26</v>
      </c>
      <c r="CC205" s="92" t="s">
        <v>308</v>
      </c>
      <c r="CD205" s="91">
        <v>0.02</v>
      </c>
      <c r="CE205" s="92" t="s">
        <v>308</v>
      </c>
      <c r="CF205" s="91">
        <v>-666.3</v>
      </c>
      <c r="CG205" s="92" t="s">
        <v>308</v>
      </c>
      <c r="CH205" s="91">
        <v>-666.28</v>
      </c>
      <c r="CI205" s="92" t="s">
        <v>308</v>
      </c>
      <c r="CJ205" s="91">
        <v>-1363.54</v>
      </c>
      <c r="CK205" s="92" t="s">
        <v>308</v>
      </c>
      <c r="CL205" s="92">
        <v>0</v>
      </c>
      <c r="CM205" s="92" t="s">
        <v>308</v>
      </c>
      <c r="CN205" s="92">
        <v>0</v>
      </c>
      <c r="CO205" s="92" t="s">
        <v>308</v>
      </c>
      <c r="CP205" s="92">
        <v>0</v>
      </c>
      <c r="CQ205" s="92" t="s">
        <v>308</v>
      </c>
      <c r="CR205" s="94">
        <v>11069.84</v>
      </c>
      <c r="CS205" s="92" t="s">
        <v>308</v>
      </c>
      <c r="CT205" s="91">
        <v>11069.84</v>
      </c>
      <c r="CU205" s="92" t="s">
        <v>308</v>
      </c>
      <c r="CV205" s="91">
        <v>75566.149999999994</v>
      </c>
      <c r="CW205" s="92" t="s">
        <v>308</v>
      </c>
      <c r="CX205" s="91">
        <v>250499.51</v>
      </c>
      <c r="CY205" s="92" t="s">
        <v>308</v>
      </c>
    </row>
    <row r="206" spans="1:103" ht="14.5" x14ac:dyDescent="0.35">
      <c r="A206" s="86" t="s">
        <v>410</v>
      </c>
      <c r="B206" s="86" t="s">
        <v>353</v>
      </c>
      <c r="C206" s="71" t="str">
        <f>'Correspondance tables'!K29</f>
        <v>ISIC 41-43</v>
      </c>
      <c r="D206" s="71" t="str">
        <f>VLOOKUP(C206, 'Correspondance tables'!$O$3:$P$73, 2, FALSE)</f>
        <v>ISIC 41T43</v>
      </c>
      <c r="E206" s="87">
        <v>3852.9</v>
      </c>
      <c r="F206" s="87">
        <v>485.78</v>
      </c>
      <c r="G206" s="87">
        <v>81.88</v>
      </c>
      <c r="H206" s="87">
        <v>2062.9899999999998</v>
      </c>
      <c r="I206" s="87">
        <v>3499.33</v>
      </c>
      <c r="J206" s="87">
        <v>768.19</v>
      </c>
      <c r="K206" s="87">
        <v>771.82</v>
      </c>
      <c r="L206" s="87">
        <v>885.12</v>
      </c>
      <c r="M206" s="87">
        <v>545.6</v>
      </c>
      <c r="N206" s="87">
        <v>1650.84</v>
      </c>
      <c r="O206" s="87">
        <v>3178.58</v>
      </c>
      <c r="P206" s="87">
        <v>1029.33</v>
      </c>
      <c r="Q206" s="87">
        <v>1572.24</v>
      </c>
      <c r="R206" s="87">
        <v>1826.23</v>
      </c>
      <c r="S206" s="87">
        <v>2382.48</v>
      </c>
      <c r="T206" s="87">
        <v>3210.41</v>
      </c>
      <c r="U206" s="87">
        <v>874.68</v>
      </c>
      <c r="V206" s="87">
        <v>1372.92</v>
      </c>
      <c r="W206" s="87">
        <v>2854.03</v>
      </c>
      <c r="X206" s="87">
        <v>2620.39</v>
      </c>
      <c r="Y206" s="87">
        <v>1394.17</v>
      </c>
      <c r="Z206" s="87">
        <v>1097.6199999999999</v>
      </c>
      <c r="AA206" s="87">
        <v>2811.58</v>
      </c>
      <c r="AB206" s="87">
        <v>20572.43</v>
      </c>
      <c r="AC206" s="87">
        <v>1641.06</v>
      </c>
      <c r="AD206" s="87">
        <v>5244.77</v>
      </c>
      <c r="AE206" s="88">
        <v>365749</v>
      </c>
      <c r="AF206" s="87">
        <v>1562.26</v>
      </c>
      <c r="AG206" s="87">
        <v>9415.76</v>
      </c>
      <c r="AH206" s="87">
        <v>9564.48</v>
      </c>
      <c r="AI206" s="87">
        <v>5161.51</v>
      </c>
      <c r="AJ206" s="87">
        <v>374.57</v>
      </c>
      <c r="AK206" s="87">
        <v>448.73</v>
      </c>
      <c r="AL206" s="87">
        <v>10465.34</v>
      </c>
      <c r="AM206" s="87">
        <v>797.69</v>
      </c>
      <c r="AN206" s="87">
        <v>4850.2299999999996</v>
      </c>
      <c r="AO206" s="87">
        <v>536.30999999999995</v>
      </c>
      <c r="AP206" s="87">
        <v>1137.96</v>
      </c>
      <c r="AQ206" s="87">
        <v>3941.57</v>
      </c>
      <c r="AR206" s="87">
        <v>1908.11</v>
      </c>
      <c r="AS206" s="87">
        <v>4697.1000000000004</v>
      </c>
      <c r="AT206" s="87">
        <v>5667.58</v>
      </c>
      <c r="AU206" s="87">
        <v>1226.18</v>
      </c>
      <c r="AV206" s="87">
        <v>102050.59</v>
      </c>
      <c r="AW206" s="87">
        <v>5216.2700000000004</v>
      </c>
      <c r="AX206" s="87">
        <v>6052.62</v>
      </c>
      <c r="AY206" s="87">
        <v>1867.13</v>
      </c>
      <c r="AZ206" s="87">
        <v>554.53</v>
      </c>
      <c r="BA206" s="87">
        <v>1509.01</v>
      </c>
      <c r="BB206" s="87">
        <v>1176.8699999999999</v>
      </c>
      <c r="BC206" s="87">
        <v>503.61</v>
      </c>
      <c r="BD206" s="87">
        <v>377.23</v>
      </c>
      <c r="BE206" s="87">
        <v>4552.91</v>
      </c>
      <c r="BF206" s="87">
        <v>29021.439999999999</v>
      </c>
      <c r="BG206" s="87">
        <v>8229.2099999999991</v>
      </c>
      <c r="BH206" s="87">
        <v>7472.14</v>
      </c>
      <c r="BI206" s="87">
        <v>3404.99</v>
      </c>
      <c r="BJ206" s="87">
        <v>2250.29</v>
      </c>
      <c r="BK206" s="87">
        <v>1593.77</v>
      </c>
      <c r="BL206" s="87">
        <v>1495.93</v>
      </c>
      <c r="BM206" s="87">
        <v>165.37</v>
      </c>
      <c r="BN206" s="87">
        <v>877.07</v>
      </c>
      <c r="BO206" s="88">
        <v>0</v>
      </c>
      <c r="BP206" s="89">
        <v>0</v>
      </c>
      <c r="BQ206" s="88" t="s">
        <v>308</v>
      </c>
      <c r="BR206" s="87">
        <v>674162.74</v>
      </c>
      <c r="BS206" s="88" t="s">
        <v>308</v>
      </c>
      <c r="BT206" s="87">
        <v>46643.19</v>
      </c>
      <c r="BU206" s="88" t="s">
        <v>308</v>
      </c>
      <c r="BV206" s="88">
        <v>0</v>
      </c>
      <c r="BW206" s="88" t="s">
        <v>308</v>
      </c>
      <c r="BX206" s="87">
        <v>5200.59</v>
      </c>
      <c r="BY206" s="88" t="s">
        <v>308</v>
      </c>
      <c r="BZ206" s="87">
        <v>51843.78</v>
      </c>
      <c r="CA206" s="88" t="s">
        <v>308</v>
      </c>
      <c r="CB206" s="87">
        <v>1087239.26</v>
      </c>
      <c r="CC206" s="88" t="s">
        <v>308</v>
      </c>
      <c r="CD206" s="88">
        <v>0</v>
      </c>
      <c r="CE206" s="88" t="s">
        <v>308</v>
      </c>
      <c r="CF206" s="87">
        <v>14049.04</v>
      </c>
      <c r="CG206" s="88" t="s">
        <v>308</v>
      </c>
      <c r="CH206" s="87">
        <v>14049.04</v>
      </c>
      <c r="CI206" s="88" t="s">
        <v>308</v>
      </c>
      <c r="CJ206" s="87">
        <v>1101288.29</v>
      </c>
      <c r="CK206" s="88" t="s">
        <v>308</v>
      </c>
      <c r="CL206" s="88">
        <v>0</v>
      </c>
      <c r="CM206" s="88" t="s">
        <v>308</v>
      </c>
      <c r="CN206" s="88">
        <v>0</v>
      </c>
      <c r="CO206" s="88" t="s">
        <v>308</v>
      </c>
      <c r="CP206" s="88">
        <v>0</v>
      </c>
      <c r="CQ206" s="88" t="s">
        <v>308</v>
      </c>
      <c r="CR206" s="90">
        <v>8967.08</v>
      </c>
      <c r="CS206" s="88" t="s">
        <v>308</v>
      </c>
      <c r="CT206" s="87">
        <v>8967.08</v>
      </c>
      <c r="CU206" s="88" t="s">
        <v>308</v>
      </c>
      <c r="CV206" s="87">
        <v>1162099.1599999999</v>
      </c>
      <c r="CW206" s="88" t="s">
        <v>308</v>
      </c>
      <c r="CX206" s="87">
        <v>1836261.9</v>
      </c>
      <c r="CY206" s="88" t="s">
        <v>308</v>
      </c>
    </row>
    <row r="207" spans="1:103" ht="14.5" x14ac:dyDescent="0.35">
      <c r="A207" s="86" t="s">
        <v>410</v>
      </c>
      <c r="B207" s="86" t="s">
        <v>354</v>
      </c>
      <c r="C207" s="71" t="str">
        <f>'Correspondance tables'!K30</f>
        <v>ISIC 45</v>
      </c>
      <c r="D207" s="71" t="str">
        <f>VLOOKUP(C207, 'Correspondance tables'!$O$3:$P$73, 2, FALSE)</f>
        <v>ISIC 45T47</v>
      </c>
      <c r="E207" s="91">
        <v>1557.26</v>
      </c>
      <c r="F207" s="91">
        <v>299.64999999999998</v>
      </c>
      <c r="G207" s="91">
        <v>51.97</v>
      </c>
      <c r="H207" s="91">
        <v>376.39</v>
      </c>
      <c r="I207" s="91">
        <v>1509.57</v>
      </c>
      <c r="J207" s="91">
        <v>310.39999999999998</v>
      </c>
      <c r="K207" s="91">
        <v>353.35</v>
      </c>
      <c r="L207" s="91">
        <v>254.34</v>
      </c>
      <c r="M207" s="91">
        <v>177.42</v>
      </c>
      <c r="N207" s="91">
        <v>425.31</v>
      </c>
      <c r="O207" s="91">
        <v>735.28</v>
      </c>
      <c r="P207" s="91">
        <v>213.17</v>
      </c>
      <c r="Q207" s="91">
        <v>601.22</v>
      </c>
      <c r="R207" s="91">
        <v>867.72</v>
      </c>
      <c r="S207" s="91">
        <v>512.23</v>
      </c>
      <c r="T207" s="91">
        <v>1122.97</v>
      </c>
      <c r="U207" s="91">
        <v>519.05999999999995</v>
      </c>
      <c r="V207" s="91">
        <v>708.26</v>
      </c>
      <c r="W207" s="91">
        <v>3454.9</v>
      </c>
      <c r="X207" s="91">
        <v>29253.200000000001</v>
      </c>
      <c r="Y207" s="91">
        <v>2402.5</v>
      </c>
      <c r="Z207" s="91">
        <v>455.88</v>
      </c>
      <c r="AA207" s="91">
        <v>1046.9100000000001</v>
      </c>
      <c r="AB207" s="91">
        <v>713.27</v>
      </c>
      <c r="AC207" s="91">
        <v>218.24</v>
      </c>
      <c r="AD207" s="91">
        <v>1932.81</v>
      </c>
      <c r="AE207" s="91">
        <v>4489.4799999999996</v>
      </c>
      <c r="AF207" s="91">
        <v>18325.68</v>
      </c>
      <c r="AG207" s="91">
        <v>6178.47</v>
      </c>
      <c r="AH207" s="91">
        <v>4576.25</v>
      </c>
      <c r="AI207" s="91">
        <v>15016.92</v>
      </c>
      <c r="AJ207" s="91">
        <v>105.97</v>
      </c>
      <c r="AK207" s="91">
        <v>380.66</v>
      </c>
      <c r="AL207" s="91">
        <v>5446.66</v>
      </c>
      <c r="AM207" s="91">
        <v>3983.83</v>
      </c>
      <c r="AN207" s="91">
        <v>973.33</v>
      </c>
      <c r="AO207" s="91">
        <v>228.66</v>
      </c>
      <c r="AP207" s="91">
        <v>322.69</v>
      </c>
      <c r="AQ207" s="91">
        <v>696.79</v>
      </c>
      <c r="AR207" s="91">
        <v>680.78</v>
      </c>
      <c r="AS207" s="91">
        <v>983.31</v>
      </c>
      <c r="AT207" s="91">
        <v>1160.1500000000001</v>
      </c>
      <c r="AU207" s="91">
        <v>263.69</v>
      </c>
      <c r="AV207" s="91">
        <v>397.64</v>
      </c>
      <c r="AW207" s="91">
        <v>1227.56</v>
      </c>
      <c r="AX207" s="91">
        <v>511.16</v>
      </c>
      <c r="AY207" s="91">
        <v>295.68</v>
      </c>
      <c r="AZ207" s="91">
        <v>220.38</v>
      </c>
      <c r="BA207" s="92">
        <v>363</v>
      </c>
      <c r="BB207" s="91">
        <v>5806.32</v>
      </c>
      <c r="BC207" s="91">
        <v>208.55</v>
      </c>
      <c r="BD207" s="91">
        <v>137.19</v>
      </c>
      <c r="BE207" s="91">
        <v>1027.51</v>
      </c>
      <c r="BF207" s="91">
        <v>3247.95</v>
      </c>
      <c r="BG207" s="91">
        <v>962.43</v>
      </c>
      <c r="BH207" s="91">
        <v>1395.45</v>
      </c>
      <c r="BI207" s="91">
        <v>841.41</v>
      </c>
      <c r="BJ207" s="91">
        <v>366.95</v>
      </c>
      <c r="BK207" s="91">
        <v>296.45999999999998</v>
      </c>
      <c r="BL207" s="91">
        <v>369.98</v>
      </c>
      <c r="BM207" s="91">
        <v>50.29</v>
      </c>
      <c r="BN207" s="91">
        <v>330.74</v>
      </c>
      <c r="BO207" s="92">
        <v>0</v>
      </c>
      <c r="BP207" s="93">
        <v>0</v>
      </c>
      <c r="BQ207" s="92" t="s">
        <v>308</v>
      </c>
      <c r="BR207" s="91">
        <v>131943.26999999999</v>
      </c>
      <c r="BS207" s="92" t="s">
        <v>308</v>
      </c>
      <c r="BT207" s="91">
        <v>173454.39</v>
      </c>
      <c r="BU207" s="92" t="s">
        <v>308</v>
      </c>
      <c r="BV207" s="91">
        <v>1.29</v>
      </c>
      <c r="BW207" s="92" t="s">
        <v>308</v>
      </c>
      <c r="BX207" s="91">
        <v>248.33</v>
      </c>
      <c r="BY207" s="92" t="s">
        <v>308</v>
      </c>
      <c r="BZ207" s="91">
        <v>173704.01</v>
      </c>
      <c r="CA207" s="92" t="s">
        <v>308</v>
      </c>
      <c r="CB207" s="91">
        <v>31489.16</v>
      </c>
      <c r="CC207" s="92" t="s">
        <v>308</v>
      </c>
      <c r="CD207" s="91">
        <v>9.84</v>
      </c>
      <c r="CE207" s="92" t="s">
        <v>308</v>
      </c>
      <c r="CF207" s="91">
        <v>-379.71</v>
      </c>
      <c r="CG207" s="92" t="s">
        <v>308</v>
      </c>
      <c r="CH207" s="91">
        <v>-369.87</v>
      </c>
      <c r="CI207" s="92" t="s">
        <v>308</v>
      </c>
      <c r="CJ207" s="91">
        <v>31119.29</v>
      </c>
      <c r="CK207" s="92" t="s">
        <v>308</v>
      </c>
      <c r="CL207" s="92">
        <v>0</v>
      </c>
      <c r="CM207" s="92" t="s">
        <v>308</v>
      </c>
      <c r="CN207" s="92">
        <v>0</v>
      </c>
      <c r="CO207" s="92" t="s">
        <v>308</v>
      </c>
      <c r="CP207" s="92">
        <v>0</v>
      </c>
      <c r="CQ207" s="92" t="s">
        <v>308</v>
      </c>
      <c r="CR207" s="94">
        <v>15867.15</v>
      </c>
      <c r="CS207" s="92" t="s">
        <v>308</v>
      </c>
      <c r="CT207" s="91">
        <v>15867.15</v>
      </c>
      <c r="CU207" s="92" t="s">
        <v>308</v>
      </c>
      <c r="CV207" s="91">
        <v>220690.45</v>
      </c>
      <c r="CW207" s="92" t="s">
        <v>308</v>
      </c>
      <c r="CX207" s="91">
        <v>352633.72</v>
      </c>
      <c r="CY207" s="92" t="s">
        <v>308</v>
      </c>
    </row>
    <row r="208" spans="1:103" ht="14.5" x14ac:dyDescent="0.35">
      <c r="A208" s="86" t="s">
        <v>410</v>
      </c>
      <c r="B208" s="86" t="s">
        <v>355</v>
      </c>
      <c r="C208" s="71" t="str">
        <f>'Correspondance tables'!K31</f>
        <v>ISIC 46</v>
      </c>
      <c r="D208" s="71" t="str">
        <f>VLOOKUP(C208, 'Correspondance tables'!$O$3:$P$73, 2, FALSE)</f>
        <v>ISIC 45T47</v>
      </c>
      <c r="E208" s="87">
        <v>23622.62</v>
      </c>
      <c r="F208" s="87">
        <v>1533.72</v>
      </c>
      <c r="G208" s="87">
        <v>782.48</v>
      </c>
      <c r="H208" s="87">
        <v>3650.14</v>
      </c>
      <c r="I208" s="87">
        <v>82350.289999999994</v>
      </c>
      <c r="J208" s="87">
        <v>14127.2</v>
      </c>
      <c r="K208" s="87">
        <v>8295.82</v>
      </c>
      <c r="L208" s="87">
        <v>8924.85</v>
      </c>
      <c r="M208" s="87">
        <v>4982.8</v>
      </c>
      <c r="N208" s="87">
        <v>13040.5</v>
      </c>
      <c r="O208" s="87">
        <v>26858.240000000002</v>
      </c>
      <c r="P208" s="87">
        <v>20864.18</v>
      </c>
      <c r="Q208" s="87">
        <v>12825.99</v>
      </c>
      <c r="R208" s="87">
        <v>10932.39</v>
      </c>
      <c r="S208" s="87">
        <v>17326.439999999999</v>
      </c>
      <c r="T208" s="87">
        <v>21236.97</v>
      </c>
      <c r="U208" s="87">
        <v>31545.05</v>
      </c>
      <c r="V208" s="87">
        <v>16049.98</v>
      </c>
      <c r="W208" s="87">
        <v>33807.35</v>
      </c>
      <c r="X208" s="87">
        <v>31026.12</v>
      </c>
      <c r="Y208" s="87">
        <v>11376.06</v>
      </c>
      <c r="Z208" s="87">
        <v>17926.59</v>
      </c>
      <c r="AA208" s="87">
        <v>10219.66</v>
      </c>
      <c r="AB208" s="87">
        <v>11011.43</v>
      </c>
      <c r="AC208" s="87">
        <v>1293.96</v>
      </c>
      <c r="AD208" s="87">
        <v>5222.63</v>
      </c>
      <c r="AE208" s="87">
        <v>78846.740000000005</v>
      </c>
      <c r="AF208" s="87">
        <v>7773.66</v>
      </c>
      <c r="AG208" s="87">
        <v>75386.8</v>
      </c>
      <c r="AH208" s="87">
        <v>13070.85</v>
      </c>
      <c r="AI208" s="87">
        <v>7903.85</v>
      </c>
      <c r="AJ208" s="87">
        <v>2154.1999999999998</v>
      </c>
      <c r="AK208" s="87">
        <v>4116.46</v>
      </c>
      <c r="AL208" s="87">
        <v>4741.83</v>
      </c>
      <c r="AM208" s="87">
        <v>672.31</v>
      </c>
      <c r="AN208" s="87">
        <v>40171.370000000003</v>
      </c>
      <c r="AO208" s="87">
        <v>8855.69</v>
      </c>
      <c r="AP208" s="87">
        <v>3557.22</v>
      </c>
      <c r="AQ208" s="87">
        <v>7029.82</v>
      </c>
      <c r="AR208" s="87">
        <v>19812.62</v>
      </c>
      <c r="AS208" s="87">
        <v>1809.24</v>
      </c>
      <c r="AT208" s="87">
        <v>1444.66</v>
      </c>
      <c r="AU208" s="87">
        <v>5092.8100000000004</v>
      </c>
      <c r="AV208" s="87">
        <v>4483.0600000000004</v>
      </c>
      <c r="AW208" s="87">
        <v>4669.2299999999996</v>
      </c>
      <c r="AX208" s="87">
        <v>4256.2</v>
      </c>
      <c r="AY208" s="87">
        <v>2811.11</v>
      </c>
      <c r="AZ208" s="87">
        <v>2898.74</v>
      </c>
      <c r="BA208" s="87">
        <v>2457.4899999999998</v>
      </c>
      <c r="BB208" s="87">
        <v>2787.97</v>
      </c>
      <c r="BC208" s="87">
        <v>467.94</v>
      </c>
      <c r="BD208" s="87">
        <v>2316.09</v>
      </c>
      <c r="BE208" s="87">
        <v>7614.36</v>
      </c>
      <c r="BF208" s="87">
        <v>11536.09</v>
      </c>
      <c r="BG208" s="87">
        <v>7016.55</v>
      </c>
      <c r="BH208" s="87">
        <v>32023.5</v>
      </c>
      <c r="BI208" s="87">
        <v>5836.2</v>
      </c>
      <c r="BJ208" s="87">
        <v>3677.08</v>
      </c>
      <c r="BK208" s="87">
        <v>2580.02</v>
      </c>
      <c r="BL208" s="87">
        <v>1774.35</v>
      </c>
      <c r="BM208" s="87">
        <v>1145.78</v>
      </c>
      <c r="BN208" s="87">
        <v>2435.5500000000002</v>
      </c>
      <c r="BO208" s="88">
        <v>0</v>
      </c>
      <c r="BP208" s="89">
        <v>0</v>
      </c>
      <c r="BQ208" s="88" t="s">
        <v>308</v>
      </c>
      <c r="BR208" s="87">
        <v>826060.86</v>
      </c>
      <c r="BS208" s="88" t="s">
        <v>308</v>
      </c>
      <c r="BT208" s="87">
        <v>274086.07</v>
      </c>
      <c r="BU208" s="88" t="s">
        <v>308</v>
      </c>
      <c r="BV208" s="87">
        <v>11.18</v>
      </c>
      <c r="BW208" s="88" t="s">
        <v>308</v>
      </c>
      <c r="BX208" s="87">
        <v>16105.83</v>
      </c>
      <c r="BY208" s="88" t="s">
        <v>308</v>
      </c>
      <c r="BZ208" s="87">
        <v>290203.08</v>
      </c>
      <c r="CA208" s="88" t="s">
        <v>308</v>
      </c>
      <c r="CB208" s="87">
        <v>99864.44</v>
      </c>
      <c r="CC208" s="88" t="s">
        <v>308</v>
      </c>
      <c r="CD208" s="87">
        <v>645.30999999999995</v>
      </c>
      <c r="CE208" s="88" t="s">
        <v>308</v>
      </c>
      <c r="CF208" s="87">
        <v>28525.63</v>
      </c>
      <c r="CG208" s="88" t="s">
        <v>308</v>
      </c>
      <c r="CH208" s="87">
        <v>29170.94</v>
      </c>
      <c r="CI208" s="88" t="s">
        <v>308</v>
      </c>
      <c r="CJ208" s="87">
        <v>129035.38</v>
      </c>
      <c r="CK208" s="88" t="s">
        <v>308</v>
      </c>
      <c r="CL208" s="88">
        <v>0</v>
      </c>
      <c r="CM208" s="88" t="s">
        <v>308</v>
      </c>
      <c r="CN208" s="88">
        <v>0</v>
      </c>
      <c r="CO208" s="88" t="s">
        <v>308</v>
      </c>
      <c r="CP208" s="88">
        <v>0</v>
      </c>
      <c r="CQ208" s="88" t="s">
        <v>308</v>
      </c>
      <c r="CR208" s="90">
        <v>159436.81</v>
      </c>
      <c r="CS208" s="88" t="s">
        <v>308</v>
      </c>
      <c r="CT208" s="87">
        <v>159436.81</v>
      </c>
      <c r="CU208" s="88" t="s">
        <v>308</v>
      </c>
      <c r="CV208" s="87">
        <v>578675.27</v>
      </c>
      <c r="CW208" s="88" t="s">
        <v>308</v>
      </c>
      <c r="CX208" s="87">
        <v>1404736.14</v>
      </c>
      <c r="CY208" s="88" t="s">
        <v>308</v>
      </c>
    </row>
    <row r="209" spans="1:103" ht="14.5" x14ac:dyDescent="0.35">
      <c r="A209" s="86" t="s">
        <v>410</v>
      </c>
      <c r="B209" s="86" t="s">
        <v>356</v>
      </c>
      <c r="C209" s="71" t="str">
        <f>'Correspondance tables'!K32</f>
        <v>ISIC 47</v>
      </c>
      <c r="D209" s="71" t="str">
        <f>VLOOKUP(C209, 'Correspondance tables'!$O$3:$P$73, 2, FALSE)</f>
        <v>ISIC 45T47</v>
      </c>
      <c r="E209" s="91">
        <v>7803.73</v>
      </c>
      <c r="F209" s="91">
        <v>295.18</v>
      </c>
      <c r="G209" s="91">
        <v>304.68</v>
      </c>
      <c r="H209" s="91">
        <v>956.52</v>
      </c>
      <c r="I209" s="91">
        <v>17855.669999999998</v>
      </c>
      <c r="J209" s="91">
        <v>3728.81</v>
      </c>
      <c r="K209" s="91">
        <v>1712.79</v>
      </c>
      <c r="L209" s="91">
        <v>1644.18</v>
      </c>
      <c r="M209" s="91">
        <v>723.56</v>
      </c>
      <c r="N209" s="91">
        <v>1150.0999999999999</v>
      </c>
      <c r="O209" s="91">
        <v>4983.5</v>
      </c>
      <c r="P209" s="91">
        <v>1712.61</v>
      </c>
      <c r="Q209" s="91">
        <v>3098.31</v>
      </c>
      <c r="R209" s="91">
        <v>1591.49</v>
      </c>
      <c r="S209" s="91">
        <v>2260.6</v>
      </c>
      <c r="T209" s="91">
        <v>3625.54</v>
      </c>
      <c r="U209" s="91">
        <v>4105.87</v>
      </c>
      <c r="V209" s="91">
        <v>3550.01</v>
      </c>
      <c r="W209" s="91">
        <v>4917.13</v>
      </c>
      <c r="X209" s="91">
        <v>9046.94</v>
      </c>
      <c r="Y209" s="91">
        <v>2834.21</v>
      </c>
      <c r="Z209" s="91">
        <v>4061.52</v>
      </c>
      <c r="AA209" s="91">
        <v>1758.08</v>
      </c>
      <c r="AB209" s="91">
        <v>2609.87</v>
      </c>
      <c r="AC209" s="91">
        <v>280.17</v>
      </c>
      <c r="AD209" s="91">
        <v>834.96</v>
      </c>
      <c r="AE209" s="91">
        <v>14031.31</v>
      </c>
      <c r="AF209" s="91">
        <v>1438.89</v>
      </c>
      <c r="AG209" s="91">
        <v>4336.09</v>
      </c>
      <c r="AH209" s="91">
        <v>30450.13</v>
      </c>
      <c r="AI209" s="91">
        <v>3207.99</v>
      </c>
      <c r="AJ209" s="91">
        <v>467.13</v>
      </c>
      <c r="AK209" s="91">
        <v>629.39</v>
      </c>
      <c r="AL209" s="91">
        <v>1030.6500000000001</v>
      </c>
      <c r="AM209" s="91">
        <v>192.52</v>
      </c>
      <c r="AN209" s="91">
        <v>10481.030000000001</v>
      </c>
      <c r="AO209" s="91">
        <v>1240.67</v>
      </c>
      <c r="AP209" s="91">
        <v>1219.8</v>
      </c>
      <c r="AQ209" s="91">
        <v>1540.41</v>
      </c>
      <c r="AR209" s="91">
        <v>856.85</v>
      </c>
      <c r="AS209" s="91">
        <v>574.87</v>
      </c>
      <c r="AT209" s="91">
        <v>397.29</v>
      </c>
      <c r="AU209" s="91">
        <v>245.94</v>
      </c>
      <c r="AV209" s="91">
        <v>927.41</v>
      </c>
      <c r="AW209" s="91">
        <v>813.98</v>
      </c>
      <c r="AX209" s="91">
        <v>1157.46</v>
      </c>
      <c r="AY209" s="91">
        <v>602.23</v>
      </c>
      <c r="AZ209" s="91">
        <v>577.52</v>
      </c>
      <c r="BA209" s="91">
        <v>724.34</v>
      </c>
      <c r="BB209" s="91">
        <v>351.2</v>
      </c>
      <c r="BC209" s="91">
        <v>90.98</v>
      </c>
      <c r="BD209" s="91">
        <v>98.97</v>
      </c>
      <c r="BE209" s="91">
        <v>1750.33</v>
      </c>
      <c r="BF209" s="91">
        <v>5153.1400000000003</v>
      </c>
      <c r="BG209" s="91">
        <v>2349.31</v>
      </c>
      <c r="BH209" s="91">
        <v>13423.78</v>
      </c>
      <c r="BI209" s="91">
        <v>3246.24</v>
      </c>
      <c r="BJ209" s="91">
        <v>840.72</v>
      </c>
      <c r="BK209" s="91">
        <v>616.59</v>
      </c>
      <c r="BL209" s="91">
        <v>630.14</v>
      </c>
      <c r="BM209" s="91">
        <v>216.17</v>
      </c>
      <c r="BN209" s="91">
        <v>834.58</v>
      </c>
      <c r="BO209" s="92">
        <v>0</v>
      </c>
      <c r="BP209" s="93">
        <v>0</v>
      </c>
      <c r="BQ209" s="92" t="s">
        <v>308</v>
      </c>
      <c r="BR209" s="91">
        <v>194192.1</v>
      </c>
      <c r="BS209" s="92" t="s">
        <v>308</v>
      </c>
      <c r="BT209" s="91">
        <v>720162.43</v>
      </c>
      <c r="BU209" s="92" t="s">
        <v>308</v>
      </c>
      <c r="BV209" s="91">
        <v>13.35</v>
      </c>
      <c r="BW209" s="92" t="s">
        <v>308</v>
      </c>
      <c r="BX209" s="91">
        <v>27673.52</v>
      </c>
      <c r="BY209" s="92" t="s">
        <v>308</v>
      </c>
      <c r="BZ209" s="91">
        <v>747849.31</v>
      </c>
      <c r="CA209" s="92" t="s">
        <v>308</v>
      </c>
      <c r="CB209" s="91">
        <v>20693.150000000001</v>
      </c>
      <c r="CC209" s="92" t="s">
        <v>308</v>
      </c>
      <c r="CD209" s="91">
        <v>1085.8800000000001</v>
      </c>
      <c r="CE209" s="92" t="s">
        <v>308</v>
      </c>
      <c r="CF209" s="91">
        <v>540.63</v>
      </c>
      <c r="CG209" s="92" t="s">
        <v>308</v>
      </c>
      <c r="CH209" s="91">
        <v>1626.51</v>
      </c>
      <c r="CI209" s="92" t="s">
        <v>308</v>
      </c>
      <c r="CJ209" s="91">
        <v>22319.65</v>
      </c>
      <c r="CK209" s="92" t="s">
        <v>308</v>
      </c>
      <c r="CL209" s="92">
        <v>0</v>
      </c>
      <c r="CM209" s="92" t="s">
        <v>308</v>
      </c>
      <c r="CN209" s="92">
        <v>0</v>
      </c>
      <c r="CO209" s="92" t="s">
        <v>308</v>
      </c>
      <c r="CP209" s="92">
        <v>0</v>
      </c>
      <c r="CQ209" s="92" t="s">
        <v>308</v>
      </c>
      <c r="CR209" s="94">
        <v>23161.49</v>
      </c>
      <c r="CS209" s="92" t="s">
        <v>308</v>
      </c>
      <c r="CT209" s="91">
        <v>23161.49</v>
      </c>
      <c r="CU209" s="92" t="s">
        <v>308</v>
      </c>
      <c r="CV209" s="91">
        <v>793330.45</v>
      </c>
      <c r="CW209" s="92" t="s">
        <v>308</v>
      </c>
      <c r="CX209" s="91">
        <v>987522.54</v>
      </c>
      <c r="CY209" s="92" t="s">
        <v>308</v>
      </c>
    </row>
    <row r="210" spans="1:103" ht="14.5" x14ac:dyDescent="0.35">
      <c r="A210" s="86" t="s">
        <v>410</v>
      </c>
      <c r="B210" s="86" t="s">
        <v>357</v>
      </c>
      <c r="C210" s="71" t="str">
        <f>'Correspondance tables'!K33</f>
        <v>ISIC 49</v>
      </c>
      <c r="D210" s="71" t="str">
        <f>VLOOKUP(C210, 'Correspondance tables'!$O$3:$P$73, 2, FALSE)</f>
        <v>ISIC 49T53</v>
      </c>
      <c r="E210" s="87">
        <v>4193.46</v>
      </c>
      <c r="F210" s="87">
        <v>1934.95</v>
      </c>
      <c r="G210" s="87">
        <v>127.96</v>
      </c>
      <c r="H210" s="87">
        <v>4006.13</v>
      </c>
      <c r="I210" s="87">
        <v>27473.09</v>
      </c>
      <c r="J210" s="87">
        <v>2964.69</v>
      </c>
      <c r="K210" s="87">
        <v>4440.79</v>
      </c>
      <c r="L210" s="87">
        <v>6203.12</v>
      </c>
      <c r="M210" s="87">
        <v>1226.24</v>
      </c>
      <c r="N210" s="87">
        <v>7220.71</v>
      </c>
      <c r="O210" s="87">
        <v>11130.55</v>
      </c>
      <c r="P210" s="87">
        <v>1475.37</v>
      </c>
      <c r="Q210" s="87">
        <v>5758.54</v>
      </c>
      <c r="R210" s="87">
        <v>9169.68</v>
      </c>
      <c r="S210" s="87">
        <v>9689.91</v>
      </c>
      <c r="T210" s="87">
        <v>5125.07</v>
      </c>
      <c r="U210" s="87">
        <v>2308.44</v>
      </c>
      <c r="V210" s="87">
        <v>3456.41</v>
      </c>
      <c r="W210" s="87">
        <v>6762.31</v>
      </c>
      <c r="X210" s="87">
        <v>10487.93</v>
      </c>
      <c r="Y210" s="87">
        <v>1456.72</v>
      </c>
      <c r="Z210" s="88">
        <v>3902</v>
      </c>
      <c r="AA210" s="87">
        <v>1414.92</v>
      </c>
      <c r="AB210" s="87">
        <v>15266.54</v>
      </c>
      <c r="AC210" s="87">
        <v>393.5</v>
      </c>
      <c r="AD210" s="87">
        <v>3580.17</v>
      </c>
      <c r="AE210" s="87">
        <v>14203.08</v>
      </c>
      <c r="AF210" s="87">
        <v>6076.89</v>
      </c>
      <c r="AG210" s="87">
        <v>67256.77</v>
      </c>
      <c r="AH210" s="87">
        <v>19160.75</v>
      </c>
      <c r="AI210" s="87">
        <v>65061.33</v>
      </c>
      <c r="AJ210" s="87">
        <v>1378.21</v>
      </c>
      <c r="AK210" s="87">
        <v>818.56</v>
      </c>
      <c r="AL210" s="87">
        <v>47106.76</v>
      </c>
      <c r="AM210" s="87">
        <v>2639.01</v>
      </c>
      <c r="AN210" s="87">
        <v>3576.5</v>
      </c>
      <c r="AO210" s="87">
        <v>2002.98</v>
      </c>
      <c r="AP210" s="87">
        <v>1348.54</v>
      </c>
      <c r="AQ210" s="87">
        <v>1118.79</v>
      </c>
      <c r="AR210" s="87">
        <v>1690.33</v>
      </c>
      <c r="AS210" s="87">
        <v>1669.83</v>
      </c>
      <c r="AT210" s="87">
        <v>1100.93</v>
      </c>
      <c r="AU210" s="87">
        <v>669.86</v>
      </c>
      <c r="AV210" s="87">
        <v>1129.3800000000001</v>
      </c>
      <c r="AW210" s="87">
        <v>2266.4</v>
      </c>
      <c r="AX210" s="87">
        <v>1227.23</v>
      </c>
      <c r="AY210" s="87">
        <v>1241.71</v>
      </c>
      <c r="AZ210" s="87">
        <v>751.85</v>
      </c>
      <c r="BA210" s="87">
        <v>856.98</v>
      </c>
      <c r="BB210" s="87">
        <v>1929.43</v>
      </c>
      <c r="BC210" s="87">
        <v>244.2</v>
      </c>
      <c r="BD210" s="87">
        <v>2840.16</v>
      </c>
      <c r="BE210" s="87">
        <v>2731.35</v>
      </c>
      <c r="BF210" s="87">
        <v>10985.12</v>
      </c>
      <c r="BG210" s="87">
        <v>12442.22</v>
      </c>
      <c r="BH210" s="87">
        <v>5719.06</v>
      </c>
      <c r="BI210" s="87">
        <v>2590.27</v>
      </c>
      <c r="BJ210" s="87">
        <v>798.6</v>
      </c>
      <c r="BK210" s="87">
        <v>870.01</v>
      </c>
      <c r="BL210" s="87">
        <v>1596.57</v>
      </c>
      <c r="BM210" s="87">
        <v>256.33</v>
      </c>
      <c r="BN210" s="87">
        <v>880.48</v>
      </c>
      <c r="BO210" s="88">
        <v>0</v>
      </c>
      <c r="BP210" s="89">
        <v>0</v>
      </c>
      <c r="BQ210" s="88" t="s">
        <v>308</v>
      </c>
      <c r="BR210" s="87">
        <v>439405.67</v>
      </c>
      <c r="BS210" s="88" t="s">
        <v>308</v>
      </c>
      <c r="BT210" s="87">
        <v>164561.76</v>
      </c>
      <c r="BU210" s="88" t="s">
        <v>308</v>
      </c>
      <c r="BV210" s="87">
        <v>0.11</v>
      </c>
      <c r="BW210" s="88" t="s">
        <v>308</v>
      </c>
      <c r="BX210" s="87">
        <v>18218.830000000002</v>
      </c>
      <c r="BY210" s="88" t="s">
        <v>308</v>
      </c>
      <c r="BZ210" s="87">
        <v>182780.7</v>
      </c>
      <c r="CA210" s="88" t="s">
        <v>308</v>
      </c>
      <c r="CB210" s="87">
        <v>4428.6400000000003</v>
      </c>
      <c r="CC210" s="88" t="s">
        <v>308</v>
      </c>
      <c r="CD210" s="87">
        <v>34.56</v>
      </c>
      <c r="CE210" s="88" t="s">
        <v>308</v>
      </c>
      <c r="CF210" s="87">
        <v>-4006.89</v>
      </c>
      <c r="CG210" s="88" t="s">
        <v>308</v>
      </c>
      <c r="CH210" s="87">
        <v>-3972.33</v>
      </c>
      <c r="CI210" s="88" t="s">
        <v>308</v>
      </c>
      <c r="CJ210" s="87">
        <v>456.32</v>
      </c>
      <c r="CK210" s="88" t="s">
        <v>308</v>
      </c>
      <c r="CL210" s="88">
        <v>0</v>
      </c>
      <c r="CM210" s="88" t="s">
        <v>308</v>
      </c>
      <c r="CN210" s="88">
        <v>0</v>
      </c>
      <c r="CO210" s="88" t="s">
        <v>308</v>
      </c>
      <c r="CP210" s="88">
        <v>0</v>
      </c>
      <c r="CQ210" s="88" t="s">
        <v>308</v>
      </c>
      <c r="CR210" s="90">
        <v>23555.43</v>
      </c>
      <c r="CS210" s="88" t="s">
        <v>308</v>
      </c>
      <c r="CT210" s="87">
        <v>23555.43</v>
      </c>
      <c r="CU210" s="88" t="s">
        <v>308</v>
      </c>
      <c r="CV210" s="87">
        <v>206792.44</v>
      </c>
      <c r="CW210" s="88" t="s">
        <v>308</v>
      </c>
      <c r="CX210" s="87">
        <v>646198.11</v>
      </c>
      <c r="CY210" s="88" t="s">
        <v>308</v>
      </c>
    </row>
    <row r="211" spans="1:103" ht="14.5" x14ac:dyDescent="0.35">
      <c r="A211" s="86" t="s">
        <v>410</v>
      </c>
      <c r="B211" s="86" t="s">
        <v>358</v>
      </c>
      <c r="C211" s="71" t="str">
        <f>'Correspondance tables'!K34</f>
        <v>ISIC 50</v>
      </c>
      <c r="D211" s="71" t="str">
        <f>VLOOKUP(C211, 'Correspondance tables'!$O$3:$P$73, 2, FALSE)</f>
        <v>ISIC 49T53</v>
      </c>
      <c r="E211" s="91">
        <v>130.78</v>
      </c>
      <c r="F211" s="91">
        <v>288.61</v>
      </c>
      <c r="G211" s="91">
        <v>138.46</v>
      </c>
      <c r="H211" s="91">
        <v>728.02</v>
      </c>
      <c r="I211" s="91">
        <v>1264.27</v>
      </c>
      <c r="J211" s="91">
        <v>177.64</v>
      </c>
      <c r="K211" s="91">
        <v>361.6</v>
      </c>
      <c r="L211" s="91">
        <v>448.26</v>
      </c>
      <c r="M211" s="91">
        <v>68.7</v>
      </c>
      <c r="N211" s="91">
        <v>1804.41</v>
      </c>
      <c r="O211" s="91">
        <v>1201.56</v>
      </c>
      <c r="P211" s="91">
        <v>93.74</v>
      </c>
      <c r="Q211" s="91">
        <v>279.69</v>
      </c>
      <c r="R211" s="91">
        <v>493.27</v>
      </c>
      <c r="S211" s="91">
        <v>1396.7</v>
      </c>
      <c r="T211" s="91">
        <v>587.96</v>
      </c>
      <c r="U211" s="91">
        <v>222.18</v>
      </c>
      <c r="V211" s="92">
        <v>222</v>
      </c>
      <c r="W211" s="91">
        <v>548.37</v>
      </c>
      <c r="X211" s="91">
        <v>579.15</v>
      </c>
      <c r="Y211" s="91">
        <v>126.02</v>
      </c>
      <c r="Z211" s="91">
        <v>173.79</v>
      </c>
      <c r="AA211" s="91">
        <v>111.15</v>
      </c>
      <c r="AB211" s="91">
        <v>525.6</v>
      </c>
      <c r="AC211" s="91">
        <v>6.32</v>
      </c>
      <c r="AD211" s="91">
        <v>139.30000000000001</v>
      </c>
      <c r="AE211" s="91">
        <v>573.26</v>
      </c>
      <c r="AF211" s="91">
        <v>987.21</v>
      </c>
      <c r="AG211" s="91">
        <v>4950.2700000000004</v>
      </c>
      <c r="AH211" s="91">
        <v>158.1</v>
      </c>
      <c r="AI211" s="91">
        <v>2290.85</v>
      </c>
      <c r="AJ211" s="91">
        <v>14241.5</v>
      </c>
      <c r="AK211" s="91">
        <v>84.77</v>
      </c>
      <c r="AL211" s="91">
        <v>5672.95</v>
      </c>
      <c r="AM211" s="91">
        <v>100.82</v>
      </c>
      <c r="AN211" s="91">
        <v>147.81</v>
      </c>
      <c r="AO211" s="91">
        <v>79.22</v>
      </c>
      <c r="AP211" s="91">
        <v>12.02</v>
      </c>
      <c r="AQ211" s="91">
        <v>107.68</v>
      </c>
      <c r="AR211" s="91">
        <v>72.459999999999994</v>
      </c>
      <c r="AS211" s="91">
        <v>92.94</v>
      </c>
      <c r="AT211" s="91">
        <v>64.88</v>
      </c>
      <c r="AU211" s="91">
        <v>49.62</v>
      </c>
      <c r="AV211" s="91">
        <v>30.79</v>
      </c>
      <c r="AW211" s="91">
        <v>80.680000000000007</v>
      </c>
      <c r="AX211" s="91">
        <v>63.28</v>
      </c>
      <c r="AY211" s="91">
        <v>17.79</v>
      </c>
      <c r="AZ211" s="91">
        <v>56.25</v>
      </c>
      <c r="BA211" s="91">
        <v>30.63</v>
      </c>
      <c r="BB211" s="91">
        <v>117.37</v>
      </c>
      <c r="BC211" s="91">
        <v>13.05</v>
      </c>
      <c r="BD211" s="91">
        <v>1147.21</v>
      </c>
      <c r="BE211" s="91">
        <v>96.74</v>
      </c>
      <c r="BF211" s="91">
        <v>180.5</v>
      </c>
      <c r="BG211" s="91">
        <v>109.55</v>
      </c>
      <c r="BH211" s="91">
        <v>132.57</v>
      </c>
      <c r="BI211" s="91">
        <v>68.87</v>
      </c>
      <c r="BJ211" s="91">
        <v>20.95</v>
      </c>
      <c r="BK211" s="91">
        <v>22.54</v>
      </c>
      <c r="BL211" s="91">
        <v>48.17</v>
      </c>
      <c r="BM211" s="91">
        <v>4.8899999999999997</v>
      </c>
      <c r="BN211" s="91">
        <v>13.21</v>
      </c>
      <c r="BO211" s="92">
        <v>0</v>
      </c>
      <c r="BP211" s="93">
        <v>0</v>
      </c>
      <c r="BQ211" s="92" t="s">
        <v>308</v>
      </c>
      <c r="BR211" s="91">
        <v>44058.95</v>
      </c>
      <c r="BS211" s="92" t="s">
        <v>308</v>
      </c>
      <c r="BT211" s="91">
        <v>20738.669999999998</v>
      </c>
      <c r="BU211" s="92" t="s">
        <v>308</v>
      </c>
      <c r="BV211" s="92">
        <v>0</v>
      </c>
      <c r="BW211" s="92" t="s">
        <v>308</v>
      </c>
      <c r="BX211" s="91">
        <v>198.42</v>
      </c>
      <c r="BY211" s="92" t="s">
        <v>308</v>
      </c>
      <c r="BZ211" s="91">
        <v>20937.099999999999</v>
      </c>
      <c r="CA211" s="92" t="s">
        <v>308</v>
      </c>
      <c r="CB211" s="91">
        <v>243.42</v>
      </c>
      <c r="CC211" s="92" t="s">
        <v>308</v>
      </c>
      <c r="CD211" s="91">
        <v>3.73</v>
      </c>
      <c r="CE211" s="92" t="s">
        <v>308</v>
      </c>
      <c r="CF211" s="91">
        <v>-1489.19</v>
      </c>
      <c r="CG211" s="92" t="s">
        <v>308</v>
      </c>
      <c r="CH211" s="91">
        <v>-1485.46</v>
      </c>
      <c r="CI211" s="92" t="s">
        <v>308</v>
      </c>
      <c r="CJ211" s="91">
        <v>-1242.04</v>
      </c>
      <c r="CK211" s="92" t="s">
        <v>308</v>
      </c>
      <c r="CL211" s="92">
        <v>0</v>
      </c>
      <c r="CM211" s="92" t="s">
        <v>308</v>
      </c>
      <c r="CN211" s="92">
        <v>0</v>
      </c>
      <c r="CO211" s="92" t="s">
        <v>308</v>
      </c>
      <c r="CP211" s="92">
        <v>0</v>
      </c>
      <c r="CQ211" s="92" t="s">
        <v>308</v>
      </c>
      <c r="CR211" s="94">
        <v>71092.66</v>
      </c>
      <c r="CS211" s="92" t="s">
        <v>308</v>
      </c>
      <c r="CT211" s="91">
        <v>71092.66</v>
      </c>
      <c r="CU211" s="92" t="s">
        <v>308</v>
      </c>
      <c r="CV211" s="91">
        <v>90787.72</v>
      </c>
      <c r="CW211" s="92" t="s">
        <v>308</v>
      </c>
      <c r="CX211" s="91">
        <v>134846.67000000001</v>
      </c>
      <c r="CY211" s="92" t="s">
        <v>308</v>
      </c>
    </row>
    <row r="212" spans="1:103" ht="14.5" x14ac:dyDescent="0.35">
      <c r="A212" s="86" t="s">
        <v>410</v>
      </c>
      <c r="B212" s="86" t="s">
        <v>359</v>
      </c>
      <c r="C212" s="71" t="str">
        <f>'Correspondance tables'!K35</f>
        <v>ISIC 51</v>
      </c>
      <c r="D212" s="71" t="str">
        <f>VLOOKUP(C212, 'Correspondance tables'!$O$3:$P$73, 2, FALSE)</f>
        <v>ISIC 49T53</v>
      </c>
      <c r="E212" s="87">
        <v>67.95</v>
      </c>
      <c r="F212" s="87">
        <v>27.47</v>
      </c>
      <c r="G212" s="87">
        <v>16.7</v>
      </c>
      <c r="H212" s="87">
        <v>306.48</v>
      </c>
      <c r="I212" s="87">
        <v>725.69</v>
      </c>
      <c r="J212" s="87">
        <v>152.4</v>
      </c>
      <c r="K212" s="87">
        <v>74.09</v>
      </c>
      <c r="L212" s="87">
        <v>130.15</v>
      </c>
      <c r="M212" s="87">
        <v>56.36</v>
      </c>
      <c r="N212" s="87">
        <v>149.66999999999999</v>
      </c>
      <c r="O212" s="87">
        <v>511.36</v>
      </c>
      <c r="P212" s="87">
        <v>210.64</v>
      </c>
      <c r="Q212" s="87">
        <v>215.68</v>
      </c>
      <c r="R212" s="87">
        <v>188.59</v>
      </c>
      <c r="S212" s="87">
        <v>241.23</v>
      </c>
      <c r="T212" s="87">
        <v>319.11</v>
      </c>
      <c r="U212" s="87">
        <v>689.26</v>
      </c>
      <c r="V212" s="87">
        <v>315.3</v>
      </c>
      <c r="W212" s="87">
        <v>911.42</v>
      </c>
      <c r="X212" s="87">
        <v>548.58000000000004</v>
      </c>
      <c r="Y212" s="87">
        <v>284.08999999999997</v>
      </c>
      <c r="Z212" s="87">
        <v>304.17</v>
      </c>
      <c r="AA212" s="87">
        <v>212.02</v>
      </c>
      <c r="AB212" s="87">
        <v>353.69</v>
      </c>
      <c r="AC212" s="87">
        <v>13.32</v>
      </c>
      <c r="AD212" s="87">
        <v>146.87</v>
      </c>
      <c r="AE212" s="87">
        <v>583.04</v>
      </c>
      <c r="AF212" s="87">
        <v>397.33</v>
      </c>
      <c r="AG212" s="87">
        <v>2349.3000000000002</v>
      </c>
      <c r="AH212" s="87">
        <v>792.45</v>
      </c>
      <c r="AI212" s="87">
        <v>1077.0899999999999</v>
      </c>
      <c r="AJ212" s="87">
        <v>345.68</v>
      </c>
      <c r="AK212" s="87">
        <v>7714.67</v>
      </c>
      <c r="AL212" s="87">
        <v>4682.3599999999997</v>
      </c>
      <c r="AM212" s="87">
        <v>831.13</v>
      </c>
      <c r="AN212" s="87">
        <v>545.44000000000005</v>
      </c>
      <c r="AO212" s="88">
        <v>158</v>
      </c>
      <c r="AP212" s="87">
        <v>264.91000000000003</v>
      </c>
      <c r="AQ212" s="87">
        <v>240.14</v>
      </c>
      <c r="AR212" s="87">
        <v>449.4</v>
      </c>
      <c r="AS212" s="87">
        <v>3273.06</v>
      </c>
      <c r="AT212" s="87">
        <v>1316.27</v>
      </c>
      <c r="AU212" s="87">
        <v>702.96</v>
      </c>
      <c r="AV212" s="87">
        <v>141.05000000000001</v>
      </c>
      <c r="AW212" s="87">
        <v>2248.59</v>
      </c>
      <c r="AX212" s="87">
        <v>600.75</v>
      </c>
      <c r="AY212" s="87">
        <v>423.55</v>
      </c>
      <c r="AZ212" s="87">
        <v>497.43</v>
      </c>
      <c r="BA212" s="87">
        <v>317.24</v>
      </c>
      <c r="BB212" s="87">
        <v>445.66</v>
      </c>
      <c r="BC212" s="87">
        <v>142.05000000000001</v>
      </c>
      <c r="BD212" s="87">
        <v>10422.620000000001</v>
      </c>
      <c r="BE212" s="87">
        <v>882.63</v>
      </c>
      <c r="BF212" s="87">
        <v>1976.76</v>
      </c>
      <c r="BG212" s="87">
        <v>459.64</v>
      </c>
      <c r="BH212" s="87">
        <v>495.66</v>
      </c>
      <c r="BI212" s="87">
        <v>271.3</v>
      </c>
      <c r="BJ212" s="87">
        <v>277.41000000000003</v>
      </c>
      <c r="BK212" s="87">
        <v>241.66</v>
      </c>
      <c r="BL212" s="87">
        <v>718.54</v>
      </c>
      <c r="BM212" s="87">
        <v>20.76</v>
      </c>
      <c r="BN212" s="87">
        <v>74.94</v>
      </c>
      <c r="BO212" s="88">
        <v>0</v>
      </c>
      <c r="BP212" s="89">
        <v>0</v>
      </c>
      <c r="BQ212" s="88" t="s">
        <v>308</v>
      </c>
      <c r="BR212" s="87">
        <v>53553.77</v>
      </c>
      <c r="BS212" s="88" t="s">
        <v>308</v>
      </c>
      <c r="BT212" s="87">
        <v>54471.97</v>
      </c>
      <c r="BU212" s="88" t="s">
        <v>308</v>
      </c>
      <c r="BV212" s="88">
        <v>0</v>
      </c>
      <c r="BW212" s="88" t="s">
        <v>308</v>
      </c>
      <c r="BX212" s="87">
        <v>350.47</v>
      </c>
      <c r="BY212" s="88" t="s">
        <v>308</v>
      </c>
      <c r="BZ212" s="87">
        <v>54822.43</v>
      </c>
      <c r="CA212" s="88" t="s">
        <v>308</v>
      </c>
      <c r="CB212" s="87">
        <v>41.68</v>
      </c>
      <c r="CC212" s="88" t="s">
        <v>308</v>
      </c>
      <c r="CD212" s="87">
        <v>0.56000000000000005</v>
      </c>
      <c r="CE212" s="88" t="s">
        <v>308</v>
      </c>
      <c r="CF212" s="87">
        <v>0.04</v>
      </c>
      <c r="CG212" s="88" t="s">
        <v>308</v>
      </c>
      <c r="CH212" s="87">
        <v>0.6</v>
      </c>
      <c r="CI212" s="88" t="s">
        <v>308</v>
      </c>
      <c r="CJ212" s="87">
        <v>42.28</v>
      </c>
      <c r="CK212" s="88" t="s">
        <v>308</v>
      </c>
      <c r="CL212" s="88">
        <v>0</v>
      </c>
      <c r="CM212" s="88" t="s">
        <v>308</v>
      </c>
      <c r="CN212" s="88">
        <v>0</v>
      </c>
      <c r="CO212" s="88" t="s">
        <v>308</v>
      </c>
      <c r="CP212" s="88">
        <v>0</v>
      </c>
      <c r="CQ212" s="88" t="s">
        <v>308</v>
      </c>
      <c r="CR212" s="90">
        <v>31036.75</v>
      </c>
      <c r="CS212" s="88" t="s">
        <v>308</v>
      </c>
      <c r="CT212" s="87">
        <v>31036.75</v>
      </c>
      <c r="CU212" s="88" t="s">
        <v>308</v>
      </c>
      <c r="CV212" s="87">
        <v>85901.46</v>
      </c>
      <c r="CW212" s="88" t="s">
        <v>308</v>
      </c>
      <c r="CX212" s="87">
        <v>139455.23000000001</v>
      </c>
      <c r="CY212" s="88" t="s">
        <v>308</v>
      </c>
    </row>
    <row r="213" spans="1:103" ht="14.5" x14ac:dyDescent="0.35">
      <c r="A213" s="86" t="s">
        <v>410</v>
      </c>
      <c r="B213" s="86" t="s">
        <v>360</v>
      </c>
      <c r="C213" s="71" t="str">
        <f>'Correspondance tables'!K36</f>
        <v>ISIC 52</v>
      </c>
      <c r="D213" s="71" t="str">
        <f>VLOOKUP(C213, 'Correspondance tables'!$O$3:$P$73, 2, FALSE)</f>
        <v>ISIC 49T53</v>
      </c>
      <c r="E213" s="91">
        <v>887.9</v>
      </c>
      <c r="F213" s="91">
        <v>152.82</v>
      </c>
      <c r="G213" s="91">
        <v>437.95</v>
      </c>
      <c r="H213" s="91">
        <v>1722.43</v>
      </c>
      <c r="I213" s="91">
        <v>14686.17</v>
      </c>
      <c r="J213" s="91">
        <v>1277.4000000000001</v>
      </c>
      <c r="K213" s="91">
        <v>1621.76</v>
      </c>
      <c r="L213" s="91">
        <v>2949.91</v>
      </c>
      <c r="M213" s="91">
        <v>596.41</v>
      </c>
      <c r="N213" s="91">
        <v>3819.49</v>
      </c>
      <c r="O213" s="91">
        <v>5388.33</v>
      </c>
      <c r="P213" s="91">
        <v>1890.9</v>
      </c>
      <c r="Q213" s="91">
        <v>2419.0500000000002</v>
      </c>
      <c r="R213" s="91">
        <v>2888.21</v>
      </c>
      <c r="S213" s="91">
        <v>3476.3</v>
      </c>
      <c r="T213" s="91">
        <v>2537.4699999999998</v>
      </c>
      <c r="U213" s="91">
        <v>1911.23</v>
      </c>
      <c r="V213" s="91">
        <v>2065.88</v>
      </c>
      <c r="W213" s="91">
        <v>5655.67</v>
      </c>
      <c r="X213" s="91">
        <v>8664.2000000000007</v>
      </c>
      <c r="Y213" s="91">
        <v>1219.8399999999999</v>
      </c>
      <c r="Z213" s="91">
        <v>1323.3</v>
      </c>
      <c r="AA213" s="91">
        <v>952.92</v>
      </c>
      <c r="AB213" s="91">
        <v>3353.13</v>
      </c>
      <c r="AC213" s="91">
        <v>255.46</v>
      </c>
      <c r="AD213" s="91">
        <v>1630.57</v>
      </c>
      <c r="AE213" s="91">
        <v>5921.78</v>
      </c>
      <c r="AF213" s="91">
        <v>4314.4399999999996</v>
      </c>
      <c r="AG213" s="91">
        <v>74371.789999999994</v>
      </c>
      <c r="AH213" s="91">
        <v>17684.330000000002</v>
      </c>
      <c r="AI213" s="91">
        <v>62682.12</v>
      </c>
      <c r="AJ213" s="91">
        <v>22495.37</v>
      </c>
      <c r="AK213" s="91">
        <v>16364.46</v>
      </c>
      <c r="AL213" s="91">
        <v>100993.60000000001</v>
      </c>
      <c r="AM213" s="91">
        <v>9516.99</v>
      </c>
      <c r="AN213" s="91">
        <v>2021.53</v>
      </c>
      <c r="AO213" s="91">
        <v>1188.6400000000001</v>
      </c>
      <c r="AP213" s="91">
        <v>384.38</v>
      </c>
      <c r="AQ213" s="91">
        <v>1198.1199999999999</v>
      </c>
      <c r="AR213" s="91">
        <v>1867.74</v>
      </c>
      <c r="AS213" s="91">
        <v>1806.11</v>
      </c>
      <c r="AT213" s="91">
        <v>961.55</v>
      </c>
      <c r="AU213" s="91">
        <v>415.4</v>
      </c>
      <c r="AV213" s="91">
        <v>813.04</v>
      </c>
      <c r="AW213" s="91">
        <v>2458.08</v>
      </c>
      <c r="AX213" s="91">
        <v>1095.47</v>
      </c>
      <c r="AY213" s="91">
        <v>399.59</v>
      </c>
      <c r="AZ213" s="91">
        <v>334.48</v>
      </c>
      <c r="BA213" s="91">
        <v>772.97</v>
      </c>
      <c r="BB213" s="91">
        <v>1724.13</v>
      </c>
      <c r="BC213" s="91">
        <v>214.16</v>
      </c>
      <c r="BD213" s="91">
        <v>811.3</v>
      </c>
      <c r="BE213" s="91">
        <v>2807.66</v>
      </c>
      <c r="BF213" s="91">
        <v>2398.64</v>
      </c>
      <c r="BG213" s="91">
        <v>469.31</v>
      </c>
      <c r="BH213" s="91">
        <v>493.45</v>
      </c>
      <c r="BI213" s="91">
        <v>155.66</v>
      </c>
      <c r="BJ213" s="91">
        <v>404.75</v>
      </c>
      <c r="BK213" s="91">
        <v>327.39</v>
      </c>
      <c r="BL213" s="91">
        <v>163.33000000000001</v>
      </c>
      <c r="BM213" s="91">
        <v>129.53</v>
      </c>
      <c r="BN213" s="91">
        <v>276.37</v>
      </c>
      <c r="BO213" s="92">
        <v>0</v>
      </c>
      <c r="BP213" s="93">
        <v>0</v>
      </c>
      <c r="BQ213" s="92" t="s">
        <v>308</v>
      </c>
      <c r="BR213" s="91">
        <v>414222.34</v>
      </c>
      <c r="BS213" s="92" t="s">
        <v>308</v>
      </c>
      <c r="BT213" s="91">
        <v>27253.43</v>
      </c>
      <c r="BU213" s="92" t="s">
        <v>308</v>
      </c>
      <c r="BV213" s="91">
        <v>17.3</v>
      </c>
      <c r="BW213" s="92" t="s">
        <v>308</v>
      </c>
      <c r="BX213" s="91">
        <v>44049.52</v>
      </c>
      <c r="BY213" s="92" t="s">
        <v>308</v>
      </c>
      <c r="BZ213" s="91">
        <v>71320.25</v>
      </c>
      <c r="CA213" s="92" t="s">
        <v>308</v>
      </c>
      <c r="CB213" s="91">
        <v>342.69</v>
      </c>
      <c r="CC213" s="92" t="s">
        <v>308</v>
      </c>
      <c r="CD213" s="91">
        <v>2.1</v>
      </c>
      <c r="CE213" s="92" t="s">
        <v>308</v>
      </c>
      <c r="CF213" s="91">
        <v>10.39</v>
      </c>
      <c r="CG213" s="92" t="s">
        <v>308</v>
      </c>
      <c r="CH213" s="91">
        <v>12.49</v>
      </c>
      <c r="CI213" s="92" t="s">
        <v>308</v>
      </c>
      <c r="CJ213" s="91">
        <v>355.19</v>
      </c>
      <c r="CK213" s="92" t="s">
        <v>308</v>
      </c>
      <c r="CL213" s="92">
        <v>0</v>
      </c>
      <c r="CM213" s="92" t="s">
        <v>308</v>
      </c>
      <c r="CN213" s="92">
        <v>0</v>
      </c>
      <c r="CO213" s="92" t="s">
        <v>308</v>
      </c>
      <c r="CP213" s="92">
        <v>0</v>
      </c>
      <c r="CQ213" s="92" t="s">
        <v>308</v>
      </c>
      <c r="CR213" s="94">
        <v>28745.32</v>
      </c>
      <c r="CS213" s="92" t="s">
        <v>308</v>
      </c>
      <c r="CT213" s="91">
        <v>28745.32</v>
      </c>
      <c r="CU213" s="92" t="s">
        <v>308</v>
      </c>
      <c r="CV213" s="91">
        <v>100420.76</v>
      </c>
      <c r="CW213" s="92" t="s">
        <v>308</v>
      </c>
      <c r="CX213" s="91">
        <v>514643.1</v>
      </c>
      <c r="CY213" s="92" t="s">
        <v>308</v>
      </c>
    </row>
    <row r="214" spans="1:103" ht="14.5" x14ac:dyDescent="0.35">
      <c r="A214" s="86" t="s">
        <v>410</v>
      </c>
      <c r="B214" s="86" t="s">
        <v>361</v>
      </c>
      <c r="C214" s="71" t="str">
        <f>'Correspondance tables'!K37</f>
        <v>ISIC 53</v>
      </c>
      <c r="D214" s="71" t="str">
        <f>VLOOKUP(C214, 'Correspondance tables'!$O$3:$P$73, 2, FALSE)</f>
        <v>ISIC 49T53</v>
      </c>
      <c r="E214" s="87">
        <v>172.86</v>
      </c>
      <c r="F214" s="87">
        <v>33.229999999999997</v>
      </c>
      <c r="G214" s="87">
        <v>11.9</v>
      </c>
      <c r="H214" s="87">
        <v>122.9</v>
      </c>
      <c r="I214" s="87">
        <v>1532.43</v>
      </c>
      <c r="J214" s="87">
        <v>384.35</v>
      </c>
      <c r="K214" s="87">
        <v>152.5</v>
      </c>
      <c r="L214" s="87">
        <v>197.81</v>
      </c>
      <c r="M214" s="87">
        <v>429.53</v>
      </c>
      <c r="N214" s="87">
        <v>184.61</v>
      </c>
      <c r="O214" s="87">
        <v>1952.89</v>
      </c>
      <c r="P214" s="87">
        <v>914.17</v>
      </c>
      <c r="Q214" s="87">
        <v>478.54</v>
      </c>
      <c r="R214" s="87">
        <v>357.18</v>
      </c>
      <c r="S214" s="87">
        <v>375.09</v>
      </c>
      <c r="T214" s="87">
        <v>826.7</v>
      </c>
      <c r="U214" s="87">
        <v>1264.32</v>
      </c>
      <c r="V214" s="87">
        <v>1280.45</v>
      </c>
      <c r="W214" s="87">
        <v>2571.35</v>
      </c>
      <c r="X214" s="87">
        <v>1240.26</v>
      </c>
      <c r="Y214" s="87">
        <v>141.41</v>
      </c>
      <c r="Z214" s="87">
        <v>919.6</v>
      </c>
      <c r="AA214" s="87">
        <v>464.86</v>
      </c>
      <c r="AB214" s="87">
        <v>1607.18</v>
      </c>
      <c r="AC214" s="87">
        <v>307.83</v>
      </c>
      <c r="AD214" s="87">
        <v>716.74</v>
      </c>
      <c r="AE214" s="87">
        <v>1018.5</v>
      </c>
      <c r="AF214" s="87">
        <v>1122.5999999999999</v>
      </c>
      <c r="AG214" s="87">
        <v>9025.06</v>
      </c>
      <c r="AH214" s="87">
        <v>16828.5</v>
      </c>
      <c r="AI214" s="87">
        <v>2290.21</v>
      </c>
      <c r="AJ214" s="87">
        <v>114.28</v>
      </c>
      <c r="AK214" s="87">
        <v>249.11</v>
      </c>
      <c r="AL214" s="87">
        <v>1619.13</v>
      </c>
      <c r="AM214" s="87">
        <v>9894.66</v>
      </c>
      <c r="AN214" s="87">
        <v>1653.16</v>
      </c>
      <c r="AO214" s="87">
        <v>2006.32</v>
      </c>
      <c r="AP214" s="87">
        <v>526.29</v>
      </c>
      <c r="AQ214" s="87">
        <v>4401.66</v>
      </c>
      <c r="AR214" s="87">
        <v>1859.88</v>
      </c>
      <c r="AS214" s="87">
        <v>7054.76</v>
      </c>
      <c r="AT214" s="87">
        <v>3119.7</v>
      </c>
      <c r="AU214" s="87">
        <v>1699.33</v>
      </c>
      <c r="AV214" s="87">
        <v>999.39</v>
      </c>
      <c r="AW214" s="87">
        <v>3196.61</v>
      </c>
      <c r="AX214" s="87">
        <v>902.14</v>
      </c>
      <c r="AY214" s="87">
        <v>463.92</v>
      </c>
      <c r="AZ214" s="87">
        <v>538.1</v>
      </c>
      <c r="BA214" s="87">
        <v>745.39</v>
      </c>
      <c r="BB214" s="87">
        <v>678.08</v>
      </c>
      <c r="BC214" s="87">
        <v>918.55</v>
      </c>
      <c r="BD214" s="87">
        <v>511.17</v>
      </c>
      <c r="BE214" s="87">
        <v>2066.79</v>
      </c>
      <c r="BF214" s="87">
        <v>8591.51</v>
      </c>
      <c r="BG214" s="87">
        <v>1683.43</v>
      </c>
      <c r="BH214" s="87">
        <v>1624.94</v>
      </c>
      <c r="BI214" s="87">
        <v>1306.75</v>
      </c>
      <c r="BJ214" s="87">
        <v>864.11</v>
      </c>
      <c r="BK214" s="87">
        <v>407.43</v>
      </c>
      <c r="BL214" s="87">
        <v>800.77</v>
      </c>
      <c r="BM214" s="87">
        <v>68.2</v>
      </c>
      <c r="BN214" s="87">
        <v>289.36</v>
      </c>
      <c r="BO214" s="88">
        <v>0</v>
      </c>
      <c r="BP214" s="89">
        <v>0</v>
      </c>
      <c r="BQ214" s="88" t="s">
        <v>308</v>
      </c>
      <c r="BR214" s="87">
        <v>109780.5</v>
      </c>
      <c r="BS214" s="88" t="s">
        <v>308</v>
      </c>
      <c r="BT214" s="87">
        <v>9579.84</v>
      </c>
      <c r="BU214" s="88" t="s">
        <v>308</v>
      </c>
      <c r="BV214" s="88">
        <v>0</v>
      </c>
      <c r="BW214" s="88" t="s">
        <v>308</v>
      </c>
      <c r="BX214" s="87">
        <v>5.93</v>
      </c>
      <c r="BY214" s="88" t="s">
        <v>308</v>
      </c>
      <c r="BZ214" s="87">
        <v>9585.7800000000007</v>
      </c>
      <c r="CA214" s="88" t="s">
        <v>308</v>
      </c>
      <c r="CB214" s="87">
        <v>0.23</v>
      </c>
      <c r="CC214" s="88" t="s">
        <v>308</v>
      </c>
      <c r="CD214" s="88">
        <v>0</v>
      </c>
      <c r="CE214" s="88" t="s">
        <v>308</v>
      </c>
      <c r="CF214" s="87">
        <v>-0.14000000000000001</v>
      </c>
      <c r="CG214" s="88" t="s">
        <v>308</v>
      </c>
      <c r="CH214" s="87">
        <v>-0.14000000000000001</v>
      </c>
      <c r="CI214" s="88" t="s">
        <v>308</v>
      </c>
      <c r="CJ214" s="87">
        <v>0.09</v>
      </c>
      <c r="CK214" s="88" t="s">
        <v>308</v>
      </c>
      <c r="CL214" s="88">
        <v>0</v>
      </c>
      <c r="CM214" s="88" t="s">
        <v>308</v>
      </c>
      <c r="CN214" s="88">
        <v>0</v>
      </c>
      <c r="CO214" s="88" t="s">
        <v>308</v>
      </c>
      <c r="CP214" s="88">
        <v>0</v>
      </c>
      <c r="CQ214" s="88" t="s">
        <v>308</v>
      </c>
      <c r="CR214" s="90">
        <v>3200.01</v>
      </c>
      <c r="CS214" s="88" t="s">
        <v>308</v>
      </c>
      <c r="CT214" s="87">
        <v>3200.01</v>
      </c>
      <c r="CU214" s="88" t="s">
        <v>308</v>
      </c>
      <c r="CV214" s="87">
        <v>12785.88</v>
      </c>
      <c r="CW214" s="88" t="s">
        <v>308</v>
      </c>
      <c r="CX214" s="87">
        <v>122566.39</v>
      </c>
      <c r="CY214" s="88" t="s">
        <v>308</v>
      </c>
    </row>
    <row r="215" spans="1:103" ht="14.5" x14ac:dyDescent="0.35">
      <c r="A215" s="86" t="s">
        <v>410</v>
      </c>
      <c r="B215" s="86" t="s">
        <v>362</v>
      </c>
      <c r="C215" s="71" t="str">
        <f>'Correspondance tables'!K38</f>
        <v>ISIC 55-56</v>
      </c>
      <c r="D215" s="71" t="str">
        <f>VLOOKUP(C215, 'Correspondance tables'!$O$3:$P$73, 2, FALSE)</f>
        <v>ISIC 55T56</v>
      </c>
      <c r="E215" s="91">
        <v>324.02</v>
      </c>
      <c r="F215" s="91">
        <v>43.98</v>
      </c>
      <c r="G215" s="91">
        <v>13.5</v>
      </c>
      <c r="H215" s="91">
        <v>370.07</v>
      </c>
      <c r="I215" s="91">
        <v>2674.31</v>
      </c>
      <c r="J215" s="91">
        <v>655.57</v>
      </c>
      <c r="K215" s="91">
        <v>405.71</v>
      </c>
      <c r="L215" s="91">
        <v>162.77000000000001</v>
      </c>
      <c r="M215" s="91">
        <v>206.59</v>
      </c>
      <c r="N215" s="91">
        <v>335.79</v>
      </c>
      <c r="O215" s="91">
        <v>1214.25</v>
      </c>
      <c r="P215" s="91">
        <v>697.2</v>
      </c>
      <c r="Q215" s="91">
        <v>902.44</v>
      </c>
      <c r="R215" s="91">
        <v>615.28</v>
      </c>
      <c r="S215" s="91">
        <v>1072.48</v>
      </c>
      <c r="T215" s="91">
        <v>1380.84</v>
      </c>
      <c r="U215" s="91">
        <v>763.8</v>
      </c>
      <c r="V215" s="91">
        <v>792.42</v>
      </c>
      <c r="W215" s="91">
        <v>2066.39</v>
      </c>
      <c r="X215" s="91">
        <v>739.43</v>
      </c>
      <c r="Y215" s="91">
        <v>499.3</v>
      </c>
      <c r="Z215" s="91">
        <v>680.17</v>
      </c>
      <c r="AA215" s="91">
        <v>1021.79</v>
      </c>
      <c r="AB215" s="91">
        <v>2191.02</v>
      </c>
      <c r="AC215" s="91">
        <v>247.6</v>
      </c>
      <c r="AD215" s="91">
        <v>566.71</v>
      </c>
      <c r="AE215" s="91">
        <v>5322.01</v>
      </c>
      <c r="AF215" s="91">
        <v>1505.4</v>
      </c>
      <c r="AG215" s="91">
        <v>9885.16</v>
      </c>
      <c r="AH215" s="91">
        <v>5012.7700000000004</v>
      </c>
      <c r="AI215" s="91">
        <v>3201.35</v>
      </c>
      <c r="AJ215" s="91">
        <v>887.16</v>
      </c>
      <c r="AK215" s="91">
        <v>3199.1</v>
      </c>
      <c r="AL215" s="91">
        <v>1966.31</v>
      </c>
      <c r="AM215" s="91">
        <v>278.39999999999998</v>
      </c>
      <c r="AN215" s="91">
        <v>7340.7</v>
      </c>
      <c r="AO215" s="91">
        <v>604.66</v>
      </c>
      <c r="AP215" s="91">
        <v>1571.66</v>
      </c>
      <c r="AQ215" s="91">
        <v>1163.28</v>
      </c>
      <c r="AR215" s="91">
        <v>3427.87</v>
      </c>
      <c r="AS215" s="91">
        <v>3697.36</v>
      </c>
      <c r="AT215" s="91">
        <v>3620.72</v>
      </c>
      <c r="AU215" s="91">
        <v>1664.47</v>
      </c>
      <c r="AV215" s="91">
        <v>1877.19</v>
      </c>
      <c r="AW215" s="91">
        <v>5944.17</v>
      </c>
      <c r="AX215" s="91">
        <v>2237.3200000000002</v>
      </c>
      <c r="AY215" s="91">
        <v>1138.53</v>
      </c>
      <c r="AZ215" s="91">
        <v>915.7</v>
      </c>
      <c r="BA215" s="91">
        <v>910.36</v>
      </c>
      <c r="BB215" s="91">
        <v>1699.95</v>
      </c>
      <c r="BC215" s="91">
        <v>685.34</v>
      </c>
      <c r="BD215" s="91">
        <v>13754.08</v>
      </c>
      <c r="BE215" s="91">
        <v>4780.58</v>
      </c>
      <c r="BF215" s="91">
        <v>6247.5</v>
      </c>
      <c r="BG215" s="91">
        <v>5446.74</v>
      </c>
      <c r="BH215" s="91">
        <v>5864.19</v>
      </c>
      <c r="BI215" s="91">
        <v>4741.55</v>
      </c>
      <c r="BJ215" s="91">
        <v>1256.49</v>
      </c>
      <c r="BK215" s="91">
        <v>1316.31</v>
      </c>
      <c r="BL215" s="91">
        <v>1767.22</v>
      </c>
      <c r="BM215" s="91">
        <v>87.13</v>
      </c>
      <c r="BN215" s="91">
        <v>1183.68</v>
      </c>
      <c r="BO215" s="92">
        <v>0</v>
      </c>
      <c r="BP215" s="93">
        <v>0</v>
      </c>
      <c r="BQ215" s="92" t="s">
        <v>308</v>
      </c>
      <c r="BR215" s="91">
        <v>136845.84</v>
      </c>
      <c r="BS215" s="92" t="s">
        <v>308</v>
      </c>
      <c r="BT215" s="91">
        <v>611153.96</v>
      </c>
      <c r="BU215" s="92" t="s">
        <v>308</v>
      </c>
      <c r="BV215" s="91">
        <v>1821.71</v>
      </c>
      <c r="BW215" s="92" t="s">
        <v>308</v>
      </c>
      <c r="BX215" s="91">
        <v>2411.4899999999998</v>
      </c>
      <c r="BY215" s="92" t="s">
        <v>308</v>
      </c>
      <c r="BZ215" s="91">
        <v>615387.15</v>
      </c>
      <c r="CA215" s="92" t="s">
        <v>308</v>
      </c>
      <c r="CB215" s="91">
        <v>0.38</v>
      </c>
      <c r="CC215" s="92" t="s">
        <v>308</v>
      </c>
      <c r="CD215" s="92">
        <v>0</v>
      </c>
      <c r="CE215" s="92" t="s">
        <v>308</v>
      </c>
      <c r="CF215" s="91">
        <v>1.36</v>
      </c>
      <c r="CG215" s="92" t="s">
        <v>308</v>
      </c>
      <c r="CH215" s="91">
        <v>1.36</v>
      </c>
      <c r="CI215" s="92" t="s">
        <v>308</v>
      </c>
      <c r="CJ215" s="91">
        <v>1.74</v>
      </c>
      <c r="CK215" s="92" t="s">
        <v>308</v>
      </c>
      <c r="CL215" s="92">
        <v>0</v>
      </c>
      <c r="CM215" s="92" t="s">
        <v>308</v>
      </c>
      <c r="CN215" s="92">
        <v>0</v>
      </c>
      <c r="CO215" s="92" t="s">
        <v>308</v>
      </c>
      <c r="CP215" s="92">
        <v>0</v>
      </c>
      <c r="CQ215" s="92" t="s">
        <v>308</v>
      </c>
      <c r="CR215" s="94">
        <v>18601.75</v>
      </c>
      <c r="CS215" s="92" t="s">
        <v>308</v>
      </c>
      <c r="CT215" s="91">
        <v>18601.75</v>
      </c>
      <c r="CU215" s="92" t="s">
        <v>308</v>
      </c>
      <c r="CV215" s="91">
        <v>633990.64</v>
      </c>
      <c r="CW215" s="92" t="s">
        <v>308</v>
      </c>
      <c r="CX215" s="91">
        <v>770836.49</v>
      </c>
      <c r="CY215" s="92" t="s">
        <v>308</v>
      </c>
    </row>
    <row r="216" spans="1:103" ht="14.5" x14ac:dyDescent="0.35">
      <c r="A216" s="86" t="s">
        <v>410</v>
      </c>
      <c r="B216" s="86" t="s">
        <v>363</v>
      </c>
      <c r="C216" s="71" t="str">
        <f>'Correspondance tables'!K39</f>
        <v>ISIC 58</v>
      </c>
      <c r="D216" s="71" t="str">
        <f>VLOOKUP(C216, 'Correspondance tables'!$O$3:$P$73, 2, FALSE)</f>
        <v>ISIC 58T60</v>
      </c>
      <c r="E216" s="87">
        <v>234.16</v>
      </c>
      <c r="F216" s="87">
        <v>33.5</v>
      </c>
      <c r="G216" s="87">
        <v>3.85</v>
      </c>
      <c r="H216" s="87">
        <v>327.60000000000002</v>
      </c>
      <c r="I216" s="87">
        <v>892.24</v>
      </c>
      <c r="J216" s="87">
        <v>193.06</v>
      </c>
      <c r="K216" s="87">
        <v>97.67</v>
      </c>
      <c r="L216" s="87">
        <v>245.17</v>
      </c>
      <c r="M216" s="87">
        <v>909.67</v>
      </c>
      <c r="N216" s="87">
        <v>389.58</v>
      </c>
      <c r="O216" s="87">
        <v>680.8</v>
      </c>
      <c r="P216" s="87">
        <v>762.21</v>
      </c>
      <c r="Q216" s="87">
        <v>265.77</v>
      </c>
      <c r="R216" s="87">
        <v>206.46</v>
      </c>
      <c r="S216" s="87">
        <v>342.53</v>
      </c>
      <c r="T216" s="87">
        <v>447.54</v>
      </c>
      <c r="U216" s="87">
        <v>538.49</v>
      </c>
      <c r="V216" s="87">
        <v>545.63</v>
      </c>
      <c r="W216" s="87">
        <v>676.29</v>
      </c>
      <c r="X216" s="87">
        <v>877.29</v>
      </c>
      <c r="Y216" s="87">
        <v>203.2</v>
      </c>
      <c r="Z216" s="87">
        <v>312.89999999999998</v>
      </c>
      <c r="AA216" s="87">
        <v>241.46</v>
      </c>
      <c r="AB216" s="87">
        <v>583.53</v>
      </c>
      <c r="AC216" s="87">
        <v>90.9</v>
      </c>
      <c r="AD216" s="87">
        <v>651.02</v>
      </c>
      <c r="AE216" s="87">
        <v>706.23</v>
      </c>
      <c r="AF216" s="87">
        <v>753.5</v>
      </c>
      <c r="AG216" s="87">
        <v>2908.12</v>
      </c>
      <c r="AH216" s="87">
        <v>1820.59</v>
      </c>
      <c r="AI216" s="87">
        <v>466.3</v>
      </c>
      <c r="AJ216" s="87">
        <v>89.3</v>
      </c>
      <c r="AK216" s="87">
        <v>186.4</v>
      </c>
      <c r="AL216" s="87">
        <v>529.91</v>
      </c>
      <c r="AM216" s="87">
        <v>175.85</v>
      </c>
      <c r="AN216" s="87">
        <v>1037.03</v>
      </c>
      <c r="AO216" s="87">
        <v>4884.05</v>
      </c>
      <c r="AP216" s="87">
        <v>801.1</v>
      </c>
      <c r="AQ216" s="87">
        <v>1068.99</v>
      </c>
      <c r="AR216" s="87">
        <v>3004.18</v>
      </c>
      <c r="AS216" s="87">
        <v>3165.91</v>
      </c>
      <c r="AT216" s="87">
        <v>1277.3900000000001</v>
      </c>
      <c r="AU216" s="87">
        <v>1765.4</v>
      </c>
      <c r="AV216" s="87">
        <v>607.36</v>
      </c>
      <c r="AW216" s="87">
        <v>2522.7600000000002</v>
      </c>
      <c r="AX216" s="87">
        <v>1961.14</v>
      </c>
      <c r="AY216" s="87">
        <v>1732.03</v>
      </c>
      <c r="AZ216" s="87">
        <v>5256.95</v>
      </c>
      <c r="BA216" s="87">
        <v>1158.3900000000001</v>
      </c>
      <c r="BB216" s="87">
        <v>482.27</v>
      </c>
      <c r="BC216" s="87">
        <v>327.38</v>
      </c>
      <c r="BD216" s="87">
        <v>302.70999999999998</v>
      </c>
      <c r="BE216" s="87">
        <v>1855.69</v>
      </c>
      <c r="BF216" s="87">
        <v>5442.16</v>
      </c>
      <c r="BG216" s="87">
        <v>5622.95</v>
      </c>
      <c r="BH216" s="87">
        <v>2022.84</v>
      </c>
      <c r="BI216" s="87">
        <v>1382.93</v>
      </c>
      <c r="BJ216" s="87">
        <v>2160.35</v>
      </c>
      <c r="BK216" s="87">
        <v>760.39</v>
      </c>
      <c r="BL216" s="87">
        <v>1538.6</v>
      </c>
      <c r="BM216" s="87">
        <v>27.46</v>
      </c>
      <c r="BN216" s="87">
        <v>210.27</v>
      </c>
      <c r="BO216" s="88">
        <v>0</v>
      </c>
      <c r="BP216" s="89">
        <v>0</v>
      </c>
      <c r="BQ216" s="88" t="s">
        <v>308</v>
      </c>
      <c r="BR216" s="87">
        <v>70767.38</v>
      </c>
      <c r="BS216" s="88" t="s">
        <v>308</v>
      </c>
      <c r="BT216" s="87">
        <v>51539.839999999997</v>
      </c>
      <c r="BU216" s="88" t="s">
        <v>308</v>
      </c>
      <c r="BV216" s="87">
        <v>45.15</v>
      </c>
      <c r="BW216" s="88" t="s">
        <v>308</v>
      </c>
      <c r="BX216" s="87">
        <v>316.52999999999997</v>
      </c>
      <c r="BY216" s="88" t="s">
        <v>308</v>
      </c>
      <c r="BZ216" s="87">
        <v>51901.53</v>
      </c>
      <c r="CA216" s="88" t="s">
        <v>308</v>
      </c>
      <c r="CB216" s="87">
        <v>37335.919999999998</v>
      </c>
      <c r="CC216" s="88" t="s">
        <v>308</v>
      </c>
      <c r="CD216" s="88">
        <v>0</v>
      </c>
      <c r="CE216" s="88" t="s">
        <v>308</v>
      </c>
      <c r="CF216" s="87">
        <v>20.72</v>
      </c>
      <c r="CG216" s="88" t="s">
        <v>308</v>
      </c>
      <c r="CH216" s="87">
        <v>20.72</v>
      </c>
      <c r="CI216" s="88" t="s">
        <v>308</v>
      </c>
      <c r="CJ216" s="87">
        <v>37356.639999999999</v>
      </c>
      <c r="CK216" s="88" t="s">
        <v>308</v>
      </c>
      <c r="CL216" s="88">
        <v>0</v>
      </c>
      <c r="CM216" s="88" t="s">
        <v>308</v>
      </c>
      <c r="CN216" s="88">
        <v>0</v>
      </c>
      <c r="CO216" s="88" t="s">
        <v>308</v>
      </c>
      <c r="CP216" s="88">
        <v>0</v>
      </c>
      <c r="CQ216" s="88" t="s">
        <v>308</v>
      </c>
      <c r="CR216" s="90">
        <v>26981.18</v>
      </c>
      <c r="CS216" s="88" t="s">
        <v>308</v>
      </c>
      <c r="CT216" s="87">
        <v>26981.18</v>
      </c>
      <c r="CU216" s="88" t="s">
        <v>308</v>
      </c>
      <c r="CV216" s="87">
        <v>116239.35</v>
      </c>
      <c r="CW216" s="88" t="s">
        <v>308</v>
      </c>
      <c r="CX216" s="87">
        <v>187006.73</v>
      </c>
      <c r="CY216" s="88" t="s">
        <v>308</v>
      </c>
    </row>
    <row r="217" spans="1:103" ht="14.5" x14ac:dyDescent="0.35">
      <c r="A217" s="86" t="s">
        <v>410</v>
      </c>
      <c r="B217" s="86" t="s">
        <v>364</v>
      </c>
      <c r="C217" s="71" t="str">
        <f>'Correspondance tables'!K40</f>
        <v>ISIC 59-60</v>
      </c>
      <c r="D217" s="71" t="str">
        <f>VLOOKUP(C217, 'Correspondance tables'!$O$3:$P$73, 2, FALSE)</f>
        <v>ISIC 58T60</v>
      </c>
      <c r="E217" s="91">
        <v>7.13</v>
      </c>
      <c r="F217" s="91">
        <v>6.33</v>
      </c>
      <c r="G217" s="91">
        <v>6.76</v>
      </c>
      <c r="H217" s="91">
        <v>20.27</v>
      </c>
      <c r="I217" s="91">
        <v>947.91</v>
      </c>
      <c r="J217" s="91">
        <v>85.04</v>
      </c>
      <c r="K217" s="91">
        <v>42.86</v>
      </c>
      <c r="L217" s="91">
        <v>44.7</v>
      </c>
      <c r="M217" s="91">
        <v>208.73</v>
      </c>
      <c r="N217" s="91">
        <v>47.51</v>
      </c>
      <c r="O217" s="91">
        <v>205.56</v>
      </c>
      <c r="P217" s="91">
        <v>174.41</v>
      </c>
      <c r="Q217" s="91">
        <v>51.01</v>
      </c>
      <c r="R217" s="91">
        <v>49.63</v>
      </c>
      <c r="S217" s="91">
        <v>39.479999999999997</v>
      </c>
      <c r="T217" s="91">
        <v>94.41</v>
      </c>
      <c r="U217" s="91">
        <v>108.18</v>
      </c>
      <c r="V217" s="91">
        <v>65.040000000000006</v>
      </c>
      <c r="W217" s="91">
        <v>114.69</v>
      </c>
      <c r="X217" s="91">
        <v>109.33</v>
      </c>
      <c r="Y217" s="91">
        <v>149.41</v>
      </c>
      <c r="Z217" s="91">
        <v>109.25</v>
      </c>
      <c r="AA217" s="91">
        <v>41.75</v>
      </c>
      <c r="AB217" s="91">
        <v>219.12</v>
      </c>
      <c r="AC217" s="91">
        <v>47.08</v>
      </c>
      <c r="AD217" s="91">
        <v>89.84</v>
      </c>
      <c r="AE217" s="91">
        <v>389.36</v>
      </c>
      <c r="AF217" s="91">
        <v>372.87</v>
      </c>
      <c r="AG217" s="91">
        <v>2160.64</v>
      </c>
      <c r="AH217" s="91">
        <v>1916.65</v>
      </c>
      <c r="AI217" s="91">
        <v>115.76</v>
      </c>
      <c r="AJ217" s="91">
        <v>78.08</v>
      </c>
      <c r="AK217" s="91">
        <v>102.16</v>
      </c>
      <c r="AL217" s="91">
        <v>231.51</v>
      </c>
      <c r="AM217" s="91">
        <v>58.83</v>
      </c>
      <c r="AN217" s="91">
        <v>1401.85</v>
      </c>
      <c r="AO217" s="91">
        <v>1754.48</v>
      </c>
      <c r="AP217" s="91">
        <v>25925.360000000001</v>
      </c>
      <c r="AQ217" s="91">
        <v>3737.36</v>
      </c>
      <c r="AR217" s="91">
        <v>2997.52</v>
      </c>
      <c r="AS217" s="91">
        <v>233.43</v>
      </c>
      <c r="AT217" s="91">
        <v>158.29</v>
      </c>
      <c r="AU217" s="91">
        <v>72.05</v>
      </c>
      <c r="AV217" s="91">
        <v>438.37</v>
      </c>
      <c r="AW217" s="91">
        <v>2335.98</v>
      </c>
      <c r="AX217" s="91">
        <v>1049.26</v>
      </c>
      <c r="AY217" s="91">
        <v>642.30999999999995</v>
      </c>
      <c r="AZ217" s="91">
        <v>10923.88</v>
      </c>
      <c r="BA217" s="91">
        <v>275.39</v>
      </c>
      <c r="BB217" s="91">
        <v>827.18</v>
      </c>
      <c r="BC217" s="91">
        <v>122.88</v>
      </c>
      <c r="BD217" s="91">
        <v>78.45</v>
      </c>
      <c r="BE217" s="91">
        <v>1446.25</v>
      </c>
      <c r="BF217" s="91">
        <v>573.92999999999995</v>
      </c>
      <c r="BG217" s="91">
        <v>634.84</v>
      </c>
      <c r="BH217" s="91">
        <v>374.63</v>
      </c>
      <c r="BI217" s="91">
        <v>220.3</v>
      </c>
      <c r="BJ217" s="91">
        <v>1355.26</v>
      </c>
      <c r="BK217" s="91">
        <v>896.51</v>
      </c>
      <c r="BL217" s="91">
        <v>837.72</v>
      </c>
      <c r="BM217" s="91">
        <v>26.44</v>
      </c>
      <c r="BN217" s="91">
        <v>175.04</v>
      </c>
      <c r="BO217" s="92">
        <v>0</v>
      </c>
      <c r="BP217" s="93">
        <v>0</v>
      </c>
      <c r="BQ217" s="92" t="s">
        <v>308</v>
      </c>
      <c r="BR217" s="91">
        <v>68026.25</v>
      </c>
      <c r="BS217" s="92" t="s">
        <v>308</v>
      </c>
      <c r="BT217" s="91">
        <v>39866.959999999999</v>
      </c>
      <c r="BU217" s="92" t="s">
        <v>308</v>
      </c>
      <c r="BV217" s="91">
        <v>5955.72</v>
      </c>
      <c r="BW217" s="92" t="s">
        <v>308</v>
      </c>
      <c r="BX217" s="91">
        <v>14716.85</v>
      </c>
      <c r="BY217" s="92" t="s">
        <v>308</v>
      </c>
      <c r="BZ217" s="91">
        <v>60539.53</v>
      </c>
      <c r="CA217" s="92" t="s">
        <v>308</v>
      </c>
      <c r="CB217" s="91">
        <v>20247.38</v>
      </c>
      <c r="CC217" s="92" t="s">
        <v>308</v>
      </c>
      <c r="CD217" s="91">
        <v>-12.79</v>
      </c>
      <c r="CE217" s="92" t="s">
        <v>308</v>
      </c>
      <c r="CF217" s="91">
        <v>396.71</v>
      </c>
      <c r="CG217" s="92" t="s">
        <v>308</v>
      </c>
      <c r="CH217" s="91">
        <v>383.91</v>
      </c>
      <c r="CI217" s="92" t="s">
        <v>308</v>
      </c>
      <c r="CJ217" s="91">
        <v>20631.29</v>
      </c>
      <c r="CK217" s="92" t="s">
        <v>308</v>
      </c>
      <c r="CL217" s="92">
        <v>0</v>
      </c>
      <c r="CM217" s="92" t="s">
        <v>308</v>
      </c>
      <c r="CN217" s="92">
        <v>0</v>
      </c>
      <c r="CO217" s="92" t="s">
        <v>308</v>
      </c>
      <c r="CP217" s="92">
        <v>0</v>
      </c>
      <c r="CQ217" s="92" t="s">
        <v>308</v>
      </c>
      <c r="CR217" s="94">
        <v>10147.23</v>
      </c>
      <c r="CS217" s="92" t="s">
        <v>308</v>
      </c>
      <c r="CT217" s="91">
        <v>10147.23</v>
      </c>
      <c r="CU217" s="92" t="s">
        <v>308</v>
      </c>
      <c r="CV217" s="91">
        <v>91318.05</v>
      </c>
      <c r="CW217" s="92" t="s">
        <v>308</v>
      </c>
      <c r="CX217" s="91">
        <v>159344.31</v>
      </c>
      <c r="CY217" s="92" t="s">
        <v>308</v>
      </c>
    </row>
    <row r="218" spans="1:103" ht="14.5" x14ac:dyDescent="0.35">
      <c r="A218" s="86" t="s">
        <v>410</v>
      </c>
      <c r="B218" s="86" t="s">
        <v>365</v>
      </c>
      <c r="C218" s="71" t="str">
        <f>'Correspondance tables'!K41</f>
        <v>ISIC 61</v>
      </c>
      <c r="D218" s="71" t="str">
        <f>VLOOKUP(C218, 'Correspondance tables'!$O$3:$P$73, 2, FALSE)</f>
        <v>ISIC 61</v>
      </c>
      <c r="E218" s="87">
        <v>519.52</v>
      </c>
      <c r="F218" s="87">
        <v>79.19</v>
      </c>
      <c r="G218" s="87">
        <v>79.66</v>
      </c>
      <c r="H218" s="87">
        <v>421.04</v>
      </c>
      <c r="I218" s="87">
        <v>2493.19</v>
      </c>
      <c r="J218" s="87">
        <v>688.92</v>
      </c>
      <c r="K218" s="87">
        <v>329.96</v>
      </c>
      <c r="L218" s="87">
        <v>483.05</v>
      </c>
      <c r="M218" s="87">
        <v>345.25</v>
      </c>
      <c r="N218" s="87">
        <v>420.25</v>
      </c>
      <c r="O218" s="87">
        <v>1324.33</v>
      </c>
      <c r="P218" s="87">
        <v>684.86</v>
      </c>
      <c r="Q218" s="87">
        <v>943.98</v>
      </c>
      <c r="R218" s="87">
        <v>878.25</v>
      </c>
      <c r="S218" s="87">
        <v>944.89</v>
      </c>
      <c r="T218" s="87">
        <v>1357.87</v>
      </c>
      <c r="U218" s="87">
        <v>890.28</v>
      </c>
      <c r="V218" s="87">
        <v>667.46</v>
      </c>
      <c r="W218" s="87">
        <v>1702.97</v>
      </c>
      <c r="X218" s="87">
        <v>1189.9000000000001</v>
      </c>
      <c r="Y218" s="87">
        <v>465.45</v>
      </c>
      <c r="Z218" s="87">
        <v>715.12</v>
      </c>
      <c r="AA218" s="87">
        <v>506.77</v>
      </c>
      <c r="AB218" s="87">
        <v>2687.99</v>
      </c>
      <c r="AC218" s="87">
        <v>502.07</v>
      </c>
      <c r="AD218" s="87">
        <v>772.35</v>
      </c>
      <c r="AE218" s="87">
        <v>3443.84</v>
      </c>
      <c r="AF218" s="87">
        <v>1703.09</v>
      </c>
      <c r="AG218" s="87">
        <v>8998.91</v>
      </c>
      <c r="AH218" s="87">
        <v>6199.42</v>
      </c>
      <c r="AI218" s="87">
        <v>1749.01</v>
      </c>
      <c r="AJ218" s="87">
        <v>242.68</v>
      </c>
      <c r="AK218" s="87">
        <v>340.15</v>
      </c>
      <c r="AL218" s="87">
        <v>1973.72</v>
      </c>
      <c r="AM218" s="87">
        <v>1928.12</v>
      </c>
      <c r="AN218" s="87">
        <v>4540.2</v>
      </c>
      <c r="AO218" s="87">
        <v>1894.3</v>
      </c>
      <c r="AP218" s="87">
        <v>2317.71</v>
      </c>
      <c r="AQ218" s="87">
        <v>53393.98</v>
      </c>
      <c r="AR218" s="87">
        <v>6086.2</v>
      </c>
      <c r="AS218" s="87">
        <v>10843.97</v>
      </c>
      <c r="AT218" s="87">
        <v>4666.37</v>
      </c>
      <c r="AU218" s="87">
        <v>5309.97</v>
      </c>
      <c r="AV218" s="87">
        <v>3632.87</v>
      </c>
      <c r="AW218" s="87">
        <v>6130.38</v>
      </c>
      <c r="AX218" s="87">
        <v>2178.8000000000002</v>
      </c>
      <c r="AY218" s="87">
        <v>1513.25</v>
      </c>
      <c r="AZ218" s="87">
        <v>1538.25</v>
      </c>
      <c r="BA218" s="87">
        <v>1315.76</v>
      </c>
      <c r="BB218" s="87">
        <v>1447.55</v>
      </c>
      <c r="BC218" s="87">
        <v>1179.21</v>
      </c>
      <c r="BD218" s="87">
        <v>1462.61</v>
      </c>
      <c r="BE218" s="87">
        <v>3350.24</v>
      </c>
      <c r="BF218" s="87">
        <v>9374.5300000000007</v>
      </c>
      <c r="BG218" s="87">
        <v>2166.5500000000002</v>
      </c>
      <c r="BH218" s="87">
        <v>3655.81</v>
      </c>
      <c r="BI218" s="87">
        <v>1878.17</v>
      </c>
      <c r="BJ218" s="87">
        <v>1950.66</v>
      </c>
      <c r="BK218" s="87">
        <v>857.66</v>
      </c>
      <c r="BL218" s="87">
        <v>982.59</v>
      </c>
      <c r="BM218" s="87">
        <v>270.97000000000003</v>
      </c>
      <c r="BN218" s="87">
        <v>1114.4000000000001</v>
      </c>
      <c r="BO218" s="88">
        <v>0</v>
      </c>
      <c r="BP218" s="89">
        <v>0</v>
      </c>
      <c r="BQ218" s="88" t="s">
        <v>308</v>
      </c>
      <c r="BR218" s="87">
        <v>183726.48</v>
      </c>
      <c r="BS218" s="88" t="s">
        <v>308</v>
      </c>
      <c r="BT218" s="87">
        <v>146049.91</v>
      </c>
      <c r="BU218" s="88" t="s">
        <v>308</v>
      </c>
      <c r="BV218" s="87">
        <v>4.46</v>
      </c>
      <c r="BW218" s="88" t="s">
        <v>308</v>
      </c>
      <c r="BX218" s="87">
        <v>782.54</v>
      </c>
      <c r="BY218" s="88" t="s">
        <v>308</v>
      </c>
      <c r="BZ218" s="87">
        <v>146836.91</v>
      </c>
      <c r="CA218" s="88" t="s">
        <v>308</v>
      </c>
      <c r="CB218" s="87">
        <v>13.8</v>
      </c>
      <c r="CC218" s="88" t="s">
        <v>308</v>
      </c>
      <c r="CD218" s="87">
        <v>-0.01</v>
      </c>
      <c r="CE218" s="88" t="s">
        <v>308</v>
      </c>
      <c r="CF218" s="87">
        <v>154.1</v>
      </c>
      <c r="CG218" s="88" t="s">
        <v>308</v>
      </c>
      <c r="CH218" s="87">
        <v>154.09</v>
      </c>
      <c r="CI218" s="88" t="s">
        <v>308</v>
      </c>
      <c r="CJ218" s="87">
        <v>167.89</v>
      </c>
      <c r="CK218" s="88" t="s">
        <v>308</v>
      </c>
      <c r="CL218" s="88">
        <v>0</v>
      </c>
      <c r="CM218" s="88" t="s">
        <v>308</v>
      </c>
      <c r="CN218" s="88">
        <v>0</v>
      </c>
      <c r="CO218" s="88" t="s">
        <v>308</v>
      </c>
      <c r="CP218" s="88">
        <v>0</v>
      </c>
      <c r="CQ218" s="88" t="s">
        <v>308</v>
      </c>
      <c r="CR218" s="90">
        <v>17550.189999999999</v>
      </c>
      <c r="CS218" s="88" t="s">
        <v>308</v>
      </c>
      <c r="CT218" s="87">
        <v>17550.189999999999</v>
      </c>
      <c r="CU218" s="88" t="s">
        <v>308</v>
      </c>
      <c r="CV218" s="87">
        <v>164554.99</v>
      </c>
      <c r="CW218" s="88" t="s">
        <v>308</v>
      </c>
      <c r="CX218" s="87">
        <v>348281.48</v>
      </c>
      <c r="CY218" s="88" t="s">
        <v>308</v>
      </c>
    </row>
    <row r="219" spans="1:103" ht="14.5" x14ac:dyDescent="0.35">
      <c r="A219" s="86" t="s">
        <v>410</v>
      </c>
      <c r="B219" s="86" t="s">
        <v>366</v>
      </c>
      <c r="C219" s="71" t="str">
        <f>'Correspondance tables'!K42</f>
        <v>ISIC 62-63</v>
      </c>
      <c r="D219" s="71" t="str">
        <f>VLOOKUP(C219, 'Correspondance tables'!$O$3:$P$73, 2, FALSE)</f>
        <v>ISIC 62T63</v>
      </c>
      <c r="E219" s="91">
        <v>425.88</v>
      </c>
      <c r="F219" s="91">
        <v>81.66</v>
      </c>
      <c r="G219" s="91">
        <v>17.059999999999999</v>
      </c>
      <c r="H219" s="91">
        <v>816.47</v>
      </c>
      <c r="I219" s="91">
        <v>3599.32</v>
      </c>
      <c r="J219" s="91">
        <v>915.98</v>
      </c>
      <c r="K219" s="91">
        <v>396.04</v>
      </c>
      <c r="L219" s="92">
        <v>983</v>
      </c>
      <c r="M219" s="91">
        <v>859.61</v>
      </c>
      <c r="N219" s="91">
        <v>1149.0999999999999</v>
      </c>
      <c r="O219" s="91">
        <v>3435.41</v>
      </c>
      <c r="P219" s="91">
        <v>1877.91</v>
      </c>
      <c r="Q219" s="91">
        <v>1297.46</v>
      </c>
      <c r="R219" s="91">
        <v>933.77</v>
      </c>
      <c r="S219" s="91">
        <v>1764.67</v>
      </c>
      <c r="T219" s="91">
        <v>2820.7</v>
      </c>
      <c r="U219" s="91">
        <v>3121.7</v>
      </c>
      <c r="V219" s="91">
        <v>2211.3000000000002</v>
      </c>
      <c r="W219" s="91">
        <v>5048.68</v>
      </c>
      <c r="X219" s="91">
        <v>4832.2700000000004</v>
      </c>
      <c r="Y219" s="91">
        <v>2171.02</v>
      </c>
      <c r="Z219" s="91">
        <v>1181.27</v>
      </c>
      <c r="AA219" s="91">
        <v>1510.43</v>
      </c>
      <c r="AB219" s="91">
        <v>5664.05</v>
      </c>
      <c r="AC219" s="92">
        <v>639</v>
      </c>
      <c r="AD219" s="91">
        <v>2547.04</v>
      </c>
      <c r="AE219" s="91">
        <v>6872.38</v>
      </c>
      <c r="AF219" s="91">
        <v>3477.15</v>
      </c>
      <c r="AG219" s="91">
        <v>15530.53</v>
      </c>
      <c r="AH219" s="91">
        <v>10098.27</v>
      </c>
      <c r="AI219" s="91">
        <v>4529.6400000000003</v>
      </c>
      <c r="AJ219" s="91">
        <v>767.03</v>
      </c>
      <c r="AK219" s="91">
        <v>1551.49</v>
      </c>
      <c r="AL219" s="91">
        <v>5116.3</v>
      </c>
      <c r="AM219" s="91">
        <v>2345.4899999999998</v>
      </c>
      <c r="AN219" s="91">
        <v>2533.29</v>
      </c>
      <c r="AO219" s="91">
        <v>7108.19</v>
      </c>
      <c r="AP219" s="91">
        <v>2665.04</v>
      </c>
      <c r="AQ219" s="91">
        <v>14310.94</v>
      </c>
      <c r="AR219" s="91">
        <v>110775.33</v>
      </c>
      <c r="AS219" s="91">
        <v>25480.94</v>
      </c>
      <c r="AT219" s="91">
        <v>10935.77</v>
      </c>
      <c r="AU219" s="91">
        <v>8659.2900000000009</v>
      </c>
      <c r="AV219" s="91">
        <v>4710.24</v>
      </c>
      <c r="AW219" s="91">
        <v>15522.88</v>
      </c>
      <c r="AX219" s="91">
        <v>5543.37</v>
      </c>
      <c r="AY219" s="91">
        <v>4782.2700000000004</v>
      </c>
      <c r="AZ219" s="91">
        <v>2518.67</v>
      </c>
      <c r="BA219" s="91">
        <v>2654.92</v>
      </c>
      <c r="BB219" s="91">
        <v>2715.3</v>
      </c>
      <c r="BC219" s="91">
        <v>1539.5</v>
      </c>
      <c r="BD219" s="91">
        <v>1165.8599999999999</v>
      </c>
      <c r="BE219" s="91">
        <v>6369.83</v>
      </c>
      <c r="BF219" s="91">
        <v>14014.57</v>
      </c>
      <c r="BG219" s="91">
        <v>5638.46</v>
      </c>
      <c r="BH219" s="91">
        <v>6712.39</v>
      </c>
      <c r="BI219" s="92">
        <v>2405</v>
      </c>
      <c r="BJ219" s="91">
        <v>2728.3</v>
      </c>
      <c r="BK219" s="91">
        <v>857.25</v>
      </c>
      <c r="BL219" s="91">
        <v>1532.28</v>
      </c>
      <c r="BM219" s="91">
        <v>531.32000000000005</v>
      </c>
      <c r="BN219" s="92">
        <v>953</v>
      </c>
      <c r="BO219" s="92">
        <v>0</v>
      </c>
      <c r="BP219" s="93">
        <v>0</v>
      </c>
      <c r="BQ219" s="92" t="s">
        <v>308</v>
      </c>
      <c r="BR219" s="91">
        <v>365953.32</v>
      </c>
      <c r="BS219" s="92" t="s">
        <v>308</v>
      </c>
      <c r="BT219" s="91">
        <v>3144.83</v>
      </c>
      <c r="BU219" s="92" t="s">
        <v>308</v>
      </c>
      <c r="BV219" s="91">
        <v>3.23</v>
      </c>
      <c r="BW219" s="92" t="s">
        <v>308</v>
      </c>
      <c r="BX219" s="91">
        <v>1103.79</v>
      </c>
      <c r="BY219" s="92" t="s">
        <v>308</v>
      </c>
      <c r="BZ219" s="91">
        <v>4251.8500000000004</v>
      </c>
      <c r="CA219" s="92" t="s">
        <v>308</v>
      </c>
      <c r="CB219" s="91">
        <v>218016.92</v>
      </c>
      <c r="CC219" s="92" t="s">
        <v>308</v>
      </c>
      <c r="CD219" s="92">
        <v>0</v>
      </c>
      <c r="CE219" s="92" t="s">
        <v>308</v>
      </c>
      <c r="CF219" s="91">
        <v>494.15</v>
      </c>
      <c r="CG219" s="92" t="s">
        <v>308</v>
      </c>
      <c r="CH219" s="91">
        <v>494.15</v>
      </c>
      <c r="CI219" s="92" t="s">
        <v>308</v>
      </c>
      <c r="CJ219" s="91">
        <v>218511.07</v>
      </c>
      <c r="CK219" s="92" t="s">
        <v>308</v>
      </c>
      <c r="CL219" s="92">
        <v>0</v>
      </c>
      <c r="CM219" s="92" t="s">
        <v>308</v>
      </c>
      <c r="CN219" s="92">
        <v>0</v>
      </c>
      <c r="CO219" s="92" t="s">
        <v>308</v>
      </c>
      <c r="CP219" s="92">
        <v>0</v>
      </c>
      <c r="CQ219" s="92" t="s">
        <v>308</v>
      </c>
      <c r="CR219" s="94">
        <v>66079.070000000007</v>
      </c>
      <c r="CS219" s="92" t="s">
        <v>308</v>
      </c>
      <c r="CT219" s="91">
        <v>66079.070000000007</v>
      </c>
      <c r="CU219" s="92" t="s">
        <v>308</v>
      </c>
      <c r="CV219" s="91">
        <v>288841.99</v>
      </c>
      <c r="CW219" s="92" t="s">
        <v>308</v>
      </c>
      <c r="CX219" s="91">
        <v>654795.31000000006</v>
      </c>
      <c r="CY219" s="92" t="s">
        <v>308</v>
      </c>
    </row>
    <row r="220" spans="1:103" ht="14.5" x14ac:dyDescent="0.35">
      <c r="A220" s="86" t="s">
        <v>410</v>
      </c>
      <c r="B220" s="86" t="s">
        <v>367</v>
      </c>
      <c r="C220" s="71" t="str">
        <f>'Correspondance tables'!K43</f>
        <v>ISIC 64</v>
      </c>
      <c r="D220" s="71" t="str">
        <f>VLOOKUP(C220, 'Correspondance tables'!$O$3:$P$73, 2, FALSE)</f>
        <v>ISIC 64T66</v>
      </c>
      <c r="E220" s="87">
        <v>7475.85</v>
      </c>
      <c r="F220" s="87">
        <v>530.04999999999995</v>
      </c>
      <c r="G220" s="87">
        <v>345.74</v>
      </c>
      <c r="H220" s="87">
        <v>3476.41</v>
      </c>
      <c r="I220" s="87">
        <v>13394.43</v>
      </c>
      <c r="J220" s="87">
        <v>2996.88</v>
      </c>
      <c r="K220" s="87">
        <v>1465.15</v>
      </c>
      <c r="L220" s="87">
        <v>1922.08</v>
      </c>
      <c r="M220" s="87">
        <v>1043.05</v>
      </c>
      <c r="N220" s="87">
        <v>4100.8599999999997</v>
      </c>
      <c r="O220" s="87">
        <v>6077.24</v>
      </c>
      <c r="P220" s="87">
        <v>2892.28</v>
      </c>
      <c r="Q220" s="87">
        <v>3389.78</v>
      </c>
      <c r="R220" s="87">
        <v>2725.34</v>
      </c>
      <c r="S220" s="87">
        <v>3644.19</v>
      </c>
      <c r="T220" s="87">
        <v>5523.81</v>
      </c>
      <c r="U220" s="88">
        <v>3114</v>
      </c>
      <c r="V220" s="87">
        <v>2869.94</v>
      </c>
      <c r="W220" s="87">
        <v>6540.09</v>
      </c>
      <c r="X220" s="87">
        <v>8209.93</v>
      </c>
      <c r="Y220" s="87">
        <v>3332.67</v>
      </c>
      <c r="Z220" s="87">
        <v>2728.78</v>
      </c>
      <c r="AA220" s="87">
        <v>1980.68</v>
      </c>
      <c r="AB220" s="87">
        <v>9916.2999999999993</v>
      </c>
      <c r="AC220" s="87">
        <v>1493.6</v>
      </c>
      <c r="AD220" s="87">
        <v>2596.91</v>
      </c>
      <c r="AE220" s="87">
        <v>25641.56</v>
      </c>
      <c r="AF220" s="87">
        <v>6101.12</v>
      </c>
      <c r="AG220" s="87">
        <v>25730.29</v>
      </c>
      <c r="AH220" s="87">
        <v>19088.22</v>
      </c>
      <c r="AI220" s="87">
        <v>7994.91</v>
      </c>
      <c r="AJ220" s="87">
        <v>1921.27</v>
      </c>
      <c r="AK220" s="87">
        <v>1745.66</v>
      </c>
      <c r="AL220" s="87">
        <v>8841.4</v>
      </c>
      <c r="AM220" s="87">
        <v>1746.01</v>
      </c>
      <c r="AN220" s="87">
        <v>10400.780000000001</v>
      </c>
      <c r="AO220" s="87">
        <v>1354.14</v>
      </c>
      <c r="AP220" s="87">
        <v>1695.09</v>
      </c>
      <c r="AQ220" s="87">
        <v>4404.1899999999996</v>
      </c>
      <c r="AR220" s="87">
        <v>5805.54</v>
      </c>
      <c r="AS220" s="87">
        <v>101574.16</v>
      </c>
      <c r="AT220" s="87">
        <v>22572.91</v>
      </c>
      <c r="AU220" s="87">
        <v>11216.41</v>
      </c>
      <c r="AV220" s="87">
        <v>136936.71</v>
      </c>
      <c r="AW220" s="87">
        <v>17201.59</v>
      </c>
      <c r="AX220" s="87">
        <v>4854.28</v>
      </c>
      <c r="AY220" s="87">
        <v>1628.98</v>
      </c>
      <c r="AZ220" s="87">
        <v>2629.69</v>
      </c>
      <c r="BA220" s="87">
        <v>2491.06</v>
      </c>
      <c r="BB220" s="87">
        <v>4314.75</v>
      </c>
      <c r="BC220" s="87">
        <v>2531.09</v>
      </c>
      <c r="BD220" s="87">
        <v>1736.84</v>
      </c>
      <c r="BE220" s="87">
        <v>6040.73</v>
      </c>
      <c r="BF220" s="87">
        <v>25221.77</v>
      </c>
      <c r="BG220" s="87">
        <v>5405.73</v>
      </c>
      <c r="BH220" s="87">
        <v>9333.64</v>
      </c>
      <c r="BI220" s="87">
        <v>3287.21</v>
      </c>
      <c r="BJ220" s="87">
        <v>2440.14</v>
      </c>
      <c r="BK220" s="87">
        <v>1503.42</v>
      </c>
      <c r="BL220" s="87">
        <v>3994.06</v>
      </c>
      <c r="BM220" s="87">
        <v>336.44</v>
      </c>
      <c r="BN220" s="87">
        <v>2688.06</v>
      </c>
      <c r="BO220" s="88">
        <v>0</v>
      </c>
      <c r="BP220" s="89">
        <v>0</v>
      </c>
      <c r="BQ220" s="88" t="s">
        <v>308</v>
      </c>
      <c r="BR220" s="87">
        <v>596195.91</v>
      </c>
      <c r="BS220" s="88" t="s">
        <v>308</v>
      </c>
      <c r="BT220" s="87">
        <v>170193.56</v>
      </c>
      <c r="BU220" s="88" t="s">
        <v>308</v>
      </c>
      <c r="BV220" s="87">
        <v>84.72</v>
      </c>
      <c r="BW220" s="88" t="s">
        <v>308</v>
      </c>
      <c r="BX220" s="87">
        <v>377.2</v>
      </c>
      <c r="BY220" s="88" t="s">
        <v>308</v>
      </c>
      <c r="BZ220" s="87">
        <v>170655.49</v>
      </c>
      <c r="CA220" s="88" t="s">
        <v>308</v>
      </c>
      <c r="CB220" s="87">
        <v>33.54</v>
      </c>
      <c r="CC220" s="88" t="s">
        <v>308</v>
      </c>
      <c r="CD220" s="87">
        <v>22.15</v>
      </c>
      <c r="CE220" s="88" t="s">
        <v>308</v>
      </c>
      <c r="CF220" s="87">
        <v>0.66</v>
      </c>
      <c r="CG220" s="88" t="s">
        <v>308</v>
      </c>
      <c r="CH220" s="87">
        <v>22.81</v>
      </c>
      <c r="CI220" s="88" t="s">
        <v>308</v>
      </c>
      <c r="CJ220" s="87">
        <v>56.35</v>
      </c>
      <c r="CK220" s="88" t="s">
        <v>308</v>
      </c>
      <c r="CL220" s="88">
        <v>0</v>
      </c>
      <c r="CM220" s="88" t="s">
        <v>308</v>
      </c>
      <c r="CN220" s="88">
        <v>0</v>
      </c>
      <c r="CO220" s="88" t="s">
        <v>308</v>
      </c>
      <c r="CP220" s="88">
        <v>0</v>
      </c>
      <c r="CQ220" s="88" t="s">
        <v>308</v>
      </c>
      <c r="CR220" s="90">
        <v>76937.039999999994</v>
      </c>
      <c r="CS220" s="88" t="s">
        <v>308</v>
      </c>
      <c r="CT220" s="87">
        <v>76937.039999999994</v>
      </c>
      <c r="CU220" s="88" t="s">
        <v>308</v>
      </c>
      <c r="CV220" s="87">
        <v>247648.87</v>
      </c>
      <c r="CW220" s="88" t="s">
        <v>308</v>
      </c>
      <c r="CX220" s="87">
        <v>843844.78</v>
      </c>
      <c r="CY220" s="88" t="s">
        <v>308</v>
      </c>
    </row>
    <row r="221" spans="1:103" ht="14.5" x14ac:dyDescent="0.35">
      <c r="A221" s="86" t="s">
        <v>410</v>
      </c>
      <c r="B221" s="86" t="s">
        <v>368</v>
      </c>
      <c r="C221" s="71" t="str">
        <f>'Correspondance tables'!K44</f>
        <v>ISIC 65</v>
      </c>
      <c r="D221" s="71" t="str">
        <f>VLOOKUP(C221, 'Correspondance tables'!$O$3:$P$73, 2, FALSE)</f>
        <v>ISIC 64T66</v>
      </c>
      <c r="E221" s="91">
        <v>3085.24</v>
      </c>
      <c r="F221" s="92">
        <v>186</v>
      </c>
      <c r="G221" s="91">
        <v>186.29</v>
      </c>
      <c r="H221" s="91">
        <v>396.6</v>
      </c>
      <c r="I221" s="91">
        <v>2315.94</v>
      </c>
      <c r="J221" s="91">
        <v>375.81</v>
      </c>
      <c r="K221" s="91">
        <v>391.92</v>
      </c>
      <c r="L221" s="91">
        <v>439.68</v>
      </c>
      <c r="M221" s="91">
        <v>256.54000000000002</v>
      </c>
      <c r="N221" s="91">
        <v>381.58</v>
      </c>
      <c r="O221" s="91">
        <v>1497.09</v>
      </c>
      <c r="P221" s="91">
        <v>424.77</v>
      </c>
      <c r="Q221" s="91">
        <v>736.39</v>
      </c>
      <c r="R221" s="91">
        <v>625.79999999999995</v>
      </c>
      <c r="S221" s="91">
        <v>547.54999999999995</v>
      </c>
      <c r="T221" s="91">
        <v>819.25</v>
      </c>
      <c r="U221" s="91">
        <v>434.26</v>
      </c>
      <c r="V221" s="91">
        <v>484.25</v>
      </c>
      <c r="W221" s="91">
        <v>1223.6500000000001</v>
      </c>
      <c r="X221" s="91">
        <v>1019.8</v>
      </c>
      <c r="Y221" s="91">
        <v>420.35</v>
      </c>
      <c r="Z221" s="91">
        <v>556.42999999999995</v>
      </c>
      <c r="AA221" s="91">
        <v>404.98</v>
      </c>
      <c r="AB221" s="91">
        <v>2319.7800000000002</v>
      </c>
      <c r="AC221" s="91">
        <v>270.51</v>
      </c>
      <c r="AD221" s="91">
        <v>1464.96</v>
      </c>
      <c r="AE221" s="91">
        <v>5223.55</v>
      </c>
      <c r="AF221" s="91">
        <v>1260.23</v>
      </c>
      <c r="AG221" s="91">
        <v>4562.0600000000004</v>
      </c>
      <c r="AH221" s="91">
        <v>3615.19</v>
      </c>
      <c r="AI221" s="91">
        <v>5531.96</v>
      </c>
      <c r="AJ221" s="91">
        <v>1089.33</v>
      </c>
      <c r="AK221" s="91">
        <v>842.49</v>
      </c>
      <c r="AL221" s="91">
        <v>2629.18</v>
      </c>
      <c r="AM221" s="91">
        <v>402.15</v>
      </c>
      <c r="AN221" s="91">
        <v>1650.29</v>
      </c>
      <c r="AO221" s="91">
        <v>301.89</v>
      </c>
      <c r="AP221" s="91">
        <v>315.10000000000002</v>
      </c>
      <c r="AQ221" s="91">
        <v>1112.77</v>
      </c>
      <c r="AR221" s="91">
        <v>1153.92</v>
      </c>
      <c r="AS221" s="91">
        <v>3611.82</v>
      </c>
      <c r="AT221" s="91">
        <v>38914.050000000003</v>
      </c>
      <c r="AU221" s="91">
        <v>3364.92</v>
      </c>
      <c r="AV221" s="91">
        <v>8574.6</v>
      </c>
      <c r="AW221" s="91">
        <v>2440.02</v>
      </c>
      <c r="AX221" s="91">
        <v>834.31</v>
      </c>
      <c r="AY221" s="91">
        <v>384.22</v>
      </c>
      <c r="AZ221" s="91">
        <v>321.74</v>
      </c>
      <c r="BA221" s="91">
        <v>432.98</v>
      </c>
      <c r="BB221" s="91">
        <v>2385.54</v>
      </c>
      <c r="BC221" s="91">
        <v>332.11</v>
      </c>
      <c r="BD221" s="91">
        <v>333.25</v>
      </c>
      <c r="BE221" s="91">
        <v>1460.29</v>
      </c>
      <c r="BF221" s="91">
        <v>4935.6899999999996</v>
      </c>
      <c r="BG221" s="91">
        <v>2671.43</v>
      </c>
      <c r="BH221" s="91">
        <v>3396.91</v>
      </c>
      <c r="BI221" s="91">
        <v>1203.3599999999999</v>
      </c>
      <c r="BJ221" s="91">
        <v>368.2</v>
      </c>
      <c r="BK221" s="91">
        <v>347.61</v>
      </c>
      <c r="BL221" s="91">
        <v>479.68</v>
      </c>
      <c r="BM221" s="91">
        <v>101.06</v>
      </c>
      <c r="BN221" s="91">
        <v>322.48</v>
      </c>
      <c r="BO221" s="92">
        <v>0</v>
      </c>
      <c r="BP221" s="93">
        <v>0</v>
      </c>
      <c r="BQ221" s="92" t="s">
        <v>308</v>
      </c>
      <c r="BR221" s="91">
        <v>128171.79</v>
      </c>
      <c r="BS221" s="92" t="s">
        <v>308</v>
      </c>
      <c r="BT221" s="91">
        <v>206032.65</v>
      </c>
      <c r="BU221" s="92" t="s">
        <v>308</v>
      </c>
      <c r="BV221" s="92">
        <v>0</v>
      </c>
      <c r="BW221" s="92" t="s">
        <v>308</v>
      </c>
      <c r="BX221" s="91">
        <v>1096.1300000000001</v>
      </c>
      <c r="BY221" s="92" t="s">
        <v>308</v>
      </c>
      <c r="BZ221" s="91">
        <v>207128.79</v>
      </c>
      <c r="CA221" s="92" t="s">
        <v>308</v>
      </c>
      <c r="CB221" s="91">
        <v>14.81</v>
      </c>
      <c r="CC221" s="92" t="s">
        <v>308</v>
      </c>
      <c r="CD221" s="91">
        <v>0.1</v>
      </c>
      <c r="CE221" s="92" t="s">
        <v>308</v>
      </c>
      <c r="CF221" s="91">
        <v>0.06</v>
      </c>
      <c r="CG221" s="92" t="s">
        <v>308</v>
      </c>
      <c r="CH221" s="91">
        <v>0.16</v>
      </c>
      <c r="CI221" s="92" t="s">
        <v>308</v>
      </c>
      <c r="CJ221" s="91">
        <v>14.97</v>
      </c>
      <c r="CK221" s="92" t="s">
        <v>308</v>
      </c>
      <c r="CL221" s="92">
        <v>0</v>
      </c>
      <c r="CM221" s="92" t="s">
        <v>308</v>
      </c>
      <c r="CN221" s="92">
        <v>0</v>
      </c>
      <c r="CO221" s="92" t="s">
        <v>308</v>
      </c>
      <c r="CP221" s="92">
        <v>0</v>
      </c>
      <c r="CQ221" s="92" t="s">
        <v>308</v>
      </c>
      <c r="CR221" s="94">
        <v>26008.36</v>
      </c>
      <c r="CS221" s="92" t="s">
        <v>308</v>
      </c>
      <c r="CT221" s="91">
        <v>26008.36</v>
      </c>
      <c r="CU221" s="92" t="s">
        <v>308</v>
      </c>
      <c r="CV221" s="91">
        <v>233152.12</v>
      </c>
      <c r="CW221" s="92" t="s">
        <v>308</v>
      </c>
      <c r="CX221" s="91">
        <v>361323.9</v>
      </c>
      <c r="CY221" s="92" t="s">
        <v>308</v>
      </c>
    </row>
    <row r="222" spans="1:103" ht="14.5" x14ac:dyDescent="0.35">
      <c r="A222" s="86" t="s">
        <v>410</v>
      </c>
      <c r="B222" s="86" t="s">
        <v>369</v>
      </c>
      <c r="C222" s="71" t="str">
        <f>'Correspondance tables'!K45</f>
        <v>ISIC 66</v>
      </c>
      <c r="D222" s="71" t="str">
        <f>VLOOKUP(C222, 'Correspondance tables'!$O$3:$P$73, 2, FALSE)</f>
        <v>ISIC 64T66</v>
      </c>
      <c r="E222" s="87">
        <v>405.02</v>
      </c>
      <c r="F222" s="87">
        <v>38.25</v>
      </c>
      <c r="G222" s="87">
        <v>28.6</v>
      </c>
      <c r="H222" s="87">
        <v>85.83</v>
      </c>
      <c r="I222" s="87">
        <v>1402.76</v>
      </c>
      <c r="J222" s="87">
        <v>623.77</v>
      </c>
      <c r="K222" s="87">
        <v>177.12</v>
      </c>
      <c r="L222" s="87">
        <v>339.7</v>
      </c>
      <c r="M222" s="87">
        <v>106.21</v>
      </c>
      <c r="N222" s="87">
        <v>424.13</v>
      </c>
      <c r="O222" s="87">
        <v>1002.95</v>
      </c>
      <c r="P222" s="87">
        <v>297.83</v>
      </c>
      <c r="Q222" s="87">
        <v>278.86</v>
      </c>
      <c r="R222" s="87">
        <v>642.85</v>
      </c>
      <c r="S222" s="87">
        <v>371.82</v>
      </c>
      <c r="T222" s="87">
        <v>440.86</v>
      </c>
      <c r="U222" s="87">
        <v>293.20999999999998</v>
      </c>
      <c r="V222" s="87">
        <v>340.33</v>
      </c>
      <c r="W222" s="87">
        <v>1103.06</v>
      </c>
      <c r="X222" s="87">
        <v>391.44</v>
      </c>
      <c r="Y222" s="87">
        <v>727.33</v>
      </c>
      <c r="Z222" s="87">
        <v>423.01</v>
      </c>
      <c r="AA222" s="87">
        <v>163.93</v>
      </c>
      <c r="AB222" s="87">
        <v>1041.32</v>
      </c>
      <c r="AC222" s="87">
        <v>109.07</v>
      </c>
      <c r="AD222" s="87">
        <v>246.64</v>
      </c>
      <c r="AE222" s="87">
        <v>2064.29</v>
      </c>
      <c r="AF222" s="87">
        <v>838.89</v>
      </c>
      <c r="AG222" s="87">
        <v>5098.2</v>
      </c>
      <c r="AH222" s="87">
        <v>2070.27</v>
      </c>
      <c r="AI222" s="87">
        <v>1077.8800000000001</v>
      </c>
      <c r="AJ222" s="87">
        <v>623.94000000000005</v>
      </c>
      <c r="AK222" s="87">
        <v>731.83</v>
      </c>
      <c r="AL222" s="87">
        <v>633.5</v>
      </c>
      <c r="AM222" s="87">
        <v>182.86</v>
      </c>
      <c r="AN222" s="87">
        <v>821.38</v>
      </c>
      <c r="AO222" s="87">
        <v>357.93</v>
      </c>
      <c r="AP222" s="87">
        <v>139.80000000000001</v>
      </c>
      <c r="AQ222" s="87">
        <v>1520.23</v>
      </c>
      <c r="AR222" s="87">
        <v>1458.84</v>
      </c>
      <c r="AS222" s="87">
        <v>63602.1</v>
      </c>
      <c r="AT222" s="87">
        <v>69272.649999999994</v>
      </c>
      <c r="AU222" s="87">
        <v>32829.89</v>
      </c>
      <c r="AV222" s="87">
        <v>1086.45</v>
      </c>
      <c r="AW222" s="87">
        <v>2827.26</v>
      </c>
      <c r="AX222" s="87">
        <v>1164.07</v>
      </c>
      <c r="AY222" s="87">
        <v>247.38</v>
      </c>
      <c r="AZ222" s="87">
        <v>399.52</v>
      </c>
      <c r="BA222" s="87">
        <v>336.8</v>
      </c>
      <c r="BB222" s="87">
        <v>944.37</v>
      </c>
      <c r="BC222" s="87">
        <v>355.82</v>
      </c>
      <c r="BD222" s="87">
        <v>613.49</v>
      </c>
      <c r="BE222" s="87">
        <v>1364.86</v>
      </c>
      <c r="BF222" s="87">
        <v>416.08</v>
      </c>
      <c r="BG222" s="87">
        <v>269.8</v>
      </c>
      <c r="BH222" s="88">
        <v>461</v>
      </c>
      <c r="BI222" s="87">
        <v>236.54</v>
      </c>
      <c r="BJ222" s="87">
        <v>328.07</v>
      </c>
      <c r="BK222" s="87">
        <v>114.89</v>
      </c>
      <c r="BL222" s="87">
        <v>425.26</v>
      </c>
      <c r="BM222" s="88">
        <v>65</v>
      </c>
      <c r="BN222" s="87">
        <v>148.66999999999999</v>
      </c>
      <c r="BO222" s="88">
        <v>0</v>
      </c>
      <c r="BP222" s="89">
        <v>0</v>
      </c>
      <c r="BQ222" s="88" t="s">
        <v>308</v>
      </c>
      <c r="BR222" s="87">
        <v>206635.71</v>
      </c>
      <c r="BS222" s="88" t="s">
        <v>308</v>
      </c>
      <c r="BT222" s="87">
        <v>21359.96</v>
      </c>
      <c r="BU222" s="88" t="s">
        <v>308</v>
      </c>
      <c r="BV222" s="88">
        <v>0</v>
      </c>
      <c r="BW222" s="88" t="s">
        <v>308</v>
      </c>
      <c r="BX222" s="87">
        <v>182.5</v>
      </c>
      <c r="BY222" s="88" t="s">
        <v>308</v>
      </c>
      <c r="BZ222" s="87">
        <v>21542.46</v>
      </c>
      <c r="CA222" s="88" t="s">
        <v>308</v>
      </c>
      <c r="CB222" s="87">
        <v>668.57</v>
      </c>
      <c r="CC222" s="88" t="s">
        <v>308</v>
      </c>
      <c r="CD222" s="88">
        <v>0</v>
      </c>
      <c r="CE222" s="88" t="s">
        <v>308</v>
      </c>
      <c r="CF222" s="87">
        <v>1.2</v>
      </c>
      <c r="CG222" s="88" t="s">
        <v>308</v>
      </c>
      <c r="CH222" s="87">
        <v>1.2</v>
      </c>
      <c r="CI222" s="88" t="s">
        <v>308</v>
      </c>
      <c r="CJ222" s="87">
        <v>669.77</v>
      </c>
      <c r="CK222" s="88" t="s">
        <v>308</v>
      </c>
      <c r="CL222" s="88">
        <v>0</v>
      </c>
      <c r="CM222" s="88" t="s">
        <v>308</v>
      </c>
      <c r="CN222" s="88">
        <v>0</v>
      </c>
      <c r="CO222" s="88" t="s">
        <v>308</v>
      </c>
      <c r="CP222" s="88">
        <v>0</v>
      </c>
      <c r="CQ222" s="88" t="s">
        <v>308</v>
      </c>
      <c r="CR222" s="90">
        <v>27983.42</v>
      </c>
      <c r="CS222" s="88" t="s">
        <v>308</v>
      </c>
      <c r="CT222" s="87">
        <v>27983.42</v>
      </c>
      <c r="CU222" s="88" t="s">
        <v>308</v>
      </c>
      <c r="CV222" s="87">
        <v>50195.64</v>
      </c>
      <c r="CW222" s="88" t="s">
        <v>308</v>
      </c>
      <c r="CX222" s="87">
        <v>256831.35</v>
      </c>
      <c r="CY222" s="88" t="s">
        <v>308</v>
      </c>
    </row>
    <row r="223" spans="1:103" ht="14.5" x14ac:dyDescent="0.35">
      <c r="A223" s="86" t="s">
        <v>410</v>
      </c>
      <c r="B223" s="86" t="s">
        <v>370</v>
      </c>
      <c r="C223" s="71" t="str">
        <f>'Correspondance tables'!K46</f>
        <v>ISIC 68</v>
      </c>
      <c r="D223" s="71" t="str">
        <f>VLOOKUP(C223, 'Correspondance tables'!$O$3:$P$73, 2, FALSE)</f>
        <v>ISIC 68</v>
      </c>
      <c r="E223" s="91">
        <v>1430.85</v>
      </c>
      <c r="F223" s="91">
        <v>114.66</v>
      </c>
      <c r="G223" s="91">
        <v>26.1</v>
      </c>
      <c r="H223" s="91">
        <v>529.85</v>
      </c>
      <c r="I223" s="91">
        <v>6889.22</v>
      </c>
      <c r="J223" s="91">
        <v>2611.3200000000002</v>
      </c>
      <c r="K223" s="91">
        <v>1152.19</v>
      </c>
      <c r="L223" s="91">
        <v>1543.2</v>
      </c>
      <c r="M223" s="91">
        <v>1454.66</v>
      </c>
      <c r="N223" s="91">
        <v>660.97</v>
      </c>
      <c r="O223" s="91">
        <v>2849.74</v>
      </c>
      <c r="P223" s="91">
        <v>1274.3</v>
      </c>
      <c r="Q223" s="91">
        <v>2787.85</v>
      </c>
      <c r="R223" s="91">
        <v>1881.44</v>
      </c>
      <c r="S223" s="91">
        <v>1769.09</v>
      </c>
      <c r="T223" s="91">
        <v>5681.5</v>
      </c>
      <c r="U223" s="91">
        <v>1976.28</v>
      </c>
      <c r="V223" s="91">
        <v>2466.4699999999998</v>
      </c>
      <c r="W223" s="91">
        <v>6041.11</v>
      </c>
      <c r="X223" s="91">
        <v>6086.21</v>
      </c>
      <c r="Y223" s="91">
        <v>1294.01</v>
      </c>
      <c r="Z223" s="91">
        <v>2742.42</v>
      </c>
      <c r="AA223" s="91">
        <v>1785.29</v>
      </c>
      <c r="AB223" s="91">
        <v>5382.08</v>
      </c>
      <c r="AC223" s="91">
        <v>672.46</v>
      </c>
      <c r="AD223" s="91">
        <v>2287.12</v>
      </c>
      <c r="AE223" s="91">
        <v>29527.58</v>
      </c>
      <c r="AF223" s="91">
        <v>11691.13</v>
      </c>
      <c r="AG223" s="91">
        <v>45000.33</v>
      </c>
      <c r="AH223" s="91">
        <v>78533.259999999995</v>
      </c>
      <c r="AI223" s="91">
        <v>6111.01</v>
      </c>
      <c r="AJ223" s="91">
        <v>912.69</v>
      </c>
      <c r="AK223" s="91">
        <v>1949.44</v>
      </c>
      <c r="AL223" s="91">
        <v>11302.05</v>
      </c>
      <c r="AM223" s="91">
        <v>1712.68</v>
      </c>
      <c r="AN223" s="91">
        <v>32443.919999999998</v>
      </c>
      <c r="AO223" s="91">
        <v>2767.12</v>
      </c>
      <c r="AP223" s="91">
        <v>3902.37</v>
      </c>
      <c r="AQ223" s="91">
        <v>14657.2</v>
      </c>
      <c r="AR223" s="91">
        <v>10651.79</v>
      </c>
      <c r="AS223" s="91">
        <v>22669.24</v>
      </c>
      <c r="AT223" s="91">
        <v>10098.19</v>
      </c>
      <c r="AU223" s="91">
        <v>5142.43</v>
      </c>
      <c r="AV223" s="91">
        <v>38728.92</v>
      </c>
      <c r="AW223" s="91">
        <v>23615.06</v>
      </c>
      <c r="AX223" s="91">
        <v>9661.32</v>
      </c>
      <c r="AY223" s="91">
        <v>4170.92</v>
      </c>
      <c r="AZ223" s="91">
        <v>4675.8500000000004</v>
      </c>
      <c r="BA223" s="91">
        <v>3833.07</v>
      </c>
      <c r="BB223" s="91">
        <v>4737.62</v>
      </c>
      <c r="BC223" s="91">
        <v>3009.59</v>
      </c>
      <c r="BD223" s="91">
        <v>1767.14</v>
      </c>
      <c r="BE223" s="91">
        <v>12155.09</v>
      </c>
      <c r="BF223" s="91">
        <v>23842.92</v>
      </c>
      <c r="BG223" s="91">
        <v>11108.47</v>
      </c>
      <c r="BH223" s="91">
        <v>15043.51</v>
      </c>
      <c r="BI223" s="91">
        <v>9036.4599999999991</v>
      </c>
      <c r="BJ223" s="91">
        <v>3769.31</v>
      </c>
      <c r="BK223" s="91">
        <v>4491.7700000000004</v>
      </c>
      <c r="BL223" s="91">
        <v>2559.4299999999998</v>
      </c>
      <c r="BM223" s="91">
        <v>547.69000000000005</v>
      </c>
      <c r="BN223" s="91">
        <v>4972.75</v>
      </c>
      <c r="BO223" s="92">
        <v>0</v>
      </c>
      <c r="BP223" s="93">
        <v>0</v>
      </c>
      <c r="BQ223" s="92" t="s">
        <v>308</v>
      </c>
      <c r="BR223" s="91">
        <v>534189.71</v>
      </c>
      <c r="BS223" s="92" t="s">
        <v>308</v>
      </c>
      <c r="BT223" s="91">
        <v>1497240.06</v>
      </c>
      <c r="BU223" s="92" t="s">
        <v>308</v>
      </c>
      <c r="BV223" s="91">
        <v>1633.23</v>
      </c>
      <c r="BW223" s="92" t="s">
        <v>308</v>
      </c>
      <c r="BX223" s="91">
        <v>24270.32</v>
      </c>
      <c r="BY223" s="92" t="s">
        <v>308</v>
      </c>
      <c r="BZ223" s="91">
        <v>1523143.61</v>
      </c>
      <c r="CA223" s="92" t="s">
        <v>308</v>
      </c>
      <c r="CB223" s="91">
        <v>34628.19</v>
      </c>
      <c r="CC223" s="92" t="s">
        <v>308</v>
      </c>
      <c r="CD223" s="92">
        <v>0</v>
      </c>
      <c r="CE223" s="92" t="s">
        <v>308</v>
      </c>
      <c r="CF223" s="91">
        <v>73.23</v>
      </c>
      <c r="CG223" s="92" t="s">
        <v>308</v>
      </c>
      <c r="CH223" s="91">
        <v>73.23</v>
      </c>
      <c r="CI223" s="92" t="s">
        <v>308</v>
      </c>
      <c r="CJ223" s="91">
        <v>34701.42</v>
      </c>
      <c r="CK223" s="92" t="s">
        <v>308</v>
      </c>
      <c r="CL223" s="92">
        <v>0</v>
      </c>
      <c r="CM223" s="92" t="s">
        <v>308</v>
      </c>
      <c r="CN223" s="92">
        <v>0</v>
      </c>
      <c r="CO223" s="92" t="s">
        <v>308</v>
      </c>
      <c r="CP223" s="92">
        <v>0</v>
      </c>
      <c r="CQ223" s="92" t="s">
        <v>308</v>
      </c>
      <c r="CR223" s="94">
        <v>2498.09</v>
      </c>
      <c r="CS223" s="92" t="s">
        <v>308</v>
      </c>
      <c r="CT223" s="91">
        <v>2498.09</v>
      </c>
      <c r="CU223" s="92" t="s">
        <v>308</v>
      </c>
      <c r="CV223" s="91">
        <v>1560343.12</v>
      </c>
      <c r="CW223" s="92" t="s">
        <v>308</v>
      </c>
      <c r="CX223" s="91">
        <v>2094532.83</v>
      </c>
      <c r="CY223" s="92" t="s">
        <v>308</v>
      </c>
    </row>
    <row r="224" spans="1:103" ht="14.5" x14ac:dyDescent="0.35">
      <c r="A224" s="86" t="s">
        <v>410</v>
      </c>
      <c r="B224" s="86" t="s">
        <v>409</v>
      </c>
      <c r="C224" s="71" t="str">
        <f>'Correspondance tables'!K48</f>
        <v>ISIC 69-70</v>
      </c>
      <c r="D224" s="71" t="str">
        <f>VLOOKUP(C224, 'Correspondance tables'!$O$3:$P$73, 2, FALSE)</f>
        <v>ISIC 69T82</v>
      </c>
      <c r="E224" s="88">
        <v>0</v>
      </c>
      <c r="F224" s="88">
        <v>0</v>
      </c>
      <c r="G224" s="88">
        <v>0</v>
      </c>
      <c r="H224" s="88">
        <v>0</v>
      </c>
      <c r="I224" s="88">
        <v>0</v>
      </c>
      <c r="J224" s="88">
        <v>0</v>
      </c>
      <c r="K224" s="88">
        <v>0</v>
      </c>
      <c r="L224" s="88">
        <v>0</v>
      </c>
      <c r="M224" s="88">
        <v>0</v>
      </c>
      <c r="N224" s="88">
        <v>0</v>
      </c>
      <c r="O224" s="88">
        <v>0</v>
      </c>
      <c r="P224" s="88">
        <v>0</v>
      </c>
      <c r="Q224" s="88">
        <v>0</v>
      </c>
      <c r="R224" s="88">
        <v>0</v>
      </c>
      <c r="S224" s="88">
        <v>0</v>
      </c>
      <c r="T224" s="88">
        <v>0</v>
      </c>
      <c r="U224" s="88">
        <v>0</v>
      </c>
      <c r="V224" s="88">
        <v>0</v>
      </c>
      <c r="W224" s="88">
        <v>0</v>
      </c>
      <c r="X224" s="88">
        <v>0</v>
      </c>
      <c r="Y224" s="88">
        <v>0</v>
      </c>
      <c r="Z224" s="88">
        <v>0</v>
      </c>
      <c r="AA224" s="88">
        <v>0</v>
      </c>
      <c r="AB224" s="88">
        <v>0</v>
      </c>
      <c r="AC224" s="88">
        <v>0</v>
      </c>
      <c r="AD224" s="88">
        <v>0</v>
      </c>
      <c r="AE224" s="88">
        <v>0</v>
      </c>
      <c r="AF224" s="88">
        <v>0</v>
      </c>
      <c r="AG224" s="88">
        <v>0</v>
      </c>
      <c r="AH224" s="88">
        <v>0</v>
      </c>
      <c r="AI224" s="88">
        <v>0</v>
      </c>
      <c r="AJ224" s="88">
        <v>0</v>
      </c>
      <c r="AK224" s="88">
        <v>0</v>
      </c>
      <c r="AL224" s="88">
        <v>0</v>
      </c>
      <c r="AM224" s="88">
        <v>0</v>
      </c>
      <c r="AN224" s="88">
        <v>0</v>
      </c>
      <c r="AO224" s="88">
        <v>0</v>
      </c>
      <c r="AP224" s="88">
        <v>0</v>
      </c>
      <c r="AQ224" s="88">
        <v>0</v>
      </c>
      <c r="AR224" s="88">
        <v>0</v>
      </c>
      <c r="AS224" s="88">
        <v>0</v>
      </c>
      <c r="AT224" s="88">
        <v>0</v>
      </c>
      <c r="AU224" s="88">
        <v>0</v>
      </c>
      <c r="AV224" s="88">
        <v>0</v>
      </c>
      <c r="AW224" s="88">
        <v>0</v>
      </c>
      <c r="AX224" s="88">
        <v>0</v>
      </c>
      <c r="AY224" s="88">
        <v>0</v>
      </c>
      <c r="AZ224" s="88">
        <v>0</v>
      </c>
      <c r="BA224" s="88">
        <v>0</v>
      </c>
      <c r="BB224" s="88">
        <v>0</v>
      </c>
      <c r="BC224" s="88">
        <v>0</v>
      </c>
      <c r="BD224" s="88">
        <v>0</v>
      </c>
      <c r="BE224" s="88">
        <v>0</v>
      </c>
      <c r="BF224" s="88">
        <v>0</v>
      </c>
      <c r="BG224" s="88">
        <v>0</v>
      </c>
      <c r="BH224" s="88">
        <v>0</v>
      </c>
      <c r="BI224" s="88">
        <v>0</v>
      </c>
      <c r="BJ224" s="88">
        <v>0</v>
      </c>
      <c r="BK224" s="88">
        <v>0</v>
      </c>
      <c r="BL224" s="88">
        <v>0</v>
      </c>
      <c r="BM224" s="88">
        <v>0</v>
      </c>
      <c r="BN224" s="88">
        <v>0</v>
      </c>
      <c r="BO224" s="88">
        <v>0</v>
      </c>
      <c r="BP224" s="89">
        <v>0</v>
      </c>
      <c r="BQ224" s="88" t="s">
        <v>308</v>
      </c>
      <c r="BR224" s="88">
        <v>0</v>
      </c>
      <c r="BS224" s="88" t="s">
        <v>308</v>
      </c>
      <c r="BT224" s="88">
        <v>0</v>
      </c>
      <c r="BU224" s="88" t="s">
        <v>308</v>
      </c>
      <c r="BV224" s="88">
        <v>0</v>
      </c>
      <c r="BW224" s="88" t="s">
        <v>308</v>
      </c>
      <c r="BX224" s="88">
        <v>0</v>
      </c>
      <c r="BY224" s="88" t="s">
        <v>308</v>
      </c>
      <c r="BZ224" s="88">
        <v>0</v>
      </c>
      <c r="CA224" s="88" t="s">
        <v>308</v>
      </c>
      <c r="CB224" s="88">
        <v>0</v>
      </c>
      <c r="CC224" s="88" t="s">
        <v>308</v>
      </c>
      <c r="CD224" s="88">
        <v>0</v>
      </c>
      <c r="CE224" s="88" t="s">
        <v>308</v>
      </c>
      <c r="CF224" s="88">
        <v>0</v>
      </c>
      <c r="CG224" s="88" t="s">
        <v>308</v>
      </c>
      <c r="CH224" s="88">
        <v>0</v>
      </c>
      <c r="CI224" s="88" t="s">
        <v>308</v>
      </c>
      <c r="CJ224" s="88">
        <v>0</v>
      </c>
      <c r="CK224" s="88" t="s">
        <v>308</v>
      </c>
      <c r="CL224" s="88">
        <v>0</v>
      </c>
      <c r="CM224" s="88" t="s">
        <v>308</v>
      </c>
      <c r="CN224" s="88">
        <v>0</v>
      </c>
      <c r="CO224" s="88" t="s">
        <v>308</v>
      </c>
      <c r="CP224" s="88">
        <v>0</v>
      </c>
      <c r="CQ224" s="88" t="s">
        <v>308</v>
      </c>
      <c r="CR224" s="105">
        <v>0</v>
      </c>
      <c r="CS224" s="88" t="s">
        <v>308</v>
      </c>
      <c r="CT224" s="88">
        <v>0</v>
      </c>
      <c r="CU224" s="88" t="s">
        <v>308</v>
      </c>
      <c r="CV224" s="88">
        <v>0</v>
      </c>
      <c r="CW224" s="88" t="s">
        <v>308</v>
      </c>
      <c r="CX224" s="88">
        <v>0</v>
      </c>
      <c r="CY224" s="88" t="s">
        <v>308</v>
      </c>
    </row>
    <row r="225" spans="1:103" ht="14.5" x14ac:dyDescent="0.35">
      <c r="A225" s="86" t="s">
        <v>410</v>
      </c>
      <c r="B225" s="86" t="s">
        <v>371</v>
      </c>
      <c r="C225" s="71" t="str">
        <f>'Correspondance tables'!K49</f>
        <v>ISIC 71</v>
      </c>
      <c r="D225" s="71" t="str">
        <f>VLOOKUP(C225, 'Correspondance tables'!$O$3:$P$73, 2, FALSE)</f>
        <v>ISIC 69T82</v>
      </c>
      <c r="E225" s="91">
        <v>2515.39</v>
      </c>
      <c r="F225" s="91">
        <v>363.88</v>
      </c>
      <c r="G225" s="91">
        <v>176.31</v>
      </c>
      <c r="H225" s="91">
        <v>2758.51</v>
      </c>
      <c r="I225" s="91">
        <v>17701.57</v>
      </c>
      <c r="J225" s="91">
        <v>3188.91</v>
      </c>
      <c r="K225" s="91">
        <v>1702.01</v>
      </c>
      <c r="L225" s="91">
        <v>3379.94</v>
      </c>
      <c r="M225" s="91">
        <v>1776.95</v>
      </c>
      <c r="N225" s="91">
        <v>5505.82</v>
      </c>
      <c r="O225" s="91">
        <v>10018.9</v>
      </c>
      <c r="P225" s="91">
        <v>7019.26</v>
      </c>
      <c r="Q225" s="91">
        <v>4975.8999999999996</v>
      </c>
      <c r="R225" s="91">
        <v>3982.21</v>
      </c>
      <c r="S225" s="91">
        <v>5282.45</v>
      </c>
      <c r="T225" s="91">
        <v>7001.6</v>
      </c>
      <c r="U225" s="91">
        <v>6184.99</v>
      </c>
      <c r="V225" s="91">
        <v>5589.55</v>
      </c>
      <c r="W225" s="91">
        <v>13706.51</v>
      </c>
      <c r="X225" s="91">
        <v>11064.85</v>
      </c>
      <c r="Y225" s="91">
        <v>3905.6</v>
      </c>
      <c r="Z225" s="91">
        <v>3563.78</v>
      </c>
      <c r="AA225" s="91">
        <v>3470.04</v>
      </c>
      <c r="AB225" s="91">
        <v>11167.67</v>
      </c>
      <c r="AC225" s="91">
        <v>1022.26</v>
      </c>
      <c r="AD225" s="91">
        <v>3887.73</v>
      </c>
      <c r="AE225" s="91">
        <v>27887.14</v>
      </c>
      <c r="AF225" s="91">
        <v>7699.46</v>
      </c>
      <c r="AG225" s="91">
        <v>55159.199999999997</v>
      </c>
      <c r="AH225" s="91">
        <v>25412.89</v>
      </c>
      <c r="AI225" s="91">
        <v>7673.36</v>
      </c>
      <c r="AJ225" s="91">
        <v>2400.23</v>
      </c>
      <c r="AK225" s="91">
        <v>1849.87</v>
      </c>
      <c r="AL225" s="91">
        <v>9967.5499999999993</v>
      </c>
      <c r="AM225" s="91">
        <v>1631.35</v>
      </c>
      <c r="AN225" s="91">
        <v>10982.13</v>
      </c>
      <c r="AO225" s="91">
        <v>4829.58</v>
      </c>
      <c r="AP225" s="91">
        <v>4640.7299999999996</v>
      </c>
      <c r="AQ225" s="91">
        <v>9351.57</v>
      </c>
      <c r="AR225" s="91">
        <v>22790.18</v>
      </c>
      <c r="AS225" s="91">
        <v>40803.32</v>
      </c>
      <c r="AT225" s="91">
        <v>13696.84</v>
      </c>
      <c r="AU225" s="91">
        <v>8623.68</v>
      </c>
      <c r="AV225" s="91">
        <v>25292.1</v>
      </c>
      <c r="AW225" s="91">
        <v>117862.78</v>
      </c>
      <c r="AX225" s="91">
        <v>19085.310000000001</v>
      </c>
      <c r="AY225" s="91">
        <v>7578.65</v>
      </c>
      <c r="AZ225" s="91">
        <v>5522.7</v>
      </c>
      <c r="BA225" s="91">
        <v>8312.98</v>
      </c>
      <c r="BB225" s="91">
        <v>7978.15</v>
      </c>
      <c r="BC225" s="91">
        <v>4109.32</v>
      </c>
      <c r="BD225" s="91">
        <v>3601.09</v>
      </c>
      <c r="BE225" s="91">
        <v>24017.95</v>
      </c>
      <c r="BF225" s="91">
        <v>20429.759999999998</v>
      </c>
      <c r="BG225" s="91">
        <v>7201.11</v>
      </c>
      <c r="BH225" s="91">
        <v>12382.34</v>
      </c>
      <c r="BI225" s="91">
        <v>4912.51</v>
      </c>
      <c r="BJ225" s="91">
        <v>5174.04</v>
      </c>
      <c r="BK225" s="91">
        <v>2990.8</v>
      </c>
      <c r="BL225" s="91">
        <v>4308.88</v>
      </c>
      <c r="BM225" s="91">
        <v>652.85</v>
      </c>
      <c r="BN225" s="91">
        <v>2604.61</v>
      </c>
      <c r="BO225" s="92">
        <v>0</v>
      </c>
      <c r="BP225" s="93">
        <v>0</v>
      </c>
      <c r="BQ225" s="92" t="s">
        <v>308</v>
      </c>
      <c r="BR225" s="91">
        <v>680329.65</v>
      </c>
      <c r="BS225" s="92" t="s">
        <v>308</v>
      </c>
      <c r="BT225" s="91">
        <v>19403.830000000002</v>
      </c>
      <c r="BU225" s="92" t="s">
        <v>308</v>
      </c>
      <c r="BV225" s="91">
        <v>956.45</v>
      </c>
      <c r="BW225" s="92" t="s">
        <v>308</v>
      </c>
      <c r="BX225" s="91">
        <v>1862.33</v>
      </c>
      <c r="BY225" s="92" t="s">
        <v>308</v>
      </c>
      <c r="BZ225" s="91">
        <v>22222.62</v>
      </c>
      <c r="CA225" s="92" t="s">
        <v>308</v>
      </c>
      <c r="CB225" s="91">
        <v>26217.4</v>
      </c>
      <c r="CC225" s="92" t="s">
        <v>308</v>
      </c>
      <c r="CD225" s="92">
        <v>0</v>
      </c>
      <c r="CE225" s="92" t="s">
        <v>308</v>
      </c>
      <c r="CF225" s="91">
        <v>430.55</v>
      </c>
      <c r="CG225" s="92" t="s">
        <v>308</v>
      </c>
      <c r="CH225" s="91">
        <v>430.55</v>
      </c>
      <c r="CI225" s="92" t="s">
        <v>308</v>
      </c>
      <c r="CJ225" s="91">
        <v>26647.95</v>
      </c>
      <c r="CK225" s="92" t="s">
        <v>308</v>
      </c>
      <c r="CL225" s="92">
        <v>0</v>
      </c>
      <c r="CM225" s="92" t="s">
        <v>308</v>
      </c>
      <c r="CN225" s="92">
        <v>0</v>
      </c>
      <c r="CO225" s="92" t="s">
        <v>308</v>
      </c>
      <c r="CP225" s="92">
        <v>0</v>
      </c>
      <c r="CQ225" s="92" t="s">
        <v>308</v>
      </c>
      <c r="CR225" s="94">
        <v>63151.49</v>
      </c>
      <c r="CS225" s="92" t="s">
        <v>308</v>
      </c>
      <c r="CT225" s="91">
        <v>63151.49</v>
      </c>
      <c r="CU225" s="92" t="s">
        <v>308</v>
      </c>
      <c r="CV225" s="91">
        <v>112022.05</v>
      </c>
      <c r="CW225" s="92" t="s">
        <v>308</v>
      </c>
      <c r="CX225" s="91">
        <v>792351.7</v>
      </c>
      <c r="CY225" s="92" t="s">
        <v>308</v>
      </c>
    </row>
    <row r="226" spans="1:103" ht="14.5" x14ac:dyDescent="0.35">
      <c r="A226" s="86" t="s">
        <v>410</v>
      </c>
      <c r="B226" s="86" t="s">
        <v>372</v>
      </c>
      <c r="C226" s="71" t="str">
        <f>'Correspondance tables'!K50</f>
        <v>ISIC 72</v>
      </c>
      <c r="D226" s="71" t="str">
        <f>VLOOKUP(C226, 'Correspondance tables'!$O$3:$P$73, 2, FALSE)</f>
        <v>ISIC 69T82</v>
      </c>
      <c r="E226" s="87">
        <v>973.33</v>
      </c>
      <c r="F226" s="87">
        <v>120.14</v>
      </c>
      <c r="G226" s="87">
        <v>29.5</v>
      </c>
      <c r="H226" s="87">
        <v>1858.31</v>
      </c>
      <c r="I226" s="87">
        <v>3788.43</v>
      </c>
      <c r="J226" s="87">
        <v>1032.94</v>
      </c>
      <c r="K226" s="87">
        <v>636.30999999999995</v>
      </c>
      <c r="L226" s="87">
        <v>863.08</v>
      </c>
      <c r="M226" s="87">
        <v>290.45</v>
      </c>
      <c r="N226" s="87">
        <v>2473.3200000000002</v>
      </c>
      <c r="O226" s="87">
        <v>4235.24</v>
      </c>
      <c r="P226" s="87">
        <v>2109.42</v>
      </c>
      <c r="Q226" s="87">
        <v>2259.3000000000002</v>
      </c>
      <c r="R226" s="87">
        <v>2012.78</v>
      </c>
      <c r="S226" s="87">
        <v>1705.78</v>
      </c>
      <c r="T226" s="87">
        <v>3501.19</v>
      </c>
      <c r="U226" s="87">
        <v>2436.84</v>
      </c>
      <c r="V226" s="87">
        <v>3184.98</v>
      </c>
      <c r="W226" s="87">
        <v>6016.39</v>
      </c>
      <c r="X226" s="87">
        <v>6367.08</v>
      </c>
      <c r="Y226" s="87">
        <v>3862.29</v>
      </c>
      <c r="Z226" s="87">
        <v>835.83</v>
      </c>
      <c r="AA226" s="87">
        <v>1728.27</v>
      </c>
      <c r="AB226" s="87">
        <v>6684.61</v>
      </c>
      <c r="AC226" s="87">
        <v>1052.5</v>
      </c>
      <c r="AD226" s="87">
        <v>5198.68</v>
      </c>
      <c r="AE226" s="87">
        <v>42611.25</v>
      </c>
      <c r="AF226" s="87">
        <v>1192.02</v>
      </c>
      <c r="AG226" s="87">
        <v>6443.23</v>
      </c>
      <c r="AH226" s="87">
        <v>3292.05</v>
      </c>
      <c r="AI226" s="87">
        <v>3579.45</v>
      </c>
      <c r="AJ226" s="87">
        <v>939.59</v>
      </c>
      <c r="AK226" s="87">
        <v>715.6</v>
      </c>
      <c r="AL226" s="87">
        <v>3786.71</v>
      </c>
      <c r="AM226" s="87">
        <v>288.27999999999997</v>
      </c>
      <c r="AN226" s="87">
        <v>1699.3</v>
      </c>
      <c r="AO226" s="87">
        <v>896.86</v>
      </c>
      <c r="AP226" s="87">
        <v>795.93</v>
      </c>
      <c r="AQ226" s="87">
        <v>2208.29</v>
      </c>
      <c r="AR226" s="87">
        <v>4474.88</v>
      </c>
      <c r="AS226" s="87">
        <v>3785.99</v>
      </c>
      <c r="AT226" s="87">
        <v>1885.18</v>
      </c>
      <c r="AU226" s="87">
        <v>1091.99</v>
      </c>
      <c r="AV226" s="87">
        <v>7371.05</v>
      </c>
      <c r="AW226" s="87">
        <v>7695.99</v>
      </c>
      <c r="AX226" s="87">
        <v>46087.32</v>
      </c>
      <c r="AY226" s="87">
        <v>2817.55</v>
      </c>
      <c r="AZ226" s="87">
        <v>1486.53</v>
      </c>
      <c r="BA226" s="87">
        <v>2181.6</v>
      </c>
      <c r="BB226" s="87">
        <v>1767.38</v>
      </c>
      <c r="BC226" s="87">
        <v>565.05999999999995</v>
      </c>
      <c r="BD226" s="87">
        <v>339.67</v>
      </c>
      <c r="BE226" s="87">
        <v>5701.68</v>
      </c>
      <c r="BF226" s="87">
        <v>8662.77</v>
      </c>
      <c r="BG226" s="87">
        <v>1942.86</v>
      </c>
      <c r="BH226" s="87">
        <v>3775.24</v>
      </c>
      <c r="BI226" s="87">
        <v>687.16</v>
      </c>
      <c r="BJ226" s="87">
        <v>1295.8599999999999</v>
      </c>
      <c r="BK226" s="87">
        <v>815.19</v>
      </c>
      <c r="BL226" s="87">
        <v>529.5</v>
      </c>
      <c r="BM226" s="87">
        <v>126.2</v>
      </c>
      <c r="BN226" s="87">
        <v>683.87</v>
      </c>
      <c r="BO226" s="88">
        <v>0</v>
      </c>
      <c r="BP226" s="89">
        <v>0</v>
      </c>
      <c r="BQ226" s="88" t="s">
        <v>308</v>
      </c>
      <c r="BR226" s="87">
        <v>239476.08</v>
      </c>
      <c r="BS226" s="88" t="s">
        <v>308</v>
      </c>
      <c r="BT226" s="87">
        <v>7105.64</v>
      </c>
      <c r="BU226" s="88" t="s">
        <v>308</v>
      </c>
      <c r="BV226" s="87">
        <v>15.71</v>
      </c>
      <c r="BW226" s="88" t="s">
        <v>308</v>
      </c>
      <c r="BX226" s="87">
        <v>1359.23</v>
      </c>
      <c r="BY226" s="88" t="s">
        <v>308</v>
      </c>
      <c r="BZ226" s="87">
        <v>8480.57</v>
      </c>
      <c r="CA226" s="88" t="s">
        <v>308</v>
      </c>
      <c r="CB226" s="87">
        <v>70452.25</v>
      </c>
      <c r="CC226" s="88" t="s">
        <v>308</v>
      </c>
      <c r="CD226" s="87">
        <v>0.02</v>
      </c>
      <c r="CE226" s="88" t="s">
        <v>308</v>
      </c>
      <c r="CF226" s="87">
        <v>805.98</v>
      </c>
      <c r="CG226" s="88" t="s">
        <v>308</v>
      </c>
      <c r="CH226" s="88">
        <v>806</v>
      </c>
      <c r="CI226" s="88" t="s">
        <v>308</v>
      </c>
      <c r="CJ226" s="87">
        <v>71258.259999999995</v>
      </c>
      <c r="CK226" s="88" t="s">
        <v>308</v>
      </c>
      <c r="CL226" s="88">
        <v>0</v>
      </c>
      <c r="CM226" s="88" t="s">
        <v>308</v>
      </c>
      <c r="CN226" s="88">
        <v>0</v>
      </c>
      <c r="CO226" s="88" t="s">
        <v>308</v>
      </c>
      <c r="CP226" s="88">
        <v>0</v>
      </c>
      <c r="CQ226" s="88" t="s">
        <v>308</v>
      </c>
      <c r="CR226" s="90">
        <v>36625.629999999997</v>
      </c>
      <c r="CS226" s="88" t="s">
        <v>308</v>
      </c>
      <c r="CT226" s="87">
        <v>36625.629999999997</v>
      </c>
      <c r="CU226" s="88" t="s">
        <v>308</v>
      </c>
      <c r="CV226" s="87">
        <v>116364.46</v>
      </c>
      <c r="CW226" s="88" t="s">
        <v>308</v>
      </c>
      <c r="CX226" s="87">
        <v>355840.54</v>
      </c>
      <c r="CY226" s="88" t="s">
        <v>308</v>
      </c>
    </row>
    <row r="227" spans="1:103" ht="14.5" x14ac:dyDescent="0.35">
      <c r="A227" s="86" t="s">
        <v>410</v>
      </c>
      <c r="B227" s="86" t="s">
        <v>373</v>
      </c>
      <c r="C227" s="71" t="str">
        <f>'Correspondance tables'!K51</f>
        <v>ISIC 73</v>
      </c>
      <c r="D227" s="71" t="str">
        <f>VLOOKUP(C227, 'Correspondance tables'!$O$3:$P$73, 2, FALSE)</f>
        <v>ISIC 69T82</v>
      </c>
      <c r="E227" s="91">
        <v>45.98</v>
      </c>
      <c r="F227" s="91">
        <v>0.2</v>
      </c>
      <c r="G227" s="91">
        <v>0.22</v>
      </c>
      <c r="H227" s="91">
        <v>22.7</v>
      </c>
      <c r="I227" s="91">
        <v>174.65</v>
      </c>
      <c r="J227" s="91">
        <v>129.69999999999999</v>
      </c>
      <c r="K227" s="91">
        <v>2.99</v>
      </c>
      <c r="L227" s="91">
        <v>22.14</v>
      </c>
      <c r="M227" s="91">
        <v>10.69</v>
      </c>
      <c r="N227" s="91">
        <v>48.14</v>
      </c>
      <c r="O227" s="91">
        <v>119.41</v>
      </c>
      <c r="P227" s="91">
        <v>1435.27</v>
      </c>
      <c r="Q227" s="91">
        <v>68.709999999999994</v>
      </c>
      <c r="R227" s="91">
        <v>28.29</v>
      </c>
      <c r="S227" s="91">
        <v>18.04</v>
      </c>
      <c r="T227" s="91">
        <v>110.62</v>
      </c>
      <c r="U227" s="91">
        <v>840.52</v>
      </c>
      <c r="V227" s="91">
        <v>127.43</v>
      </c>
      <c r="W227" s="91">
        <v>644.11</v>
      </c>
      <c r="X227" s="91">
        <v>1782.17</v>
      </c>
      <c r="Y227" s="91">
        <v>105.82</v>
      </c>
      <c r="Z227" s="91">
        <v>56.05</v>
      </c>
      <c r="AA227" s="91">
        <v>37.28</v>
      </c>
      <c r="AB227" s="91">
        <v>100.67</v>
      </c>
      <c r="AC227" s="91">
        <v>7.27</v>
      </c>
      <c r="AD227" s="91">
        <v>28.46</v>
      </c>
      <c r="AE227" s="91">
        <v>330.1</v>
      </c>
      <c r="AF227" s="91">
        <v>11.81</v>
      </c>
      <c r="AG227" s="91">
        <v>483.7</v>
      </c>
      <c r="AH227" s="91">
        <v>71.16</v>
      </c>
      <c r="AI227" s="91">
        <v>28.81</v>
      </c>
      <c r="AJ227" s="91">
        <v>0.63</v>
      </c>
      <c r="AK227" s="91">
        <v>2.0299999999999998</v>
      </c>
      <c r="AL227" s="91">
        <v>11.09</v>
      </c>
      <c r="AM227" s="91">
        <v>-0.66</v>
      </c>
      <c r="AN227" s="91">
        <v>4.4800000000000004</v>
      </c>
      <c r="AO227" s="91">
        <v>152.93</v>
      </c>
      <c r="AP227" s="91">
        <v>27.38</v>
      </c>
      <c r="AQ227" s="91">
        <v>17.989999999999998</v>
      </c>
      <c r="AR227" s="91">
        <v>310.83</v>
      </c>
      <c r="AS227" s="91">
        <v>79.209999999999994</v>
      </c>
      <c r="AT227" s="91">
        <v>22.91</v>
      </c>
      <c r="AU227" s="92">
        <v>5</v>
      </c>
      <c r="AV227" s="91">
        <v>83.46</v>
      </c>
      <c r="AW227" s="91">
        <v>369.35</v>
      </c>
      <c r="AX227" s="91">
        <v>102.7</v>
      </c>
      <c r="AY227" s="91">
        <v>15431.94</v>
      </c>
      <c r="AZ227" s="91">
        <v>124.65</v>
      </c>
      <c r="BA227" s="91">
        <v>27.23</v>
      </c>
      <c r="BB227" s="91">
        <v>19.809999999999999</v>
      </c>
      <c r="BC227" s="91">
        <v>6.33</v>
      </c>
      <c r="BD227" s="91">
        <v>0.18</v>
      </c>
      <c r="BE227" s="91">
        <v>32.53</v>
      </c>
      <c r="BF227" s="91">
        <v>369.61</v>
      </c>
      <c r="BG227" s="91">
        <v>231.78</v>
      </c>
      <c r="BH227" s="91">
        <v>242.38</v>
      </c>
      <c r="BI227" s="91">
        <v>37.72</v>
      </c>
      <c r="BJ227" s="91">
        <v>21.44</v>
      </c>
      <c r="BK227" s="91">
        <v>22.46</v>
      </c>
      <c r="BL227" s="91">
        <v>63.51</v>
      </c>
      <c r="BM227" s="91">
        <v>0.55000000000000004</v>
      </c>
      <c r="BN227" s="91">
        <v>4.7</v>
      </c>
      <c r="BO227" s="92">
        <v>0</v>
      </c>
      <c r="BP227" s="93">
        <v>0</v>
      </c>
      <c r="BQ227" s="92" t="s">
        <v>308</v>
      </c>
      <c r="BR227" s="91">
        <v>24719.21</v>
      </c>
      <c r="BS227" s="92" t="s">
        <v>308</v>
      </c>
      <c r="BT227" s="91">
        <v>54.52</v>
      </c>
      <c r="BU227" s="92" t="s">
        <v>308</v>
      </c>
      <c r="BV227" s="91">
        <v>3305.58</v>
      </c>
      <c r="BW227" s="92" t="s">
        <v>308</v>
      </c>
      <c r="BX227" s="91">
        <v>39532.94</v>
      </c>
      <c r="BY227" s="92" t="s">
        <v>308</v>
      </c>
      <c r="BZ227" s="91">
        <v>42893.03</v>
      </c>
      <c r="CA227" s="92" t="s">
        <v>308</v>
      </c>
      <c r="CB227" s="91">
        <v>256439.96</v>
      </c>
      <c r="CC227" s="92" t="s">
        <v>308</v>
      </c>
      <c r="CD227" s="92">
        <v>0</v>
      </c>
      <c r="CE227" s="92" t="s">
        <v>308</v>
      </c>
      <c r="CF227" s="91">
        <v>-147.22</v>
      </c>
      <c r="CG227" s="92" t="s">
        <v>308</v>
      </c>
      <c r="CH227" s="91">
        <v>-147.22</v>
      </c>
      <c r="CI227" s="92" t="s">
        <v>308</v>
      </c>
      <c r="CJ227" s="91">
        <v>256292.74</v>
      </c>
      <c r="CK227" s="92" t="s">
        <v>308</v>
      </c>
      <c r="CL227" s="92">
        <v>0</v>
      </c>
      <c r="CM227" s="92" t="s">
        <v>308</v>
      </c>
      <c r="CN227" s="92">
        <v>0</v>
      </c>
      <c r="CO227" s="92" t="s">
        <v>308</v>
      </c>
      <c r="CP227" s="92">
        <v>0</v>
      </c>
      <c r="CQ227" s="92" t="s">
        <v>308</v>
      </c>
      <c r="CR227" s="94">
        <v>35743.25</v>
      </c>
      <c r="CS227" s="92" t="s">
        <v>308</v>
      </c>
      <c r="CT227" s="91">
        <v>35743.25</v>
      </c>
      <c r="CU227" s="92" t="s">
        <v>308</v>
      </c>
      <c r="CV227" s="91">
        <v>334929.02</v>
      </c>
      <c r="CW227" s="92" t="s">
        <v>308</v>
      </c>
      <c r="CX227" s="91">
        <v>359648.23</v>
      </c>
      <c r="CY227" s="92" t="s">
        <v>308</v>
      </c>
    </row>
    <row r="228" spans="1:103" ht="14.5" x14ac:dyDescent="0.35">
      <c r="A228" s="86" t="s">
        <v>410</v>
      </c>
      <c r="B228" s="86" t="s">
        <v>374</v>
      </c>
      <c r="C228" s="71" t="str">
        <f>'Correspondance tables'!K52</f>
        <v>ISIC 74-75</v>
      </c>
      <c r="D228" s="71" t="str">
        <f>VLOOKUP(C228, 'Correspondance tables'!$O$3:$P$73, 2, FALSE)</f>
        <v>ISIC 69T82</v>
      </c>
      <c r="E228" s="87">
        <v>409.18</v>
      </c>
      <c r="F228" s="87">
        <v>54.23</v>
      </c>
      <c r="G228" s="87">
        <v>16.78</v>
      </c>
      <c r="H228" s="87">
        <v>319.33999999999997</v>
      </c>
      <c r="I228" s="87">
        <v>16480.919999999998</v>
      </c>
      <c r="J228" s="87">
        <v>1711.18</v>
      </c>
      <c r="K228" s="87">
        <v>308.64</v>
      </c>
      <c r="L228" s="87">
        <v>801.55</v>
      </c>
      <c r="M228" s="87">
        <v>531.91999999999996</v>
      </c>
      <c r="N228" s="87">
        <v>1089.8699999999999</v>
      </c>
      <c r="O228" s="87">
        <v>4801.8</v>
      </c>
      <c r="P228" s="87">
        <v>4118.97</v>
      </c>
      <c r="Q228" s="87">
        <v>1202.58</v>
      </c>
      <c r="R228" s="87">
        <v>739.29</v>
      </c>
      <c r="S228" s="87">
        <v>416.96</v>
      </c>
      <c r="T228" s="87">
        <v>1228.33</v>
      </c>
      <c r="U228" s="87">
        <v>1381.07</v>
      </c>
      <c r="V228" s="87">
        <v>1273.99</v>
      </c>
      <c r="W228" s="87">
        <v>1865.51</v>
      </c>
      <c r="X228" s="87">
        <v>4428.57</v>
      </c>
      <c r="Y228" s="87">
        <v>517.12</v>
      </c>
      <c r="Z228" s="87">
        <v>1981.37</v>
      </c>
      <c r="AA228" s="87">
        <v>491.96</v>
      </c>
      <c r="AB228" s="87">
        <v>1580.57</v>
      </c>
      <c r="AC228" s="87">
        <v>140.80000000000001</v>
      </c>
      <c r="AD228" s="87">
        <v>632.38</v>
      </c>
      <c r="AE228" s="87">
        <v>3167.48</v>
      </c>
      <c r="AF228" s="87">
        <v>6618.85</v>
      </c>
      <c r="AG228" s="87">
        <v>20302.13</v>
      </c>
      <c r="AH228" s="87">
        <v>16822.12</v>
      </c>
      <c r="AI228" s="87">
        <v>1420.71</v>
      </c>
      <c r="AJ228" s="87">
        <v>212.36</v>
      </c>
      <c r="AK228" s="87">
        <v>640.58000000000004</v>
      </c>
      <c r="AL228" s="87">
        <v>1284.94</v>
      </c>
      <c r="AM228" s="88">
        <v>476</v>
      </c>
      <c r="AN228" s="87">
        <v>3343.57</v>
      </c>
      <c r="AO228" s="87">
        <v>3581.21</v>
      </c>
      <c r="AP228" s="87">
        <v>4782.9399999999996</v>
      </c>
      <c r="AQ228" s="87">
        <v>4752.95</v>
      </c>
      <c r="AR228" s="87">
        <v>5344.27</v>
      </c>
      <c r="AS228" s="87">
        <v>7691.57</v>
      </c>
      <c r="AT228" s="87">
        <v>3854.67</v>
      </c>
      <c r="AU228" s="87">
        <v>1173.1300000000001</v>
      </c>
      <c r="AV228" s="87">
        <v>3372.91</v>
      </c>
      <c r="AW228" s="87">
        <v>5039.25</v>
      </c>
      <c r="AX228" s="87">
        <v>1145.45</v>
      </c>
      <c r="AY228" s="87">
        <v>821.85</v>
      </c>
      <c r="AZ228" s="87">
        <v>14427.69</v>
      </c>
      <c r="BA228" s="87">
        <v>1307.1600000000001</v>
      </c>
      <c r="BB228" s="87">
        <v>1583.24</v>
      </c>
      <c r="BC228" s="87">
        <v>1287.44</v>
      </c>
      <c r="BD228" s="87">
        <v>2935.52</v>
      </c>
      <c r="BE228" s="87">
        <v>2502.65</v>
      </c>
      <c r="BF228" s="87">
        <v>3975.2</v>
      </c>
      <c r="BG228" s="87">
        <v>1663.1</v>
      </c>
      <c r="BH228" s="87">
        <v>1494.23</v>
      </c>
      <c r="BI228" s="87">
        <v>677.11</v>
      </c>
      <c r="BJ228" s="87">
        <v>2846.6</v>
      </c>
      <c r="BK228" s="87">
        <v>1474.37</v>
      </c>
      <c r="BL228" s="87">
        <v>1374.85</v>
      </c>
      <c r="BM228" s="87">
        <v>109.09</v>
      </c>
      <c r="BN228" s="87">
        <v>669.51</v>
      </c>
      <c r="BO228" s="88">
        <v>0</v>
      </c>
      <c r="BP228" s="89">
        <v>0</v>
      </c>
      <c r="BQ228" s="88" t="s">
        <v>308</v>
      </c>
      <c r="BR228" s="87">
        <v>182701.56</v>
      </c>
      <c r="BS228" s="88" t="s">
        <v>308</v>
      </c>
      <c r="BT228" s="87">
        <v>299.47000000000003</v>
      </c>
      <c r="BU228" s="88" t="s">
        <v>308</v>
      </c>
      <c r="BV228" s="87">
        <v>12.14</v>
      </c>
      <c r="BW228" s="88" t="s">
        <v>308</v>
      </c>
      <c r="BX228" s="87">
        <v>13.96</v>
      </c>
      <c r="BY228" s="88" t="s">
        <v>308</v>
      </c>
      <c r="BZ228" s="87">
        <v>325.57</v>
      </c>
      <c r="CA228" s="88" t="s">
        <v>308</v>
      </c>
      <c r="CB228" s="87">
        <v>112.96</v>
      </c>
      <c r="CC228" s="88" t="s">
        <v>308</v>
      </c>
      <c r="CD228" s="88">
        <v>0</v>
      </c>
      <c r="CE228" s="88" t="s">
        <v>308</v>
      </c>
      <c r="CF228" s="87">
        <v>585.97</v>
      </c>
      <c r="CG228" s="88" t="s">
        <v>308</v>
      </c>
      <c r="CH228" s="87">
        <v>585.97</v>
      </c>
      <c r="CI228" s="88" t="s">
        <v>308</v>
      </c>
      <c r="CJ228" s="87">
        <v>698.93</v>
      </c>
      <c r="CK228" s="88" t="s">
        <v>308</v>
      </c>
      <c r="CL228" s="88">
        <v>0</v>
      </c>
      <c r="CM228" s="88" t="s">
        <v>308</v>
      </c>
      <c r="CN228" s="88">
        <v>0</v>
      </c>
      <c r="CO228" s="88" t="s">
        <v>308</v>
      </c>
      <c r="CP228" s="88">
        <v>0</v>
      </c>
      <c r="CQ228" s="88" t="s">
        <v>308</v>
      </c>
      <c r="CR228" s="90">
        <v>14243.38</v>
      </c>
      <c r="CS228" s="88" t="s">
        <v>308</v>
      </c>
      <c r="CT228" s="87">
        <v>14243.38</v>
      </c>
      <c r="CU228" s="88" t="s">
        <v>308</v>
      </c>
      <c r="CV228" s="87">
        <v>15267.88</v>
      </c>
      <c r="CW228" s="88" t="s">
        <v>308</v>
      </c>
      <c r="CX228" s="87">
        <v>197969.44</v>
      </c>
      <c r="CY228" s="88" t="s">
        <v>308</v>
      </c>
    </row>
    <row r="229" spans="1:103" ht="14.5" x14ac:dyDescent="0.35">
      <c r="A229" s="86" t="s">
        <v>410</v>
      </c>
      <c r="B229" s="86" t="s">
        <v>375</v>
      </c>
      <c r="C229" s="71" t="str">
        <f>'Correspondance tables'!K53</f>
        <v>ISIC 77</v>
      </c>
      <c r="D229" s="71" t="str">
        <f>VLOOKUP(C229, 'Correspondance tables'!$O$3:$P$73, 2, FALSE)</f>
        <v>ISIC 69T82</v>
      </c>
      <c r="E229" s="91">
        <v>4594.66</v>
      </c>
      <c r="F229" s="91">
        <v>82.07</v>
      </c>
      <c r="G229" s="91">
        <v>35.28</v>
      </c>
      <c r="H229" s="91">
        <v>384.63</v>
      </c>
      <c r="I229" s="91">
        <v>3374.39</v>
      </c>
      <c r="J229" s="91">
        <v>1392.56</v>
      </c>
      <c r="K229" s="91">
        <v>183.8</v>
      </c>
      <c r="L229" s="91">
        <v>449.84</v>
      </c>
      <c r="M229" s="91">
        <v>316.76</v>
      </c>
      <c r="N229" s="91">
        <v>330.48</v>
      </c>
      <c r="O229" s="91">
        <v>1172.18</v>
      </c>
      <c r="P229" s="91">
        <v>589.54999999999995</v>
      </c>
      <c r="Q229" s="91">
        <v>839.74</v>
      </c>
      <c r="R229" s="91">
        <v>436.56</v>
      </c>
      <c r="S229" s="91">
        <v>655.65</v>
      </c>
      <c r="T229" s="91">
        <v>932.99</v>
      </c>
      <c r="U229" s="91">
        <v>1107.3599999999999</v>
      </c>
      <c r="V229" s="91">
        <v>1129.06</v>
      </c>
      <c r="W229" s="91">
        <v>1930.69</v>
      </c>
      <c r="X229" s="91">
        <v>2107.42</v>
      </c>
      <c r="Y229" s="91">
        <v>642.84</v>
      </c>
      <c r="Z229" s="91">
        <v>1384.15</v>
      </c>
      <c r="AA229" s="91">
        <v>368.34</v>
      </c>
      <c r="AB229" s="91">
        <v>1815.95</v>
      </c>
      <c r="AC229" s="91">
        <v>226.67</v>
      </c>
      <c r="AD229" s="91">
        <v>996.65</v>
      </c>
      <c r="AE229" s="91">
        <v>4325.42</v>
      </c>
      <c r="AF229" s="91">
        <v>1308.51</v>
      </c>
      <c r="AG229" s="91">
        <v>8985.9599999999991</v>
      </c>
      <c r="AH229" s="91">
        <v>4026.06</v>
      </c>
      <c r="AI229" s="91">
        <v>1255.83</v>
      </c>
      <c r="AJ229" s="91">
        <v>507.01</v>
      </c>
      <c r="AK229" s="91">
        <v>439.44</v>
      </c>
      <c r="AL229" s="91">
        <v>1186.58</v>
      </c>
      <c r="AM229" s="91">
        <v>200.98</v>
      </c>
      <c r="AN229" s="92">
        <v>1665</v>
      </c>
      <c r="AO229" s="91">
        <v>2759.82</v>
      </c>
      <c r="AP229" s="91">
        <v>1793.31</v>
      </c>
      <c r="AQ229" s="91">
        <v>1519.17</v>
      </c>
      <c r="AR229" s="91">
        <v>4937.51</v>
      </c>
      <c r="AS229" s="91">
        <v>4817.2299999999996</v>
      </c>
      <c r="AT229" s="91">
        <v>2925.91</v>
      </c>
      <c r="AU229" s="91">
        <v>2099.12</v>
      </c>
      <c r="AV229" s="91">
        <v>2325.0700000000002</v>
      </c>
      <c r="AW229" s="91">
        <v>6835.03</v>
      </c>
      <c r="AX229" s="91">
        <v>2655.87</v>
      </c>
      <c r="AY229" s="91">
        <v>2202.8200000000002</v>
      </c>
      <c r="AZ229" s="91">
        <v>4300.3900000000003</v>
      </c>
      <c r="BA229" s="91">
        <v>12712.56</v>
      </c>
      <c r="BB229" s="91">
        <v>1085.81</v>
      </c>
      <c r="BC229" s="91">
        <v>501.99</v>
      </c>
      <c r="BD229" s="91">
        <v>546.92999999999995</v>
      </c>
      <c r="BE229" s="91">
        <v>3807.49</v>
      </c>
      <c r="BF229" s="91">
        <v>4819.05</v>
      </c>
      <c r="BG229" s="91">
        <v>2357.77</v>
      </c>
      <c r="BH229" s="91">
        <v>2353.34</v>
      </c>
      <c r="BI229" s="91">
        <v>1143.78</v>
      </c>
      <c r="BJ229" s="91">
        <v>1834.48</v>
      </c>
      <c r="BK229" s="91">
        <v>979.87</v>
      </c>
      <c r="BL229" s="91">
        <v>1180.58</v>
      </c>
      <c r="BM229" s="91">
        <v>84.78</v>
      </c>
      <c r="BN229" s="91">
        <v>408.22</v>
      </c>
      <c r="BO229" s="92">
        <v>0</v>
      </c>
      <c r="BP229" s="93">
        <v>0</v>
      </c>
      <c r="BQ229" s="92" t="s">
        <v>308</v>
      </c>
      <c r="BR229" s="91">
        <v>124368.99</v>
      </c>
      <c r="BS229" s="92" t="s">
        <v>308</v>
      </c>
      <c r="BT229" s="91">
        <v>20561.919999999998</v>
      </c>
      <c r="BU229" s="92" t="s">
        <v>308</v>
      </c>
      <c r="BV229" s="91">
        <v>1254.3399999999999</v>
      </c>
      <c r="BW229" s="92" t="s">
        <v>308</v>
      </c>
      <c r="BX229" s="91">
        <v>1123.27</v>
      </c>
      <c r="BY229" s="92" t="s">
        <v>308</v>
      </c>
      <c r="BZ229" s="91">
        <v>22939.53</v>
      </c>
      <c r="CA229" s="92" t="s">
        <v>308</v>
      </c>
      <c r="CB229" s="91">
        <v>516.79999999999995</v>
      </c>
      <c r="CC229" s="92" t="s">
        <v>308</v>
      </c>
      <c r="CD229" s="91">
        <v>0.02</v>
      </c>
      <c r="CE229" s="92" t="s">
        <v>308</v>
      </c>
      <c r="CF229" s="91">
        <v>126.56</v>
      </c>
      <c r="CG229" s="92" t="s">
        <v>308</v>
      </c>
      <c r="CH229" s="91">
        <v>126.58</v>
      </c>
      <c r="CI229" s="92" t="s">
        <v>308</v>
      </c>
      <c r="CJ229" s="91">
        <v>643.38</v>
      </c>
      <c r="CK229" s="92" t="s">
        <v>308</v>
      </c>
      <c r="CL229" s="92">
        <v>0</v>
      </c>
      <c r="CM229" s="92" t="s">
        <v>308</v>
      </c>
      <c r="CN229" s="92">
        <v>0</v>
      </c>
      <c r="CO229" s="92" t="s">
        <v>308</v>
      </c>
      <c r="CP229" s="92">
        <v>0</v>
      </c>
      <c r="CQ229" s="92" t="s">
        <v>308</v>
      </c>
      <c r="CR229" s="94">
        <v>9498.2900000000009</v>
      </c>
      <c r="CS229" s="92" t="s">
        <v>308</v>
      </c>
      <c r="CT229" s="91">
        <v>9498.2900000000009</v>
      </c>
      <c r="CU229" s="92" t="s">
        <v>308</v>
      </c>
      <c r="CV229" s="91">
        <v>33081.199999999997</v>
      </c>
      <c r="CW229" s="92" t="s">
        <v>308</v>
      </c>
      <c r="CX229" s="91">
        <v>157450.18</v>
      </c>
      <c r="CY229" s="92" t="s">
        <v>308</v>
      </c>
    </row>
    <row r="230" spans="1:103" ht="14.5" x14ac:dyDescent="0.35">
      <c r="A230" s="86" t="s">
        <v>410</v>
      </c>
      <c r="B230" s="86" t="s">
        <v>376</v>
      </c>
      <c r="C230" s="71" t="str">
        <f>'Correspondance tables'!K54</f>
        <v>ISIC 78</v>
      </c>
      <c r="D230" s="71" t="str">
        <f>VLOOKUP(C230, 'Correspondance tables'!$O$3:$P$73, 2, FALSE)</f>
        <v>ISIC 69T82</v>
      </c>
      <c r="E230" s="87">
        <v>4080.68</v>
      </c>
      <c r="F230" s="87">
        <v>295.52</v>
      </c>
      <c r="G230" s="87">
        <v>99.96</v>
      </c>
      <c r="H230" s="87">
        <v>2349.9</v>
      </c>
      <c r="I230" s="87">
        <v>5092.68</v>
      </c>
      <c r="J230" s="87">
        <v>926.69</v>
      </c>
      <c r="K230" s="87">
        <v>826.62</v>
      </c>
      <c r="L230" s="87">
        <v>1056.42</v>
      </c>
      <c r="M230" s="87">
        <v>1369.22</v>
      </c>
      <c r="N230" s="87">
        <v>1021.8</v>
      </c>
      <c r="O230" s="87">
        <v>3513.8</v>
      </c>
      <c r="P230" s="87">
        <v>8824.8700000000008</v>
      </c>
      <c r="Q230" s="87">
        <v>1920.13</v>
      </c>
      <c r="R230" s="87">
        <v>1790.81</v>
      </c>
      <c r="S230" s="87">
        <v>2214.11</v>
      </c>
      <c r="T230" s="87">
        <v>2713.27</v>
      </c>
      <c r="U230" s="87">
        <v>3209.68</v>
      </c>
      <c r="V230" s="87">
        <v>1710.68</v>
      </c>
      <c r="W230" s="87">
        <v>3314.27</v>
      </c>
      <c r="X230" s="87">
        <v>3515.87</v>
      </c>
      <c r="Y230" s="87">
        <v>1341.06</v>
      </c>
      <c r="Z230" s="87">
        <v>1719.65</v>
      </c>
      <c r="AA230" s="87">
        <v>1160.95</v>
      </c>
      <c r="AB230" s="87">
        <v>4313.0200000000004</v>
      </c>
      <c r="AC230" s="87">
        <v>825.29</v>
      </c>
      <c r="AD230" s="87">
        <v>3448.08</v>
      </c>
      <c r="AE230" s="87">
        <v>25888.62</v>
      </c>
      <c r="AF230" s="87">
        <v>2376.2199999999998</v>
      </c>
      <c r="AG230" s="87">
        <v>17538.37</v>
      </c>
      <c r="AH230" s="87">
        <v>10252.790000000001</v>
      </c>
      <c r="AI230" s="87">
        <v>11340.34</v>
      </c>
      <c r="AJ230" s="87">
        <v>2835.97</v>
      </c>
      <c r="AK230" s="87">
        <v>7306.62</v>
      </c>
      <c r="AL230" s="87">
        <v>6865.63</v>
      </c>
      <c r="AM230" s="87">
        <v>1138.45</v>
      </c>
      <c r="AN230" s="87">
        <v>4653.2299999999996</v>
      </c>
      <c r="AO230" s="87">
        <v>1595.24</v>
      </c>
      <c r="AP230" s="87">
        <v>3445.85</v>
      </c>
      <c r="AQ230" s="87">
        <v>5026.5200000000004</v>
      </c>
      <c r="AR230" s="87">
        <v>11446.37</v>
      </c>
      <c r="AS230" s="87">
        <v>3739.67</v>
      </c>
      <c r="AT230" s="87">
        <v>2474.4699999999998</v>
      </c>
      <c r="AU230" s="87">
        <v>2321.67</v>
      </c>
      <c r="AV230" s="87">
        <v>2891.21</v>
      </c>
      <c r="AW230" s="87">
        <v>7723.21</v>
      </c>
      <c r="AX230" s="87">
        <v>3000.56</v>
      </c>
      <c r="AY230" s="87">
        <v>2669.05</v>
      </c>
      <c r="AZ230" s="87">
        <v>1649.99</v>
      </c>
      <c r="BA230" s="87">
        <v>1381.75</v>
      </c>
      <c r="BB230" s="87">
        <v>26616.2</v>
      </c>
      <c r="BC230" s="87">
        <v>455.65</v>
      </c>
      <c r="BD230" s="87">
        <v>1071.1099999999999</v>
      </c>
      <c r="BE230" s="87">
        <v>6702.98</v>
      </c>
      <c r="BF230" s="87">
        <v>5217.24</v>
      </c>
      <c r="BG230" s="87">
        <v>4157.84</v>
      </c>
      <c r="BH230" s="87">
        <v>5186.22</v>
      </c>
      <c r="BI230" s="87">
        <v>2012.02</v>
      </c>
      <c r="BJ230" s="87">
        <v>2001.36</v>
      </c>
      <c r="BK230" s="87">
        <v>1691.99</v>
      </c>
      <c r="BL230" s="87">
        <v>916.07</v>
      </c>
      <c r="BM230" s="87">
        <v>308.45</v>
      </c>
      <c r="BN230" s="87">
        <v>2338.9499999999998</v>
      </c>
      <c r="BO230" s="88">
        <v>0</v>
      </c>
      <c r="BP230" s="89">
        <v>0</v>
      </c>
      <c r="BQ230" s="88" t="s">
        <v>308</v>
      </c>
      <c r="BR230" s="87">
        <v>260892.9</v>
      </c>
      <c r="BS230" s="88" t="s">
        <v>308</v>
      </c>
      <c r="BT230" s="87">
        <v>34364.83</v>
      </c>
      <c r="BU230" s="88" t="s">
        <v>308</v>
      </c>
      <c r="BV230" s="88">
        <v>0</v>
      </c>
      <c r="BW230" s="88" t="s">
        <v>308</v>
      </c>
      <c r="BX230" s="87">
        <v>935.57</v>
      </c>
      <c r="BY230" s="88" t="s">
        <v>308</v>
      </c>
      <c r="BZ230" s="87">
        <v>35300.400000000001</v>
      </c>
      <c r="CA230" s="88" t="s">
        <v>308</v>
      </c>
      <c r="CB230" s="88">
        <v>-2011</v>
      </c>
      <c r="CC230" s="88" t="s">
        <v>308</v>
      </c>
      <c r="CD230" s="88">
        <v>0</v>
      </c>
      <c r="CE230" s="88" t="s">
        <v>308</v>
      </c>
      <c r="CF230" s="87">
        <v>39.11</v>
      </c>
      <c r="CG230" s="88" t="s">
        <v>308</v>
      </c>
      <c r="CH230" s="87">
        <v>39.11</v>
      </c>
      <c r="CI230" s="88" t="s">
        <v>308</v>
      </c>
      <c r="CJ230" s="87">
        <v>-1971.89</v>
      </c>
      <c r="CK230" s="88" t="s">
        <v>308</v>
      </c>
      <c r="CL230" s="88">
        <v>0</v>
      </c>
      <c r="CM230" s="88" t="s">
        <v>308</v>
      </c>
      <c r="CN230" s="88">
        <v>0</v>
      </c>
      <c r="CO230" s="88" t="s">
        <v>308</v>
      </c>
      <c r="CP230" s="88">
        <v>0</v>
      </c>
      <c r="CQ230" s="88" t="s">
        <v>308</v>
      </c>
      <c r="CR230" s="90">
        <v>64210.2</v>
      </c>
      <c r="CS230" s="88" t="s">
        <v>308</v>
      </c>
      <c r="CT230" s="87">
        <v>64210.2</v>
      </c>
      <c r="CU230" s="88" t="s">
        <v>308</v>
      </c>
      <c r="CV230" s="87">
        <v>97538.71</v>
      </c>
      <c r="CW230" s="88" t="s">
        <v>308</v>
      </c>
      <c r="CX230" s="87">
        <v>358431.61</v>
      </c>
      <c r="CY230" s="88" t="s">
        <v>308</v>
      </c>
    </row>
    <row r="231" spans="1:103" ht="14.5" x14ac:dyDescent="0.35">
      <c r="A231" s="86" t="s">
        <v>410</v>
      </c>
      <c r="B231" s="86" t="s">
        <v>377</v>
      </c>
      <c r="C231" s="71" t="str">
        <f>'Correspondance tables'!K55</f>
        <v>ISIC 79</v>
      </c>
      <c r="D231" s="71" t="str">
        <f>VLOOKUP(C231, 'Correspondance tables'!$O$3:$P$73, 2, FALSE)</f>
        <v>ISIC 69T82</v>
      </c>
      <c r="E231" s="91">
        <v>3411.56</v>
      </c>
      <c r="F231" s="91">
        <v>135.27000000000001</v>
      </c>
      <c r="G231" s="91">
        <v>22.78</v>
      </c>
      <c r="H231" s="91">
        <v>1522.97</v>
      </c>
      <c r="I231" s="91">
        <v>9355.8700000000008</v>
      </c>
      <c r="J231" s="91">
        <v>1104.4100000000001</v>
      </c>
      <c r="K231" s="91">
        <v>808.61</v>
      </c>
      <c r="L231" s="91">
        <v>931.25</v>
      </c>
      <c r="M231" s="91">
        <v>780.73</v>
      </c>
      <c r="N231" s="91">
        <v>231.92</v>
      </c>
      <c r="O231" s="91">
        <v>2647.94</v>
      </c>
      <c r="P231" s="91">
        <v>2196.9299999999998</v>
      </c>
      <c r="Q231" s="91">
        <v>3272.06</v>
      </c>
      <c r="R231" s="91">
        <v>1940.4</v>
      </c>
      <c r="S231" s="91">
        <v>1981.73</v>
      </c>
      <c r="T231" s="91">
        <v>5704.82</v>
      </c>
      <c r="U231" s="91">
        <v>2360.27</v>
      </c>
      <c r="V231" s="91">
        <v>2759.43</v>
      </c>
      <c r="W231" s="91">
        <v>6471.07</v>
      </c>
      <c r="X231" s="91">
        <v>7779.88</v>
      </c>
      <c r="Y231" s="91">
        <v>3864.66</v>
      </c>
      <c r="Z231" s="91">
        <v>1689.44</v>
      </c>
      <c r="AA231" s="91">
        <v>3725.6</v>
      </c>
      <c r="AB231" s="91">
        <v>2695.9</v>
      </c>
      <c r="AC231" s="91">
        <v>666.59</v>
      </c>
      <c r="AD231" s="91">
        <v>1937.61</v>
      </c>
      <c r="AE231" s="91">
        <v>12979.08</v>
      </c>
      <c r="AF231" s="91">
        <v>1415.6</v>
      </c>
      <c r="AG231" s="91">
        <v>9725.76</v>
      </c>
      <c r="AH231" s="91">
        <v>6469.22</v>
      </c>
      <c r="AI231" s="91">
        <v>5937.4</v>
      </c>
      <c r="AJ231" s="91">
        <v>1319.01</v>
      </c>
      <c r="AK231" s="91">
        <v>776.34</v>
      </c>
      <c r="AL231" s="91">
        <v>7844.48</v>
      </c>
      <c r="AM231" s="91">
        <v>1372.17</v>
      </c>
      <c r="AN231" s="91">
        <v>3889.12</v>
      </c>
      <c r="AO231" s="91">
        <v>765.96</v>
      </c>
      <c r="AP231" s="91">
        <v>687.62</v>
      </c>
      <c r="AQ231" s="91">
        <v>2275.5300000000002</v>
      </c>
      <c r="AR231" s="91">
        <v>3680.46</v>
      </c>
      <c r="AS231" s="91">
        <v>3696.04</v>
      </c>
      <c r="AT231" s="91">
        <v>2282.54</v>
      </c>
      <c r="AU231" s="91">
        <v>842.96</v>
      </c>
      <c r="AV231" s="91">
        <v>2305.9699999999998</v>
      </c>
      <c r="AW231" s="91">
        <v>5093.8900000000003</v>
      </c>
      <c r="AX231" s="91">
        <v>3338.85</v>
      </c>
      <c r="AY231" s="91">
        <v>1770.24</v>
      </c>
      <c r="AZ231" s="91">
        <v>1362.56</v>
      </c>
      <c r="BA231" s="91">
        <v>631.28</v>
      </c>
      <c r="BB231" s="91">
        <v>1351.41</v>
      </c>
      <c r="BC231" s="91">
        <v>12502.08</v>
      </c>
      <c r="BD231" s="91">
        <v>410.75</v>
      </c>
      <c r="BE231" s="91">
        <v>4842.16</v>
      </c>
      <c r="BF231" s="91">
        <v>4318.43</v>
      </c>
      <c r="BG231" s="91">
        <v>4235.25</v>
      </c>
      <c r="BH231" s="91">
        <v>7491.31</v>
      </c>
      <c r="BI231" s="91">
        <v>4198.78</v>
      </c>
      <c r="BJ231" s="91">
        <v>714.01</v>
      </c>
      <c r="BK231" s="91">
        <v>523.42999999999995</v>
      </c>
      <c r="BL231" s="91">
        <v>448.79</v>
      </c>
      <c r="BM231" s="91">
        <v>355.48</v>
      </c>
      <c r="BN231" s="91">
        <v>428.57</v>
      </c>
      <c r="BO231" s="92">
        <v>0</v>
      </c>
      <c r="BP231" s="93">
        <v>0</v>
      </c>
      <c r="BQ231" s="92" t="s">
        <v>308</v>
      </c>
      <c r="BR231" s="91">
        <v>192282.19</v>
      </c>
      <c r="BS231" s="92" t="s">
        <v>308</v>
      </c>
      <c r="BT231" s="91">
        <v>1419.5</v>
      </c>
      <c r="BU231" s="92" t="s">
        <v>308</v>
      </c>
      <c r="BV231" s="91">
        <v>3.34</v>
      </c>
      <c r="BW231" s="92" t="s">
        <v>308</v>
      </c>
      <c r="BX231" s="91">
        <v>1910.9</v>
      </c>
      <c r="BY231" s="92" t="s">
        <v>308</v>
      </c>
      <c r="BZ231" s="91">
        <v>3333.74</v>
      </c>
      <c r="CA231" s="92" t="s">
        <v>308</v>
      </c>
      <c r="CB231" s="91">
        <v>1.85</v>
      </c>
      <c r="CC231" s="92" t="s">
        <v>308</v>
      </c>
      <c r="CD231" s="92">
        <v>0</v>
      </c>
      <c r="CE231" s="92" t="s">
        <v>308</v>
      </c>
      <c r="CF231" s="91">
        <v>1.1299999999999999</v>
      </c>
      <c r="CG231" s="92" t="s">
        <v>308</v>
      </c>
      <c r="CH231" s="91">
        <v>1.1299999999999999</v>
      </c>
      <c r="CI231" s="92" t="s">
        <v>308</v>
      </c>
      <c r="CJ231" s="91">
        <v>2.97</v>
      </c>
      <c r="CK231" s="92" t="s">
        <v>308</v>
      </c>
      <c r="CL231" s="92">
        <v>0</v>
      </c>
      <c r="CM231" s="92" t="s">
        <v>308</v>
      </c>
      <c r="CN231" s="92">
        <v>0</v>
      </c>
      <c r="CO231" s="92" t="s">
        <v>308</v>
      </c>
      <c r="CP231" s="92">
        <v>0</v>
      </c>
      <c r="CQ231" s="92" t="s">
        <v>308</v>
      </c>
      <c r="CR231" s="94">
        <v>3965.2</v>
      </c>
      <c r="CS231" s="92" t="s">
        <v>308</v>
      </c>
      <c r="CT231" s="91">
        <v>3965.2</v>
      </c>
      <c r="CU231" s="92" t="s">
        <v>308</v>
      </c>
      <c r="CV231" s="91">
        <v>7301.92</v>
      </c>
      <c r="CW231" s="92" t="s">
        <v>308</v>
      </c>
      <c r="CX231" s="91">
        <v>199584.11</v>
      </c>
      <c r="CY231" s="92" t="s">
        <v>308</v>
      </c>
    </row>
    <row r="232" spans="1:103" ht="14.5" x14ac:dyDescent="0.35">
      <c r="A232" s="86" t="s">
        <v>410</v>
      </c>
      <c r="B232" s="86" t="s">
        <v>378</v>
      </c>
      <c r="C232" s="71" t="str">
        <f>'Correspondance tables'!K56</f>
        <v>ISIC 80-82</v>
      </c>
      <c r="D232" s="71" t="str">
        <f>VLOOKUP(C232, 'Correspondance tables'!$O$3:$P$73, 2, FALSE)</f>
        <v>ISIC 69T82</v>
      </c>
      <c r="E232" s="87">
        <v>11.38</v>
      </c>
      <c r="F232" s="87">
        <v>10.89</v>
      </c>
      <c r="G232" s="87">
        <v>3.95</v>
      </c>
      <c r="H232" s="87">
        <v>31.01</v>
      </c>
      <c r="I232" s="87">
        <v>184.84</v>
      </c>
      <c r="J232" s="87">
        <v>83.25</v>
      </c>
      <c r="K232" s="87">
        <v>27.85</v>
      </c>
      <c r="L232" s="87">
        <v>24.55</v>
      </c>
      <c r="M232" s="87">
        <v>48.31</v>
      </c>
      <c r="N232" s="87">
        <v>82.45</v>
      </c>
      <c r="O232" s="87">
        <v>162.1</v>
      </c>
      <c r="P232" s="87">
        <v>159.94999999999999</v>
      </c>
      <c r="Q232" s="87">
        <v>69.63</v>
      </c>
      <c r="R232" s="87">
        <v>160.52000000000001</v>
      </c>
      <c r="S232" s="87">
        <v>120.98</v>
      </c>
      <c r="T232" s="87">
        <v>84.61</v>
      </c>
      <c r="U232" s="87">
        <v>101.28</v>
      </c>
      <c r="V232" s="87">
        <v>76.819999999999993</v>
      </c>
      <c r="W232" s="87">
        <v>181.31</v>
      </c>
      <c r="X232" s="87">
        <v>137.31</v>
      </c>
      <c r="Y232" s="87">
        <v>95.09</v>
      </c>
      <c r="Z232" s="87">
        <v>64.88</v>
      </c>
      <c r="AA232" s="87">
        <v>69.459999999999994</v>
      </c>
      <c r="AB232" s="87">
        <v>117.82</v>
      </c>
      <c r="AC232" s="87">
        <v>40.61</v>
      </c>
      <c r="AD232" s="87">
        <v>145.36000000000001</v>
      </c>
      <c r="AE232" s="87">
        <v>329.02</v>
      </c>
      <c r="AF232" s="87">
        <v>200.79</v>
      </c>
      <c r="AG232" s="87">
        <v>1445.55</v>
      </c>
      <c r="AH232" s="87">
        <v>696.73</v>
      </c>
      <c r="AI232" s="87">
        <v>1879.1</v>
      </c>
      <c r="AJ232" s="87">
        <v>2940.95</v>
      </c>
      <c r="AK232" s="87">
        <v>5673.24</v>
      </c>
      <c r="AL232" s="87">
        <v>777.98</v>
      </c>
      <c r="AM232" s="87">
        <v>41.46</v>
      </c>
      <c r="AN232" s="87">
        <v>2610.9499999999998</v>
      </c>
      <c r="AO232" s="87">
        <v>63.65</v>
      </c>
      <c r="AP232" s="87">
        <v>212.78</v>
      </c>
      <c r="AQ232" s="87">
        <v>261.18</v>
      </c>
      <c r="AR232" s="87">
        <v>275.13</v>
      </c>
      <c r="AS232" s="87">
        <v>1023.26</v>
      </c>
      <c r="AT232" s="87">
        <v>41.61</v>
      </c>
      <c r="AU232" s="87">
        <v>335.08</v>
      </c>
      <c r="AV232" s="87">
        <v>197.39</v>
      </c>
      <c r="AW232" s="87">
        <v>1088.54</v>
      </c>
      <c r="AX232" s="87">
        <v>292.37</v>
      </c>
      <c r="AY232" s="87">
        <v>105.02</v>
      </c>
      <c r="AZ232" s="87">
        <v>137.22</v>
      </c>
      <c r="BA232" s="87">
        <v>129.37</v>
      </c>
      <c r="BB232" s="87">
        <v>230.77</v>
      </c>
      <c r="BC232" s="87">
        <v>79.44</v>
      </c>
      <c r="BD232" s="87">
        <v>30737.23</v>
      </c>
      <c r="BE232" s="87">
        <v>371.31</v>
      </c>
      <c r="BF232" s="87">
        <v>728.21</v>
      </c>
      <c r="BG232" s="87">
        <v>438.4</v>
      </c>
      <c r="BH232" s="87">
        <v>184.44</v>
      </c>
      <c r="BI232" s="87">
        <v>104.44</v>
      </c>
      <c r="BJ232" s="87">
        <v>540.61</v>
      </c>
      <c r="BK232" s="87">
        <v>951.3</v>
      </c>
      <c r="BL232" s="87">
        <v>76.81</v>
      </c>
      <c r="BM232" s="87">
        <v>15.16</v>
      </c>
      <c r="BN232" s="87">
        <v>54.75</v>
      </c>
      <c r="BO232" s="88">
        <v>0</v>
      </c>
      <c r="BP232" s="89">
        <v>0</v>
      </c>
      <c r="BQ232" s="88" t="s">
        <v>308</v>
      </c>
      <c r="BR232" s="87">
        <v>57567.44</v>
      </c>
      <c r="BS232" s="88" t="s">
        <v>308</v>
      </c>
      <c r="BT232" s="87">
        <v>66007.88</v>
      </c>
      <c r="BU232" s="88" t="s">
        <v>308</v>
      </c>
      <c r="BV232" s="87">
        <v>64.569999999999993</v>
      </c>
      <c r="BW232" s="88" t="s">
        <v>308</v>
      </c>
      <c r="BX232" s="87">
        <v>841.49</v>
      </c>
      <c r="BY232" s="88" t="s">
        <v>308</v>
      </c>
      <c r="BZ232" s="87">
        <v>66913.94</v>
      </c>
      <c r="CA232" s="88" t="s">
        <v>308</v>
      </c>
      <c r="CB232" s="87">
        <v>1.21</v>
      </c>
      <c r="CC232" s="88" t="s">
        <v>308</v>
      </c>
      <c r="CD232" s="88">
        <v>0</v>
      </c>
      <c r="CE232" s="88" t="s">
        <v>308</v>
      </c>
      <c r="CF232" s="87">
        <v>-6.6</v>
      </c>
      <c r="CG232" s="88" t="s">
        <v>308</v>
      </c>
      <c r="CH232" s="87">
        <v>-6.6</v>
      </c>
      <c r="CI232" s="88" t="s">
        <v>308</v>
      </c>
      <c r="CJ232" s="87">
        <v>-5.39</v>
      </c>
      <c r="CK232" s="88" t="s">
        <v>308</v>
      </c>
      <c r="CL232" s="88">
        <v>0</v>
      </c>
      <c r="CM232" s="88" t="s">
        <v>308</v>
      </c>
      <c r="CN232" s="88">
        <v>0</v>
      </c>
      <c r="CO232" s="88" t="s">
        <v>308</v>
      </c>
      <c r="CP232" s="88">
        <v>0</v>
      </c>
      <c r="CQ232" s="88" t="s">
        <v>308</v>
      </c>
      <c r="CR232" s="90">
        <v>5694.81</v>
      </c>
      <c r="CS232" s="88" t="s">
        <v>308</v>
      </c>
      <c r="CT232" s="87">
        <v>5694.81</v>
      </c>
      <c r="CU232" s="88" t="s">
        <v>308</v>
      </c>
      <c r="CV232" s="87">
        <v>72603.360000000001</v>
      </c>
      <c r="CW232" s="88" t="s">
        <v>308</v>
      </c>
      <c r="CX232" s="87">
        <v>130170.81</v>
      </c>
      <c r="CY232" s="88" t="s">
        <v>308</v>
      </c>
    </row>
    <row r="233" spans="1:103" ht="14.5" x14ac:dyDescent="0.35">
      <c r="A233" s="86" t="s">
        <v>410</v>
      </c>
      <c r="B233" s="86" t="s">
        <v>379</v>
      </c>
      <c r="C233" s="71" t="str">
        <f>'Correspondance tables'!K57</f>
        <v>ISIC 84</v>
      </c>
      <c r="D233" s="71" t="str">
        <f>VLOOKUP(C233, 'Correspondance tables'!$O$3:$P$73, 2, FALSE)</f>
        <v>ISIC 84</v>
      </c>
      <c r="E233" s="91">
        <v>1633.61</v>
      </c>
      <c r="F233" s="91">
        <v>175.22</v>
      </c>
      <c r="G233" s="91">
        <v>84.98</v>
      </c>
      <c r="H233" s="91">
        <v>1120.3</v>
      </c>
      <c r="I233" s="91">
        <v>9457.1299999999992</v>
      </c>
      <c r="J233" s="91">
        <v>2702.77</v>
      </c>
      <c r="K233" s="91">
        <v>1059.8900000000001</v>
      </c>
      <c r="L233" s="91">
        <v>1528.03</v>
      </c>
      <c r="M233" s="91">
        <v>1795.96</v>
      </c>
      <c r="N233" s="91">
        <v>2222.19</v>
      </c>
      <c r="O233" s="91">
        <v>5193.09</v>
      </c>
      <c r="P233" s="91">
        <v>2387.7800000000002</v>
      </c>
      <c r="Q233" s="91">
        <v>2527.85</v>
      </c>
      <c r="R233" s="91">
        <v>2447.11</v>
      </c>
      <c r="S233" s="91">
        <v>3759.87</v>
      </c>
      <c r="T233" s="91">
        <v>4348.63</v>
      </c>
      <c r="U233" s="91">
        <v>2446.48</v>
      </c>
      <c r="V233" s="91">
        <v>2959.45</v>
      </c>
      <c r="W233" s="91">
        <v>6829.32</v>
      </c>
      <c r="X233" s="91">
        <v>6327.47</v>
      </c>
      <c r="Y233" s="91">
        <v>1860.72</v>
      </c>
      <c r="Z233" s="91">
        <v>2128.5300000000002</v>
      </c>
      <c r="AA233" s="91">
        <v>2019.75</v>
      </c>
      <c r="AB233" s="91">
        <v>7521.66</v>
      </c>
      <c r="AC233" s="91">
        <v>1616.48</v>
      </c>
      <c r="AD233" s="91">
        <v>6426.9</v>
      </c>
      <c r="AE233" s="91">
        <v>17089.919999999998</v>
      </c>
      <c r="AF233" s="91">
        <v>4786.5600000000004</v>
      </c>
      <c r="AG233" s="91">
        <v>27765.05</v>
      </c>
      <c r="AH233" s="91">
        <v>16430.310000000001</v>
      </c>
      <c r="AI233" s="91">
        <v>5478.21</v>
      </c>
      <c r="AJ233" s="91">
        <v>1507.73</v>
      </c>
      <c r="AK233" s="91">
        <v>1775.47</v>
      </c>
      <c r="AL233" s="91">
        <v>7831.11</v>
      </c>
      <c r="AM233" s="91">
        <v>1080.5</v>
      </c>
      <c r="AN233" s="91">
        <v>7849.85</v>
      </c>
      <c r="AO233" s="91">
        <v>3048.49</v>
      </c>
      <c r="AP233" s="91">
        <v>4536.09</v>
      </c>
      <c r="AQ233" s="91">
        <v>6304.83</v>
      </c>
      <c r="AR233" s="91">
        <v>10196.99</v>
      </c>
      <c r="AS233" s="91">
        <v>17852.439999999999</v>
      </c>
      <c r="AT233" s="91">
        <v>7251.04</v>
      </c>
      <c r="AU233" s="91">
        <v>4581.07</v>
      </c>
      <c r="AV233" s="91">
        <v>17517.79</v>
      </c>
      <c r="AW233" s="91">
        <v>20048.900000000001</v>
      </c>
      <c r="AX233" s="91">
        <v>5395.39</v>
      </c>
      <c r="AY233" s="91">
        <v>4748.91</v>
      </c>
      <c r="AZ233" s="91">
        <v>2976.4</v>
      </c>
      <c r="BA233" s="91">
        <v>2888.89</v>
      </c>
      <c r="BB233" s="91">
        <v>6608.71</v>
      </c>
      <c r="BC233" s="91">
        <v>1039.74</v>
      </c>
      <c r="BD233" s="91">
        <v>1683.52</v>
      </c>
      <c r="BE233" s="91">
        <v>40469.019999999997</v>
      </c>
      <c r="BF233" s="91">
        <v>29283.39</v>
      </c>
      <c r="BG233" s="91">
        <v>10947.43</v>
      </c>
      <c r="BH233" s="91">
        <v>14752.24</v>
      </c>
      <c r="BI233" s="91">
        <v>6197.05</v>
      </c>
      <c r="BJ233" s="91">
        <v>3476.73</v>
      </c>
      <c r="BK233" s="91">
        <v>3099.7</v>
      </c>
      <c r="BL233" s="91">
        <v>3030.34</v>
      </c>
      <c r="BM233" s="91">
        <v>424.54</v>
      </c>
      <c r="BN233" s="91">
        <v>2912.67</v>
      </c>
      <c r="BO233" s="92">
        <v>0</v>
      </c>
      <c r="BP233" s="93">
        <v>0</v>
      </c>
      <c r="BQ233" s="92" t="s">
        <v>308</v>
      </c>
      <c r="BR233" s="91">
        <v>405448.18</v>
      </c>
      <c r="BS233" s="92" t="s">
        <v>308</v>
      </c>
      <c r="BT233" s="91">
        <v>26276.71</v>
      </c>
      <c r="BU233" s="92" t="s">
        <v>308</v>
      </c>
      <c r="BV233" s="91">
        <v>502.1</v>
      </c>
      <c r="BW233" s="92" t="s">
        <v>308</v>
      </c>
      <c r="BX233" s="91">
        <v>3411.96</v>
      </c>
      <c r="BY233" s="92" t="s">
        <v>308</v>
      </c>
      <c r="BZ233" s="91">
        <v>30190.77</v>
      </c>
      <c r="CA233" s="92" t="s">
        <v>308</v>
      </c>
      <c r="CB233" s="91">
        <v>6976.48</v>
      </c>
      <c r="CC233" s="92" t="s">
        <v>308</v>
      </c>
      <c r="CD233" s="92">
        <v>0</v>
      </c>
      <c r="CE233" s="92" t="s">
        <v>308</v>
      </c>
      <c r="CF233" s="91">
        <v>73.81</v>
      </c>
      <c r="CG233" s="92" t="s">
        <v>308</v>
      </c>
      <c r="CH233" s="91">
        <v>73.81</v>
      </c>
      <c r="CI233" s="92" t="s">
        <v>308</v>
      </c>
      <c r="CJ233" s="91">
        <v>7050.29</v>
      </c>
      <c r="CK233" s="92" t="s">
        <v>308</v>
      </c>
      <c r="CL233" s="92">
        <v>0</v>
      </c>
      <c r="CM233" s="92" t="s">
        <v>308</v>
      </c>
      <c r="CN233" s="92">
        <v>0</v>
      </c>
      <c r="CO233" s="92" t="s">
        <v>308</v>
      </c>
      <c r="CP233" s="92">
        <v>0</v>
      </c>
      <c r="CQ233" s="92" t="s">
        <v>308</v>
      </c>
      <c r="CR233" s="94">
        <v>43019.37</v>
      </c>
      <c r="CS233" s="92" t="s">
        <v>308</v>
      </c>
      <c r="CT233" s="91">
        <v>43019.37</v>
      </c>
      <c r="CU233" s="92" t="s">
        <v>308</v>
      </c>
      <c r="CV233" s="91">
        <v>80260.429999999993</v>
      </c>
      <c r="CW233" s="92" t="s">
        <v>308</v>
      </c>
      <c r="CX233" s="91">
        <v>485708.61</v>
      </c>
      <c r="CY233" s="92" t="s">
        <v>308</v>
      </c>
    </row>
    <row r="234" spans="1:103" ht="14.5" x14ac:dyDescent="0.35">
      <c r="A234" s="86" t="s">
        <v>410</v>
      </c>
      <c r="B234" s="86" t="s">
        <v>380</v>
      </c>
      <c r="C234" s="71" t="str">
        <f>'Correspondance tables'!K58</f>
        <v>ISIC 85</v>
      </c>
      <c r="D234" s="71" t="str">
        <f>VLOOKUP(C234, 'Correspondance tables'!$O$3:$P$73, 2, FALSE)</f>
        <v>ISIC 85</v>
      </c>
      <c r="E234" s="87">
        <v>594.94000000000005</v>
      </c>
      <c r="F234" s="87">
        <v>144.12</v>
      </c>
      <c r="G234" s="87">
        <v>11.91</v>
      </c>
      <c r="H234" s="87">
        <v>350.39</v>
      </c>
      <c r="I234" s="87">
        <v>2026.29</v>
      </c>
      <c r="J234" s="87">
        <v>405.71</v>
      </c>
      <c r="K234" s="87">
        <v>311.42</v>
      </c>
      <c r="L234" s="87">
        <v>523.62</v>
      </c>
      <c r="M234" s="87">
        <v>346.01</v>
      </c>
      <c r="N234" s="87">
        <v>498.43</v>
      </c>
      <c r="O234" s="87">
        <v>1634.1</v>
      </c>
      <c r="P234" s="87">
        <v>809.94</v>
      </c>
      <c r="Q234" s="87">
        <v>791.78</v>
      </c>
      <c r="R234" s="87">
        <v>760.02</v>
      </c>
      <c r="S234" s="87">
        <v>1049.07</v>
      </c>
      <c r="T234" s="87">
        <v>986.03</v>
      </c>
      <c r="U234" s="87">
        <v>653.27</v>
      </c>
      <c r="V234" s="87">
        <v>808.8</v>
      </c>
      <c r="W234" s="87">
        <v>1337.25</v>
      </c>
      <c r="X234" s="87">
        <v>1589.2</v>
      </c>
      <c r="Y234" s="87">
        <v>268.27</v>
      </c>
      <c r="Z234" s="87">
        <v>429.14</v>
      </c>
      <c r="AA234" s="87">
        <v>325.64</v>
      </c>
      <c r="AB234" s="87">
        <v>10682.28</v>
      </c>
      <c r="AC234" s="87">
        <v>291.39999999999998</v>
      </c>
      <c r="AD234" s="87">
        <v>1063.8599999999999</v>
      </c>
      <c r="AE234" s="87">
        <v>6898.95</v>
      </c>
      <c r="AF234" s="87">
        <v>842.48</v>
      </c>
      <c r="AG234" s="87">
        <v>2644.55</v>
      </c>
      <c r="AH234" s="87">
        <v>2323.38</v>
      </c>
      <c r="AI234" s="87">
        <v>3889.8</v>
      </c>
      <c r="AJ234" s="87">
        <v>223.11</v>
      </c>
      <c r="AK234" s="87">
        <v>274.32</v>
      </c>
      <c r="AL234" s="87">
        <v>932.25</v>
      </c>
      <c r="AM234" s="87">
        <v>362.48</v>
      </c>
      <c r="AN234" s="87">
        <v>1236.79</v>
      </c>
      <c r="AO234" s="87">
        <v>266.89999999999998</v>
      </c>
      <c r="AP234" s="87">
        <v>276.67</v>
      </c>
      <c r="AQ234" s="87">
        <v>595.79999999999995</v>
      </c>
      <c r="AR234" s="87">
        <v>1113.42</v>
      </c>
      <c r="AS234" s="87">
        <v>1172.79</v>
      </c>
      <c r="AT234" s="87">
        <v>555.66999999999996</v>
      </c>
      <c r="AU234" s="87">
        <v>249.7</v>
      </c>
      <c r="AV234" s="87">
        <v>7931.17</v>
      </c>
      <c r="AW234" s="87">
        <v>4085.93</v>
      </c>
      <c r="AX234" s="87">
        <v>6695.3</v>
      </c>
      <c r="AY234" s="87">
        <v>341.2</v>
      </c>
      <c r="AZ234" s="87">
        <v>732.38</v>
      </c>
      <c r="BA234" s="87">
        <v>1139.93</v>
      </c>
      <c r="BB234" s="87">
        <v>528.67999999999995</v>
      </c>
      <c r="BC234" s="87">
        <v>427.26</v>
      </c>
      <c r="BD234" s="87">
        <v>145.01</v>
      </c>
      <c r="BE234" s="87">
        <v>2188.6</v>
      </c>
      <c r="BF234" s="87">
        <v>10184.02</v>
      </c>
      <c r="BG234" s="87">
        <v>1725.93</v>
      </c>
      <c r="BH234" s="87">
        <v>1793.7</v>
      </c>
      <c r="BI234" s="87">
        <v>1505.47</v>
      </c>
      <c r="BJ234" s="87">
        <v>391.9</v>
      </c>
      <c r="BK234" s="87">
        <v>419.08</v>
      </c>
      <c r="BL234" s="87">
        <v>703.5</v>
      </c>
      <c r="BM234" s="87">
        <v>26.65</v>
      </c>
      <c r="BN234" s="87">
        <v>183.6</v>
      </c>
      <c r="BO234" s="88">
        <v>0</v>
      </c>
      <c r="BP234" s="89">
        <v>0</v>
      </c>
      <c r="BQ234" s="88" t="s">
        <v>308</v>
      </c>
      <c r="BR234" s="87">
        <v>93701.22</v>
      </c>
      <c r="BS234" s="88" t="s">
        <v>308</v>
      </c>
      <c r="BT234" s="87">
        <v>23957.19</v>
      </c>
      <c r="BU234" s="88" t="s">
        <v>308</v>
      </c>
      <c r="BV234" s="87">
        <v>224.85</v>
      </c>
      <c r="BW234" s="88" t="s">
        <v>308</v>
      </c>
      <c r="BX234" s="87">
        <v>1044822.28</v>
      </c>
      <c r="BY234" s="88" t="s">
        <v>308</v>
      </c>
      <c r="BZ234" s="87">
        <v>1069004.32</v>
      </c>
      <c r="CA234" s="88" t="s">
        <v>308</v>
      </c>
      <c r="CB234" s="87">
        <v>4430.66</v>
      </c>
      <c r="CC234" s="88" t="s">
        <v>308</v>
      </c>
      <c r="CD234" s="88">
        <v>0</v>
      </c>
      <c r="CE234" s="88" t="s">
        <v>308</v>
      </c>
      <c r="CF234" s="88">
        <v>0</v>
      </c>
      <c r="CG234" s="88" t="s">
        <v>308</v>
      </c>
      <c r="CH234" s="88">
        <v>0</v>
      </c>
      <c r="CI234" s="88" t="s">
        <v>308</v>
      </c>
      <c r="CJ234" s="87">
        <v>4430.66</v>
      </c>
      <c r="CK234" s="88" t="s">
        <v>308</v>
      </c>
      <c r="CL234" s="88">
        <v>0</v>
      </c>
      <c r="CM234" s="88" t="s">
        <v>308</v>
      </c>
      <c r="CN234" s="88">
        <v>0</v>
      </c>
      <c r="CO234" s="88" t="s">
        <v>308</v>
      </c>
      <c r="CP234" s="88">
        <v>0</v>
      </c>
      <c r="CQ234" s="88" t="s">
        <v>308</v>
      </c>
      <c r="CR234" s="90">
        <v>4023.53</v>
      </c>
      <c r="CS234" s="88" t="s">
        <v>308</v>
      </c>
      <c r="CT234" s="87">
        <v>4023.53</v>
      </c>
      <c r="CU234" s="88" t="s">
        <v>308</v>
      </c>
      <c r="CV234" s="87">
        <v>1077458.51</v>
      </c>
      <c r="CW234" s="88" t="s">
        <v>308</v>
      </c>
      <c r="CX234" s="87">
        <v>1171159.73</v>
      </c>
      <c r="CY234" s="88" t="s">
        <v>308</v>
      </c>
    </row>
    <row r="235" spans="1:103" ht="14.5" x14ac:dyDescent="0.35">
      <c r="A235" s="86" t="s">
        <v>410</v>
      </c>
      <c r="B235" s="86" t="s">
        <v>381</v>
      </c>
      <c r="C235" s="71" t="str">
        <f>'Correspondance tables'!K59</f>
        <v>ISIC 86</v>
      </c>
      <c r="D235" s="71" t="str">
        <f>VLOOKUP(C235, 'Correspondance tables'!$O$3:$P$73, 2, FALSE)</f>
        <v>ISIC 86T88</v>
      </c>
      <c r="E235" s="91">
        <v>239.68</v>
      </c>
      <c r="F235" s="91">
        <v>42.13</v>
      </c>
      <c r="G235" s="91">
        <v>26.42</v>
      </c>
      <c r="H235" s="91">
        <v>144.25</v>
      </c>
      <c r="I235" s="91">
        <v>1471.86</v>
      </c>
      <c r="J235" s="91">
        <v>216.93</v>
      </c>
      <c r="K235" s="91">
        <v>91.6</v>
      </c>
      <c r="L235" s="91">
        <v>154.47</v>
      </c>
      <c r="M235" s="91">
        <v>231.66</v>
      </c>
      <c r="N235" s="91">
        <v>319.05</v>
      </c>
      <c r="O235" s="91">
        <v>844.89</v>
      </c>
      <c r="P235" s="91">
        <v>968.35</v>
      </c>
      <c r="Q235" s="91">
        <v>436.44</v>
      </c>
      <c r="R235" s="91">
        <v>259.51</v>
      </c>
      <c r="S235" s="91">
        <v>509.58</v>
      </c>
      <c r="T235" s="91">
        <v>643.36</v>
      </c>
      <c r="U235" s="91">
        <v>728.49</v>
      </c>
      <c r="V235" s="91">
        <v>638.66999999999996</v>
      </c>
      <c r="W235" s="91">
        <v>1191.57</v>
      </c>
      <c r="X235" s="91">
        <v>2007.89</v>
      </c>
      <c r="Y235" s="91">
        <v>694.66</v>
      </c>
      <c r="Z235" s="91">
        <v>271.64</v>
      </c>
      <c r="AA235" s="91">
        <v>545.20000000000005</v>
      </c>
      <c r="AB235" s="91">
        <v>1152.07</v>
      </c>
      <c r="AC235" s="91">
        <v>144.94999999999999</v>
      </c>
      <c r="AD235" s="91">
        <v>344.39</v>
      </c>
      <c r="AE235" s="91">
        <v>1441.52</v>
      </c>
      <c r="AF235" s="91">
        <v>691.9</v>
      </c>
      <c r="AG235" s="91">
        <v>2574.79</v>
      </c>
      <c r="AH235" s="91">
        <v>1908.23</v>
      </c>
      <c r="AI235" s="91">
        <v>1740.36</v>
      </c>
      <c r="AJ235" s="91">
        <v>168.33</v>
      </c>
      <c r="AK235" s="91">
        <v>1215.83</v>
      </c>
      <c r="AL235" s="91">
        <v>1064.07</v>
      </c>
      <c r="AM235" s="91">
        <v>345.51</v>
      </c>
      <c r="AN235" s="91">
        <v>613.58000000000004</v>
      </c>
      <c r="AO235" s="91">
        <v>245.36</v>
      </c>
      <c r="AP235" s="91">
        <v>368.97</v>
      </c>
      <c r="AQ235" s="91">
        <v>1744.13</v>
      </c>
      <c r="AR235" s="91">
        <v>3053.75</v>
      </c>
      <c r="AS235" s="91">
        <v>4001.63</v>
      </c>
      <c r="AT235" s="91">
        <v>1592.98</v>
      </c>
      <c r="AU235" s="91">
        <v>474.56</v>
      </c>
      <c r="AV235" s="91">
        <v>1204.47</v>
      </c>
      <c r="AW235" s="91">
        <v>3371.78</v>
      </c>
      <c r="AX235" s="91">
        <v>930.67</v>
      </c>
      <c r="AY235" s="91">
        <v>1969.06</v>
      </c>
      <c r="AZ235" s="91">
        <v>682.92</v>
      </c>
      <c r="BA235" s="91">
        <v>669.69</v>
      </c>
      <c r="BB235" s="91">
        <v>376.14</v>
      </c>
      <c r="BC235" s="91">
        <v>639.29</v>
      </c>
      <c r="BD235" s="91">
        <v>438.89</v>
      </c>
      <c r="BE235" s="91">
        <v>1374.55</v>
      </c>
      <c r="BF235" s="91">
        <v>14107.14</v>
      </c>
      <c r="BG235" s="91">
        <v>36795.279999999999</v>
      </c>
      <c r="BH235" s="91">
        <v>3750.37</v>
      </c>
      <c r="BI235" s="91">
        <v>1993.07</v>
      </c>
      <c r="BJ235" s="91">
        <v>420.01</v>
      </c>
      <c r="BK235" s="91">
        <v>323.44</v>
      </c>
      <c r="BL235" s="91">
        <v>742.32</v>
      </c>
      <c r="BM235" s="91">
        <v>96.92</v>
      </c>
      <c r="BN235" s="91">
        <v>304.16000000000003</v>
      </c>
      <c r="BO235" s="92">
        <v>0</v>
      </c>
      <c r="BP235" s="93">
        <v>0</v>
      </c>
      <c r="BQ235" s="92" t="s">
        <v>308</v>
      </c>
      <c r="BR235" s="91">
        <v>107755.35</v>
      </c>
      <c r="BS235" s="92" t="s">
        <v>308</v>
      </c>
      <c r="BT235" s="91">
        <v>105941.94</v>
      </c>
      <c r="BU235" s="92" t="s">
        <v>308</v>
      </c>
      <c r="BV235" s="91">
        <v>53567.22</v>
      </c>
      <c r="BW235" s="92" t="s">
        <v>308</v>
      </c>
      <c r="BX235" s="91">
        <v>568014.78</v>
      </c>
      <c r="BY235" s="92" t="s">
        <v>308</v>
      </c>
      <c r="BZ235" s="91">
        <v>727523.94</v>
      </c>
      <c r="CA235" s="92" t="s">
        <v>308</v>
      </c>
      <c r="CB235" s="91">
        <v>581.41</v>
      </c>
      <c r="CC235" s="92" t="s">
        <v>308</v>
      </c>
      <c r="CD235" s="91">
        <v>61.53</v>
      </c>
      <c r="CE235" s="92" t="s">
        <v>308</v>
      </c>
      <c r="CF235" s="91">
        <v>-33.979999999999997</v>
      </c>
      <c r="CG235" s="92" t="s">
        <v>308</v>
      </c>
      <c r="CH235" s="91">
        <v>27.56</v>
      </c>
      <c r="CI235" s="92" t="s">
        <v>308</v>
      </c>
      <c r="CJ235" s="91">
        <v>608.97</v>
      </c>
      <c r="CK235" s="92" t="s">
        <v>308</v>
      </c>
      <c r="CL235" s="92">
        <v>0</v>
      </c>
      <c r="CM235" s="92" t="s">
        <v>308</v>
      </c>
      <c r="CN235" s="92">
        <v>0</v>
      </c>
      <c r="CO235" s="92" t="s">
        <v>308</v>
      </c>
      <c r="CP235" s="92">
        <v>0</v>
      </c>
      <c r="CQ235" s="92" t="s">
        <v>308</v>
      </c>
      <c r="CR235" s="94">
        <v>7177.33</v>
      </c>
      <c r="CS235" s="92" t="s">
        <v>308</v>
      </c>
      <c r="CT235" s="91">
        <v>7177.33</v>
      </c>
      <c r="CU235" s="92" t="s">
        <v>308</v>
      </c>
      <c r="CV235" s="91">
        <v>735310.23</v>
      </c>
      <c r="CW235" s="92" t="s">
        <v>308</v>
      </c>
      <c r="CX235" s="91">
        <v>843065.58</v>
      </c>
      <c r="CY235" s="92" t="s">
        <v>308</v>
      </c>
    </row>
    <row r="236" spans="1:103" ht="14.5" x14ac:dyDescent="0.35">
      <c r="A236" s="86" t="s">
        <v>410</v>
      </c>
      <c r="B236" s="86" t="s">
        <v>382</v>
      </c>
      <c r="C236" s="71" t="str">
        <f>'Correspondance tables'!K60</f>
        <v>ISIC 87-88</v>
      </c>
      <c r="D236" s="71" t="str">
        <f>VLOOKUP(C236, 'Correspondance tables'!$O$3:$P$73, 2, FALSE)</f>
        <v>ISIC 86T88</v>
      </c>
      <c r="E236" s="87">
        <v>70.599999999999994</v>
      </c>
      <c r="F236" s="87">
        <v>19.350000000000001</v>
      </c>
      <c r="G236" s="87">
        <v>11.51</v>
      </c>
      <c r="H236" s="87">
        <v>58.32</v>
      </c>
      <c r="I236" s="87">
        <v>506.24</v>
      </c>
      <c r="J236" s="87">
        <v>74.02</v>
      </c>
      <c r="K236" s="87">
        <v>25.28</v>
      </c>
      <c r="L236" s="87">
        <v>29.7</v>
      </c>
      <c r="M236" s="87">
        <v>40.950000000000003</v>
      </c>
      <c r="N236" s="87">
        <v>79.900000000000006</v>
      </c>
      <c r="O236" s="87">
        <v>153.59</v>
      </c>
      <c r="P236" s="87">
        <v>404.87</v>
      </c>
      <c r="Q236" s="87">
        <v>121.45</v>
      </c>
      <c r="R236" s="87">
        <v>60.28</v>
      </c>
      <c r="S236" s="87">
        <v>128.33000000000001</v>
      </c>
      <c r="T236" s="87">
        <v>150.26</v>
      </c>
      <c r="U236" s="87">
        <v>156.49</v>
      </c>
      <c r="V236" s="87">
        <v>89.95</v>
      </c>
      <c r="W236" s="87">
        <v>184.26</v>
      </c>
      <c r="X236" s="87">
        <v>129.19999999999999</v>
      </c>
      <c r="Y236" s="87">
        <v>73.59</v>
      </c>
      <c r="Z236" s="87">
        <v>86.47</v>
      </c>
      <c r="AA236" s="87">
        <v>111.21</v>
      </c>
      <c r="AB236" s="87">
        <v>236.91</v>
      </c>
      <c r="AC236" s="87">
        <v>63.25</v>
      </c>
      <c r="AD236" s="87">
        <v>242.42</v>
      </c>
      <c r="AE236" s="87">
        <v>375.84</v>
      </c>
      <c r="AF236" s="87">
        <v>252.01</v>
      </c>
      <c r="AG236" s="87">
        <v>1411.38</v>
      </c>
      <c r="AH236" s="87">
        <v>592.38</v>
      </c>
      <c r="AI236" s="87">
        <v>230.87</v>
      </c>
      <c r="AJ236" s="87">
        <v>28.14</v>
      </c>
      <c r="AK236" s="87">
        <v>59.35</v>
      </c>
      <c r="AL236" s="87">
        <v>156.16999999999999</v>
      </c>
      <c r="AM236" s="87">
        <v>28.1</v>
      </c>
      <c r="AN236" s="87">
        <v>762.75</v>
      </c>
      <c r="AO236" s="87">
        <v>111.8</v>
      </c>
      <c r="AP236" s="87">
        <v>48.48</v>
      </c>
      <c r="AQ236" s="87">
        <v>339.05</v>
      </c>
      <c r="AR236" s="87">
        <v>271.35000000000002</v>
      </c>
      <c r="AS236" s="87">
        <v>306.41000000000003</v>
      </c>
      <c r="AT236" s="87">
        <v>741.3</v>
      </c>
      <c r="AU236" s="87">
        <v>167.74</v>
      </c>
      <c r="AV236" s="87">
        <v>107.33</v>
      </c>
      <c r="AW236" s="87">
        <v>282.35000000000002</v>
      </c>
      <c r="AX236" s="87">
        <v>177.51</v>
      </c>
      <c r="AY236" s="87">
        <v>232.68</v>
      </c>
      <c r="AZ236" s="87">
        <v>516.85</v>
      </c>
      <c r="BA236" s="87">
        <v>247.47</v>
      </c>
      <c r="BB236" s="87">
        <v>137.52000000000001</v>
      </c>
      <c r="BC236" s="87">
        <v>216.39</v>
      </c>
      <c r="BD236" s="87">
        <v>411.06</v>
      </c>
      <c r="BE236" s="87">
        <v>845.08</v>
      </c>
      <c r="BF236" s="87">
        <v>2781.92</v>
      </c>
      <c r="BG236" s="87">
        <v>892.63</v>
      </c>
      <c r="BH236" s="87">
        <v>44390.67</v>
      </c>
      <c r="BI236" s="87">
        <v>4781.9399999999996</v>
      </c>
      <c r="BJ236" s="87">
        <v>121.59</v>
      </c>
      <c r="BK236" s="87">
        <v>346.8</v>
      </c>
      <c r="BL236" s="87">
        <v>203.85</v>
      </c>
      <c r="BM236" s="87">
        <v>17.46</v>
      </c>
      <c r="BN236" s="87">
        <v>88.6</v>
      </c>
      <c r="BO236" s="88">
        <v>0</v>
      </c>
      <c r="BP236" s="89">
        <v>0</v>
      </c>
      <c r="BQ236" s="88" t="s">
        <v>308</v>
      </c>
      <c r="BR236" s="87">
        <v>65991.22</v>
      </c>
      <c r="BS236" s="88" t="s">
        <v>308</v>
      </c>
      <c r="BT236" s="87">
        <v>180850.22</v>
      </c>
      <c r="BU236" s="88" t="s">
        <v>308</v>
      </c>
      <c r="BV236" s="87">
        <v>7681.16</v>
      </c>
      <c r="BW236" s="88" t="s">
        <v>308</v>
      </c>
      <c r="BX236" s="87">
        <v>788207.53</v>
      </c>
      <c r="BY236" s="88" t="s">
        <v>308</v>
      </c>
      <c r="BZ236" s="87">
        <v>976738.91</v>
      </c>
      <c r="CA236" s="88" t="s">
        <v>308</v>
      </c>
      <c r="CB236" s="87">
        <v>33.450000000000003</v>
      </c>
      <c r="CC236" s="88" t="s">
        <v>308</v>
      </c>
      <c r="CD236" s="88">
        <v>0</v>
      </c>
      <c r="CE236" s="88" t="s">
        <v>308</v>
      </c>
      <c r="CF236" s="87">
        <v>-0.31</v>
      </c>
      <c r="CG236" s="88" t="s">
        <v>308</v>
      </c>
      <c r="CH236" s="87">
        <v>-0.31</v>
      </c>
      <c r="CI236" s="88" t="s">
        <v>308</v>
      </c>
      <c r="CJ236" s="87">
        <v>33.14</v>
      </c>
      <c r="CK236" s="88" t="s">
        <v>308</v>
      </c>
      <c r="CL236" s="88">
        <v>0</v>
      </c>
      <c r="CM236" s="88" t="s">
        <v>308</v>
      </c>
      <c r="CN236" s="88">
        <v>0</v>
      </c>
      <c r="CO236" s="88" t="s">
        <v>308</v>
      </c>
      <c r="CP236" s="88">
        <v>0</v>
      </c>
      <c r="CQ236" s="88" t="s">
        <v>308</v>
      </c>
      <c r="CR236" s="90">
        <v>563.09</v>
      </c>
      <c r="CS236" s="88" t="s">
        <v>308</v>
      </c>
      <c r="CT236" s="87">
        <v>563.09</v>
      </c>
      <c r="CU236" s="88" t="s">
        <v>308</v>
      </c>
      <c r="CV236" s="87">
        <v>977335.15</v>
      </c>
      <c r="CW236" s="88" t="s">
        <v>308</v>
      </c>
      <c r="CX236" s="87">
        <v>1043326.37</v>
      </c>
      <c r="CY236" s="88" t="s">
        <v>308</v>
      </c>
    </row>
    <row r="237" spans="1:103" ht="14.5" x14ac:dyDescent="0.35">
      <c r="A237" s="86" t="s">
        <v>410</v>
      </c>
      <c r="B237" s="86" t="s">
        <v>383</v>
      </c>
      <c r="C237" s="71" t="str">
        <f>'Correspondance tables'!K61</f>
        <v>ISIC 90-92</v>
      </c>
      <c r="D237" s="71" t="str">
        <f>VLOOKUP(C237, 'Correspondance tables'!$O$3:$P$73, 2, FALSE)</f>
        <v>ISIC 90T96</v>
      </c>
      <c r="E237" s="91">
        <v>17.13</v>
      </c>
      <c r="F237" s="91">
        <v>3.25</v>
      </c>
      <c r="G237" s="91">
        <v>0.21</v>
      </c>
      <c r="H237" s="91">
        <v>0.32</v>
      </c>
      <c r="I237" s="91">
        <v>1.96</v>
      </c>
      <c r="J237" s="91">
        <v>1.44</v>
      </c>
      <c r="K237" s="91">
        <v>0.1</v>
      </c>
      <c r="L237" s="92">
        <v>0</v>
      </c>
      <c r="M237" s="91">
        <v>0.1</v>
      </c>
      <c r="N237" s="91">
        <v>0.1</v>
      </c>
      <c r="O237" s="91">
        <v>0.24</v>
      </c>
      <c r="P237" s="91">
        <v>1.41</v>
      </c>
      <c r="Q237" s="91">
        <v>2.94</v>
      </c>
      <c r="R237" s="91">
        <v>0.32</v>
      </c>
      <c r="S237" s="91">
        <v>0.73</v>
      </c>
      <c r="T237" s="91">
        <v>0.67</v>
      </c>
      <c r="U237" s="91">
        <v>0.11</v>
      </c>
      <c r="V237" s="91">
        <v>0.34</v>
      </c>
      <c r="W237" s="91">
        <v>0.42</v>
      </c>
      <c r="X237" s="92">
        <v>0</v>
      </c>
      <c r="Y237" s="91">
        <v>2.86</v>
      </c>
      <c r="Z237" s="91">
        <v>4.7699999999999996</v>
      </c>
      <c r="AA237" s="91">
        <v>2.6</v>
      </c>
      <c r="AB237" s="91">
        <v>1.33</v>
      </c>
      <c r="AC237" s="91">
        <v>2.91</v>
      </c>
      <c r="AD237" s="91">
        <v>4.91</v>
      </c>
      <c r="AE237" s="91">
        <v>2.2799999999999998</v>
      </c>
      <c r="AF237" s="91">
        <v>0.21</v>
      </c>
      <c r="AG237" s="91">
        <v>4.5199999999999996</v>
      </c>
      <c r="AH237" s="91">
        <v>1.34</v>
      </c>
      <c r="AI237" s="91">
        <v>2.08</v>
      </c>
      <c r="AJ237" s="91">
        <v>0.1</v>
      </c>
      <c r="AK237" s="91">
        <v>0.5</v>
      </c>
      <c r="AL237" s="92">
        <v>0</v>
      </c>
      <c r="AM237" s="91">
        <v>0.02</v>
      </c>
      <c r="AN237" s="91">
        <v>29.81</v>
      </c>
      <c r="AO237" s="91">
        <v>0.26</v>
      </c>
      <c r="AP237" s="91">
        <v>0.28000000000000003</v>
      </c>
      <c r="AQ237" s="91">
        <v>1.66</v>
      </c>
      <c r="AR237" s="91">
        <v>0.24</v>
      </c>
      <c r="AS237" s="91">
        <v>37.89</v>
      </c>
      <c r="AT237" s="91">
        <v>1.53</v>
      </c>
      <c r="AU237" s="91">
        <v>3.19</v>
      </c>
      <c r="AV237" s="91">
        <v>15.24</v>
      </c>
      <c r="AW237" s="91">
        <v>11.42</v>
      </c>
      <c r="AX237" s="91">
        <v>0.15</v>
      </c>
      <c r="AY237" s="91">
        <v>11.13</v>
      </c>
      <c r="AZ237" s="91">
        <v>1141.17</v>
      </c>
      <c r="BA237" s="91">
        <v>328.96</v>
      </c>
      <c r="BB237" s="91">
        <v>0.41</v>
      </c>
      <c r="BC237" s="91">
        <v>7.0000000000000007E-2</v>
      </c>
      <c r="BD237" s="91">
        <v>496.32</v>
      </c>
      <c r="BE237" s="91">
        <v>754.84</v>
      </c>
      <c r="BF237" s="91">
        <v>355.05</v>
      </c>
      <c r="BG237" s="91">
        <v>262.44</v>
      </c>
      <c r="BH237" s="91">
        <v>4550.99</v>
      </c>
      <c r="BI237" s="91">
        <v>14134.97</v>
      </c>
      <c r="BJ237" s="91">
        <v>148.69</v>
      </c>
      <c r="BK237" s="91">
        <v>186.47</v>
      </c>
      <c r="BL237" s="91">
        <v>92.88</v>
      </c>
      <c r="BM237" s="91">
        <v>0.1</v>
      </c>
      <c r="BN237" s="91">
        <v>0.44</v>
      </c>
      <c r="BO237" s="92">
        <v>0</v>
      </c>
      <c r="BP237" s="93">
        <v>0</v>
      </c>
      <c r="BQ237" s="92" t="s">
        <v>308</v>
      </c>
      <c r="BR237" s="91">
        <v>22628.79</v>
      </c>
      <c r="BS237" s="92" t="s">
        <v>308</v>
      </c>
      <c r="BT237" s="91">
        <v>94061.86</v>
      </c>
      <c r="BU237" s="92" t="s">
        <v>308</v>
      </c>
      <c r="BV237" s="91">
        <v>59001.19</v>
      </c>
      <c r="BW237" s="92" t="s">
        <v>308</v>
      </c>
      <c r="BX237" s="91">
        <v>249933.4</v>
      </c>
      <c r="BY237" s="92" t="s">
        <v>308</v>
      </c>
      <c r="BZ237" s="91">
        <v>402996.45</v>
      </c>
      <c r="CA237" s="92" t="s">
        <v>308</v>
      </c>
      <c r="CB237" s="91">
        <v>0.04</v>
      </c>
      <c r="CC237" s="92" t="s">
        <v>308</v>
      </c>
      <c r="CD237" s="92">
        <v>0</v>
      </c>
      <c r="CE237" s="92" t="s">
        <v>308</v>
      </c>
      <c r="CF237" s="91">
        <v>-253.76</v>
      </c>
      <c r="CG237" s="92" t="s">
        <v>308</v>
      </c>
      <c r="CH237" s="91">
        <v>-253.76</v>
      </c>
      <c r="CI237" s="92" t="s">
        <v>308</v>
      </c>
      <c r="CJ237" s="91">
        <v>-253.73</v>
      </c>
      <c r="CK237" s="92" t="s">
        <v>308</v>
      </c>
      <c r="CL237" s="92">
        <v>0</v>
      </c>
      <c r="CM237" s="92" t="s">
        <v>308</v>
      </c>
      <c r="CN237" s="92">
        <v>0</v>
      </c>
      <c r="CO237" s="92" t="s">
        <v>308</v>
      </c>
      <c r="CP237" s="92">
        <v>0</v>
      </c>
      <c r="CQ237" s="92" t="s">
        <v>308</v>
      </c>
      <c r="CR237" s="95">
        <v>96</v>
      </c>
      <c r="CS237" s="92" t="s">
        <v>308</v>
      </c>
      <c r="CT237" s="92">
        <v>96</v>
      </c>
      <c r="CU237" s="92" t="s">
        <v>308</v>
      </c>
      <c r="CV237" s="91">
        <v>402838.72</v>
      </c>
      <c r="CW237" s="92" t="s">
        <v>308</v>
      </c>
      <c r="CX237" s="91">
        <v>425467.52</v>
      </c>
      <c r="CY237" s="92" t="s">
        <v>308</v>
      </c>
    </row>
    <row r="238" spans="1:103" ht="14.5" x14ac:dyDescent="0.35">
      <c r="A238" s="86" t="s">
        <v>410</v>
      </c>
      <c r="B238" s="86" t="s">
        <v>384</v>
      </c>
      <c r="C238" s="71" t="str">
        <f>'Correspondance tables'!K62</f>
        <v>ISIC 93</v>
      </c>
      <c r="D238" s="71" t="str">
        <f>VLOOKUP(C238, 'Correspondance tables'!$O$3:$P$73, 2, FALSE)</f>
        <v>ISIC 90T96</v>
      </c>
      <c r="E238" s="87">
        <v>2.89</v>
      </c>
      <c r="F238" s="87">
        <v>1.81</v>
      </c>
      <c r="G238" s="87">
        <v>2.86</v>
      </c>
      <c r="H238" s="87">
        <v>13.46</v>
      </c>
      <c r="I238" s="87">
        <v>504.75</v>
      </c>
      <c r="J238" s="87">
        <v>373.62</v>
      </c>
      <c r="K238" s="87">
        <v>33.979999999999997</v>
      </c>
      <c r="L238" s="87">
        <v>41.69</v>
      </c>
      <c r="M238" s="87">
        <v>288.95999999999998</v>
      </c>
      <c r="N238" s="87">
        <v>35.22</v>
      </c>
      <c r="O238" s="87">
        <v>57.52</v>
      </c>
      <c r="P238" s="87">
        <v>156.18</v>
      </c>
      <c r="Q238" s="87">
        <v>310.64999999999998</v>
      </c>
      <c r="R238" s="87">
        <v>105.35</v>
      </c>
      <c r="S238" s="87">
        <v>57.14</v>
      </c>
      <c r="T238" s="87">
        <v>95.91</v>
      </c>
      <c r="U238" s="87">
        <v>32.82</v>
      </c>
      <c r="V238" s="87">
        <v>192.57</v>
      </c>
      <c r="W238" s="87">
        <v>82.03</v>
      </c>
      <c r="X238" s="87">
        <v>83.42</v>
      </c>
      <c r="Y238" s="87">
        <v>20.09</v>
      </c>
      <c r="Z238" s="87">
        <v>105.2</v>
      </c>
      <c r="AA238" s="87">
        <v>110.84</v>
      </c>
      <c r="AB238" s="87">
        <v>166.95</v>
      </c>
      <c r="AC238" s="87">
        <v>5.75</v>
      </c>
      <c r="AD238" s="87">
        <v>82.73</v>
      </c>
      <c r="AE238" s="87">
        <v>313.52999999999997</v>
      </c>
      <c r="AF238" s="87">
        <v>225.98</v>
      </c>
      <c r="AG238" s="87">
        <v>323.16000000000003</v>
      </c>
      <c r="AH238" s="87">
        <v>119.05</v>
      </c>
      <c r="AI238" s="87">
        <v>27.1</v>
      </c>
      <c r="AJ238" s="87">
        <v>39.729999999999997</v>
      </c>
      <c r="AK238" s="87">
        <v>27.49</v>
      </c>
      <c r="AL238" s="87">
        <v>44.66</v>
      </c>
      <c r="AM238" s="87">
        <v>24.02</v>
      </c>
      <c r="AN238" s="87">
        <v>1691.58</v>
      </c>
      <c r="AO238" s="87">
        <v>2281.7399999999998</v>
      </c>
      <c r="AP238" s="87">
        <v>3615.24</v>
      </c>
      <c r="AQ238" s="87">
        <v>239.95</v>
      </c>
      <c r="AR238" s="87">
        <v>131.91999999999999</v>
      </c>
      <c r="AS238" s="87">
        <v>936.86</v>
      </c>
      <c r="AT238" s="87">
        <v>64.239999999999995</v>
      </c>
      <c r="AU238" s="87">
        <v>28.29</v>
      </c>
      <c r="AV238" s="87">
        <v>423.96</v>
      </c>
      <c r="AW238" s="88">
        <v>499</v>
      </c>
      <c r="AX238" s="87">
        <v>183.18</v>
      </c>
      <c r="AY238" s="87">
        <v>203.5</v>
      </c>
      <c r="AZ238" s="87">
        <v>191.92</v>
      </c>
      <c r="BA238" s="87">
        <v>213.47</v>
      </c>
      <c r="BB238" s="87">
        <v>117.37</v>
      </c>
      <c r="BC238" s="87">
        <v>50.5</v>
      </c>
      <c r="BD238" s="87">
        <v>254.26</v>
      </c>
      <c r="BE238" s="87">
        <v>714.49</v>
      </c>
      <c r="BF238" s="87">
        <v>1690.61</v>
      </c>
      <c r="BG238" s="87">
        <v>1037.1099999999999</v>
      </c>
      <c r="BH238" s="87">
        <v>163.94</v>
      </c>
      <c r="BI238" s="87">
        <v>295.02999999999997</v>
      </c>
      <c r="BJ238" s="87">
        <v>17953.95</v>
      </c>
      <c r="BK238" s="87">
        <v>2838.95</v>
      </c>
      <c r="BL238" s="87">
        <v>538.07000000000005</v>
      </c>
      <c r="BM238" s="87">
        <v>4.41</v>
      </c>
      <c r="BN238" s="87">
        <v>36.83</v>
      </c>
      <c r="BO238" s="88">
        <v>0</v>
      </c>
      <c r="BP238" s="89">
        <v>0</v>
      </c>
      <c r="BQ238" s="88" t="s">
        <v>308</v>
      </c>
      <c r="BR238" s="87">
        <v>40509.480000000003</v>
      </c>
      <c r="BS238" s="88" t="s">
        <v>308</v>
      </c>
      <c r="BT238" s="87">
        <v>89083.12</v>
      </c>
      <c r="BU238" s="88" t="s">
        <v>308</v>
      </c>
      <c r="BV238" s="87">
        <v>7596.41</v>
      </c>
      <c r="BW238" s="88" t="s">
        <v>308</v>
      </c>
      <c r="BX238" s="87">
        <v>42776.98</v>
      </c>
      <c r="BY238" s="88" t="s">
        <v>308</v>
      </c>
      <c r="BZ238" s="87">
        <v>139456.51</v>
      </c>
      <c r="CA238" s="88" t="s">
        <v>308</v>
      </c>
      <c r="CB238" s="87">
        <v>3661.48</v>
      </c>
      <c r="CC238" s="88" t="s">
        <v>308</v>
      </c>
      <c r="CD238" s="87">
        <v>1163.93</v>
      </c>
      <c r="CE238" s="88" t="s">
        <v>308</v>
      </c>
      <c r="CF238" s="87">
        <v>2132.0300000000002</v>
      </c>
      <c r="CG238" s="88" t="s">
        <v>308</v>
      </c>
      <c r="CH238" s="87">
        <v>3295.95</v>
      </c>
      <c r="CI238" s="88" t="s">
        <v>308</v>
      </c>
      <c r="CJ238" s="87">
        <v>6957.43</v>
      </c>
      <c r="CK238" s="88" t="s">
        <v>308</v>
      </c>
      <c r="CL238" s="88">
        <v>0</v>
      </c>
      <c r="CM238" s="88" t="s">
        <v>308</v>
      </c>
      <c r="CN238" s="88">
        <v>0</v>
      </c>
      <c r="CO238" s="88" t="s">
        <v>308</v>
      </c>
      <c r="CP238" s="88">
        <v>0</v>
      </c>
      <c r="CQ238" s="88" t="s">
        <v>308</v>
      </c>
      <c r="CR238" s="90">
        <v>10884.54</v>
      </c>
      <c r="CS238" s="88" t="s">
        <v>308</v>
      </c>
      <c r="CT238" s="87">
        <v>10884.54</v>
      </c>
      <c r="CU238" s="88" t="s">
        <v>308</v>
      </c>
      <c r="CV238" s="87">
        <v>157298.48000000001</v>
      </c>
      <c r="CW238" s="88" t="s">
        <v>308</v>
      </c>
      <c r="CX238" s="87">
        <v>197807.96</v>
      </c>
      <c r="CY238" s="88" t="s">
        <v>308</v>
      </c>
    </row>
    <row r="239" spans="1:103" ht="14.5" x14ac:dyDescent="0.35">
      <c r="A239" s="86" t="s">
        <v>410</v>
      </c>
      <c r="B239" s="86" t="s">
        <v>385</v>
      </c>
      <c r="C239" s="71" t="str">
        <f>'Correspondance tables'!K63</f>
        <v>ISIC 94</v>
      </c>
      <c r="D239" s="71" t="str">
        <f>VLOOKUP(C239, 'Correspondance tables'!$O$3:$P$73, 2, FALSE)</f>
        <v>ISIC 90T96</v>
      </c>
      <c r="E239" s="91">
        <v>23.15</v>
      </c>
      <c r="F239" s="91">
        <v>5.32</v>
      </c>
      <c r="G239" s="91">
        <v>1.72</v>
      </c>
      <c r="H239" s="91">
        <v>22.39</v>
      </c>
      <c r="I239" s="91">
        <v>835.65</v>
      </c>
      <c r="J239" s="91">
        <v>271.70999999999998</v>
      </c>
      <c r="K239" s="91">
        <v>32.43</v>
      </c>
      <c r="L239" s="91">
        <v>38.6</v>
      </c>
      <c r="M239" s="91">
        <v>178.39</v>
      </c>
      <c r="N239" s="91">
        <v>82.86</v>
      </c>
      <c r="O239" s="91">
        <v>126.72</v>
      </c>
      <c r="P239" s="91">
        <v>160.31</v>
      </c>
      <c r="Q239" s="91">
        <v>251.77</v>
      </c>
      <c r="R239" s="91">
        <v>98.15</v>
      </c>
      <c r="S239" s="91">
        <v>95.95</v>
      </c>
      <c r="T239" s="91">
        <v>118.88</v>
      </c>
      <c r="U239" s="92">
        <v>66</v>
      </c>
      <c r="V239" s="91">
        <v>146.66999999999999</v>
      </c>
      <c r="W239" s="91">
        <v>175.82</v>
      </c>
      <c r="X239" s="91">
        <v>159.26</v>
      </c>
      <c r="Y239" s="91">
        <v>133.41</v>
      </c>
      <c r="Z239" s="91">
        <v>168.59</v>
      </c>
      <c r="AA239" s="91">
        <v>129.13999999999999</v>
      </c>
      <c r="AB239" s="91">
        <v>220.94</v>
      </c>
      <c r="AC239" s="91">
        <v>29.92</v>
      </c>
      <c r="AD239" s="91">
        <v>102.92</v>
      </c>
      <c r="AE239" s="91">
        <v>300.26</v>
      </c>
      <c r="AF239" s="91">
        <v>278.32</v>
      </c>
      <c r="AG239" s="91">
        <v>1384.59</v>
      </c>
      <c r="AH239" s="91">
        <v>579.21</v>
      </c>
      <c r="AI239" s="91">
        <v>158.81</v>
      </c>
      <c r="AJ239" s="91">
        <v>96.51</v>
      </c>
      <c r="AK239" s="91">
        <v>43.99</v>
      </c>
      <c r="AL239" s="91">
        <v>161.46</v>
      </c>
      <c r="AM239" s="91">
        <v>56.66</v>
      </c>
      <c r="AN239" s="91">
        <v>861.62</v>
      </c>
      <c r="AO239" s="91">
        <v>218.26</v>
      </c>
      <c r="AP239" s="91">
        <v>726.65</v>
      </c>
      <c r="AQ239" s="91">
        <v>385.28</v>
      </c>
      <c r="AR239" s="91">
        <v>330.01</v>
      </c>
      <c r="AS239" s="91">
        <v>648.62</v>
      </c>
      <c r="AT239" s="91">
        <v>260.35000000000002</v>
      </c>
      <c r="AU239" s="91">
        <v>48.21</v>
      </c>
      <c r="AV239" s="91">
        <v>327.97</v>
      </c>
      <c r="AW239" s="91">
        <v>671.23</v>
      </c>
      <c r="AX239" s="91">
        <v>243.4</v>
      </c>
      <c r="AY239" s="91">
        <v>99.71</v>
      </c>
      <c r="AZ239" s="91">
        <v>212.07</v>
      </c>
      <c r="BA239" s="91">
        <v>129.19</v>
      </c>
      <c r="BB239" s="91">
        <v>281.8</v>
      </c>
      <c r="BC239" s="91">
        <v>56.74</v>
      </c>
      <c r="BD239" s="91">
        <v>441.22</v>
      </c>
      <c r="BE239" s="91">
        <v>1125.81</v>
      </c>
      <c r="BF239" s="91">
        <v>3988.15</v>
      </c>
      <c r="BG239" s="91">
        <v>909.74</v>
      </c>
      <c r="BH239" s="91">
        <v>418.15</v>
      </c>
      <c r="BI239" s="91">
        <v>388.31</v>
      </c>
      <c r="BJ239" s="91">
        <v>2724.31</v>
      </c>
      <c r="BK239" s="91">
        <v>8583.24</v>
      </c>
      <c r="BL239" s="91">
        <v>1097.06</v>
      </c>
      <c r="BM239" s="91">
        <v>43.79</v>
      </c>
      <c r="BN239" s="91">
        <v>461.25</v>
      </c>
      <c r="BO239" s="92">
        <v>0</v>
      </c>
      <c r="BP239" s="93">
        <v>0</v>
      </c>
      <c r="BQ239" s="92" t="s">
        <v>308</v>
      </c>
      <c r="BR239" s="91">
        <v>32418.62</v>
      </c>
      <c r="BS239" s="92" t="s">
        <v>308</v>
      </c>
      <c r="BT239" s="91">
        <v>57271.46</v>
      </c>
      <c r="BU239" s="92" t="s">
        <v>308</v>
      </c>
      <c r="BV239" s="91">
        <v>12682.85</v>
      </c>
      <c r="BW239" s="92" t="s">
        <v>308</v>
      </c>
      <c r="BX239" s="91">
        <v>24981.71</v>
      </c>
      <c r="BY239" s="92" t="s">
        <v>308</v>
      </c>
      <c r="BZ239" s="91">
        <v>94936.02</v>
      </c>
      <c r="CA239" s="92" t="s">
        <v>308</v>
      </c>
      <c r="CB239" s="91">
        <v>0.34</v>
      </c>
      <c r="CC239" s="92" t="s">
        <v>308</v>
      </c>
      <c r="CD239" s="92">
        <v>0</v>
      </c>
      <c r="CE239" s="92" t="s">
        <v>308</v>
      </c>
      <c r="CF239" s="91">
        <v>1.9</v>
      </c>
      <c r="CG239" s="92" t="s">
        <v>308</v>
      </c>
      <c r="CH239" s="91">
        <v>1.9</v>
      </c>
      <c r="CI239" s="92" t="s">
        <v>308</v>
      </c>
      <c r="CJ239" s="91">
        <v>2.2400000000000002</v>
      </c>
      <c r="CK239" s="92" t="s">
        <v>308</v>
      </c>
      <c r="CL239" s="92">
        <v>0</v>
      </c>
      <c r="CM239" s="92" t="s">
        <v>308</v>
      </c>
      <c r="CN239" s="92">
        <v>0</v>
      </c>
      <c r="CO239" s="92" t="s">
        <v>308</v>
      </c>
      <c r="CP239" s="92">
        <v>0</v>
      </c>
      <c r="CQ239" s="92" t="s">
        <v>308</v>
      </c>
      <c r="CR239" s="94">
        <v>823.2</v>
      </c>
      <c r="CS239" s="92" t="s">
        <v>308</v>
      </c>
      <c r="CT239" s="91">
        <v>823.2</v>
      </c>
      <c r="CU239" s="92" t="s">
        <v>308</v>
      </c>
      <c r="CV239" s="91">
        <v>95761.46</v>
      </c>
      <c r="CW239" s="92" t="s">
        <v>308</v>
      </c>
      <c r="CX239" s="91">
        <v>128180.08</v>
      </c>
      <c r="CY239" s="92" t="s">
        <v>308</v>
      </c>
    </row>
    <row r="240" spans="1:103" ht="14.5" x14ac:dyDescent="0.35">
      <c r="A240" s="86" t="s">
        <v>410</v>
      </c>
      <c r="B240" s="86" t="s">
        <v>386</v>
      </c>
      <c r="C240" s="71" t="str">
        <f>'Correspondance tables'!K64</f>
        <v>ISIC 95</v>
      </c>
      <c r="D240" s="71" t="str">
        <f>VLOOKUP(C240, 'Correspondance tables'!$O$3:$P$73, 2, FALSE)</f>
        <v>ISIC 90T96</v>
      </c>
      <c r="E240" s="87">
        <v>549.36</v>
      </c>
      <c r="F240" s="87">
        <v>38.36</v>
      </c>
      <c r="G240" s="87">
        <v>35.11</v>
      </c>
      <c r="H240" s="87">
        <v>78.349999999999994</v>
      </c>
      <c r="I240" s="87">
        <v>880.54</v>
      </c>
      <c r="J240" s="87">
        <v>170.79</v>
      </c>
      <c r="K240" s="87">
        <v>69.53</v>
      </c>
      <c r="L240" s="87">
        <v>104.43</v>
      </c>
      <c r="M240" s="87">
        <v>105.71</v>
      </c>
      <c r="N240" s="87">
        <v>325.26</v>
      </c>
      <c r="O240" s="87">
        <v>577.25</v>
      </c>
      <c r="P240" s="87">
        <v>215.53</v>
      </c>
      <c r="Q240" s="87">
        <v>188.72</v>
      </c>
      <c r="R240" s="87">
        <v>214.46</v>
      </c>
      <c r="S240" s="87">
        <v>410.43</v>
      </c>
      <c r="T240" s="87">
        <v>272.62</v>
      </c>
      <c r="U240" s="87">
        <v>171.26</v>
      </c>
      <c r="V240" s="87">
        <v>190.51</v>
      </c>
      <c r="W240" s="87">
        <v>335.84</v>
      </c>
      <c r="X240" s="87">
        <v>266.37</v>
      </c>
      <c r="Y240" s="87">
        <v>111.08</v>
      </c>
      <c r="Z240" s="87">
        <v>205.51</v>
      </c>
      <c r="AA240" s="87">
        <v>136.66</v>
      </c>
      <c r="AB240" s="87">
        <v>943.86</v>
      </c>
      <c r="AC240" s="87">
        <v>110.79</v>
      </c>
      <c r="AD240" s="87">
        <v>388.97</v>
      </c>
      <c r="AE240" s="87">
        <v>1132.3699999999999</v>
      </c>
      <c r="AF240" s="87">
        <v>573.17999999999995</v>
      </c>
      <c r="AG240" s="87">
        <v>1548.85</v>
      </c>
      <c r="AH240" s="87">
        <v>1554.68</v>
      </c>
      <c r="AI240" s="87">
        <v>512.6</v>
      </c>
      <c r="AJ240" s="87">
        <v>101.05</v>
      </c>
      <c r="AK240" s="88">
        <v>36</v>
      </c>
      <c r="AL240" s="87">
        <v>731.79</v>
      </c>
      <c r="AM240" s="87">
        <v>76.260000000000005</v>
      </c>
      <c r="AN240" s="87">
        <v>546.25</v>
      </c>
      <c r="AO240" s="87">
        <v>222.74</v>
      </c>
      <c r="AP240" s="87">
        <v>301.77</v>
      </c>
      <c r="AQ240" s="87">
        <v>345.83</v>
      </c>
      <c r="AR240" s="87">
        <v>547.1</v>
      </c>
      <c r="AS240" s="87">
        <v>1301.1199999999999</v>
      </c>
      <c r="AT240" s="87">
        <v>442.01</v>
      </c>
      <c r="AU240" s="87">
        <v>373.94</v>
      </c>
      <c r="AV240" s="87">
        <v>356.43</v>
      </c>
      <c r="AW240" s="87">
        <v>1373.2</v>
      </c>
      <c r="AX240" s="87">
        <v>635.15</v>
      </c>
      <c r="AY240" s="87">
        <v>275.02</v>
      </c>
      <c r="AZ240" s="87">
        <v>407.25</v>
      </c>
      <c r="BA240" s="87">
        <v>380.53</v>
      </c>
      <c r="BB240" s="87">
        <v>204.96</v>
      </c>
      <c r="BC240" s="87">
        <v>393.16</v>
      </c>
      <c r="BD240" s="87">
        <v>108.05</v>
      </c>
      <c r="BE240" s="87">
        <v>876.02</v>
      </c>
      <c r="BF240" s="87">
        <v>773.03</v>
      </c>
      <c r="BG240" s="87">
        <v>748.68</v>
      </c>
      <c r="BH240" s="87">
        <v>1626.78</v>
      </c>
      <c r="BI240" s="87">
        <v>581.51</v>
      </c>
      <c r="BJ240" s="87">
        <v>289.67</v>
      </c>
      <c r="BK240" s="87">
        <v>281.72000000000003</v>
      </c>
      <c r="BL240" s="87">
        <v>2455.5700000000002</v>
      </c>
      <c r="BM240" s="87">
        <v>32.65</v>
      </c>
      <c r="BN240" s="87">
        <v>298.64</v>
      </c>
      <c r="BO240" s="88">
        <v>0</v>
      </c>
      <c r="BP240" s="89">
        <v>0</v>
      </c>
      <c r="BQ240" s="88" t="s">
        <v>308</v>
      </c>
      <c r="BR240" s="87">
        <v>29542.84</v>
      </c>
      <c r="BS240" s="88" t="s">
        <v>308</v>
      </c>
      <c r="BT240" s="87">
        <v>15640.08</v>
      </c>
      <c r="BU240" s="88" t="s">
        <v>308</v>
      </c>
      <c r="BV240" s="87">
        <v>70943.7</v>
      </c>
      <c r="BW240" s="88" t="s">
        <v>308</v>
      </c>
      <c r="BX240" s="87">
        <v>10528.55</v>
      </c>
      <c r="BY240" s="88" t="s">
        <v>308</v>
      </c>
      <c r="BZ240" s="87">
        <v>97112.33</v>
      </c>
      <c r="CA240" s="88" t="s">
        <v>308</v>
      </c>
      <c r="CB240" s="87">
        <v>7.0000000000000007E-2</v>
      </c>
      <c r="CC240" s="88" t="s">
        <v>308</v>
      </c>
      <c r="CD240" s="88">
        <v>0</v>
      </c>
      <c r="CE240" s="88" t="s">
        <v>308</v>
      </c>
      <c r="CF240" s="88">
        <v>0</v>
      </c>
      <c r="CG240" s="88" t="s">
        <v>308</v>
      </c>
      <c r="CH240" s="88">
        <v>0</v>
      </c>
      <c r="CI240" s="88" t="s">
        <v>308</v>
      </c>
      <c r="CJ240" s="87">
        <v>7.0000000000000007E-2</v>
      </c>
      <c r="CK240" s="88" t="s">
        <v>308</v>
      </c>
      <c r="CL240" s="88">
        <v>0</v>
      </c>
      <c r="CM240" s="88" t="s">
        <v>308</v>
      </c>
      <c r="CN240" s="88">
        <v>0</v>
      </c>
      <c r="CO240" s="88" t="s">
        <v>308</v>
      </c>
      <c r="CP240" s="88">
        <v>0</v>
      </c>
      <c r="CQ240" s="88" t="s">
        <v>308</v>
      </c>
      <c r="CR240" s="90">
        <v>164.5</v>
      </c>
      <c r="CS240" s="88" t="s">
        <v>308</v>
      </c>
      <c r="CT240" s="87">
        <v>164.5</v>
      </c>
      <c r="CU240" s="88" t="s">
        <v>308</v>
      </c>
      <c r="CV240" s="87">
        <v>97276.9</v>
      </c>
      <c r="CW240" s="88" t="s">
        <v>308</v>
      </c>
      <c r="CX240" s="87">
        <v>126819.74</v>
      </c>
      <c r="CY240" s="88" t="s">
        <v>308</v>
      </c>
    </row>
    <row r="241" spans="1:103" ht="14.5" x14ac:dyDescent="0.35">
      <c r="A241" s="86" t="s">
        <v>410</v>
      </c>
      <c r="B241" s="86" t="s">
        <v>387</v>
      </c>
      <c r="C241" s="71" t="str">
        <f>'Correspondance tables'!K65</f>
        <v>ISIC 96</v>
      </c>
      <c r="D241" s="71" t="str">
        <f>VLOOKUP(C241, 'Correspondance tables'!$O$3:$P$73, 2, FALSE)</f>
        <v>ISIC 90T96</v>
      </c>
      <c r="E241" s="91">
        <v>26.2</v>
      </c>
      <c r="F241" s="91">
        <v>38.47</v>
      </c>
      <c r="G241" s="91">
        <v>55.87</v>
      </c>
      <c r="H241" s="91">
        <v>35.21</v>
      </c>
      <c r="I241" s="91">
        <v>495.49</v>
      </c>
      <c r="J241" s="91">
        <v>119.81</v>
      </c>
      <c r="K241" s="91">
        <v>72.13</v>
      </c>
      <c r="L241" s="91">
        <v>68.040000000000006</v>
      </c>
      <c r="M241" s="91">
        <v>63.14</v>
      </c>
      <c r="N241" s="91">
        <v>132.4</v>
      </c>
      <c r="O241" s="91">
        <v>146.81</v>
      </c>
      <c r="P241" s="91">
        <v>84.68</v>
      </c>
      <c r="Q241" s="91">
        <v>129.44999999999999</v>
      </c>
      <c r="R241" s="91">
        <v>128.31</v>
      </c>
      <c r="S241" s="91">
        <v>132.53</v>
      </c>
      <c r="T241" s="91">
        <v>118.58</v>
      </c>
      <c r="U241" s="91">
        <v>240.93</v>
      </c>
      <c r="V241" s="91">
        <v>230.54</v>
      </c>
      <c r="W241" s="91">
        <v>323.66000000000003</v>
      </c>
      <c r="X241" s="91">
        <v>557.49</v>
      </c>
      <c r="Y241" s="91">
        <v>130.82</v>
      </c>
      <c r="Z241" s="91">
        <v>358.2</v>
      </c>
      <c r="AA241" s="91">
        <v>277.5</v>
      </c>
      <c r="AB241" s="91">
        <v>215.49</v>
      </c>
      <c r="AC241" s="91">
        <v>73.69</v>
      </c>
      <c r="AD241" s="91">
        <v>121.38</v>
      </c>
      <c r="AE241" s="91">
        <v>345.3</v>
      </c>
      <c r="AF241" s="91">
        <v>97.74</v>
      </c>
      <c r="AG241" s="91">
        <v>923.34</v>
      </c>
      <c r="AH241" s="91">
        <v>763.24</v>
      </c>
      <c r="AI241" s="91">
        <v>241.57</v>
      </c>
      <c r="AJ241" s="91">
        <v>57.92</v>
      </c>
      <c r="AK241" s="91">
        <v>124.28</v>
      </c>
      <c r="AL241" s="91">
        <v>185.12</v>
      </c>
      <c r="AM241" s="91">
        <v>41.94</v>
      </c>
      <c r="AN241" s="91">
        <v>383.02</v>
      </c>
      <c r="AO241" s="91">
        <v>74.16</v>
      </c>
      <c r="AP241" s="91">
        <v>340.5</v>
      </c>
      <c r="AQ241" s="91">
        <v>405.72</v>
      </c>
      <c r="AR241" s="91">
        <v>606.02</v>
      </c>
      <c r="AS241" s="91">
        <v>795.61</v>
      </c>
      <c r="AT241" s="91">
        <v>217.3</v>
      </c>
      <c r="AU241" s="91">
        <v>181.68</v>
      </c>
      <c r="AV241" s="91">
        <v>313.35000000000002</v>
      </c>
      <c r="AW241" s="91">
        <v>622.98</v>
      </c>
      <c r="AX241" s="91">
        <v>160.38999999999999</v>
      </c>
      <c r="AY241" s="91">
        <v>142.88</v>
      </c>
      <c r="AZ241" s="91">
        <v>98.08</v>
      </c>
      <c r="BA241" s="91">
        <v>102.09</v>
      </c>
      <c r="BB241" s="91">
        <v>142.22999999999999</v>
      </c>
      <c r="BC241" s="91">
        <v>24.27</v>
      </c>
      <c r="BD241" s="91">
        <v>71.260000000000005</v>
      </c>
      <c r="BE241" s="91">
        <v>207.12</v>
      </c>
      <c r="BF241" s="91">
        <v>2589.4899999999998</v>
      </c>
      <c r="BG241" s="91">
        <v>537.91</v>
      </c>
      <c r="BH241" s="91">
        <v>1104.77</v>
      </c>
      <c r="BI241" s="91">
        <v>351.4</v>
      </c>
      <c r="BJ241" s="91">
        <v>136.87</v>
      </c>
      <c r="BK241" s="91">
        <v>79.989999999999995</v>
      </c>
      <c r="BL241" s="91">
        <v>87.5</v>
      </c>
      <c r="BM241" s="91">
        <v>1205.05</v>
      </c>
      <c r="BN241" s="91">
        <v>58.77</v>
      </c>
      <c r="BO241" s="92">
        <v>0</v>
      </c>
      <c r="BP241" s="93">
        <v>0</v>
      </c>
      <c r="BQ241" s="92" t="s">
        <v>308</v>
      </c>
      <c r="BR241" s="91">
        <v>18197.669999999998</v>
      </c>
      <c r="BS241" s="92" t="s">
        <v>308</v>
      </c>
      <c r="BT241" s="91">
        <v>14755.02</v>
      </c>
      <c r="BU241" s="92" t="s">
        <v>308</v>
      </c>
      <c r="BV241" s="91">
        <v>187.64</v>
      </c>
      <c r="BW241" s="92" t="s">
        <v>308</v>
      </c>
      <c r="BX241" s="92">
        <v>0</v>
      </c>
      <c r="BY241" s="92" t="s">
        <v>308</v>
      </c>
      <c r="BZ241" s="91">
        <v>14942.66</v>
      </c>
      <c r="CA241" s="92" t="s">
        <v>308</v>
      </c>
      <c r="CB241" s="92">
        <v>2168</v>
      </c>
      <c r="CC241" s="92" t="s">
        <v>308</v>
      </c>
      <c r="CD241" s="92">
        <v>0</v>
      </c>
      <c r="CE241" s="92" t="s">
        <v>308</v>
      </c>
      <c r="CF241" s="91">
        <v>179.76</v>
      </c>
      <c r="CG241" s="92" t="s">
        <v>308</v>
      </c>
      <c r="CH241" s="91">
        <v>179.76</v>
      </c>
      <c r="CI241" s="92" t="s">
        <v>308</v>
      </c>
      <c r="CJ241" s="91">
        <v>2347.7600000000002</v>
      </c>
      <c r="CK241" s="92" t="s">
        <v>308</v>
      </c>
      <c r="CL241" s="92">
        <v>0</v>
      </c>
      <c r="CM241" s="92" t="s">
        <v>308</v>
      </c>
      <c r="CN241" s="92">
        <v>0</v>
      </c>
      <c r="CO241" s="92" t="s">
        <v>308</v>
      </c>
      <c r="CP241" s="92">
        <v>0</v>
      </c>
      <c r="CQ241" s="92" t="s">
        <v>308</v>
      </c>
      <c r="CR241" s="94">
        <v>735.07</v>
      </c>
      <c r="CS241" s="92" t="s">
        <v>308</v>
      </c>
      <c r="CT241" s="91">
        <v>735.07</v>
      </c>
      <c r="CU241" s="92" t="s">
        <v>308</v>
      </c>
      <c r="CV241" s="91">
        <v>18025.490000000002</v>
      </c>
      <c r="CW241" s="92" t="s">
        <v>308</v>
      </c>
      <c r="CX241" s="91">
        <v>36223.160000000003</v>
      </c>
      <c r="CY241" s="92" t="s">
        <v>308</v>
      </c>
    </row>
    <row r="242" spans="1:103" ht="14.5" x14ac:dyDescent="0.35">
      <c r="A242" s="86" t="s">
        <v>410</v>
      </c>
      <c r="B242" s="86" t="s">
        <v>388</v>
      </c>
      <c r="C242" s="71" t="str">
        <f>'Correspondance tables'!K66</f>
        <v>ISIC 97-98</v>
      </c>
      <c r="D242" s="71" t="str">
        <f>VLOOKUP(C242, 'Correspondance tables'!$O$3:$P$73, 2, FALSE)</f>
        <v>ISIC 97T98</v>
      </c>
      <c r="E242" s="87">
        <v>58.6</v>
      </c>
      <c r="F242" s="87">
        <v>6.2</v>
      </c>
      <c r="G242" s="87">
        <v>47.26</v>
      </c>
      <c r="H242" s="87">
        <v>67.319999999999993</v>
      </c>
      <c r="I242" s="87">
        <v>452.83</v>
      </c>
      <c r="J242" s="87">
        <v>119.93</v>
      </c>
      <c r="K242" s="87">
        <v>25.75</v>
      </c>
      <c r="L242" s="87">
        <v>58.83</v>
      </c>
      <c r="M242" s="87">
        <v>67.39</v>
      </c>
      <c r="N242" s="87">
        <v>85.76</v>
      </c>
      <c r="O242" s="87">
        <v>259.89999999999998</v>
      </c>
      <c r="P242" s="87">
        <v>128.58000000000001</v>
      </c>
      <c r="Q242" s="87">
        <v>105.37</v>
      </c>
      <c r="R242" s="87">
        <v>90.71</v>
      </c>
      <c r="S242" s="87">
        <v>139.82</v>
      </c>
      <c r="T242" s="87">
        <v>145.66999999999999</v>
      </c>
      <c r="U242" s="87">
        <v>181.37</v>
      </c>
      <c r="V242" s="87">
        <v>130.21</v>
      </c>
      <c r="W242" s="87">
        <v>220.25</v>
      </c>
      <c r="X242" s="87">
        <v>176.19</v>
      </c>
      <c r="Y242" s="87">
        <v>64.25</v>
      </c>
      <c r="Z242" s="87">
        <v>268.19</v>
      </c>
      <c r="AA242" s="87">
        <v>69.7</v>
      </c>
      <c r="AB242" s="87">
        <v>342.9</v>
      </c>
      <c r="AC242" s="87">
        <v>69.22</v>
      </c>
      <c r="AD242" s="87">
        <v>603.94000000000005</v>
      </c>
      <c r="AE242" s="87">
        <v>534.80999999999995</v>
      </c>
      <c r="AF242" s="87">
        <v>152.15</v>
      </c>
      <c r="AG242" s="87">
        <v>607.66999999999996</v>
      </c>
      <c r="AH242" s="87">
        <v>564.26</v>
      </c>
      <c r="AI242" s="87">
        <v>775.78</v>
      </c>
      <c r="AJ242" s="87">
        <v>85.02</v>
      </c>
      <c r="AK242" s="87">
        <v>101.05</v>
      </c>
      <c r="AL242" s="87">
        <v>261.27999999999997</v>
      </c>
      <c r="AM242" s="87">
        <v>60.49</v>
      </c>
      <c r="AN242" s="88">
        <v>2207</v>
      </c>
      <c r="AO242" s="87">
        <v>75.25</v>
      </c>
      <c r="AP242" s="87">
        <v>701.38</v>
      </c>
      <c r="AQ242" s="87">
        <v>321.58</v>
      </c>
      <c r="AR242" s="87">
        <v>439.47</v>
      </c>
      <c r="AS242" s="87">
        <v>651.63</v>
      </c>
      <c r="AT242" s="87">
        <v>184.27</v>
      </c>
      <c r="AU242" s="87">
        <v>54.43</v>
      </c>
      <c r="AV242" s="87">
        <v>215.67</v>
      </c>
      <c r="AW242" s="87">
        <v>1686.49</v>
      </c>
      <c r="AX242" s="87">
        <v>439.58</v>
      </c>
      <c r="AY242" s="87">
        <v>155.05000000000001</v>
      </c>
      <c r="AZ242" s="87">
        <v>508.67</v>
      </c>
      <c r="BA242" s="87">
        <v>414.61</v>
      </c>
      <c r="BB242" s="87">
        <v>1011.39</v>
      </c>
      <c r="BC242" s="87">
        <v>255.39</v>
      </c>
      <c r="BD242" s="87">
        <v>466.49</v>
      </c>
      <c r="BE242" s="87">
        <v>1148.25</v>
      </c>
      <c r="BF242" s="87">
        <v>1483.34</v>
      </c>
      <c r="BG242" s="87">
        <v>496.89</v>
      </c>
      <c r="BH242" s="87">
        <v>4260.53</v>
      </c>
      <c r="BI242" s="87">
        <v>1260.29</v>
      </c>
      <c r="BJ242" s="87">
        <v>436.07</v>
      </c>
      <c r="BK242" s="87">
        <v>563.09</v>
      </c>
      <c r="BL242" s="87">
        <v>336.01</v>
      </c>
      <c r="BM242" s="87">
        <v>8.69</v>
      </c>
      <c r="BN242" s="87">
        <v>9224.44</v>
      </c>
      <c r="BO242" s="88">
        <v>0</v>
      </c>
      <c r="BP242" s="89">
        <v>0</v>
      </c>
      <c r="BQ242" s="88" t="s">
        <v>308</v>
      </c>
      <c r="BR242" s="87">
        <v>36134.58</v>
      </c>
      <c r="BS242" s="88" t="s">
        <v>308</v>
      </c>
      <c r="BT242" s="87">
        <v>144024.21</v>
      </c>
      <c r="BU242" s="88" t="s">
        <v>308</v>
      </c>
      <c r="BV242" s="87">
        <v>17.95</v>
      </c>
      <c r="BW242" s="88" t="s">
        <v>308</v>
      </c>
      <c r="BX242" s="87">
        <v>464.98</v>
      </c>
      <c r="BY242" s="88" t="s">
        <v>308</v>
      </c>
      <c r="BZ242" s="87">
        <v>144507.15</v>
      </c>
      <c r="CA242" s="88" t="s">
        <v>308</v>
      </c>
      <c r="CB242" s="87">
        <v>8.24</v>
      </c>
      <c r="CC242" s="88" t="s">
        <v>308</v>
      </c>
      <c r="CD242" s="88">
        <v>0</v>
      </c>
      <c r="CE242" s="88" t="s">
        <v>308</v>
      </c>
      <c r="CF242" s="87">
        <v>153.26</v>
      </c>
      <c r="CG242" s="88" t="s">
        <v>308</v>
      </c>
      <c r="CH242" s="87">
        <v>153.26</v>
      </c>
      <c r="CI242" s="88" t="s">
        <v>308</v>
      </c>
      <c r="CJ242" s="87">
        <v>161.51</v>
      </c>
      <c r="CK242" s="88" t="s">
        <v>308</v>
      </c>
      <c r="CL242" s="88">
        <v>0</v>
      </c>
      <c r="CM242" s="88" t="s">
        <v>308</v>
      </c>
      <c r="CN242" s="88">
        <v>0</v>
      </c>
      <c r="CO242" s="88" t="s">
        <v>308</v>
      </c>
      <c r="CP242" s="88">
        <v>0</v>
      </c>
      <c r="CQ242" s="88" t="s">
        <v>308</v>
      </c>
      <c r="CR242" s="90">
        <v>1654.01</v>
      </c>
      <c r="CS242" s="88" t="s">
        <v>308</v>
      </c>
      <c r="CT242" s="87">
        <v>1654.01</v>
      </c>
      <c r="CU242" s="88" t="s">
        <v>308</v>
      </c>
      <c r="CV242" s="87">
        <v>146322.66</v>
      </c>
      <c r="CW242" s="88" t="s">
        <v>308</v>
      </c>
      <c r="CX242" s="87">
        <v>182457.24</v>
      </c>
      <c r="CY242" s="88" t="s">
        <v>308</v>
      </c>
    </row>
    <row r="243" spans="1:103" ht="14.5" x14ac:dyDescent="0.35">
      <c r="A243" s="86" t="s">
        <v>410</v>
      </c>
      <c r="B243" s="86" t="s">
        <v>389</v>
      </c>
      <c r="C243" s="71" t="str">
        <f>'Correspondance tables'!K67</f>
        <v>ISIC 99</v>
      </c>
      <c r="D243" s="71" t="str">
        <f>VLOOKUP(C243, 'Correspondance tables'!$O$3:$P$73, 2, FALSE)</f>
        <v>ISIC 99</v>
      </c>
      <c r="E243" s="92">
        <v>0</v>
      </c>
      <c r="F243" s="91">
        <v>13.3</v>
      </c>
      <c r="G243" s="92">
        <v>0</v>
      </c>
      <c r="H243" s="92">
        <v>0</v>
      </c>
      <c r="I243" s="92">
        <v>0</v>
      </c>
      <c r="J243" s="92">
        <v>0</v>
      </c>
      <c r="K243" s="92">
        <v>0</v>
      </c>
      <c r="L243" s="92">
        <v>0</v>
      </c>
      <c r="M243" s="92">
        <v>0</v>
      </c>
      <c r="N243" s="92">
        <v>0</v>
      </c>
      <c r="O243" s="92">
        <v>0</v>
      </c>
      <c r="P243" s="92">
        <v>0</v>
      </c>
      <c r="Q243" s="92">
        <v>0</v>
      </c>
      <c r="R243" s="92">
        <v>0</v>
      </c>
      <c r="S243" s="92">
        <v>0</v>
      </c>
      <c r="T243" s="92">
        <v>0</v>
      </c>
      <c r="U243" s="92">
        <v>0</v>
      </c>
      <c r="V243" s="92">
        <v>0</v>
      </c>
      <c r="W243" s="92">
        <v>0</v>
      </c>
      <c r="X243" s="92">
        <v>0</v>
      </c>
      <c r="Y243" s="92">
        <v>0</v>
      </c>
      <c r="Z243" s="92">
        <v>0</v>
      </c>
      <c r="AA243" s="92">
        <v>0</v>
      </c>
      <c r="AB243" s="92">
        <v>0</v>
      </c>
      <c r="AC243" s="92">
        <v>0</v>
      </c>
      <c r="AD243" s="92">
        <v>0</v>
      </c>
      <c r="AE243" s="91">
        <v>54.88</v>
      </c>
      <c r="AF243" s="92">
        <v>0</v>
      </c>
      <c r="AG243" s="92">
        <v>0</v>
      </c>
      <c r="AH243" s="92">
        <v>0</v>
      </c>
      <c r="AI243" s="92">
        <v>0</v>
      </c>
      <c r="AJ243" s="92">
        <v>0</v>
      </c>
      <c r="AK243" s="92">
        <v>0</v>
      </c>
      <c r="AL243" s="91">
        <v>32.340000000000003</v>
      </c>
      <c r="AM243" s="92">
        <v>0</v>
      </c>
      <c r="AN243" s="91">
        <v>1.21</v>
      </c>
      <c r="AO243" s="92">
        <v>0</v>
      </c>
      <c r="AP243" s="92">
        <v>0</v>
      </c>
      <c r="AQ243" s="92">
        <v>0</v>
      </c>
      <c r="AR243" s="92">
        <v>0</v>
      </c>
      <c r="AS243" s="92">
        <v>0</v>
      </c>
      <c r="AT243" s="92">
        <v>0</v>
      </c>
      <c r="AU243" s="92">
        <v>0</v>
      </c>
      <c r="AV243" s="91">
        <v>3.41</v>
      </c>
      <c r="AW243" s="92">
        <v>0</v>
      </c>
      <c r="AX243" s="91">
        <v>2.12</v>
      </c>
      <c r="AY243" s="91">
        <v>0.11</v>
      </c>
      <c r="AZ243" s="92">
        <v>0</v>
      </c>
      <c r="BA243" s="92">
        <v>0</v>
      </c>
      <c r="BB243" s="92">
        <v>0</v>
      </c>
      <c r="BC243" s="91">
        <v>8.41</v>
      </c>
      <c r="BD243" s="91">
        <v>1.71</v>
      </c>
      <c r="BE243" s="91">
        <v>9.18</v>
      </c>
      <c r="BF243" s="91">
        <v>635.33000000000004</v>
      </c>
      <c r="BG243" s="91">
        <v>527.01</v>
      </c>
      <c r="BH243" s="91">
        <v>155.68</v>
      </c>
      <c r="BI243" s="91">
        <v>144.37</v>
      </c>
      <c r="BJ243" s="91">
        <v>8.0500000000000007</v>
      </c>
      <c r="BK243" s="91">
        <v>18.739999999999998</v>
      </c>
      <c r="BL243" s="91">
        <v>4.53</v>
      </c>
      <c r="BM243" s="92">
        <v>0</v>
      </c>
      <c r="BN243" s="92">
        <v>0</v>
      </c>
      <c r="BO243" s="92">
        <v>0</v>
      </c>
      <c r="BP243" s="93">
        <v>0</v>
      </c>
      <c r="BQ243" s="92" t="s">
        <v>308</v>
      </c>
      <c r="BR243" s="91">
        <v>1620.38</v>
      </c>
      <c r="BS243" s="92" t="s">
        <v>308</v>
      </c>
      <c r="BT243" s="91">
        <v>48478.87</v>
      </c>
      <c r="BU243" s="92" t="s">
        <v>308</v>
      </c>
      <c r="BV243" s="92">
        <v>0</v>
      </c>
      <c r="BW243" s="92" t="s">
        <v>308</v>
      </c>
      <c r="BX243" s="91">
        <v>1501.74</v>
      </c>
      <c r="BY243" s="92" t="s">
        <v>308</v>
      </c>
      <c r="BZ243" s="91">
        <v>49980.61</v>
      </c>
      <c r="CA243" s="92" t="s">
        <v>308</v>
      </c>
      <c r="CB243" s="92">
        <v>0</v>
      </c>
      <c r="CC243" s="92" t="s">
        <v>308</v>
      </c>
      <c r="CD243" s="92">
        <v>0</v>
      </c>
      <c r="CE243" s="92" t="s">
        <v>308</v>
      </c>
      <c r="CF243" s="92">
        <v>0</v>
      </c>
      <c r="CG243" s="92" t="s">
        <v>308</v>
      </c>
      <c r="CH243" s="92">
        <v>0</v>
      </c>
      <c r="CI243" s="92" t="s">
        <v>308</v>
      </c>
      <c r="CJ243" s="92">
        <v>0</v>
      </c>
      <c r="CK243" s="92" t="s">
        <v>308</v>
      </c>
      <c r="CL243" s="92">
        <v>0</v>
      </c>
      <c r="CM243" s="92" t="s">
        <v>308</v>
      </c>
      <c r="CN243" s="92">
        <v>0</v>
      </c>
      <c r="CO243" s="92" t="s">
        <v>308</v>
      </c>
      <c r="CP243" s="92">
        <v>0</v>
      </c>
      <c r="CQ243" s="92" t="s">
        <v>308</v>
      </c>
      <c r="CR243" s="94">
        <v>24.94</v>
      </c>
      <c r="CS243" s="92" t="s">
        <v>308</v>
      </c>
      <c r="CT243" s="91">
        <v>24.94</v>
      </c>
      <c r="CU243" s="92" t="s">
        <v>308</v>
      </c>
      <c r="CV243" s="91">
        <v>50005.56</v>
      </c>
      <c r="CW243" s="92" t="s">
        <v>308</v>
      </c>
      <c r="CX243" s="91">
        <v>51625.93</v>
      </c>
      <c r="CY243" s="92" t="s">
        <v>308</v>
      </c>
    </row>
    <row r="244" spans="1:103" ht="14.5" x14ac:dyDescent="0.35">
      <c r="A244" s="86" t="s">
        <v>410</v>
      </c>
      <c r="B244" s="86" t="s">
        <v>390</v>
      </c>
      <c r="C244" s="71"/>
      <c r="D244" s="71"/>
      <c r="E244" s="88">
        <v>0</v>
      </c>
      <c r="F244" s="88">
        <v>0</v>
      </c>
      <c r="G244" s="88">
        <v>0</v>
      </c>
      <c r="H244" s="88">
        <v>0</v>
      </c>
      <c r="I244" s="88">
        <v>0</v>
      </c>
      <c r="J244" s="88">
        <v>0</v>
      </c>
      <c r="K244" s="88">
        <v>0</v>
      </c>
      <c r="L244" s="88">
        <v>0</v>
      </c>
      <c r="M244" s="88">
        <v>0</v>
      </c>
      <c r="N244" s="88">
        <v>0</v>
      </c>
      <c r="O244" s="88">
        <v>0</v>
      </c>
      <c r="P244" s="88">
        <v>0</v>
      </c>
      <c r="Q244" s="88">
        <v>0</v>
      </c>
      <c r="R244" s="88">
        <v>0</v>
      </c>
      <c r="S244" s="88">
        <v>0</v>
      </c>
      <c r="T244" s="88">
        <v>0</v>
      </c>
      <c r="U244" s="88">
        <v>0</v>
      </c>
      <c r="V244" s="88">
        <v>0</v>
      </c>
      <c r="W244" s="88">
        <v>0</v>
      </c>
      <c r="X244" s="88">
        <v>0</v>
      </c>
      <c r="Y244" s="88">
        <v>0</v>
      </c>
      <c r="Z244" s="88">
        <v>0</v>
      </c>
      <c r="AA244" s="88">
        <v>0</v>
      </c>
      <c r="AB244" s="88">
        <v>0</v>
      </c>
      <c r="AC244" s="88">
        <v>0</v>
      </c>
      <c r="AD244" s="88">
        <v>0</v>
      </c>
      <c r="AE244" s="88">
        <v>0</v>
      </c>
      <c r="AF244" s="88">
        <v>0</v>
      </c>
      <c r="AG244" s="88">
        <v>0</v>
      </c>
      <c r="AH244" s="88">
        <v>0</v>
      </c>
      <c r="AI244" s="88">
        <v>0</v>
      </c>
      <c r="AJ244" s="88">
        <v>0</v>
      </c>
      <c r="AK244" s="88">
        <v>0</v>
      </c>
      <c r="AL244" s="88">
        <v>0</v>
      </c>
      <c r="AM244" s="88">
        <v>0</v>
      </c>
      <c r="AN244" s="88">
        <v>0</v>
      </c>
      <c r="AO244" s="88">
        <v>0</v>
      </c>
      <c r="AP244" s="88">
        <v>0</v>
      </c>
      <c r="AQ244" s="88">
        <v>0</v>
      </c>
      <c r="AR244" s="88">
        <v>0</v>
      </c>
      <c r="AS244" s="88">
        <v>0</v>
      </c>
      <c r="AT244" s="88">
        <v>0</v>
      </c>
      <c r="AU244" s="88">
        <v>0</v>
      </c>
      <c r="AV244" s="88">
        <v>0</v>
      </c>
      <c r="AW244" s="88">
        <v>0</v>
      </c>
      <c r="AX244" s="88">
        <v>0</v>
      </c>
      <c r="AY244" s="88">
        <v>0</v>
      </c>
      <c r="AZ244" s="88">
        <v>0</v>
      </c>
      <c r="BA244" s="88">
        <v>0</v>
      </c>
      <c r="BB244" s="88">
        <v>0</v>
      </c>
      <c r="BC244" s="88">
        <v>0</v>
      </c>
      <c r="BD244" s="88">
        <v>0</v>
      </c>
      <c r="BE244" s="88">
        <v>0</v>
      </c>
      <c r="BF244" s="88">
        <v>0</v>
      </c>
      <c r="BG244" s="88">
        <v>0</v>
      </c>
      <c r="BH244" s="88">
        <v>0</v>
      </c>
      <c r="BI244" s="88">
        <v>0</v>
      </c>
      <c r="BJ244" s="88">
        <v>0</v>
      </c>
      <c r="BK244" s="88">
        <v>0</v>
      </c>
      <c r="BL244" s="88">
        <v>0</v>
      </c>
      <c r="BM244" s="88">
        <v>0</v>
      </c>
      <c r="BN244" s="88">
        <v>0</v>
      </c>
      <c r="BO244" s="88">
        <v>0</v>
      </c>
      <c r="BP244" s="89">
        <v>0</v>
      </c>
      <c r="BQ244" s="88" t="s">
        <v>308</v>
      </c>
      <c r="BR244" s="88">
        <v>0</v>
      </c>
      <c r="BS244" s="88" t="s">
        <v>308</v>
      </c>
      <c r="BT244" s="88">
        <v>0</v>
      </c>
      <c r="BU244" s="88" t="s">
        <v>308</v>
      </c>
      <c r="BV244" s="88">
        <v>0</v>
      </c>
      <c r="BW244" s="88" t="s">
        <v>308</v>
      </c>
      <c r="BX244" s="88">
        <v>0</v>
      </c>
      <c r="BY244" s="88" t="s">
        <v>308</v>
      </c>
      <c r="BZ244" s="88">
        <v>0</v>
      </c>
      <c r="CA244" s="88" t="s">
        <v>308</v>
      </c>
      <c r="CB244" s="88">
        <v>0</v>
      </c>
      <c r="CC244" s="88" t="s">
        <v>308</v>
      </c>
      <c r="CD244" s="88">
        <v>0</v>
      </c>
      <c r="CE244" s="88" t="s">
        <v>308</v>
      </c>
      <c r="CF244" s="88">
        <v>0</v>
      </c>
      <c r="CG244" s="88" t="s">
        <v>308</v>
      </c>
      <c r="CH244" s="88">
        <v>0</v>
      </c>
      <c r="CI244" s="88" t="s">
        <v>308</v>
      </c>
      <c r="CJ244" s="88">
        <v>0</v>
      </c>
      <c r="CK244" s="88" t="s">
        <v>308</v>
      </c>
      <c r="CL244" s="88">
        <v>0</v>
      </c>
      <c r="CM244" s="88" t="s">
        <v>308</v>
      </c>
      <c r="CN244" s="88">
        <v>0</v>
      </c>
      <c r="CO244" s="88" t="s">
        <v>308</v>
      </c>
      <c r="CP244" s="88">
        <v>0</v>
      </c>
      <c r="CQ244" s="88" t="s">
        <v>308</v>
      </c>
      <c r="CR244" s="105">
        <v>0</v>
      </c>
      <c r="CS244" s="88" t="s">
        <v>308</v>
      </c>
      <c r="CT244" s="88">
        <v>0</v>
      </c>
      <c r="CU244" s="88" t="s">
        <v>308</v>
      </c>
      <c r="CV244" s="88">
        <v>0</v>
      </c>
      <c r="CW244" s="88" t="s">
        <v>308</v>
      </c>
      <c r="CX244" s="88">
        <v>0</v>
      </c>
      <c r="CY244" s="88" t="s">
        <v>308</v>
      </c>
    </row>
    <row r="245" spans="1:103" ht="14.5" x14ac:dyDescent="0.35">
      <c r="A245" s="86" t="s">
        <v>410</v>
      </c>
      <c r="B245" s="86" t="s">
        <v>309</v>
      </c>
      <c r="C245" s="71"/>
      <c r="D245" s="71"/>
      <c r="E245" s="91">
        <v>228499.94</v>
      </c>
      <c r="F245" s="91">
        <v>22092.51</v>
      </c>
      <c r="G245" s="91">
        <v>7448.85</v>
      </c>
      <c r="H245" s="91">
        <v>65791.72</v>
      </c>
      <c r="I245" s="91">
        <v>755360.55</v>
      </c>
      <c r="J245" s="91">
        <v>111942.39999999999</v>
      </c>
      <c r="K245" s="91">
        <v>84278.34</v>
      </c>
      <c r="L245" s="91">
        <v>114608.67</v>
      </c>
      <c r="M245" s="91">
        <v>49137.54</v>
      </c>
      <c r="N245" s="91">
        <v>135645.65</v>
      </c>
      <c r="O245" s="91">
        <v>304098.5</v>
      </c>
      <c r="P245" s="91">
        <v>109179.06</v>
      </c>
      <c r="Q245" s="91">
        <v>167538.04999999999</v>
      </c>
      <c r="R245" s="91">
        <v>115444.59</v>
      </c>
      <c r="S245" s="91">
        <v>233360.06</v>
      </c>
      <c r="T245" s="91">
        <v>259492.66</v>
      </c>
      <c r="U245" s="91">
        <v>134366.49</v>
      </c>
      <c r="V245" s="91">
        <v>154698.72</v>
      </c>
      <c r="W245" s="91">
        <v>358750.56</v>
      </c>
      <c r="X245" s="91">
        <v>565590.14</v>
      </c>
      <c r="Y245" s="91">
        <v>137601.81</v>
      </c>
      <c r="Z245" s="91">
        <v>116909.44</v>
      </c>
      <c r="AA245" s="91">
        <v>101178.85</v>
      </c>
      <c r="AB245" s="91">
        <v>457025.27</v>
      </c>
      <c r="AC245" s="91">
        <v>29823.02</v>
      </c>
      <c r="AD245" s="91">
        <v>117579.07</v>
      </c>
      <c r="AE245" s="91">
        <v>1048120.85</v>
      </c>
      <c r="AF245" s="91">
        <v>141188.16</v>
      </c>
      <c r="AG245" s="91">
        <v>601862.29</v>
      </c>
      <c r="AH245" s="91">
        <v>384655.44</v>
      </c>
      <c r="AI245" s="91">
        <v>303032.90999999997</v>
      </c>
      <c r="AJ245" s="91">
        <v>72342.11</v>
      </c>
      <c r="AK245" s="91">
        <v>89026.26</v>
      </c>
      <c r="AL245" s="91">
        <v>282733.93</v>
      </c>
      <c r="AM245" s="91">
        <v>48574.15</v>
      </c>
      <c r="AN245" s="91">
        <v>325629.51</v>
      </c>
      <c r="AO245" s="91">
        <v>77023.38</v>
      </c>
      <c r="AP245" s="91">
        <v>86752.1</v>
      </c>
      <c r="AQ245" s="91">
        <v>174173.75</v>
      </c>
      <c r="AR245" s="91">
        <v>258159.29</v>
      </c>
      <c r="AS245" s="91">
        <v>360522.46</v>
      </c>
      <c r="AT245" s="91">
        <v>222022.28</v>
      </c>
      <c r="AU245" s="91">
        <v>107307.3</v>
      </c>
      <c r="AV245" s="91">
        <v>420386.65</v>
      </c>
      <c r="AW245" s="91">
        <v>303294.2</v>
      </c>
      <c r="AX245" s="91">
        <v>153466.13</v>
      </c>
      <c r="AY245" s="91">
        <v>76204.98</v>
      </c>
      <c r="AZ245" s="91">
        <v>78576.47</v>
      </c>
      <c r="BA245" s="91">
        <v>63392.26</v>
      </c>
      <c r="BB245" s="91">
        <v>96313.72</v>
      </c>
      <c r="BC245" s="91">
        <v>37215.160000000003</v>
      </c>
      <c r="BD245" s="91">
        <v>88956.5</v>
      </c>
      <c r="BE245" s="91">
        <v>195392.24</v>
      </c>
      <c r="BF245" s="91">
        <v>354445.93</v>
      </c>
      <c r="BG245" s="91">
        <v>179841.22</v>
      </c>
      <c r="BH245" s="91">
        <v>317477.45</v>
      </c>
      <c r="BI245" s="91">
        <v>109908.11</v>
      </c>
      <c r="BJ245" s="91">
        <v>76769.66</v>
      </c>
      <c r="BK245" s="91">
        <v>56273.14</v>
      </c>
      <c r="BL245" s="91">
        <v>46185.93</v>
      </c>
      <c r="BM245" s="91">
        <v>10895.39</v>
      </c>
      <c r="BN245" s="91">
        <v>52034.25</v>
      </c>
      <c r="BO245" s="92">
        <v>0</v>
      </c>
      <c r="BP245" s="93">
        <v>0</v>
      </c>
      <c r="BQ245" s="92" t="s">
        <v>308</v>
      </c>
      <c r="BR245" s="91">
        <v>12237598.050000001</v>
      </c>
      <c r="BS245" s="92" t="s">
        <v>308</v>
      </c>
      <c r="BT245" s="91">
        <v>6778136.0199999996</v>
      </c>
      <c r="BU245" s="92" t="s">
        <v>308</v>
      </c>
      <c r="BV245" s="91">
        <v>227535.94</v>
      </c>
      <c r="BW245" s="92" t="s">
        <v>308</v>
      </c>
      <c r="BX245" s="91">
        <v>3017937.1</v>
      </c>
      <c r="BY245" s="92" t="s">
        <v>308</v>
      </c>
      <c r="BZ245" s="91">
        <v>10023609.07</v>
      </c>
      <c r="CA245" s="92" t="s">
        <v>308</v>
      </c>
      <c r="CB245" s="91">
        <v>2490644.87</v>
      </c>
      <c r="CC245" s="92" t="s">
        <v>308</v>
      </c>
      <c r="CD245" s="91">
        <v>10671.89</v>
      </c>
      <c r="CE245" s="92" t="s">
        <v>308</v>
      </c>
      <c r="CF245" s="91">
        <v>25741.57</v>
      </c>
      <c r="CG245" s="92" t="s">
        <v>308</v>
      </c>
      <c r="CH245" s="91">
        <v>36413.46</v>
      </c>
      <c r="CI245" s="92" t="s">
        <v>308</v>
      </c>
      <c r="CJ245" s="91">
        <v>2527058.33</v>
      </c>
      <c r="CK245" s="92" t="s">
        <v>308</v>
      </c>
      <c r="CL245" s="92">
        <v>0</v>
      </c>
      <c r="CM245" s="92" t="s">
        <v>308</v>
      </c>
      <c r="CN245" s="92">
        <v>0</v>
      </c>
      <c r="CO245" s="92" t="s">
        <v>308</v>
      </c>
      <c r="CP245" s="92">
        <v>0</v>
      </c>
      <c r="CQ245" s="92" t="s">
        <v>308</v>
      </c>
      <c r="CR245" s="94">
        <v>2451816.71</v>
      </c>
      <c r="CS245" s="92" t="s">
        <v>308</v>
      </c>
      <c r="CT245" s="91">
        <v>2451816.71</v>
      </c>
      <c r="CU245" s="92" t="s">
        <v>308</v>
      </c>
      <c r="CV245" s="91">
        <v>15002484.109999999</v>
      </c>
      <c r="CW245" s="92" t="s">
        <v>308</v>
      </c>
      <c r="CX245" s="91">
        <v>27240082.16</v>
      </c>
      <c r="CY245" s="92" t="s">
        <v>308</v>
      </c>
    </row>
    <row r="246" spans="1:103" ht="14.5" x14ac:dyDescent="0.35">
      <c r="A246" s="86" t="s">
        <v>410</v>
      </c>
      <c r="B246" s="86" t="s">
        <v>391</v>
      </c>
      <c r="C246" s="71"/>
      <c r="D246" s="71"/>
      <c r="E246" s="88" t="s">
        <v>392</v>
      </c>
      <c r="F246" s="88" t="s">
        <v>392</v>
      </c>
      <c r="G246" s="88" t="s">
        <v>392</v>
      </c>
      <c r="H246" s="88" t="s">
        <v>392</v>
      </c>
      <c r="I246" s="88" t="s">
        <v>392</v>
      </c>
      <c r="J246" s="88" t="s">
        <v>392</v>
      </c>
      <c r="K246" s="88" t="s">
        <v>392</v>
      </c>
      <c r="L246" s="88" t="s">
        <v>392</v>
      </c>
      <c r="M246" s="88" t="s">
        <v>392</v>
      </c>
      <c r="N246" s="88" t="s">
        <v>392</v>
      </c>
      <c r="O246" s="88" t="s">
        <v>392</v>
      </c>
      <c r="P246" s="88" t="s">
        <v>392</v>
      </c>
      <c r="Q246" s="88" t="s">
        <v>392</v>
      </c>
      <c r="R246" s="88" t="s">
        <v>392</v>
      </c>
      <c r="S246" s="88" t="s">
        <v>392</v>
      </c>
      <c r="T246" s="88" t="s">
        <v>392</v>
      </c>
      <c r="U246" s="88" t="s">
        <v>392</v>
      </c>
      <c r="V246" s="88" t="s">
        <v>392</v>
      </c>
      <c r="W246" s="88" t="s">
        <v>392</v>
      </c>
      <c r="X246" s="88" t="s">
        <v>392</v>
      </c>
      <c r="Y246" s="88" t="s">
        <v>392</v>
      </c>
      <c r="Z246" s="88" t="s">
        <v>392</v>
      </c>
      <c r="AA246" s="88" t="s">
        <v>392</v>
      </c>
      <c r="AB246" s="88" t="s">
        <v>392</v>
      </c>
      <c r="AC246" s="88" t="s">
        <v>392</v>
      </c>
      <c r="AD246" s="88" t="s">
        <v>392</v>
      </c>
      <c r="AE246" s="88" t="s">
        <v>392</v>
      </c>
      <c r="AF246" s="88" t="s">
        <v>392</v>
      </c>
      <c r="AG246" s="88" t="s">
        <v>392</v>
      </c>
      <c r="AH246" s="88" t="s">
        <v>392</v>
      </c>
      <c r="AI246" s="88" t="s">
        <v>392</v>
      </c>
      <c r="AJ246" s="88" t="s">
        <v>392</v>
      </c>
      <c r="AK246" s="88" t="s">
        <v>392</v>
      </c>
      <c r="AL246" s="88" t="s">
        <v>392</v>
      </c>
      <c r="AM246" s="88" t="s">
        <v>392</v>
      </c>
      <c r="AN246" s="88" t="s">
        <v>392</v>
      </c>
      <c r="AO246" s="88" t="s">
        <v>392</v>
      </c>
      <c r="AP246" s="88" t="s">
        <v>392</v>
      </c>
      <c r="AQ246" s="88" t="s">
        <v>392</v>
      </c>
      <c r="AR246" s="88" t="s">
        <v>392</v>
      </c>
      <c r="AS246" s="88" t="s">
        <v>392</v>
      </c>
      <c r="AT246" s="88" t="s">
        <v>392</v>
      </c>
      <c r="AU246" s="88" t="s">
        <v>392</v>
      </c>
      <c r="AV246" s="88" t="s">
        <v>392</v>
      </c>
      <c r="AW246" s="88" t="s">
        <v>392</v>
      </c>
      <c r="AX246" s="88" t="s">
        <v>392</v>
      </c>
      <c r="AY246" s="88" t="s">
        <v>392</v>
      </c>
      <c r="AZ246" s="88" t="s">
        <v>392</v>
      </c>
      <c r="BA246" s="88" t="s">
        <v>392</v>
      </c>
      <c r="BB246" s="88" t="s">
        <v>392</v>
      </c>
      <c r="BC246" s="88" t="s">
        <v>392</v>
      </c>
      <c r="BD246" s="88" t="s">
        <v>392</v>
      </c>
      <c r="BE246" s="88" t="s">
        <v>392</v>
      </c>
      <c r="BF246" s="88" t="s">
        <v>392</v>
      </c>
      <c r="BG246" s="88" t="s">
        <v>392</v>
      </c>
      <c r="BH246" s="88" t="s">
        <v>392</v>
      </c>
      <c r="BI246" s="88" t="s">
        <v>392</v>
      </c>
      <c r="BJ246" s="88" t="s">
        <v>392</v>
      </c>
      <c r="BK246" s="88" t="s">
        <v>392</v>
      </c>
      <c r="BL246" s="88" t="s">
        <v>392</v>
      </c>
      <c r="BM246" s="88" t="s">
        <v>392</v>
      </c>
      <c r="BN246" s="88" t="s">
        <v>392</v>
      </c>
      <c r="BO246" s="88" t="s">
        <v>392</v>
      </c>
      <c r="BP246" s="89" t="s">
        <v>392</v>
      </c>
      <c r="BQ246" s="88" t="s">
        <v>308</v>
      </c>
      <c r="BR246" s="88" t="s">
        <v>392</v>
      </c>
      <c r="BS246" s="88" t="s">
        <v>308</v>
      </c>
      <c r="BT246" s="88" t="s">
        <v>392</v>
      </c>
      <c r="BU246" s="88" t="s">
        <v>308</v>
      </c>
      <c r="BV246" s="88" t="s">
        <v>392</v>
      </c>
      <c r="BW246" s="88" t="s">
        <v>308</v>
      </c>
      <c r="BX246" s="88" t="s">
        <v>392</v>
      </c>
      <c r="BY246" s="88" t="s">
        <v>308</v>
      </c>
      <c r="BZ246" s="88" t="s">
        <v>392</v>
      </c>
      <c r="CA246" s="88" t="s">
        <v>308</v>
      </c>
      <c r="CB246" s="88" t="s">
        <v>392</v>
      </c>
      <c r="CC246" s="88" t="s">
        <v>308</v>
      </c>
      <c r="CD246" s="88" t="s">
        <v>392</v>
      </c>
      <c r="CE246" s="88" t="s">
        <v>308</v>
      </c>
      <c r="CF246" s="88" t="s">
        <v>392</v>
      </c>
      <c r="CG246" s="88" t="s">
        <v>308</v>
      </c>
      <c r="CH246" s="88" t="s">
        <v>392</v>
      </c>
      <c r="CI246" s="88" t="s">
        <v>308</v>
      </c>
      <c r="CJ246" s="88" t="s">
        <v>392</v>
      </c>
      <c r="CK246" s="88" t="s">
        <v>308</v>
      </c>
      <c r="CL246" s="88" t="s">
        <v>392</v>
      </c>
      <c r="CM246" s="88" t="s">
        <v>308</v>
      </c>
      <c r="CN246" s="88" t="s">
        <v>392</v>
      </c>
      <c r="CO246" s="88" t="s">
        <v>308</v>
      </c>
      <c r="CP246" s="88" t="s">
        <v>392</v>
      </c>
      <c r="CQ246" s="88" t="s">
        <v>308</v>
      </c>
      <c r="CR246" s="105" t="s">
        <v>392</v>
      </c>
      <c r="CS246" s="88" t="s">
        <v>308</v>
      </c>
      <c r="CT246" s="88" t="s">
        <v>392</v>
      </c>
      <c r="CU246" s="88" t="s">
        <v>308</v>
      </c>
      <c r="CV246" s="88" t="s">
        <v>392</v>
      </c>
      <c r="CW246" s="88" t="s">
        <v>308</v>
      </c>
      <c r="CX246" s="88" t="s">
        <v>392</v>
      </c>
      <c r="CY246" s="88" t="s">
        <v>308</v>
      </c>
    </row>
    <row r="247" spans="1:103" ht="14.5" x14ac:dyDescent="0.35">
      <c r="A247" s="86" t="s">
        <v>410</v>
      </c>
      <c r="B247" s="86" t="s">
        <v>393</v>
      </c>
      <c r="C247" s="71"/>
      <c r="D247" s="71"/>
      <c r="E247" s="92" t="s">
        <v>392</v>
      </c>
      <c r="F247" s="92" t="s">
        <v>392</v>
      </c>
      <c r="G247" s="92" t="s">
        <v>392</v>
      </c>
      <c r="H247" s="92" t="s">
        <v>392</v>
      </c>
      <c r="I247" s="92" t="s">
        <v>392</v>
      </c>
      <c r="J247" s="92" t="s">
        <v>392</v>
      </c>
      <c r="K247" s="92" t="s">
        <v>392</v>
      </c>
      <c r="L247" s="92" t="s">
        <v>392</v>
      </c>
      <c r="M247" s="92" t="s">
        <v>392</v>
      </c>
      <c r="N247" s="92" t="s">
        <v>392</v>
      </c>
      <c r="O247" s="92" t="s">
        <v>392</v>
      </c>
      <c r="P247" s="92" t="s">
        <v>392</v>
      </c>
      <c r="Q247" s="92" t="s">
        <v>392</v>
      </c>
      <c r="R247" s="92" t="s">
        <v>392</v>
      </c>
      <c r="S247" s="92" t="s">
        <v>392</v>
      </c>
      <c r="T247" s="92" t="s">
        <v>392</v>
      </c>
      <c r="U247" s="92" t="s">
        <v>392</v>
      </c>
      <c r="V247" s="92" t="s">
        <v>392</v>
      </c>
      <c r="W247" s="92" t="s">
        <v>392</v>
      </c>
      <c r="X247" s="92" t="s">
        <v>392</v>
      </c>
      <c r="Y247" s="92" t="s">
        <v>392</v>
      </c>
      <c r="Z247" s="92" t="s">
        <v>392</v>
      </c>
      <c r="AA247" s="92" t="s">
        <v>392</v>
      </c>
      <c r="AB247" s="92" t="s">
        <v>392</v>
      </c>
      <c r="AC247" s="92" t="s">
        <v>392</v>
      </c>
      <c r="AD247" s="92" t="s">
        <v>392</v>
      </c>
      <c r="AE247" s="92" t="s">
        <v>392</v>
      </c>
      <c r="AF247" s="92" t="s">
        <v>392</v>
      </c>
      <c r="AG247" s="92" t="s">
        <v>392</v>
      </c>
      <c r="AH247" s="92" t="s">
        <v>392</v>
      </c>
      <c r="AI247" s="92" t="s">
        <v>392</v>
      </c>
      <c r="AJ247" s="92" t="s">
        <v>392</v>
      </c>
      <c r="AK247" s="92" t="s">
        <v>392</v>
      </c>
      <c r="AL247" s="92" t="s">
        <v>392</v>
      </c>
      <c r="AM247" s="92" t="s">
        <v>392</v>
      </c>
      <c r="AN247" s="92" t="s">
        <v>392</v>
      </c>
      <c r="AO247" s="92" t="s">
        <v>392</v>
      </c>
      <c r="AP247" s="92" t="s">
        <v>392</v>
      </c>
      <c r="AQ247" s="92" t="s">
        <v>392</v>
      </c>
      <c r="AR247" s="92" t="s">
        <v>392</v>
      </c>
      <c r="AS247" s="92" t="s">
        <v>392</v>
      </c>
      <c r="AT247" s="92" t="s">
        <v>392</v>
      </c>
      <c r="AU247" s="92" t="s">
        <v>392</v>
      </c>
      <c r="AV247" s="92" t="s">
        <v>392</v>
      </c>
      <c r="AW247" s="92" t="s">
        <v>392</v>
      </c>
      <c r="AX247" s="92" t="s">
        <v>392</v>
      </c>
      <c r="AY247" s="92" t="s">
        <v>392</v>
      </c>
      <c r="AZ247" s="92" t="s">
        <v>392</v>
      </c>
      <c r="BA247" s="92" t="s">
        <v>392</v>
      </c>
      <c r="BB247" s="92" t="s">
        <v>392</v>
      </c>
      <c r="BC247" s="92" t="s">
        <v>392</v>
      </c>
      <c r="BD247" s="92" t="s">
        <v>392</v>
      </c>
      <c r="BE247" s="92" t="s">
        <v>392</v>
      </c>
      <c r="BF247" s="92" t="s">
        <v>392</v>
      </c>
      <c r="BG247" s="92" t="s">
        <v>392</v>
      </c>
      <c r="BH247" s="92" t="s">
        <v>392</v>
      </c>
      <c r="BI247" s="92" t="s">
        <v>392</v>
      </c>
      <c r="BJ247" s="92" t="s">
        <v>392</v>
      </c>
      <c r="BK247" s="92" t="s">
        <v>392</v>
      </c>
      <c r="BL247" s="92" t="s">
        <v>392</v>
      </c>
      <c r="BM247" s="92" t="s">
        <v>392</v>
      </c>
      <c r="BN247" s="92" t="s">
        <v>392</v>
      </c>
      <c r="BO247" s="92" t="s">
        <v>392</v>
      </c>
      <c r="BP247" s="93" t="s">
        <v>392</v>
      </c>
      <c r="BQ247" s="92" t="s">
        <v>308</v>
      </c>
      <c r="BR247" s="92" t="s">
        <v>392</v>
      </c>
      <c r="BS247" s="92" t="s">
        <v>308</v>
      </c>
      <c r="BT247" s="92" t="s">
        <v>392</v>
      </c>
      <c r="BU247" s="92" t="s">
        <v>308</v>
      </c>
      <c r="BV247" s="92" t="s">
        <v>392</v>
      </c>
      <c r="BW247" s="92" t="s">
        <v>308</v>
      </c>
      <c r="BX247" s="92" t="s">
        <v>392</v>
      </c>
      <c r="BY247" s="92" t="s">
        <v>308</v>
      </c>
      <c r="BZ247" s="92" t="s">
        <v>392</v>
      </c>
      <c r="CA247" s="92" t="s">
        <v>308</v>
      </c>
      <c r="CB247" s="92" t="s">
        <v>392</v>
      </c>
      <c r="CC247" s="92" t="s">
        <v>308</v>
      </c>
      <c r="CD247" s="92" t="s">
        <v>392</v>
      </c>
      <c r="CE247" s="92" t="s">
        <v>308</v>
      </c>
      <c r="CF247" s="92" t="s">
        <v>392</v>
      </c>
      <c r="CG247" s="92" t="s">
        <v>308</v>
      </c>
      <c r="CH247" s="92" t="s">
        <v>392</v>
      </c>
      <c r="CI247" s="92" t="s">
        <v>308</v>
      </c>
      <c r="CJ247" s="92" t="s">
        <v>392</v>
      </c>
      <c r="CK247" s="92" t="s">
        <v>308</v>
      </c>
      <c r="CL247" s="92" t="s">
        <v>392</v>
      </c>
      <c r="CM247" s="92" t="s">
        <v>308</v>
      </c>
      <c r="CN247" s="92" t="s">
        <v>392</v>
      </c>
      <c r="CO247" s="92" t="s">
        <v>308</v>
      </c>
      <c r="CP247" s="92" t="s">
        <v>392</v>
      </c>
      <c r="CQ247" s="92" t="s">
        <v>308</v>
      </c>
      <c r="CR247" s="95" t="s">
        <v>392</v>
      </c>
      <c r="CS247" s="92" t="s">
        <v>308</v>
      </c>
      <c r="CT247" s="92" t="s">
        <v>392</v>
      </c>
      <c r="CU247" s="92" t="s">
        <v>308</v>
      </c>
      <c r="CV247" s="92" t="s">
        <v>392</v>
      </c>
      <c r="CW247" s="92" t="s">
        <v>308</v>
      </c>
      <c r="CX247" s="92" t="s">
        <v>392</v>
      </c>
      <c r="CY247" s="92" t="s">
        <v>308</v>
      </c>
    </row>
    <row r="248" spans="1:103" ht="14.5" x14ac:dyDescent="0.35">
      <c r="A248" s="86" t="s">
        <v>410</v>
      </c>
      <c r="B248" s="86" t="s">
        <v>394</v>
      </c>
      <c r="C248" s="71"/>
      <c r="D248" s="71"/>
      <c r="E248" s="88">
        <v>0</v>
      </c>
      <c r="F248" s="88">
        <v>0</v>
      </c>
      <c r="G248" s="88">
        <v>0</v>
      </c>
      <c r="H248" s="88">
        <v>0</v>
      </c>
      <c r="I248" s="88">
        <v>0</v>
      </c>
      <c r="J248" s="88">
        <v>0</v>
      </c>
      <c r="K248" s="88">
        <v>0</v>
      </c>
      <c r="L248" s="88">
        <v>0</v>
      </c>
      <c r="M248" s="88">
        <v>0</v>
      </c>
      <c r="N248" s="88">
        <v>0</v>
      </c>
      <c r="O248" s="88">
        <v>0</v>
      </c>
      <c r="P248" s="88">
        <v>0</v>
      </c>
      <c r="Q248" s="88">
        <v>0</v>
      </c>
      <c r="R248" s="88">
        <v>0</v>
      </c>
      <c r="S248" s="88">
        <v>0</v>
      </c>
      <c r="T248" s="88">
        <v>0</v>
      </c>
      <c r="U248" s="88">
        <v>0</v>
      </c>
      <c r="V248" s="88">
        <v>0</v>
      </c>
      <c r="W248" s="88">
        <v>0</v>
      </c>
      <c r="X248" s="88">
        <v>0</v>
      </c>
      <c r="Y248" s="88">
        <v>0</v>
      </c>
      <c r="Z248" s="88">
        <v>0</v>
      </c>
      <c r="AA248" s="88">
        <v>0</v>
      </c>
      <c r="AB248" s="88">
        <v>0</v>
      </c>
      <c r="AC248" s="88">
        <v>0</v>
      </c>
      <c r="AD248" s="88">
        <v>0</v>
      </c>
      <c r="AE248" s="88">
        <v>0</v>
      </c>
      <c r="AF248" s="88">
        <v>0</v>
      </c>
      <c r="AG248" s="88">
        <v>0</v>
      </c>
      <c r="AH248" s="88">
        <v>0</v>
      </c>
      <c r="AI248" s="88">
        <v>0</v>
      </c>
      <c r="AJ248" s="88">
        <v>0</v>
      </c>
      <c r="AK248" s="88">
        <v>0</v>
      </c>
      <c r="AL248" s="88">
        <v>0</v>
      </c>
      <c r="AM248" s="88">
        <v>0</v>
      </c>
      <c r="AN248" s="88">
        <v>0</v>
      </c>
      <c r="AO248" s="88">
        <v>0</v>
      </c>
      <c r="AP248" s="88">
        <v>0</v>
      </c>
      <c r="AQ248" s="88">
        <v>0</v>
      </c>
      <c r="AR248" s="88">
        <v>0</v>
      </c>
      <c r="AS248" s="88">
        <v>0</v>
      </c>
      <c r="AT248" s="88">
        <v>0</v>
      </c>
      <c r="AU248" s="88">
        <v>0</v>
      </c>
      <c r="AV248" s="88">
        <v>0</v>
      </c>
      <c r="AW248" s="88">
        <v>0</v>
      </c>
      <c r="AX248" s="88">
        <v>0</v>
      </c>
      <c r="AY248" s="88">
        <v>0</v>
      </c>
      <c r="AZ248" s="88">
        <v>0</v>
      </c>
      <c r="BA248" s="88">
        <v>0</v>
      </c>
      <c r="BB248" s="88">
        <v>0</v>
      </c>
      <c r="BC248" s="88">
        <v>0</v>
      </c>
      <c r="BD248" s="88">
        <v>0</v>
      </c>
      <c r="BE248" s="88">
        <v>0</v>
      </c>
      <c r="BF248" s="88">
        <v>0</v>
      </c>
      <c r="BG248" s="88">
        <v>0</v>
      </c>
      <c r="BH248" s="88">
        <v>0</v>
      </c>
      <c r="BI248" s="88">
        <v>0</v>
      </c>
      <c r="BJ248" s="88">
        <v>0</v>
      </c>
      <c r="BK248" s="88">
        <v>0</v>
      </c>
      <c r="BL248" s="88">
        <v>0</v>
      </c>
      <c r="BM248" s="88">
        <v>0</v>
      </c>
      <c r="BN248" s="88">
        <v>0</v>
      </c>
      <c r="BO248" s="88">
        <v>0</v>
      </c>
      <c r="BP248" s="89">
        <v>0</v>
      </c>
      <c r="BQ248" s="88" t="s">
        <v>308</v>
      </c>
      <c r="BR248" s="88">
        <v>0</v>
      </c>
      <c r="BS248" s="88" t="s">
        <v>308</v>
      </c>
      <c r="BT248" s="87">
        <v>-135190.56</v>
      </c>
      <c r="BU248" s="88" t="s">
        <v>308</v>
      </c>
      <c r="BV248" s="88">
        <v>0</v>
      </c>
      <c r="BW248" s="88" t="s">
        <v>308</v>
      </c>
      <c r="BX248" s="88">
        <v>0</v>
      </c>
      <c r="BY248" s="88" t="s">
        <v>308</v>
      </c>
      <c r="BZ248" s="87">
        <v>-135190.56</v>
      </c>
      <c r="CA248" s="88" t="s">
        <v>308</v>
      </c>
      <c r="CB248" s="88">
        <v>0</v>
      </c>
      <c r="CC248" s="88" t="s">
        <v>308</v>
      </c>
      <c r="CD248" s="88">
        <v>0</v>
      </c>
      <c r="CE248" s="88" t="s">
        <v>308</v>
      </c>
      <c r="CF248" s="88">
        <v>0</v>
      </c>
      <c r="CG248" s="88" t="s">
        <v>308</v>
      </c>
      <c r="CH248" s="88">
        <v>0</v>
      </c>
      <c r="CI248" s="88" t="s">
        <v>308</v>
      </c>
      <c r="CJ248" s="88">
        <v>0</v>
      </c>
      <c r="CK248" s="88" t="s">
        <v>308</v>
      </c>
      <c r="CL248" s="88">
        <v>0</v>
      </c>
      <c r="CM248" s="88" t="s">
        <v>308</v>
      </c>
      <c r="CN248" s="88">
        <v>0</v>
      </c>
      <c r="CO248" s="88" t="s">
        <v>308</v>
      </c>
      <c r="CP248" s="88">
        <v>0</v>
      </c>
      <c r="CQ248" s="88" t="s">
        <v>308</v>
      </c>
      <c r="CR248" s="90">
        <v>135190.56</v>
      </c>
      <c r="CS248" s="88" t="s">
        <v>308</v>
      </c>
      <c r="CT248" s="87">
        <v>135190.56</v>
      </c>
      <c r="CU248" s="88" t="s">
        <v>308</v>
      </c>
      <c r="CV248" s="88">
        <v>0</v>
      </c>
      <c r="CW248" s="88" t="s">
        <v>308</v>
      </c>
      <c r="CX248" s="88">
        <v>0</v>
      </c>
      <c r="CY248" s="88" t="s">
        <v>308</v>
      </c>
    </row>
    <row r="249" spans="1:103" ht="14.5" x14ac:dyDescent="0.35">
      <c r="A249" s="86" t="s">
        <v>410</v>
      </c>
      <c r="B249" s="86" t="s">
        <v>395</v>
      </c>
      <c r="C249" s="71"/>
      <c r="D249" s="71"/>
      <c r="E249" s="91">
        <v>250900.78</v>
      </c>
      <c r="F249" s="91">
        <v>23448.03</v>
      </c>
      <c r="G249" s="91">
        <v>8379.56</v>
      </c>
      <c r="H249" s="91">
        <v>73588.55</v>
      </c>
      <c r="I249" s="91">
        <v>820430.41</v>
      </c>
      <c r="J249" s="91">
        <v>137979.70000000001</v>
      </c>
      <c r="K249" s="91">
        <v>90797.8</v>
      </c>
      <c r="L249" s="91">
        <v>126027.73</v>
      </c>
      <c r="M249" s="91">
        <v>53320.84</v>
      </c>
      <c r="N249" s="91">
        <v>301188.21000000002</v>
      </c>
      <c r="O249" s="91">
        <v>361532.47</v>
      </c>
      <c r="P249" s="91">
        <v>150653.75</v>
      </c>
      <c r="Q249" s="91">
        <v>192939.39</v>
      </c>
      <c r="R249" s="91">
        <v>128003.78</v>
      </c>
      <c r="S249" s="91">
        <v>282513.46000000002</v>
      </c>
      <c r="T249" s="91">
        <v>288364.32</v>
      </c>
      <c r="U249" s="91">
        <v>195306.37</v>
      </c>
      <c r="V249" s="91">
        <v>181716.04</v>
      </c>
      <c r="W249" s="91">
        <v>403667.66</v>
      </c>
      <c r="X249" s="91">
        <v>631534.67000000004</v>
      </c>
      <c r="Y249" s="91">
        <v>168156.48</v>
      </c>
      <c r="Z249" s="91">
        <v>135257.99</v>
      </c>
      <c r="AA249" s="91">
        <v>114834.52</v>
      </c>
      <c r="AB249" s="91">
        <v>516345.44</v>
      </c>
      <c r="AC249" s="91">
        <v>31781.55</v>
      </c>
      <c r="AD249" s="91">
        <v>130019.56</v>
      </c>
      <c r="AE249" s="91">
        <v>1117080.33</v>
      </c>
      <c r="AF249" s="91">
        <v>151581.87</v>
      </c>
      <c r="AG249" s="91">
        <v>660664.44999999995</v>
      </c>
      <c r="AH249" s="91">
        <v>407575.64</v>
      </c>
      <c r="AI249" s="91">
        <v>341376.18</v>
      </c>
      <c r="AJ249" s="91">
        <v>103094.06</v>
      </c>
      <c r="AK249" s="91">
        <v>111986.33</v>
      </c>
      <c r="AL249" s="91">
        <v>304954.86</v>
      </c>
      <c r="AM249" s="91">
        <v>56062.77</v>
      </c>
      <c r="AN249" s="91">
        <v>352259.42</v>
      </c>
      <c r="AO249" s="91">
        <v>86457.45</v>
      </c>
      <c r="AP249" s="91">
        <v>96387.48</v>
      </c>
      <c r="AQ249" s="91">
        <v>192647.18</v>
      </c>
      <c r="AR249" s="91">
        <v>306382.2</v>
      </c>
      <c r="AS249" s="91">
        <v>428684.33</v>
      </c>
      <c r="AT249" s="91">
        <v>258543.4</v>
      </c>
      <c r="AU249" s="91">
        <v>125398.09</v>
      </c>
      <c r="AV249" s="91">
        <v>452380.34</v>
      </c>
      <c r="AW249" s="91">
        <v>331393.53000000003</v>
      </c>
      <c r="AX249" s="91">
        <v>164373.47</v>
      </c>
      <c r="AY249" s="91">
        <v>86600.58</v>
      </c>
      <c r="AZ249" s="91">
        <v>83086.98</v>
      </c>
      <c r="BA249" s="91">
        <v>67963.89</v>
      </c>
      <c r="BB249" s="91">
        <v>106406.17</v>
      </c>
      <c r="BC249" s="91">
        <v>39648.26</v>
      </c>
      <c r="BD249" s="91">
        <v>95488.6</v>
      </c>
      <c r="BE249" s="91">
        <v>209948.74</v>
      </c>
      <c r="BF249" s="91">
        <v>424479.6</v>
      </c>
      <c r="BG249" s="91">
        <v>203355.64</v>
      </c>
      <c r="BH249" s="91">
        <v>381669.11</v>
      </c>
      <c r="BI249" s="91">
        <v>127664.35</v>
      </c>
      <c r="BJ249" s="91">
        <v>87981.93</v>
      </c>
      <c r="BK249" s="91">
        <v>63819.95</v>
      </c>
      <c r="BL249" s="91">
        <v>53640.39</v>
      </c>
      <c r="BM249" s="91">
        <v>12666.9</v>
      </c>
      <c r="BN249" s="91">
        <v>56604.06</v>
      </c>
      <c r="BO249" s="91">
        <v>0.15</v>
      </c>
      <c r="BP249" s="93">
        <v>0</v>
      </c>
      <c r="BQ249" s="92" t="s">
        <v>308</v>
      </c>
      <c r="BR249" s="91">
        <v>13948997.75</v>
      </c>
      <c r="BS249" s="92" t="s">
        <v>308</v>
      </c>
      <c r="BT249" s="91">
        <v>8071311.3899999997</v>
      </c>
      <c r="BU249" s="92" t="s">
        <v>308</v>
      </c>
      <c r="BV249" s="91">
        <v>227126.71</v>
      </c>
      <c r="BW249" s="92" t="s">
        <v>308</v>
      </c>
      <c r="BX249" s="91">
        <v>3055497.88</v>
      </c>
      <c r="BY249" s="92" t="s">
        <v>308</v>
      </c>
      <c r="BZ249" s="91">
        <v>11353935.98</v>
      </c>
      <c r="CA249" s="92" t="s">
        <v>308</v>
      </c>
      <c r="CB249" s="91">
        <v>2917273.29</v>
      </c>
      <c r="CC249" s="92" t="s">
        <v>308</v>
      </c>
      <c r="CD249" s="91">
        <v>12360.9</v>
      </c>
      <c r="CE249" s="92" t="s">
        <v>308</v>
      </c>
      <c r="CF249" s="91">
        <v>67422.58</v>
      </c>
      <c r="CG249" s="92" t="s">
        <v>308</v>
      </c>
      <c r="CH249" s="91">
        <v>79783.48</v>
      </c>
      <c r="CI249" s="92" t="s">
        <v>308</v>
      </c>
      <c r="CJ249" s="91">
        <v>2997056.78</v>
      </c>
      <c r="CK249" s="92" t="s">
        <v>308</v>
      </c>
      <c r="CL249" s="92">
        <v>0</v>
      </c>
      <c r="CM249" s="92" t="s">
        <v>308</v>
      </c>
      <c r="CN249" s="92">
        <v>0</v>
      </c>
      <c r="CO249" s="92" t="s">
        <v>308</v>
      </c>
      <c r="CP249" s="92">
        <v>0</v>
      </c>
      <c r="CQ249" s="92" t="s">
        <v>308</v>
      </c>
      <c r="CR249" s="94">
        <v>2587592.2400000002</v>
      </c>
      <c r="CS249" s="92" t="s">
        <v>308</v>
      </c>
      <c r="CT249" s="91">
        <v>2587592.2400000002</v>
      </c>
      <c r="CU249" s="92" t="s">
        <v>308</v>
      </c>
      <c r="CV249" s="92">
        <v>16938585</v>
      </c>
      <c r="CW249" s="92" t="s">
        <v>308</v>
      </c>
      <c r="CX249" s="91">
        <v>30887582.75</v>
      </c>
      <c r="CY249" s="92" t="s">
        <v>308</v>
      </c>
    </row>
    <row r="250" spans="1:103" ht="14.5" x14ac:dyDescent="0.35">
      <c r="A250" s="86" t="s">
        <v>410</v>
      </c>
      <c r="B250" s="86" t="s">
        <v>396</v>
      </c>
      <c r="C250" s="71"/>
      <c r="D250" s="71"/>
      <c r="E250" s="87">
        <v>46621.22</v>
      </c>
      <c r="F250" s="87">
        <v>7786.8</v>
      </c>
      <c r="G250" s="87">
        <v>2722.2</v>
      </c>
      <c r="H250" s="87">
        <v>24663.41</v>
      </c>
      <c r="I250" s="87">
        <v>143102.35999999999</v>
      </c>
      <c r="J250" s="87">
        <v>40775.919999999998</v>
      </c>
      <c r="K250" s="87">
        <v>21618.11</v>
      </c>
      <c r="L250" s="87">
        <v>26672.81</v>
      </c>
      <c r="M250" s="87">
        <v>22017.71</v>
      </c>
      <c r="N250" s="87">
        <v>8818.4</v>
      </c>
      <c r="O250" s="87">
        <v>68544.23</v>
      </c>
      <c r="P250" s="87">
        <v>36323.42</v>
      </c>
      <c r="Q250" s="87">
        <v>58790.82</v>
      </c>
      <c r="R250" s="87">
        <v>41726.519999999997</v>
      </c>
      <c r="S250" s="87">
        <v>43535.32</v>
      </c>
      <c r="T250" s="87">
        <v>122576.65</v>
      </c>
      <c r="U250" s="87">
        <v>57111.12</v>
      </c>
      <c r="V250" s="87">
        <v>61144.13</v>
      </c>
      <c r="W250" s="87">
        <v>142938.06</v>
      </c>
      <c r="X250" s="87">
        <v>117510.85</v>
      </c>
      <c r="Y250" s="87">
        <v>38290.92</v>
      </c>
      <c r="Z250" s="87">
        <v>55500.02</v>
      </c>
      <c r="AA250" s="87">
        <v>57851.32</v>
      </c>
      <c r="AB250" s="87">
        <v>69417.73</v>
      </c>
      <c r="AC250" s="87">
        <v>13677.01</v>
      </c>
      <c r="AD250" s="87">
        <v>44848.92</v>
      </c>
      <c r="AE250" s="87">
        <v>369483.95</v>
      </c>
      <c r="AF250" s="87">
        <v>113288.05</v>
      </c>
      <c r="AG250" s="87">
        <v>374402.36</v>
      </c>
      <c r="AH250" s="87">
        <v>349683.25</v>
      </c>
      <c r="AI250" s="87">
        <v>162651.37</v>
      </c>
      <c r="AJ250" s="87">
        <v>13461.11</v>
      </c>
      <c r="AK250" s="87">
        <v>23502.51</v>
      </c>
      <c r="AL250" s="87">
        <v>116164.55</v>
      </c>
      <c r="AM250" s="87">
        <v>49245.120000000003</v>
      </c>
      <c r="AN250" s="87">
        <v>206932.49</v>
      </c>
      <c r="AO250" s="87">
        <v>40096.620000000003</v>
      </c>
      <c r="AP250" s="87">
        <v>37304.120000000003</v>
      </c>
      <c r="AQ250" s="87">
        <v>64884.83</v>
      </c>
      <c r="AR250" s="87">
        <v>204995.89</v>
      </c>
      <c r="AS250" s="87">
        <v>232999.1</v>
      </c>
      <c r="AT250" s="87">
        <v>57289.42</v>
      </c>
      <c r="AU250" s="87">
        <v>67516.73</v>
      </c>
      <c r="AV250" s="87">
        <v>71851.33</v>
      </c>
      <c r="AW250" s="87">
        <v>265644.11</v>
      </c>
      <c r="AX250" s="87">
        <v>113830.85</v>
      </c>
      <c r="AY250" s="87">
        <v>60678.43</v>
      </c>
      <c r="AZ250" s="87">
        <v>38248.720000000001</v>
      </c>
      <c r="BA250" s="87">
        <v>30633.01</v>
      </c>
      <c r="BB250" s="87">
        <v>32590.61</v>
      </c>
      <c r="BC250" s="87">
        <v>133909.85999999999</v>
      </c>
      <c r="BD250" s="87">
        <v>18837.91</v>
      </c>
      <c r="BE250" s="87">
        <v>171070.47</v>
      </c>
      <c r="BF250" s="87">
        <v>618640.76</v>
      </c>
      <c r="BG250" s="87">
        <v>568266.74</v>
      </c>
      <c r="BH250" s="87">
        <v>462579.49</v>
      </c>
      <c r="BI250" s="87">
        <v>272887.90999999997</v>
      </c>
      <c r="BJ250" s="87">
        <v>48635.02</v>
      </c>
      <c r="BK250" s="87">
        <v>45778.32</v>
      </c>
      <c r="BL250" s="87">
        <v>75602.03</v>
      </c>
      <c r="BM250" s="87">
        <v>10308.4</v>
      </c>
      <c r="BN250" s="87">
        <v>38694.32</v>
      </c>
      <c r="BO250" s="87">
        <v>50347.82</v>
      </c>
      <c r="BP250" s="89">
        <v>0</v>
      </c>
      <c r="BQ250" s="88" t="s">
        <v>308</v>
      </c>
      <c r="BR250" s="87">
        <v>6987523.5</v>
      </c>
      <c r="BS250" s="88" t="s">
        <v>308</v>
      </c>
      <c r="BT250" s="88" t="s">
        <v>392</v>
      </c>
      <c r="BU250" s="88" t="s">
        <v>308</v>
      </c>
      <c r="BV250" s="88" t="s">
        <v>392</v>
      </c>
      <c r="BW250" s="88" t="s">
        <v>308</v>
      </c>
      <c r="BX250" s="88" t="s">
        <v>392</v>
      </c>
      <c r="BY250" s="88" t="s">
        <v>308</v>
      </c>
      <c r="BZ250" s="88" t="s">
        <v>392</v>
      </c>
      <c r="CA250" s="88" t="s">
        <v>308</v>
      </c>
      <c r="CB250" s="88" t="s">
        <v>392</v>
      </c>
      <c r="CC250" s="88" t="s">
        <v>308</v>
      </c>
      <c r="CD250" s="88" t="s">
        <v>392</v>
      </c>
      <c r="CE250" s="88" t="s">
        <v>308</v>
      </c>
      <c r="CF250" s="88" t="s">
        <v>392</v>
      </c>
      <c r="CG250" s="88" t="s">
        <v>308</v>
      </c>
      <c r="CH250" s="88" t="s">
        <v>392</v>
      </c>
      <c r="CI250" s="88" t="s">
        <v>308</v>
      </c>
      <c r="CJ250" s="88" t="s">
        <v>392</v>
      </c>
      <c r="CK250" s="88" t="s">
        <v>308</v>
      </c>
      <c r="CL250" s="88" t="s">
        <v>392</v>
      </c>
      <c r="CM250" s="88" t="s">
        <v>308</v>
      </c>
      <c r="CN250" s="88" t="s">
        <v>392</v>
      </c>
      <c r="CO250" s="88" t="s">
        <v>308</v>
      </c>
      <c r="CP250" s="88" t="s">
        <v>392</v>
      </c>
      <c r="CQ250" s="88" t="s">
        <v>308</v>
      </c>
      <c r="CR250" s="105" t="s">
        <v>392</v>
      </c>
      <c r="CS250" s="88" t="s">
        <v>308</v>
      </c>
      <c r="CT250" s="88" t="s">
        <v>392</v>
      </c>
      <c r="CU250" s="88" t="s">
        <v>308</v>
      </c>
      <c r="CV250" s="88" t="s">
        <v>392</v>
      </c>
      <c r="CW250" s="88" t="s">
        <v>308</v>
      </c>
      <c r="CX250" s="88" t="s">
        <v>392</v>
      </c>
      <c r="CY250" s="88" t="s">
        <v>308</v>
      </c>
    </row>
    <row r="251" spans="1:103" ht="14.5" x14ac:dyDescent="0.35">
      <c r="A251" s="86" t="s">
        <v>410</v>
      </c>
      <c r="B251" s="86" t="s">
        <v>397</v>
      </c>
      <c r="C251" s="71"/>
      <c r="D251" s="71"/>
      <c r="E251" s="91">
        <v>38295.620000000003</v>
      </c>
      <c r="F251" s="91">
        <v>6325.6</v>
      </c>
      <c r="G251" s="91">
        <v>2332.1</v>
      </c>
      <c r="H251" s="91">
        <v>19557.810000000001</v>
      </c>
      <c r="I251" s="91">
        <v>116324.76</v>
      </c>
      <c r="J251" s="91">
        <v>32609.62</v>
      </c>
      <c r="K251" s="91">
        <v>17564.71</v>
      </c>
      <c r="L251" s="91">
        <v>21522.81</v>
      </c>
      <c r="M251" s="91">
        <v>18009.91</v>
      </c>
      <c r="N251" s="92">
        <v>6762</v>
      </c>
      <c r="O251" s="91">
        <v>53838.43</v>
      </c>
      <c r="P251" s="91">
        <v>29202.52</v>
      </c>
      <c r="Q251" s="91">
        <v>47342.12</v>
      </c>
      <c r="R251" s="91">
        <v>33352.42</v>
      </c>
      <c r="S251" s="91">
        <v>34502.32</v>
      </c>
      <c r="T251" s="91">
        <v>99438.45</v>
      </c>
      <c r="U251" s="91">
        <v>46451.72</v>
      </c>
      <c r="V251" s="91">
        <v>49024.03</v>
      </c>
      <c r="W251" s="91">
        <v>116669.86</v>
      </c>
      <c r="X251" s="91">
        <v>94382.55</v>
      </c>
      <c r="Y251" s="91">
        <v>29939.119999999999</v>
      </c>
      <c r="Z251" s="91">
        <v>45285.52</v>
      </c>
      <c r="AA251" s="91">
        <v>45944.62</v>
      </c>
      <c r="AB251" s="91">
        <v>51768.43</v>
      </c>
      <c r="AC251" s="91">
        <v>10643.21</v>
      </c>
      <c r="AD251" s="91">
        <v>35514.720000000001</v>
      </c>
      <c r="AE251" s="91">
        <v>302984.36</v>
      </c>
      <c r="AF251" s="91">
        <v>93332.85</v>
      </c>
      <c r="AG251" s="91">
        <v>302954.06</v>
      </c>
      <c r="AH251" s="91">
        <v>287914.25</v>
      </c>
      <c r="AI251" s="91">
        <v>129817.27</v>
      </c>
      <c r="AJ251" s="91">
        <v>11858.51</v>
      </c>
      <c r="AK251" s="91">
        <v>19012.21</v>
      </c>
      <c r="AL251" s="91">
        <v>93075.15</v>
      </c>
      <c r="AM251" s="91">
        <v>39070.519999999997</v>
      </c>
      <c r="AN251" s="91">
        <v>174232.79</v>
      </c>
      <c r="AO251" s="91">
        <v>32048.22</v>
      </c>
      <c r="AP251" s="91">
        <v>29698.32</v>
      </c>
      <c r="AQ251" s="91">
        <v>51278.53</v>
      </c>
      <c r="AR251" s="91">
        <v>166404.49</v>
      </c>
      <c r="AS251" s="91">
        <v>180220.09</v>
      </c>
      <c r="AT251" s="91">
        <v>45387.62</v>
      </c>
      <c r="AU251" s="91">
        <v>49784.43</v>
      </c>
      <c r="AV251" s="91">
        <v>58703.23</v>
      </c>
      <c r="AW251" s="91">
        <v>210082.91</v>
      </c>
      <c r="AX251" s="91">
        <v>93096.25</v>
      </c>
      <c r="AY251" s="91">
        <v>47639.72</v>
      </c>
      <c r="AZ251" s="91">
        <v>31565.22</v>
      </c>
      <c r="BA251" s="91">
        <v>25252.31</v>
      </c>
      <c r="BB251" s="91">
        <v>26684.31</v>
      </c>
      <c r="BC251" s="91">
        <v>109319.06</v>
      </c>
      <c r="BD251" s="91">
        <v>15391.41</v>
      </c>
      <c r="BE251" s="91">
        <v>137410.07</v>
      </c>
      <c r="BF251" s="91">
        <v>448691.83</v>
      </c>
      <c r="BG251" s="91">
        <v>425002.12</v>
      </c>
      <c r="BH251" s="91">
        <v>371178.99</v>
      </c>
      <c r="BI251" s="91">
        <v>219927.81</v>
      </c>
      <c r="BJ251" s="91">
        <v>38594.620000000003</v>
      </c>
      <c r="BK251" s="91">
        <v>36796.120000000003</v>
      </c>
      <c r="BL251" s="91">
        <v>60351.03</v>
      </c>
      <c r="BM251" s="91">
        <v>8309.2000000000007</v>
      </c>
      <c r="BN251" s="91">
        <v>32555.42</v>
      </c>
      <c r="BO251" s="91">
        <v>45265.82</v>
      </c>
      <c r="BP251" s="93">
        <v>0</v>
      </c>
      <c r="BQ251" s="92" t="s">
        <v>308</v>
      </c>
      <c r="BR251" s="91">
        <v>5553496.0999999996</v>
      </c>
      <c r="BS251" s="92" t="s">
        <v>308</v>
      </c>
      <c r="BT251" s="92" t="s">
        <v>392</v>
      </c>
      <c r="BU251" s="92" t="s">
        <v>308</v>
      </c>
      <c r="BV251" s="92" t="s">
        <v>392</v>
      </c>
      <c r="BW251" s="92" t="s">
        <v>308</v>
      </c>
      <c r="BX251" s="92" t="s">
        <v>392</v>
      </c>
      <c r="BY251" s="92" t="s">
        <v>308</v>
      </c>
      <c r="BZ251" s="92" t="s">
        <v>392</v>
      </c>
      <c r="CA251" s="92" t="s">
        <v>308</v>
      </c>
      <c r="CB251" s="92" t="s">
        <v>392</v>
      </c>
      <c r="CC251" s="92" t="s">
        <v>308</v>
      </c>
      <c r="CD251" s="92" t="s">
        <v>392</v>
      </c>
      <c r="CE251" s="92" t="s">
        <v>308</v>
      </c>
      <c r="CF251" s="92" t="s">
        <v>392</v>
      </c>
      <c r="CG251" s="92" t="s">
        <v>308</v>
      </c>
      <c r="CH251" s="92" t="s">
        <v>392</v>
      </c>
      <c r="CI251" s="92" t="s">
        <v>308</v>
      </c>
      <c r="CJ251" s="92" t="s">
        <v>392</v>
      </c>
      <c r="CK251" s="92" t="s">
        <v>308</v>
      </c>
      <c r="CL251" s="92" t="s">
        <v>392</v>
      </c>
      <c r="CM251" s="92" t="s">
        <v>308</v>
      </c>
      <c r="CN251" s="92" t="s">
        <v>392</v>
      </c>
      <c r="CO251" s="92" t="s">
        <v>308</v>
      </c>
      <c r="CP251" s="92" t="s">
        <v>392</v>
      </c>
      <c r="CQ251" s="92" t="s">
        <v>308</v>
      </c>
      <c r="CR251" s="95" t="s">
        <v>392</v>
      </c>
      <c r="CS251" s="92" t="s">
        <v>308</v>
      </c>
      <c r="CT251" s="92" t="s">
        <v>392</v>
      </c>
      <c r="CU251" s="92" t="s">
        <v>308</v>
      </c>
      <c r="CV251" s="92" t="s">
        <v>392</v>
      </c>
      <c r="CW251" s="92" t="s">
        <v>308</v>
      </c>
      <c r="CX251" s="92" t="s">
        <v>392</v>
      </c>
      <c r="CY251" s="92" t="s">
        <v>308</v>
      </c>
    </row>
    <row r="252" spans="1:103" ht="14.5" x14ac:dyDescent="0.35">
      <c r="A252" s="86" t="s">
        <v>410</v>
      </c>
      <c r="B252" s="86" t="s">
        <v>398</v>
      </c>
      <c r="C252" s="71"/>
      <c r="D252" s="71"/>
      <c r="E252" s="88">
        <v>0</v>
      </c>
      <c r="F252" s="88">
        <v>0</v>
      </c>
      <c r="G252" s="88">
        <v>0</v>
      </c>
      <c r="H252" s="88">
        <v>0</v>
      </c>
      <c r="I252" s="88">
        <v>0</v>
      </c>
      <c r="J252" s="88">
        <v>0</v>
      </c>
      <c r="K252" s="88">
        <v>0</v>
      </c>
      <c r="L252" s="88">
        <v>0</v>
      </c>
      <c r="M252" s="88">
        <v>0</v>
      </c>
      <c r="N252" s="88">
        <v>0</v>
      </c>
      <c r="O252" s="88">
        <v>0</v>
      </c>
      <c r="P252" s="88">
        <v>0</v>
      </c>
      <c r="Q252" s="88">
        <v>0</v>
      </c>
      <c r="R252" s="88">
        <v>0</v>
      </c>
      <c r="S252" s="88">
        <v>0</v>
      </c>
      <c r="T252" s="88">
        <v>0</v>
      </c>
      <c r="U252" s="88">
        <v>0</v>
      </c>
      <c r="V252" s="88">
        <v>0</v>
      </c>
      <c r="W252" s="88">
        <v>0</v>
      </c>
      <c r="X252" s="88">
        <v>0</v>
      </c>
      <c r="Y252" s="88">
        <v>0</v>
      </c>
      <c r="Z252" s="88">
        <v>0</v>
      </c>
      <c r="AA252" s="88">
        <v>0</v>
      </c>
      <c r="AB252" s="88">
        <v>0</v>
      </c>
      <c r="AC252" s="88">
        <v>0</v>
      </c>
      <c r="AD252" s="88">
        <v>0</v>
      </c>
      <c r="AE252" s="88">
        <v>0</v>
      </c>
      <c r="AF252" s="88">
        <v>0</v>
      </c>
      <c r="AG252" s="88">
        <v>0</v>
      </c>
      <c r="AH252" s="88">
        <v>0</v>
      </c>
      <c r="AI252" s="88">
        <v>0</v>
      </c>
      <c r="AJ252" s="88">
        <v>0</v>
      </c>
      <c r="AK252" s="88">
        <v>0</v>
      </c>
      <c r="AL252" s="88">
        <v>0</v>
      </c>
      <c r="AM252" s="88">
        <v>0</v>
      </c>
      <c r="AN252" s="88">
        <v>0</v>
      </c>
      <c r="AO252" s="88">
        <v>0</v>
      </c>
      <c r="AP252" s="88">
        <v>0</v>
      </c>
      <c r="AQ252" s="88">
        <v>0</v>
      </c>
      <c r="AR252" s="88">
        <v>0</v>
      </c>
      <c r="AS252" s="88">
        <v>0</v>
      </c>
      <c r="AT252" s="88">
        <v>0</v>
      </c>
      <c r="AU252" s="88">
        <v>0</v>
      </c>
      <c r="AV252" s="88">
        <v>0</v>
      </c>
      <c r="AW252" s="88">
        <v>0</v>
      </c>
      <c r="AX252" s="88">
        <v>0</v>
      </c>
      <c r="AY252" s="88">
        <v>0</v>
      </c>
      <c r="AZ252" s="88">
        <v>0</v>
      </c>
      <c r="BA252" s="88">
        <v>0</v>
      </c>
      <c r="BB252" s="88">
        <v>0</v>
      </c>
      <c r="BC252" s="88">
        <v>0</v>
      </c>
      <c r="BD252" s="88">
        <v>0</v>
      </c>
      <c r="BE252" s="88">
        <v>0</v>
      </c>
      <c r="BF252" s="88">
        <v>0</v>
      </c>
      <c r="BG252" s="88">
        <v>0</v>
      </c>
      <c r="BH252" s="88">
        <v>0</v>
      </c>
      <c r="BI252" s="88">
        <v>0</v>
      </c>
      <c r="BJ252" s="88">
        <v>0</v>
      </c>
      <c r="BK252" s="88">
        <v>0</v>
      </c>
      <c r="BL252" s="88">
        <v>0</v>
      </c>
      <c r="BM252" s="88">
        <v>0</v>
      </c>
      <c r="BN252" s="88">
        <v>0</v>
      </c>
      <c r="BO252" s="88">
        <v>0</v>
      </c>
      <c r="BP252" s="89">
        <v>0</v>
      </c>
      <c r="BQ252" s="88" t="s">
        <v>308</v>
      </c>
      <c r="BR252" s="88">
        <v>0</v>
      </c>
      <c r="BS252" s="88" t="s">
        <v>308</v>
      </c>
      <c r="BT252" s="88" t="s">
        <v>392</v>
      </c>
      <c r="BU252" s="88" t="s">
        <v>308</v>
      </c>
      <c r="BV252" s="88" t="s">
        <v>392</v>
      </c>
      <c r="BW252" s="88" t="s">
        <v>308</v>
      </c>
      <c r="BX252" s="88" t="s">
        <v>392</v>
      </c>
      <c r="BY252" s="88" t="s">
        <v>308</v>
      </c>
      <c r="BZ252" s="88" t="s">
        <v>392</v>
      </c>
      <c r="CA252" s="88" t="s">
        <v>308</v>
      </c>
      <c r="CB252" s="88" t="s">
        <v>392</v>
      </c>
      <c r="CC252" s="88" t="s">
        <v>308</v>
      </c>
      <c r="CD252" s="88" t="s">
        <v>392</v>
      </c>
      <c r="CE252" s="88" t="s">
        <v>308</v>
      </c>
      <c r="CF252" s="88" t="s">
        <v>392</v>
      </c>
      <c r="CG252" s="88" t="s">
        <v>308</v>
      </c>
      <c r="CH252" s="88" t="s">
        <v>392</v>
      </c>
      <c r="CI252" s="88" t="s">
        <v>308</v>
      </c>
      <c r="CJ252" s="88" t="s">
        <v>392</v>
      </c>
      <c r="CK252" s="88" t="s">
        <v>308</v>
      </c>
      <c r="CL252" s="88" t="s">
        <v>392</v>
      </c>
      <c r="CM252" s="88" t="s">
        <v>308</v>
      </c>
      <c r="CN252" s="88" t="s">
        <v>392</v>
      </c>
      <c r="CO252" s="88" t="s">
        <v>308</v>
      </c>
      <c r="CP252" s="88" t="s">
        <v>392</v>
      </c>
      <c r="CQ252" s="88" t="s">
        <v>308</v>
      </c>
      <c r="CR252" s="105" t="s">
        <v>392</v>
      </c>
      <c r="CS252" s="88" t="s">
        <v>308</v>
      </c>
      <c r="CT252" s="88" t="s">
        <v>392</v>
      </c>
      <c r="CU252" s="88" t="s">
        <v>308</v>
      </c>
      <c r="CV252" s="88" t="s">
        <v>392</v>
      </c>
      <c r="CW252" s="88" t="s">
        <v>308</v>
      </c>
      <c r="CX252" s="88" t="s">
        <v>392</v>
      </c>
      <c r="CY252" s="88" t="s">
        <v>308</v>
      </c>
    </row>
    <row r="253" spans="1:103" ht="14.5" x14ac:dyDescent="0.35">
      <c r="A253" s="86" t="s">
        <v>410</v>
      </c>
      <c r="B253" s="86" t="s">
        <v>399</v>
      </c>
      <c r="C253" s="71"/>
      <c r="D253" s="71"/>
      <c r="E253" s="92">
        <v>0</v>
      </c>
      <c r="F253" s="92">
        <v>0</v>
      </c>
      <c r="G253" s="92">
        <v>0</v>
      </c>
      <c r="H253" s="92">
        <v>0</v>
      </c>
      <c r="I253" s="92">
        <v>0</v>
      </c>
      <c r="J253" s="92">
        <v>0</v>
      </c>
      <c r="K253" s="92">
        <v>0</v>
      </c>
      <c r="L253" s="92">
        <v>0</v>
      </c>
      <c r="M253" s="92">
        <v>0</v>
      </c>
      <c r="N253" s="92">
        <v>0</v>
      </c>
      <c r="O253" s="92">
        <v>0</v>
      </c>
      <c r="P253" s="92">
        <v>0</v>
      </c>
      <c r="Q253" s="92">
        <v>0</v>
      </c>
      <c r="R253" s="92">
        <v>0</v>
      </c>
      <c r="S253" s="92">
        <v>0</v>
      </c>
      <c r="T253" s="92">
        <v>0</v>
      </c>
      <c r="U253" s="92">
        <v>0</v>
      </c>
      <c r="V253" s="92">
        <v>0</v>
      </c>
      <c r="W253" s="92">
        <v>0</v>
      </c>
      <c r="X253" s="92">
        <v>0</v>
      </c>
      <c r="Y253" s="92">
        <v>0</v>
      </c>
      <c r="Z253" s="92">
        <v>0</v>
      </c>
      <c r="AA253" s="92">
        <v>0</v>
      </c>
      <c r="AB253" s="92">
        <v>0</v>
      </c>
      <c r="AC253" s="92">
        <v>0</v>
      </c>
      <c r="AD253" s="92">
        <v>0</v>
      </c>
      <c r="AE253" s="92">
        <v>0</v>
      </c>
      <c r="AF253" s="92">
        <v>0</v>
      </c>
      <c r="AG253" s="92">
        <v>0</v>
      </c>
      <c r="AH253" s="92">
        <v>0</v>
      </c>
      <c r="AI253" s="92">
        <v>0</v>
      </c>
      <c r="AJ253" s="92">
        <v>0</v>
      </c>
      <c r="AK253" s="92">
        <v>0</v>
      </c>
      <c r="AL253" s="92">
        <v>0</v>
      </c>
      <c r="AM253" s="92">
        <v>0</v>
      </c>
      <c r="AN253" s="92">
        <v>0</v>
      </c>
      <c r="AO253" s="92">
        <v>0</v>
      </c>
      <c r="AP253" s="92">
        <v>0</v>
      </c>
      <c r="AQ253" s="92">
        <v>0</v>
      </c>
      <c r="AR253" s="92">
        <v>0</v>
      </c>
      <c r="AS253" s="92">
        <v>0</v>
      </c>
      <c r="AT253" s="92">
        <v>0</v>
      </c>
      <c r="AU253" s="92">
        <v>0</v>
      </c>
      <c r="AV253" s="92">
        <v>0</v>
      </c>
      <c r="AW253" s="92">
        <v>0</v>
      </c>
      <c r="AX253" s="92">
        <v>0</v>
      </c>
      <c r="AY253" s="92">
        <v>0</v>
      </c>
      <c r="AZ253" s="92">
        <v>0</v>
      </c>
      <c r="BA253" s="92">
        <v>0</v>
      </c>
      <c r="BB253" s="92">
        <v>0</v>
      </c>
      <c r="BC253" s="92">
        <v>0</v>
      </c>
      <c r="BD253" s="92">
        <v>0</v>
      </c>
      <c r="BE253" s="92">
        <v>0</v>
      </c>
      <c r="BF253" s="92">
        <v>0</v>
      </c>
      <c r="BG253" s="92">
        <v>0</v>
      </c>
      <c r="BH253" s="92">
        <v>0</v>
      </c>
      <c r="BI253" s="92">
        <v>0</v>
      </c>
      <c r="BJ253" s="92">
        <v>0</v>
      </c>
      <c r="BK253" s="92">
        <v>0</v>
      </c>
      <c r="BL253" s="92">
        <v>0</v>
      </c>
      <c r="BM253" s="92">
        <v>0</v>
      </c>
      <c r="BN253" s="92">
        <v>0</v>
      </c>
      <c r="BO253" s="92">
        <v>0</v>
      </c>
      <c r="BP253" s="93">
        <v>0</v>
      </c>
      <c r="BQ253" s="92" t="s">
        <v>308</v>
      </c>
      <c r="BR253" s="92">
        <v>0</v>
      </c>
      <c r="BS253" s="92" t="s">
        <v>308</v>
      </c>
      <c r="BT253" s="92" t="s">
        <v>392</v>
      </c>
      <c r="BU253" s="92" t="s">
        <v>308</v>
      </c>
      <c r="BV253" s="92" t="s">
        <v>392</v>
      </c>
      <c r="BW253" s="92" t="s">
        <v>308</v>
      </c>
      <c r="BX253" s="92" t="s">
        <v>392</v>
      </c>
      <c r="BY253" s="92" t="s">
        <v>308</v>
      </c>
      <c r="BZ253" s="92" t="s">
        <v>392</v>
      </c>
      <c r="CA253" s="92" t="s">
        <v>308</v>
      </c>
      <c r="CB253" s="92" t="s">
        <v>392</v>
      </c>
      <c r="CC253" s="92" t="s">
        <v>308</v>
      </c>
      <c r="CD253" s="92" t="s">
        <v>392</v>
      </c>
      <c r="CE253" s="92" t="s">
        <v>308</v>
      </c>
      <c r="CF253" s="92" t="s">
        <v>392</v>
      </c>
      <c r="CG253" s="92" t="s">
        <v>308</v>
      </c>
      <c r="CH253" s="92" t="s">
        <v>392</v>
      </c>
      <c r="CI253" s="92" t="s">
        <v>308</v>
      </c>
      <c r="CJ253" s="92" t="s">
        <v>392</v>
      </c>
      <c r="CK253" s="92" t="s">
        <v>308</v>
      </c>
      <c r="CL253" s="92" t="s">
        <v>392</v>
      </c>
      <c r="CM253" s="92" t="s">
        <v>308</v>
      </c>
      <c r="CN253" s="92" t="s">
        <v>392</v>
      </c>
      <c r="CO253" s="92" t="s">
        <v>308</v>
      </c>
      <c r="CP253" s="92" t="s">
        <v>392</v>
      </c>
      <c r="CQ253" s="92" t="s">
        <v>308</v>
      </c>
      <c r="CR253" s="95" t="s">
        <v>392</v>
      </c>
      <c r="CS253" s="92" t="s">
        <v>308</v>
      </c>
      <c r="CT253" s="92" t="s">
        <v>392</v>
      </c>
      <c r="CU253" s="92" t="s">
        <v>308</v>
      </c>
      <c r="CV253" s="92" t="s">
        <v>392</v>
      </c>
      <c r="CW253" s="92" t="s">
        <v>308</v>
      </c>
      <c r="CX253" s="92" t="s">
        <v>392</v>
      </c>
      <c r="CY253" s="92" t="s">
        <v>308</v>
      </c>
    </row>
    <row r="254" spans="1:103" ht="14.5" x14ac:dyDescent="0.35">
      <c r="A254" s="86" t="s">
        <v>410</v>
      </c>
      <c r="B254" s="86" t="s">
        <v>400</v>
      </c>
      <c r="C254" s="71"/>
      <c r="D254" s="71"/>
      <c r="E254" s="88">
        <v>0</v>
      </c>
      <c r="F254" s="88">
        <v>0</v>
      </c>
      <c r="G254" s="88">
        <v>0</v>
      </c>
      <c r="H254" s="88">
        <v>0</v>
      </c>
      <c r="I254" s="88">
        <v>0</v>
      </c>
      <c r="J254" s="88">
        <v>0</v>
      </c>
      <c r="K254" s="88">
        <v>0</v>
      </c>
      <c r="L254" s="88">
        <v>0</v>
      </c>
      <c r="M254" s="88">
        <v>0</v>
      </c>
      <c r="N254" s="88">
        <v>0</v>
      </c>
      <c r="O254" s="88">
        <v>0</v>
      </c>
      <c r="P254" s="88">
        <v>0</v>
      </c>
      <c r="Q254" s="88">
        <v>0</v>
      </c>
      <c r="R254" s="88">
        <v>0</v>
      </c>
      <c r="S254" s="88">
        <v>0</v>
      </c>
      <c r="T254" s="88">
        <v>0</v>
      </c>
      <c r="U254" s="88">
        <v>0</v>
      </c>
      <c r="V254" s="88">
        <v>0</v>
      </c>
      <c r="W254" s="88">
        <v>0</v>
      </c>
      <c r="X254" s="88">
        <v>0</v>
      </c>
      <c r="Y254" s="88">
        <v>0</v>
      </c>
      <c r="Z254" s="88">
        <v>0</v>
      </c>
      <c r="AA254" s="88">
        <v>0</v>
      </c>
      <c r="AB254" s="88">
        <v>0</v>
      </c>
      <c r="AC254" s="88">
        <v>0</v>
      </c>
      <c r="AD254" s="88">
        <v>0</v>
      </c>
      <c r="AE254" s="88">
        <v>0</v>
      </c>
      <c r="AF254" s="88">
        <v>0</v>
      </c>
      <c r="AG254" s="88">
        <v>0</v>
      </c>
      <c r="AH254" s="88">
        <v>0</v>
      </c>
      <c r="AI254" s="88">
        <v>0</v>
      </c>
      <c r="AJ254" s="88">
        <v>0</v>
      </c>
      <c r="AK254" s="88">
        <v>0</v>
      </c>
      <c r="AL254" s="88">
        <v>0</v>
      </c>
      <c r="AM254" s="88">
        <v>0</v>
      </c>
      <c r="AN254" s="88">
        <v>0</v>
      </c>
      <c r="AO254" s="88">
        <v>0</v>
      </c>
      <c r="AP254" s="88">
        <v>0</v>
      </c>
      <c r="AQ254" s="88">
        <v>0</v>
      </c>
      <c r="AR254" s="88">
        <v>0</v>
      </c>
      <c r="AS254" s="88">
        <v>0</v>
      </c>
      <c r="AT254" s="88">
        <v>0</v>
      </c>
      <c r="AU254" s="88">
        <v>0</v>
      </c>
      <c r="AV254" s="88">
        <v>0</v>
      </c>
      <c r="AW254" s="88">
        <v>0</v>
      </c>
      <c r="AX254" s="88">
        <v>0</v>
      </c>
      <c r="AY254" s="88">
        <v>0</v>
      </c>
      <c r="AZ254" s="88">
        <v>0</v>
      </c>
      <c r="BA254" s="88">
        <v>0</v>
      </c>
      <c r="BB254" s="88">
        <v>0</v>
      </c>
      <c r="BC254" s="88">
        <v>0</v>
      </c>
      <c r="BD254" s="88">
        <v>0</v>
      </c>
      <c r="BE254" s="88">
        <v>0</v>
      </c>
      <c r="BF254" s="88">
        <v>0</v>
      </c>
      <c r="BG254" s="88">
        <v>0</v>
      </c>
      <c r="BH254" s="88">
        <v>0</v>
      </c>
      <c r="BI254" s="88">
        <v>0</v>
      </c>
      <c r="BJ254" s="88">
        <v>0</v>
      </c>
      <c r="BK254" s="88">
        <v>0</v>
      </c>
      <c r="BL254" s="88">
        <v>0</v>
      </c>
      <c r="BM254" s="88">
        <v>0</v>
      </c>
      <c r="BN254" s="88">
        <v>0</v>
      </c>
      <c r="BO254" s="88">
        <v>0</v>
      </c>
      <c r="BP254" s="89">
        <v>0</v>
      </c>
      <c r="BQ254" s="88" t="s">
        <v>308</v>
      </c>
      <c r="BR254" s="88">
        <v>0</v>
      </c>
      <c r="BS254" s="88" t="s">
        <v>308</v>
      </c>
      <c r="BT254" s="88" t="s">
        <v>392</v>
      </c>
      <c r="BU254" s="88" t="s">
        <v>308</v>
      </c>
      <c r="BV254" s="88" t="s">
        <v>392</v>
      </c>
      <c r="BW254" s="88" t="s">
        <v>308</v>
      </c>
      <c r="BX254" s="88" t="s">
        <v>392</v>
      </c>
      <c r="BY254" s="88" t="s">
        <v>308</v>
      </c>
      <c r="BZ254" s="88" t="s">
        <v>392</v>
      </c>
      <c r="CA254" s="88" t="s">
        <v>308</v>
      </c>
      <c r="CB254" s="88" t="s">
        <v>392</v>
      </c>
      <c r="CC254" s="88" t="s">
        <v>308</v>
      </c>
      <c r="CD254" s="88" t="s">
        <v>392</v>
      </c>
      <c r="CE254" s="88" t="s">
        <v>308</v>
      </c>
      <c r="CF254" s="88" t="s">
        <v>392</v>
      </c>
      <c r="CG254" s="88" t="s">
        <v>308</v>
      </c>
      <c r="CH254" s="88" t="s">
        <v>392</v>
      </c>
      <c r="CI254" s="88" t="s">
        <v>308</v>
      </c>
      <c r="CJ254" s="88" t="s">
        <v>392</v>
      </c>
      <c r="CK254" s="88" t="s">
        <v>308</v>
      </c>
      <c r="CL254" s="88" t="s">
        <v>392</v>
      </c>
      <c r="CM254" s="88" t="s">
        <v>308</v>
      </c>
      <c r="CN254" s="88" t="s">
        <v>392</v>
      </c>
      <c r="CO254" s="88" t="s">
        <v>308</v>
      </c>
      <c r="CP254" s="88" t="s">
        <v>392</v>
      </c>
      <c r="CQ254" s="88" t="s">
        <v>308</v>
      </c>
      <c r="CR254" s="105" t="s">
        <v>392</v>
      </c>
      <c r="CS254" s="88" t="s">
        <v>308</v>
      </c>
      <c r="CT254" s="88" t="s">
        <v>392</v>
      </c>
      <c r="CU254" s="88" t="s">
        <v>308</v>
      </c>
      <c r="CV254" s="88" t="s">
        <v>392</v>
      </c>
      <c r="CW254" s="88" t="s">
        <v>308</v>
      </c>
      <c r="CX254" s="88" t="s">
        <v>392</v>
      </c>
      <c r="CY254" s="88" t="s">
        <v>308</v>
      </c>
    </row>
    <row r="255" spans="1:103" ht="14.5" x14ac:dyDescent="0.35">
      <c r="A255" s="86" t="s">
        <v>410</v>
      </c>
      <c r="B255" s="86" t="s">
        <v>401</v>
      </c>
      <c r="C255" s="71"/>
      <c r="D255" s="71"/>
      <c r="E255" s="92">
        <v>0</v>
      </c>
      <c r="F255" s="92">
        <v>0</v>
      </c>
      <c r="G255" s="92">
        <v>0</v>
      </c>
      <c r="H255" s="92">
        <v>0</v>
      </c>
      <c r="I255" s="92">
        <v>0</v>
      </c>
      <c r="J255" s="92">
        <v>0</v>
      </c>
      <c r="K255" s="92">
        <v>0</v>
      </c>
      <c r="L255" s="92">
        <v>0</v>
      </c>
      <c r="M255" s="92">
        <v>0</v>
      </c>
      <c r="N255" s="92">
        <v>0</v>
      </c>
      <c r="O255" s="92">
        <v>0</v>
      </c>
      <c r="P255" s="92">
        <v>0</v>
      </c>
      <c r="Q255" s="92">
        <v>0</v>
      </c>
      <c r="R255" s="92">
        <v>0</v>
      </c>
      <c r="S255" s="92">
        <v>0</v>
      </c>
      <c r="T255" s="92">
        <v>0</v>
      </c>
      <c r="U255" s="92">
        <v>0</v>
      </c>
      <c r="V255" s="92">
        <v>0</v>
      </c>
      <c r="W255" s="92">
        <v>0</v>
      </c>
      <c r="X255" s="92">
        <v>0</v>
      </c>
      <c r="Y255" s="92">
        <v>0</v>
      </c>
      <c r="Z255" s="92">
        <v>0</v>
      </c>
      <c r="AA255" s="92">
        <v>0</v>
      </c>
      <c r="AB255" s="92">
        <v>0</v>
      </c>
      <c r="AC255" s="92">
        <v>0</v>
      </c>
      <c r="AD255" s="92">
        <v>0</v>
      </c>
      <c r="AE255" s="92">
        <v>0</v>
      </c>
      <c r="AF255" s="92">
        <v>0</v>
      </c>
      <c r="AG255" s="92">
        <v>0</v>
      </c>
      <c r="AH255" s="92">
        <v>0</v>
      </c>
      <c r="AI255" s="92">
        <v>0</v>
      </c>
      <c r="AJ255" s="92">
        <v>0</v>
      </c>
      <c r="AK255" s="92">
        <v>0</v>
      </c>
      <c r="AL255" s="92">
        <v>0</v>
      </c>
      <c r="AM255" s="92">
        <v>0</v>
      </c>
      <c r="AN255" s="92">
        <v>0</v>
      </c>
      <c r="AO255" s="92">
        <v>0</v>
      </c>
      <c r="AP255" s="92">
        <v>0</v>
      </c>
      <c r="AQ255" s="92">
        <v>0</v>
      </c>
      <c r="AR255" s="92">
        <v>0</v>
      </c>
      <c r="AS255" s="92">
        <v>0</v>
      </c>
      <c r="AT255" s="92">
        <v>0</v>
      </c>
      <c r="AU255" s="92">
        <v>0</v>
      </c>
      <c r="AV255" s="92">
        <v>0</v>
      </c>
      <c r="AW255" s="92">
        <v>0</v>
      </c>
      <c r="AX255" s="92">
        <v>0</v>
      </c>
      <c r="AY255" s="92">
        <v>0</v>
      </c>
      <c r="AZ255" s="92">
        <v>0</v>
      </c>
      <c r="BA255" s="92">
        <v>0</v>
      </c>
      <c r="BB255" s="92">
        <v>0</v>
      </c>
      <c r="BC255" s="92">
        <v>0</v>
      </c>
      <c r="BD255" s="92">
        <v>0</v>
      </c>
      <c r="BE255" s="92">
        <v>0</v>
      </c>
      <c r="BF255" s="92">
        <v>0</v>
      </c>
      <c r="BG255" s="92">
        <v>0</v>
      </c>
      <c r="BH255" s="92">
        <v>0</v>
      </c>
      <c r="BI255" s="92">
        <v>0</v>
      </c>
      <c r="BJ255" s="92">
        <v>0</v>
      </c>
      <c r="BK255" s="92">
        <v>0</v>
      </c>
      <c r="BL255" s="92">
        <v>0</v>
      </c>
      <c r="BM255" s="92">
        <v>0</v>
      </c>
      <c r="BN255" s="92">
        <v>0</v>
      </c>
      <c r="BO255" s="92">
        <v>0</v>
      </c>
      <c r="BP255" s="93">
        <v>0</v>
      </c>
      <c r="BQ255" s="92" t="s">
        <v>308</v>
      </c>
      <c r="BR255" s="92">
        <v>0</v>
      </c>
      <c r="BS255" s="92" t="s">
        <v>308</v>
      </c>
      <c r="BT255" s="92" t="s">
        <v>392</v>
      </c>
      <c r="BU255" s="92" t="s">
        <v>308</v>
      </c>
      <c r="BV255" s="92" t="s">
        <v>392</v>
      </c>
      <c r="BW255" s="92" t="s">
        <v>308</v>
      </c>
      <c r="BX255" s="92" t="s">
        <v>392</v>
      </c>
      <c r="BY255" s="92" t="s">
        <v>308</v>
      </c>
      <c r="BZ255" s="92" t="s">
        <v>392</v>
      </c>
      <c r="CA255" s="92" t="s">
        <v>308</v>
      </c>
      <c r="CB255" s="92" t="s">
        <v>392</v>
      </c>
      <c r="CC255" s="92" t="s">
        <v>308</v>
      </c>
      <c r="CD255" s="92" t="s">
        <v>392</v>
      </c>
      <c r="CE255" s="92" t="s">
        <v>308</v>
      </c>
      <c r="CF255" s="92" t="s">
        <v>392</v>
      </c>
      <c r="CG255" s="92" t="s">
        <v>308</v>
      </c>
      <c r="CH255" s="92" t="s">
        <v>392</v>
      </c>
      <c r="CI255" s="92" t="s">
        <v>308</v>
      </c>
      <c r="CJ255" s="92" t="s">
        <v>392</v>
      </c>
      <c r="CK255" s="92" t="s">
        <v>308</v>
      </c>
      <c r="CL255" s="92" t="s">
        <v>392</v>
      </c>
      <c r="CM255" s="92" t="s">
        <v>308</v>
      </c>
      <c r="CN255" s="92" t="s">
        <v>392</v>
      </c>
      <c r="CO255" s="92" t="s">
        <v>308</v>
      </c>
      <c r="CP255" s="92" t="s">
        <v>392</v>
      </c>
      <c r="CQ255" s="92" t="s">
        <v>308</v>
      </c>
      <c r="CR255" s="95" t="s">
        <v>392</v>
      </c>
      <c r="CS255" s="92" t="s">
        <v>308</v>
      </c>
      <c r="CT255" s="92" t="s">
        <v>392</v>
      </c>
      <c r="CU255" s="92" t="s">
        <v>308</v>
      </c>
      <c r="CV255" s="92" t="s">
        <v>392</v>
      </c>
      <c r="CW255" s="92" t="s">
        <v>308</v>
      </c>
      <c r="CX255" s="92" t="s">
        <v>392</v>
      </c>
      <c r="CY255" s="92" t="s">
        <v>308</v>
      </c>
    </row>
    <row r="256" spans="1:103" ht="14.5" x14ac:dyDescent="0.35">
      <c r="A256" s="86" t="s">
        <v>410</v>
      </c>
      <c r="B256" s="86" t="s">
        <v>402</v>
      </c>
      <c r="C256" s="71"/>
      <c r="D256" s="71"/>
      <c r="E256" s="88">
        <v>0</v>
      </c>
      <c r="F256" s="88">
        <v>0</v>
      </c>
      <c r="G256" s="88">
        <v>0</v>
      </c>
      <c r="H256" s="88">
        <v>0</v>
      </c>
      <c r="I256" s="88">
        <v>0</v>
      </c>
      <c r="J256" s="88">
        <v>0</v>
      </c>
      <c r="K256" s="88">
        <v>0</v>
      </c>
      <c r="L256" s="88">
        <v>0</v>
      </c>
      <c r="M256" s="88">
        <v>0</v>
      </c>
      <c r="N256" s="88">
        <v>0</v>
      </c>
      <c r="O256" s="88">
        <v>0</v>
      </c>
      <c r="P256" s="88">
        <v>0</v>
      </c>
      <c r="Q256" s="88">
        <v>0</v>
      </c>
      <c r="R256" s="88">
        <v>0</v>
      </c>
      <c r="S256" s="88">
        <v>0</v>
      </c>
      <c r="T256" s="88">
        <v>0</v>
      </c>
      <c r="U256" s="88">
        <v>0</v>
      </c>
      <c r="V256" s="88">
        <v>0</v>
      </c>
      <c r="W256" s="88">
        <v>0</v>
      </c>
      <c r="X256" s="88">
        <v>0</v>
      </c>
      <c r="Y256" s="88">
        <v>0</v>
      </c>
      <c r="Z256" s="88">
        <v>0</v>
      </c>
      <c r="AA256" s="88">
        <v>0</v>
      </c>
      <c r="AB256" s="88">
        <v>0</v>
      </c>
      <c r="AC256" s="88">
        <v>0</v>
      </c>
      <c r="AD256" s="88">
        <v>0</v>
      </c>
      <c r="AE256" s="88">
        <v>0</v>
      </c>
      <c r="AF256" s="88">
        <v>0</v>
      </c>
      <c r="AG256" s="88">
        <v>0</v>
      </c>
      <c r="AH256" s="88">
        <v>0</v>
      </c>
      <c r="AI256" s="88">
        <v>0</v>
      </c>
      <c r="AJ256" s="88">
        <v>0</v>
      </c>
      <c r="AK256" s="88">
        <v>0</v>
      </c>
      <c r="AL256" s="88">
        <v>0</v>
      </c>
      <c r="AM256" s="88">
        <v>0</v>
      </c>
      <c r="AN256" s="88">
        <v>0</v>
      </c>
      <c r="AO256" s="88">
        <v>0</v>
      </c>
      <c r="AP256" s="88">
        <v>0</v>
      </c>
      <c r="AQ256" s="88">
        <v>0</v>
      </c>
      <c r="AR256" s="88">
        <v>0</v>
      </c>
      <c r="AS256" s="88">
        <v>0</v>
      </c>
      <c r="AT256" s="88">
        <v>0</v>
      </c>
      <c r="AU256" s="88">
        <v>0</v>
      </c>
      <c r="AV256" s="88">
        <v>0</v>
      </c>
      <c r="AW256" s="88">
        <v>0</v>
      </c>
      <c r="AX256" s="88">
        <v>0</v>
      </c>
      <c r="AY256" s="88">
        <v>0</v>
      </c>
      <c r="AZ256" s="88">
        <v>0</v>
      </c>
      <c r="BA256" s="88">
        <v>0</v>
      </c>
      <c r="BB256" s="88">
        <v>0</v>
      </c>
      <c r="BC256" s="88">
        <v>0</v>
      </c>
      <c r="BD256" s="88">
        <v>0</v>
      </c>
      <c r="BE256" s="88">
        <v>0</v>
      </c>
      <c r="BF256" s="88">
        <v>0</v>
      </c>
      <c r="BG256" s="88">
        <v>0</v>
      </c>
      <c r="BH256" s="88">
        <v>0</v>
      </c>
      <c r="BI256" s="88">
        <v>0</v>
      </c>
      <c r="BJ256" s="88">
        <v>0</v>
      </c>
      <c r="BK256" s="88">
        <v>0</v>
      </c>
      <c r="BL256" s="88">
        <v>0</v>
      </c>
      <c r="BM256" s="88">
        <v>0</v>
      </c>
      <c r="BN256" s="88">
        <v>0</v>
      </c>
      <c r="BO256" s="88">
        <v>0</v>
      </c>
      <c r="BP256" s="89">
        <v>0</v>
      </c>
      <c r="BQ256" s="88" t="s">
        <v>308</v>
      </c>
      <c r="BR256" s="88">
        <v>0</v>
      </c>
      <c r="BS256" s="88" t="s">
        <v>308</v>
      </c>
      <c r="BT256" s="88" t="s">
        <v>392</v>
      </c>
      <c r="BU256" s="88" t="s">
        <v>308</v>
      </c>
      <c r="BV256" s="88" t="s">
        <v>392</v>
      </c>
      <c r="BW256" s="88" t="s">
        <v>308</v>
      </c>
      <c r="BX256" s="88" t="s">
        <v>392</v>
      </c>
      <c r="BY256" s="88" t="s">
        <v>308</v>
      </c>
      <c r="BZ256" s="88" t="s">
        <v>392</v>
      </c>
      <c r="CA256" s="88" t="s">
        <v>308</v>
      </c>
      <c r="CB256" s="88" t="s">
        <v>392</v>
      </c>
      <c r="CC256" s="88" t="s">
        <v>308</v>
      </c>
      <c r="CD256" s="88" t="s">
        <v>392</v>
      </c>
      <c r="CE256" s="88" t="s">
        <v>308</v>
      </c>
      <c r="CF256" s="88" t="s">
        <v>392</v>
      </c>
      <c r="CG256" s="88" t="s">
        <v>308</v>
      </c>
      <c r="CH256" s="88" t="s">
        <v>392</v>
      </c>
      <c r="CI256" s="88" t="s">
        <v>308</v>
      </c>
      <c r="CJ256" s="88" t="s">
        <v>392</v>
      </c>
      <c r="CK256" s="88" t="s">
        <v>308</v>
      </c>
      <c r="CL256" s="88" t="s">
        <v>392</v>
      </c>
      <c r="CM256" s="88" t="s">
        <v>308</v>
      </c>
      <c r="CN256" s="88" t="s">
        <v>392</v>
      </c>
      <c r="CO256" s="88" t="s">
        <v>308</v>
      </c>
      <c r="CP256" s="88" t="s">
        <v>392</v>
      </c>
      <c r="CQ256" s="88" t="s">
        <v>308</v>
      </c>
      <c r="CR256" s="105" t="s">
        <v>392</v>
      </c>
      <c r="CS256" s="88" t="s">
        <v>308</v>
      </c>
      <c r="CT256" s="88" t="s">
        <v>392</v>
      </c>
      <c r="CU256" s="88" t="s">
        <v>308</v>
      </c>
      <c r="CV256" s="88" t="s">
        <v>392</v>
      </c>
      <c r="CW256" s="88" t="s">
        <v>308</v>
      </c>
      <c r="CX256" s="88" t="s">
        <v>392</v>
      </c>
      <c r="CY256" s="88" t="s">
        <v>308</v>
      </c>
    </row>
    <row r="257" spans="1:103" ht="14.5" x14ac:dyDescent="0.35">
      <c r="A257" s="86" t="s">
        <v>410</v>
      </c>
      <c r="B257" s="86" t="s">
        <v>403</v>
      </c>
      <c r="C257" s="71"/>
      <c r="D257" s="71"/>
      <c r="E257" s="91">
        <v>182852.12</v>
      </c>
      <c r="F257" s="91">
        <v>25524.18</v>
      </c>
      <c r="G257" s="91">
        <v>6743.55</v>
      </c>
      <c r="H257" s="91">
        <v>63671.4</v>
      </c>
      <c r="I257" s="91">
        <v>269049.84999999998</v>
      </c>
      <c r="J257" s="91">
        <v>71142.11</v>
      </c>
      <c r="K257" s="91">
        <v>37279.97</v>
      </c>
      <c r="L257" s="91">
        <v>47101.86</v>
      </c>
      <c r="M257" s="91">
        <v>34179.730000000003</v>
      </c>
      <c r="N257" s="91">
        <v>30751.91</v>
      </c>
      <c r="O257" s="91">
        <v>150149.82</v>
      </c>
      <c r="P257" s="91">
        <v>116019.18</v>
      </c>
      <c r="Q257" s="91">
        <v>96947.87</v>
      </c>
      <c r="R257" s="91">
        <v>69195.91</v>
      </c>
      <c r="S257" s="91">
        <v>70457.05</v>
      </c>
      <c r="T257" s="91">
        <v>184927.41</v>
      </c>
      <c r="U257" s="91">
        <v>151287.07999999999</v>
      </c>
      <c r="V257" s="91">
        <v>96846.48</v>
      </c>
      <c r="W257" s="91">
        <v>224360.09</v>
      </c>
      <c r="X257" s="91">
        <v>224242.28</v>
      </c>
      <c r="Y257" s="91">
        <v>65351.02</v>
      </c>
      <c r="Z257" s="91">
        <v>89707.8</v>
      </c>
      <c r="AA257" s="91">
        <v>84463.82</v>
      </c>
      <c r="AB257" s="91">
        <v>246486.82</v>
      </c>
      <c r="AC257" s="91">
        <v>37178.07</v>
      </c>
      <c r="AD257" s="91">
        <v>96348.31</v>
      </c>
      <c r="AE257" s="91">
        <v>700016.21</v>
      </c>
      <c r="AF257" s="91">
        <v>199714.65</v>
      </c>
      <c r="AG257" s="91">
        <v>682216.43</v>
      </c>
      <c r="AH257" s="91">
        <v>598660.87</v>
      </c>
      <c r="AI257" s="91">
        <v>292645.23</v>
      </c>
      <c r="AJ257" s="92">
        <v>38564</v>
      </c>
      <c r="AK257" s="91">
        <v>38015.629999999997</v>
      </c>
      <c r="AL257" s="91">
        <v>225010.64</v>
      </c>
      <c r="AM257" s="91">
        <v>58265.279999999999</v>
      </c>
      <c r="AN257" s="91">
        <v>362574.3</v>
      </c>
      <c r="AO257" s="91">
        <v>82290.83</v>
      </c>
      <c r="AP257" s="91">
        <v>79265.69</v>
      </c>
      <c r="AQ257" s="91">
        <v>177015.32</v>
      </c>
      <c r="AR257" s="91">
        <v>320443.69</v>
      </c>
      <c r="AS257" s="91">
        <v>477604.54</v>
      </c>
      <c r="AT257" s="91">
        <v>123503.4</v>
      </c>
      <c r="AU257" s="91">
        <v>110477.27</v>
      </c>
      <c r="AV257" s="91">
        <v>1524608.17</v>
      </c>
      <c r="AW257" s="91">
        <v>446141.77</v>
      </c>
      <c r="AX257" s="91">
        <v>181734.28</v>
      </c>
      <c r="AY257" s="91">
        <v>113969.19</v>
      </c>
      <c r="AZ257" s="91">
        <v>74690.53</v>
      </c>
      <c r="BA257" s="91">
        <v>67712.89</v>
      </c>
      <c r="BB257" s="91">
        <v>153131.16</v>
      </c>
      <c r="BC257" s="91">
        <v>153608.64000000001</v>
      </c>
      <c r="BD257" s="91">
        <v>35639.25</v>
      </c>
      <c r="BE257" s="91">
        <v>249803.65</v>
      </c>
      <c r="BF257" s="91">
        <v>830689.64</v>
      </c>
      <c r="BG257" s="91">
        <v>681310.88</v>
      </c>
      <c r="BH257" s="91">
        <v>677524.47999999998</v>
      </c>
      <c r="BI257" s="91">
        <v>302525.02</v>
      </c>
      <c r="BJ257" s="91">
        <v>108616.47</v>
      </c>
      <c r="BK257" s="91">
        <v>74873.62</v>
      </c>
      <c r="BL257" s="91">
        <v>85219.28</v>
      </c>
      <c r="BM257" s="91">
        <v>18367.95</v>
      </c>
      <c r="BN257" s="91">
        <v>122205.54</v>
      </c>
      <c r="BO257" s="91">
        <v>50160.52</v>
      </c>
      <c r="BP257" s="93">
        <v>0</v>
      </c>
      <c r="BQ257" s="92" t="s">
        <v>308</v>
      </c>
      <c r="BR257" s="91">
        <v>13291082.59</v>
      </c>
      <c r="BS257" s="92" t="s">
        <v>308</v>
      </c>
      <c r="BT257" s="92" t="s">
        <v>392</v>
      </c>
      <c r="BU257" s="92" t="s">
        <v>308</v>
      </c>
      <c r="BV257" s="92" t="s">
        <v>392</v>
      </c>
      <c r="BW257" s="92" t="s">
        <v>308</v>
      </c>
      <c r="BX257" s="92" t="s">
        <v>392</v>
      </c>
      <c r="BY257" s="92" t="s">
        <v>308</v>
      </c>
      <c r="BZ257" s="92" t="s">
        <v>392</v>
      </c>
      <c r="CA257" s="92" t="s">
        <v>308</v>
      </c>
      <c r="CB257" s="92" t="s">
        <v>392</v>
      </c>
      <c r="CC257" s="92" t="s">
        <v>308</v>
      </c>
      <c r="CD257" s="92" t="s">
        <v>392</v>
      </c>
      <c r="CE257" s="92" t="s">
        <v>308</v>
      </c>
      <c r="CF257" s="92" t="s">
        <v>392</v>
      </c>
      <c r="CG257" s="92" t="s">
        <v>308</v>
      </c>
      <c r="CH257" s="92" t="s">
        <v>392</v>
      </c>
      <c r="CI257" s="92" t="s">
        <v>308</v>
      </c>
      <c r="CJ257" s="92" t="s">
        <v>392</v>
      </c>
      <c r="CK257" s="92" t="s">
        <v>308</v>
      </c>
      <c r="CL257" s="92" t="s">
        <v>392</v>
      </c>
      <c r="CM257" s="92" t="s">
        <v>308</v>
      </c>
      <c r="CN257" s="92" t="s">
        <v>392</v>
      </c>
      <c r="CO257" s="92" t="s">
        <v>308</v>
      </c>
      <c r="CP257" s="92" t="s">
        <v>392</v>
      </c>
      <c r="CQ257" s="92" t="s">
        <v>308</v>
      </c>
      <c r="CR257" s="95" t="s">
        <v>392</v>
      </c>
      <c r="CS257" s="92" t="s">
        <v>308</v>
      </c>
      <c r="CT257" s="92" t="s">
        <v>392</v>
      </c>
      <c r="CU257" s="92" t="s">
        <v>308</v>
      </c>
      <c r="CV257" s="92" t="s">
        <v>392</v>
      </c>
      <c r="CW257" s="92" t="s">
        <v>308</v>
      </c>
      <c r="CX257" s="92" t="s">
        <v>392</v>
      </c>
      <c r="CY257" s="92" t="s">
        <v>308</v>
      </c>
    </row>
    <row r="258" spans="1:103" s="119" customFormat="1" ht="14.5" x14ac:dyDescent="0.35">
      <c r="A258" s="116" t="s">
        <v>410</v>
      </c>
      <c r="B258" s="116" t="s">
        <v>51</v>
      </c>
      <c r="C258" s="113"/>
      <c r="D258" s="113"/>
      <c r="E258" s="117">
        <v>433752.9</v>
      </c>
      <c r="F258" s="117">
        <v>48972.21</v>
      </c>
      <c r="G258" s="117">
        <v>15123.11</v>
      </c>
      <c r="H258" s="117">
        <v>137259.95000000001</v>
      </c>
      <c r="I258" s="117">
        <v>1089480.26</v>
      </c>
      <c r="J258" s="117">
        <v>209121.81</v>
      </c>
      <c r="K258" s="117">
        <v>128077.77</v>
      </c>
      <c r="L258" s="117">
        <v>173129.59</v>
      </c>
      <c r="M258" s="117">
        <v>87500.57</v>
      </c>
      <c r="N258" s="117">
        <v>331940.12</v>
      </c>
      <c r="O258" s="117">
        <v>511682.29</v>
      </c>
      <c r="P258" s="117">
        <v>266672.92</v>
      </c>
      <c r="Q258" s="117">
        <v>289887.27</v>
      </c>
      <c r="R258" s="117">
        <v>197199.69</v>
      </c>
      <c r="S258" s="117">
        <v>352970.51</v>
      </c>
      <c r="T258" s="117">
        <v>473291.74</v>
      </c>
      <c r="U258" s="117">
        <v>346593.45</v>
      </c>
      <c r="V258" s="117">
        <v>278562.52</v>
      </c>
      <c r="W258" s="117">
        <v>628027.75</v>
      </c>
      <c r="X258" s="117">
        <v>855776.95</v>
      </c>
      <c r="Y258" s="117">
        <v>233507.5</v>
      </c>
      <c r="Z258" s="117">
        <v>224965.79</v>
      </c>
      <c r="AA258" s="117">
        <v>199298.34</v>
      </c>
      <c r="AB258" s="117">
        <v>762832.26</v>
      </c>
      <c r="AC258" s="117">
        <v>68959.62</v>
      </c>
      <c r="AD258" s="117">
        <v>226367.86</v>
      </c>
      <c r="AE258" s="117">
        <v>1817096.54</v>
      </c>
      <c r="AF258" s="117">
        <v>351296.52</v>
      </c>
      <c r="AG258" s="117">
        <v>1342880.88</v>
      </c>
      <c r="AH258" s="117">
        <v>1006236.51</v>
      </c>
      <c r="AI258" s="117">
        <v>634021.41</v>
      </c>
      <c r="AJ258" s="117">
        <v>141658.06</v>
      </c>
      <c r="AK258" s="117">
        <v>150001.95000000001</v>
      </c>
      <c r="AL258" s="117">
        <v>529965.5</v>
      </c>
      <c r="AM258" s="117">
        <v>114328.05</v>
      </c>
      <c r="AN258" s="117">
        <v>714833.73</v>
      </c>
      <c r="AO258" s="117">
        <v>168748.28</v>
      </c>
      <c r="AP258" s="117">
        <v>175653.17</v>
      </c>
      <c r="AQ258" s="117">
        <v>369662.5</v>
      </c>
      <c r="AR258" s="117">
        <v>626825.89</v>
      </c>
      <c r="AS258" s="117">
        <v>906288.87</v>
      </c>
      <c r="AT258" s="117">
        <v>382046.8</v>
      </c>
      <c r="AU258" s="117">
        <v>235875.37</v>
      </c>
      <c r="AV258" s="117">
        <v>1976988.51</v>
      </c>
      <c r="AW258" s="117">
        <v>777535.3</v>
      </c>
      <c r="AX258" s="117">
        <v>346107.75</v>
      </c>
      <c r="AY258" s="117">
        <v>200569.77</v>
      </c>
      <c r="AZ258" s="117">
        <v>157777.5</v>
      </c>
      <c r="BA258" s="117">
        <v>135676.76999999999</v>
      </c>
      <c r="BB258" s="117">
        <v>259537.34</v>
      </c>
      <c r="BC258" s="117">
        <v>193256.9</v>
      </c>
      <c r="BD258" s="117">
        <v>131127.85999999999</v>
      </c>
      <c r="BE258" s="117">
        <v>459752.39</v>
      </c>
      <c r="BF258" s="117">
        <v>1255169.24</v>
      </c>
      <c r="BG258" s="117">
        <v>884666.52</v>
      </c>
      <c r="BH258" s="117">
        <v>1059193.5900000001</v>
      </c>
      <c r="BI258" s="117">
        <v>430189.36</v>
      </c>
      <c r="BJ258" s="117">
        <v>196598.39999999999</v>
      </c>
      <c r="BK258" s="117">
        <v>138693.57</v>
      </c>
      <c r="BL258" s="117">
        <v>138859.67000000001</v>
      </c>
      <c r="BM258" s="117">
        <v>31034.85</v>
      </c>
      <c r="BN258" s="117">
        <v>178809.61</v>
      </c>
      <c r="BO258" s="117">
        <v>50160.67</v>
      </c>
      <c r="BP258" s="118">
        <v>0</v>
      </c>
      <c r="BQ258" s="117" t="s">
        <v>308</v>
      </c>
      <c r="BR258" s="117">
        <v>27240080.34</v>
      </c>
      <c r="BS258" s="117" t="s">
        <v>308</v>
      </c>
      <c r="BT258" s="117" t="s">
        <v>392</v>
      </c>
      <c r="BU258" s="117" t="s">
        <v>308</v>
      </c>
      <c r="BV258" s="117" t="s">
        <v>392</v>
      </c>
      <c r="BW258" s="117" t="s">
        <v>308</v>
      </c>
      <c r="BX258" s="117" t="s">
        <v>392</v>
      </c>
      <c r="BY258" s="117" t="s">
        <v>308</v>
      </c>
      <c r="BZ258" s="117" t="s">
        <v>392</v>
      </c>
      <c r="CA258" s="117" t="s">
        <v>308</v>
      </c>
      <c r="CB258" s="117" t="s">
        <v>392</v>
      </c>
      <c r="CC258" s="117" t="s">
        <v>308</v>
      </c>
      <c r="CD258" s="117" t="s">
        <v>392</v>
      </c>
      <c r="CE258" s="117" t="s">
        <v>308</v>
      </c>
      <c r="CF258" s="117" t="s">
        <v>392</v>
      </c>
      <c r="CG258" s="117" t="s">
        <v>308</v>
      </c>
      <c r="CH258" s="117" t="s">
        <v>392</v>
      </c>
      <c r="CI258" s="117" t="s">
        <v>308</v>
      </c>
      <c r="CJ258" s="117" t="s">
        <v>392</v>
      </c>
      <c r="CK258" s="117" t="s">
        <v>308</v>
      </c>
      <c r="CL258" s="117" t="s">
        <v>392</v>
      </c>
      <c r="CM258" s="117" t="s">
        <v>308</v>
      </c>
      <c r="CN258" s="117" t="s">
        <v>392</v>
      </c>
      <c r="CO258" s="117" t="s">
        <v>308</v>
      </c>
      <c r="CP258" s="117" t="s">
        <v>392</v>
      </c>
      <c r="CQ258" s="117" t="s">
        <v>308</v>
      </c>
      <c r="CR258" s="117" t="s">
        <v>392</v>
      </c>
      <c r="CS258" s="117" t="s">
        <v>308</v>
      </c>
      <c r="CT258" s="117" t="s">
        <v>392</v>
      </c>
      <c r="CU258" s="117" t="s">
        <v>308</v>
      </c>
      <c r="CV258" s="117" t="s">
        <v>392</v>
      </c>
      <c r="CW258" s="117" t="s">
        <v>308</v>
      </c>
      <c r="CX258" s="117" t="s">
        <v>392</v>
      </c>
      <c r="CY258" s="117" t="s">
        <v>308</v>
      </c>
    </row>
    <row r="259" spans="1:103" ht="14.5" x14ac:dyDescent="0.35">
      <c r="A259" s="86" t="s">
        <v>410</v>
      </c>
      <c r="B259" s="86" t="s">
        <v>404</v>
      </c>
      <c r="C259" s="71"/>
      <c r="D259" s="71"/>
      <c r="E259" s="91">
        <v>13441.49</v>
      </c>
      <c r="F259" s="91">
        <v>677.26</v>
      </c>
      <c r="G259" s="91">
        <v>657.97</v>
      </c>
      <c r="H259" s="91">
        <v>6315.66</v>
      </c>
      <c r="I259" s="91">
        <v>58730.44</v>
      </c>
      <c r="J259" s="91">
        <v>24437.67</v>
      </c>
      <c r="K259" s="91">
        <v>5834.83</v>
      </c>
      <c r="L259" s="91">
        <v>10485.120000000001</v>
      </c>
      <c r="M259" s="91">
        <v>3807.07</v>
      </c>
      <c r="N259" s="91">
        <v>161435.82999999999</v>
      </c>
      <c r="O259" s="91">
        <v>51677.5</v>
      </c>
      <c r="P259" s="91">
        <v>40680.06</v>
      </c>
      <c r="Q259" s="91">
        <v>23766.01</v>
      </c>
      <c r="R259" s="91">
        <v>10753.79</v>
      </c>
      <c r="S259" s="91">
        <v>47293.87</v>
      </c>
      <c r="T259" s="91">
        <v>27144.97</v>
      </c>
      <c r="U259" s="91">
        <v>59636.06</v>
      </c>
      <c r="V259" s="91">
        <v>25700.6</v>
      </c>
      <c r="W259" s="91">
        <v>42415.02</v>
      </c>
      <c r="X259" s="91">
        <v>62432.68</v>
      </c>
      <c r="Y259" s="91">
        <v>30379.69</v>
      </c>
      <c r="Z259" s="91">
        <v>17062.86</v>
      </c>
      <c r="AA259" s="91">
        <v>12678.11</v>
      </c>
      <c r="AB259" s="91">
        <v>57316.87</v>
      </c>
      <c r="AC259" s="91">
        <v>1123.3900000000001</v>
      </c>
      <c r="AD259" s="91">
        <v>6436.34</v>
      </c>
      <c r="AE259" s="91">
        <v>49002.34</v>
      </c>
      <c r="AF259" s="91">
        <v>7960.75</v>
      </c>
      <c r="AG259" s="91">
        <v>46443.93</v>
      </c>
      <c r="AH259" s="91">
        <v>15853.42</v>
      </c>
      <c r="AI259" s="91">
        <v>15667.65</v>
      </c>
      <c r="AJ259" s="91">
        <v>28339.89</v>
      </c>
      <c r="AK259" s="91">
        <v>17093.830000000002</v>
      </c>
      <c r="AL259" s="91">
        <v>14592.55</v>
      </c>
      <c r="AM259" s="91">
        <v>3749.77</v>
      </c>
      <c r="AN259" s="91">
        <v>11958.98</v>
      </c>
      <c r="AO259" s="91">
        <v>8984.09</v>
      </c>
      <c r="AP259" s="91">
        <v>8605.7900000000009</v>
      </c>
      <c r="AQ259" s="91">
        <v>16592.04</v>
      </c>
      <c r="AR259" s="91">
        <v>46065.5</v>
      </c>
      <c r="AS259" s="91">
        <v>35979.93</v>
      </c>
      <c r="AT259" s="91">
        <v>16941.099999999999</v>
      </c>
      <c r="AU259" s="91">
        <v>9599.93</v>
      </c>
      <c r="AV259" s="91">
        <v>9675.66</v>
      </c>
      <c r="AW259" s="91">
        <v>22210.57</v>
      </c>
      <c r="AX259" s="91">
        <v>8685.2199999999993</v>
      </c>
      <c r="AY259" s="91">
        <v>6248.14</v>
      </c>
      <c r="AZ259" s="91">
        <v>3815.38</v>
      </c>
      <c r="BA259" s="91">
        <v>3615.13</v>
      </c>
      <c r="BB259" s="91">
        <v>8244.3700000000008</v>
      </c>
      <c r="BC259" s="91">
        <v>2120.36</v>
      </c>
      <c r="BD259" s="91">
        <v>5033.2299999999996</v>
      </c>
      <c r="BE259" s="91">
        <v>11388.12</v>
      </c>
      <c r="BF259" s="91">
        <v>19559.330000000002</v>
      </c>
      <c r="BG259" s="91">
        <v>5762.54</v>
      </c>
      <c r="BH259" s="91">
        <v>27071.53</v>
      </c>
      <c r="BI259" s="91">
        <v>3973.9</v>
      </c>
      <c r="BJ259" s="91">
        <v>4472.1099999999997</v>
      </c>
      <c r="BK259" s="91">
        <v>2401.7399999999998</v>
      </c>
      <c r="BL259" s="91">
        <v>2202.37</v>
      </c>
      <c r="BM259" s="91">
        <v>1565.95</v>
      </c>
      <c r="BN259" s="91">
        <v>2543.5100000000002</v>
      </c>
      <c r="BO259" s="91">
        <v>0.15</v>
      </c>
      <c r="BP259" s="93">
        <v>0</v>
      </c>
      <c r="BQ259" s="92" t="s">
        <v>308</v>
      </c>
      <c r="BR259" s="92">
        <v>1306342</v>
      </c>
      <c r="BS259" s="92" t="s">
        <v>308</v>
      </c>
      <c r="BT259" s="91">
        <v>372457.98</v>
      </c>
      <c r="BU259" s="92" t="s">
        <v>308</v>
      </c>
      <c r="BV259" s="91">
        <v>32.39</v>
      </c>
      <c r="BW259" s="92" t="s">
        <v>308</v>
      </c>
      <c r="BX259" s="91">
        <v>23987.360000000001</v>
      </c>
      <c r="BY259" s="92" t="s">
        <v>308</v>
      </c>
      <c r="BZ259" s="91">
        <v>396477.73</v>
      </c>
      <c r="CA259" s="92" t="s">
        <v>308</v>
      </c>
      <c r="CB259" s="91">
        <v>213585.84</v>
      </c>
      <c r="CC259" s="92" t="s">
        <v>308</v>
      </c>
      <c r="CD259" s="91">
        <v>1126.23</v>
      </c>
      <c r="CE259" s="92" t="s">
        <v>308</v>
      </c>
      <c r="CF259" s="91">
        <v>41323.949999999997</v>
      </c>
      <c r="CG259" s="92" t="s">
        <v>308</v>
      </c>
      <c r="CH259" s="91">
        <v>42450.18</v>
      </c>
      <c r="CI259" s="92" t="s">
        <v>308</v>
      </c>
      <c r="CJ259" s="91">
        <v>256036.01</v>
      </c>
      <c r="CK259" s="92" t="s">
        <v>308</v>
      </c>
      <c r="CL259" s="92">
        <v>0</v>
      </c>
      <c r="CM259" s="92" t="s">
        <v>308</v>
      </c>
      <c r="CN259" s="92">
        <v>0</v>
      </c>
      <c r="CO259" s="92" t="s">
        <v>308</v>
      </c>
      <c r="CP259" s="92">
        <v>0</v>
      </c>
      <c r="CQ259" s="92" t="s">
        <v>308</v>
      </c>
      <c r="CR259" s="94">
        <v>125783.88</v>
      </c>
      <c r="CS259" s="92" t="s">
        <v>308</v>
      </c>
      <c r="CT259" s="91">
        <v>125783.88</v>
      </c>
      <c r="CU259" s="92" t="s">
        <v>308</v>
      </c>
      <c r="CV259" s="91">
        <v>778297.62</v>
      </c>
      <c r="CW259" s="92" t="s">
        <v>308</v>
      </c>
      <c r="CX259" s="91">
        <v>2084639.61</v>
      </c>
      <c r="CY259" s="92" t="s">
        <v>308</v>
      </c>
    </row>
    <row r="260" spans="1:103" ht="14.5" x14ac:dyDescent="0.35">
      <c r="A260" s="86" t="s">
        <v>410</v>
      </c>
      <c r="B260" s="86" t="s">
        <v>405</v>
      </c>
      <c r="C260" s="71"/>
      <c r="D260" s="71"/>
      <c r="E260" s="87">
        <v>8959.35</v>
      </c>
      <c r="F260" s="87">
        <v>678.25</v>
      </c>
      <c r="G260" s="87">
        <v>272.73</v>
      </c>
      <c r="H260" s="87">
        <v>1481.16</v>
      </c>
      <c r="I260" s="87">
        <v>6339.42</v>
      </c>
      <c r="J260" s="87">
        <v>1599.62</v>
      </c>
      <c r="K260" s="87">
        <v>684.63</v>
      </c>
      <c r="L260" s="87">
        <v>933.94</v>
      </c>
      <c r="M260" s="87">
        <v>376.23</v>
      </c>
      <c r="N260" s="87">
        <v>4106.7299999999996</v>
      </c>
      <c r="O260" s="87">
        <v>5756.47</v>
      </c>
      <c r="P260" s="87">
        <v>794.62</v>
      </c>
      <c r="Q260" s="87">
        <v>1635.33</v>
      </c>
      <c r="R260" s="87">
        <v>1805.4</v>
      </c>
      <c r="S260" s="87">
        <v>1859.53</v>
      </c>
      <c r="T260" s="87">
        <v>1726.69</v>
      </c>
      <c r="U260" s="87">
        <v>1303.83</v>
      </c>
      <c r="V260" s="87">
        <v>1316.71</v>
      </c>
      <c r="W260" s="87">
        <v>2502.08</v>
      </c>
      <c r="X260" s="87">
        <v>3511.85</v>
      </c>
      <c r="Y260" s="87">
        <v>174.98</v>
      </c>
      <c r="Z260" s="87">
        <v>1285.69</v>
      </c>
      <c r="AA260" s="87">
        <v>977.55</v>
      </c>
      <c r="AB260" s="87">
        <v>2003.29</v>
      </c>
      <c r="AC260" s="87">
        <v>835.14</v>
      </c>
      <c r="AD260" s="87">
        <v>6004.14</v>
      </c>
      <c r="AE260" s="87">
        <v>19957.14</v>
      </c>
      <c r="AF260" s="87">
        <v>2432.96</v>
      </c>
      <c r="AG260" s="87">
        <v>12358.23</v>
      </c>
      <c r="AH260" s="87">
        <v>7066.78</v>
      </c>
      <c r="AI260" s="87">
        <v>22675.62</v>
      </c>
      <c r="AJ260" s="87">
        <v>2412.0700000000002</v>
      </c>
      <c r="AK260" s="87">
        <v>5866.24</v>
      </c>
      <c r="AL260" s="87">
        <v>7628.38</v>
      </c>
      <c r="AM260" s="87">
        <v>3738.85</v>
      </c>
      <c r="AN260" s="87">
        <v>14670.94</v>
      </c>
      <c r="AO260" s="87">
        <v>449.98</v>
      </c>
      <c r="AP260" s="87">
        <v>1029.58</v>
      </c>
      <c r="AQ260" s="87">
        <v>1881.39</v>
      </c>
      <c r="AR260" s="87">
        <v>2157.41</v>
      </c>
      <c r="AS260" s="87">
        <v>32181.93</v>
      </c>
      <c r="AT260" s="87">
        <v>19580.02</v>
      </c>
      <c r="AU260" s="87">
        <v>8490.86</v>
      </c>
      <c r="AV260" s="87">
        <v>22318.03</v>
      </c>
      <c r="AW260" s="87">
        <v>5888.76</v>
      </c>
      <c r="AX260" s="87">
        <v>2222.11</v>
      </c>
      <c r="AY260" s="87">
        <v>4147.46</v>
      </c>
      <c r="AZ260" s="87">
        <v>695.12</v>
      </c>
      <c r="BA260" s="87">
        <v>956.49</v>
      </c>
      <c r="BB260" s="87">
        <v>1848.08</v>
      </c>
      <c r="BC260" s="87">
        <v>312.75</v>
      </c>
      <c r="BD260" s="87">
        <v>1498.88</v>
      </c>
      <c r="BE260" s="87">
        <v>3168.38</v>
      </c>
      <c r="BF260" s="87">
        <v>50474.34</v>
      </c>
      <c r="BG260" s="87">
        <v>17751.88</v>
      </c>
      <c r="BH260" s="87">
        <v>37120.129999999997</v>
      </c>
      <c r="BI260" s="87">
        <v>13782.34</v>
      </c>
      <c r="BJ260" s="87">
        <v>6740.15</v>
      </c>
      <c r="BK260" s="87">
        <v>5145.08</v>
      </c>
      <c r="BL260" s="87">
        <v>5252.08</v>
      </c>
      <c r="BM260" s="87">
        <v>205.57</v>
      </c>
      <c r="BN260" s="87">
        <v>2026.3</v>
      </c>
      <c r="BO260" s="88">
        <v>0</v>
      </c>
      <c r="BP260" s="89">
        <v>0</v>
      </c>
      <c r="BQ260" s="88" t="s">
        <v>308</v>
      </c>
      <c r="BR260" s="87">
        <v>405057.7</v>
      </c>
      <c r="BS260" s="88" t="s">
        <v>308</v>
      </c>
      <c r="BT260" s="87">
        <v>920717.39</v>
      </c>
      <c r="BU260" s="88" t="s">
        <v>308</v>
      </c>
      <c r="BV260" s="87">
        <v>-441.62</v>
      </c>
      <c r="BW260" s="88" t="s">
        <v>308</v>
      </c>
      <c r="BX260" s="87">
        <v>13573.42</v>
      </c>
      <c r="BY260" s="88" t="s">
        <v>308</v>
      </c>
      <c r="BZ260" s="87">
        <v>933849.19</v>
      </c>
      <c r="CA260" s="88" t="s">
        <v>308</v>
      </c>
      <c r="CB260" s="87">
        <v>213042.59</v>
      </c>
      <c r="CC260" s="88" t="s">
        <v>308</v>
      </c>
      <c r="CD260" s="87">
        <v>562.78</v>
      </c>
      <c r="CE260" s="88" t="s">
        <v>308</v>
      </c>
      <c r="CF260" s="87">
        <v>357.06</v>
      </c>
      <c r="CG260" s="88" t="s">
        <v>308</v>
      </c>
      <c r="CH260" s="87">
        <v>919.84</v>
      </c>
      <c r="CI260" s="88" t="s">
        <v>308</v>
      </c>
      <c r="CJ260" s="87">
        <v>213962.43</v>
      </c>
      <c r="CK260" s="88" t="s">
        <v>308</v>
      </c>
      <c r="CL260" s="88">
        <v>0</v>
      </c>
      <c r="CM260" s="88" t="s">
        <v>308</v>
      </c>
      <c r="CN260" s="88">
        <v>0</v>
      </c>
      <c r="CO260" s="88" t="s">
        <v>308</v>
      </c>
      <c r="CP260" s="88">
        <v>0</v>
      </c>
      <c r="CQ260" s="88" t="s">
        <v>308</v>
      </c>
      <c r="CR260" s="90">
        <v>9991.65</v>
      </c>
      <c r="CS260" s="88" t="s">
        <v>308</v>
      </c>
      <c r="CT260" s="87">
        <v>9991.65</v>
      </c>
      <c r="CU260" s="88" t="s">
        <v>308</v>
      </c>
      <c r="CV260" s="87">
        <v>1157803.27</v>
      </c>
      <c r="CW260" s="88" t="s">
        <v>308</v>
      </c>
      <c r="CX260" s="87">
        <v>1562860.98</v>
      </c>
      <c r="CY260" s="88" t="s">
        <v>308</v>
      </c>
    </row>
    <row r="261" spans="1:103" ht="14.5" x14ac:dyDescent="0.35">
      <c r="A261" s="86" t="s">
        <v>410</v>
      </c>
      <c r="B261" s="86" t="s">
        <v>406</v>
      </c>
      <c r="C261" s="71"/>
      <c r="D261" s="71"/>
      <c r="E261" s="91">
        <v>250900.78</v>
      </c>
      <c r="F261" s="91">
        <v>23448.03</v>
      </c>
      <c r="G261" s="91">
        <v>8379.56</v>
      </c>
      <c r="H261" s="91">
        <v>73588.55</v>
      </c>
      <c r="I261" s="91">
        <v>820430.41</v>
      </c>
      <c r="J261" s="91">
        <v>137979.70000000001</v>
      </c>
      <c r="K261" s="91">
        <v>90797.8</v>
      </c>
      <c r="L261" s="91">
        <v>126027.73</v>
      </c>
      <c r="M261" s="91">
        <v>53320.84</v>
      </c>
      <c r="N261" s="91">
        <v>301188.21000000002</v>
      </c>
      <c r="O261" s="91">
        <v>361532.47</v>
      </c>
      <c r="P261" s="91">
        <v>150653.75</v>
      </c>
      <c r="Q261" s="91">
        <v>192939.39</v>
      </c>
      <c r="R261" s="91">
        <v>128003.78</v>
      </c>
      <c r="S261" s="91">
        <v>282513.46000000002</v>
      </c>
      <c r="T261" s="91">
        <v>288364.32</v>
      </c>
      <c r="U261" s="91">
        <v>195306.37</v>
      </c>
      <c r="V261" s="91">
        <v>181716.04</v>
      </c>
      <c r="W261" s="91">
        <v>403667.66</v>
      </c>
      <c r="X261" s="91">
        <v>631534.67000000004</v>
      </c>
      <c r="Y261" s="91">
        <v>168156.48</v>
      </c>
      <c r="Z261" s="91">
        <v>135257.99</v>
      </c>
      <c r="AA261" s="91">
        <v>114834.52</v>
      </c>
      <c r="AB261" s="91">
        <v>516345.44</v>
      </c>
      <c r="AC261" s="91">
        <v>31781.55</v>
      </c>
      <c r="AD261" s="91">
        <v>130019.56</v>
      </c>
      <c r="AE261" s="91">
        <v>1117080.33</v>
      </c>
      <c r="AF261" s="91">
        <v>151581.87</v>
      </c>
      <c r="AG261" s="91">
        <v>660664.44999999995</v>
      </c>
      <c r="AH261" s="91">
        <v>407575.64</v>
      </c>
      <c r="AI261" s="91">
        <v>341376.18</v>
      </c>
      <c r="AJ261" s="91">
        <v>103094.06</v>
      </c>
      <c r="AK261" s="91">
        <v>111986.33</v>
      </c>
      <c r="AL261" s="91">
        <v>304954.86</v>
      </c>
      <c r="AM261" s="91">
        <v>56062.77</v>
      </c>
      <c r="AN261" s="91">
        <v>352259.42</v>
      </c>
      <c r="AO261" s="91">
        <v>86457.45</v>
      </c>
      <c r="AP261" s="91">
        <v>96387.48</v>
      </c>
      <c r="AQ261" s="91">
        <v>192647.18</v>
      </c>
      <c r="AR261" s="91">
        <v>306382.2</v>
      </c>
      <c r="AS261" s="91">
        <v>428684.33</v>
      </c>
      <c r="AT261" s="91">
        <v>258543.4</v>
      </c>
      <c r="AU261" s="91">
        <v>125398.09</v>
      </c>
      <c r="AV261" s="91">
        <v>452380.34</v>
      </c>
      <c r="AW261" s="91">
        <v>331393.53000000003</v>
      </c>
      <c r="AX261" s="91">
        <v>164373.47</v>
      </c>
      <c r="AY261" s="91">
        <v>86600.58</v>
      </c>
      <c r="AZ261" s="91">
        <v>83086.98</v>
      </c>
      <c r="BA261" s="91">
        <v>67963.89</v>
      </c>
      <c r="BB261" s="91">
        <v>106406.17</v>
      </c>
      <c r="BC261" s="91">
        <v>39648.26</v>
      </c>
      <c r="BD261" s="91">
        <v>95488.6</v>
      </c>
      <c r="BE261" s="91">
        <v>209948.74</v>
      </c>
      <c r="BF261" s="91">
        <v>424479.6</v>
      </c>
      <c r="BG261" s="91">
        <v>203355.64</v>
      </c>
      <c r="BH261" s="91">
        <v>381669.11</v>
      </c>
      <c r="BI261" s="91">
        <v>127664.35</v>
      </c>
      <c r="BJ261" s="91">
        <v>87981.93</v>
      </c>
      <c r="BK261" s="91">
        <v>63819.95</v>
      </c>
      <c r="BL261" s="91">
        <v>53640.39</v>
      </c>
      <c r="BM261" s="91">
        <v>12666.9</v>
      </c>
      <c r="BN261" s="91">
        <v>56604.06</v>
      </c>
      <c r="BO261" s="91">
        <v>0.15</v>
      </c>
      <c r="BP261" s="93">
        <v>0</v>
      </c>
      <c r="BQ261" s="92" t="s">
        <v>308</v>
      </c>
      <c r="BR261" s="91">
        <v>13948997.75</v>
      </c>
      <c r="BS261" s="92" t="s">
        <v>308</v>
      </c>
      <c r="BT261" s="91">
        <v>8071311.5</v>
      </c>
      <c r="BU261" s="92" t="s">
        <v>308</v>
      </c>
      <c r="BV261" s="91">
        <v>227126.71</v>
      </c>
      <c r="BW261" s="92" t="s">
        <v>308</v>
      </c>
      <c r="BX261" s="91">
        <v>3055497.88</v>
      </c>
      <c r="BY261" s="92" t="s">
        <v>308</v>
      </c>
      <c r="BZ261" s="91">
        <v>11353936.09</v>
      </c>
      <c r="CA261" s="92" t="s">
        <v>308</v>
      </c>
      <c r="CB261" s="91">
        <v>2917273.29</v>
      </c>
      <c r="CC261" s="92" t="s">
        <v>308</v>
      </c>
      <c r="CD261" s="91">
        <v>12360.9</v>
      </c>
      <c r="CE261" s="92" t="s">
        <v>308</v>
      </c>
      <c r="CF261" s="91">
        <v>67422.58</v>
      </c>
      <c r="CG261" s="92" t="s">
        <v>308</v>
      </c>
      <c r="CH261" s="91">
        <v>79783.48</v>
      </c>
      <c r="CI261" s="92" t="s">
        <v>308</v>
      </c>
      <c r="CJ261" s="91">
        <v>2997056.78</v>
      </c>
      <c r="CK261" s="92" t="s">
        <v>308</v>
      </c>
      <c r="CL261" s="92">
        <v>0</v>
      </c>
      <c r="CM261" s="92" t="s">
        <v>308</v>
      </c>
      <c r="CN261" s="92">
        <v>0</v>
      </c>
      <c r="CO261" s="92" t="s">
        <v>308</v>
      </c>
      <c r="CP261" s="92">
        <v>0</v>
      </c>
      <c r="CQ261" s="92" t="s">
        <v>308</v>
      </c>
      <c r="CR261" s="94">
        <v>2704953.02</v>
      </c>
      <c r="CS261" s="92" t="s">
        <v>308</v>
      </c>
      <c r="CT261" s="91">
        <v>2704953.02</v>
      </c>
      <c r="CU261" s="92" t="s">
        <v>308</v>
      </c>
      <c r="CV261" s="91">
        <v>17055945.890000001</v>
      </c>
      <c r="CW261" s="92" t="s">
        <v>308</v>
      </c>
      <c r="CX261" s="91">
        <v>31004943.640000001</v>
      </c>
      <c r="CY261" s="92" t="s">
        <v>308</v>
      </c>
    </row>
    <row r="262" spans="1:103" ht="14.5" x14ac:dyDescent="0.35">
      <c r="A262" s="86" t="s">
        <v>410</v>
      </c>
      <c r="B262" s="86" t="s">
        <v>407</v>
      </c>
      <c r="C262" s="71"/>
      <c r="D262" s="71"/>
      <c r="E262" s="88" t="s">
        <v>392</v>
      </c>
      <c r="F262" s="88" t="s">
        <v>392</v>
      </c>
      <c r="G262" s="88" t="s">
        <v>392</v>
      </c>
      <c r="H262" s="88" t="s">
        <v>392</v>
      </c>
      <c r="I262" s="88" t="s">
        <v>392</v>
      </c>
      <c r="J262" s="88" t="s">
        <v>392</v>
      </c>
      <c r="K262" s="88" t="s">
        <v>392</v>
      </c>
      <c r="L262" s="88" t="s">
        <v>392</v>
      </c>
      <c r="M262" s="88" t="s">
        <v>392</v>
      </c>
      <c r="N262" s="88" t="s">
        <v>392</v>
      </c>
      <c r="O262" s="88" t="s">
        <v>392</v>
      </c>
      <c r="P262" s="88" t="s">
        <v>392</v>
      </c>
      <c r="Q262" s="88" t="s">
        <v>392</v>
      </c>
      <c r="R262" s="88" t="s">
        <v>392</v>
      </c>
      <c r="S262" s="88" t="s">
        <v>392</v>
      </c>
      <c r="T262" s="88" t="s">
        <v>392</v>
      </c>
      <c r="U262" s="88" t="s">
        <v>392</v>
      </c>
      <c r="V262" s="88" t="s">
        <v>392</v>
      </c>
      <c r="W262" s="88" t="s">
        <v>392</v>
      </c>
      <c r="X262" s="88" t="s">
        <v>392</v>
      </c>
      <c r="Y262" s="88" t="s">
        <v>392</v>
      </c>
      <c r="Z262" s="88" t="s">
        <v>392</v>
      </c>
      <c r="AA262" s="88" t="s">
        <v>392</v>
      </c>
      <c r="AB262" s="88" t="s">
        <v>392</v>
      </c>
      <c r="AC262" s="88" t="s">
        <v>392</v>
      </c>
      <c r="AD262" s="88" t="s">
        <v>392</v>
      </c>
      <c r="AE262" s="88" t="s">
        <v>392</v>
      </c>
      <c r="AF262" s="88" t="s">
        <v>392</v>
      </c>
      <c r="AG262" s="88" t="s">
        <v>392</v>
      </c>
      <c r="AH262" s="88" t="s">
        <v>392</v>
      </c>
      <c r="AI262" s="88" t="s">
        <v>392</v>
      </c>
      <c r="AJ262" s="88" t="s">
        <v>392</v>
      </c>
      <c r="AK262" s="88" t="s">
        <v>392</v>
      </c>
      <c r="AL262" s="88" t="s">
        <v>392</v>
      </c>
      <c r="AM262" s="88" t="s">
        <v>392</v>
      </c>
      <c r="AN262" s="88" t="s">
        <v>392</v>
      </c>
      <c r="AO262" s="88" t="s">
        <v>392</v>
      </c>
      <c r="AP262" s="88" t="s">
        <v>392</v>
      </c>
      <c r="AQ262" s="88" t="s">
        <v>392</v>
      </c>
      <c r="AR262" s="88" t="s">
        <v>392</v>
      </c>
      <c r="AS262" s="88" t="s">
        <v>392</v>
      </c>
      <c r="AT262" s="88" t="s">
        <v>392</v>
      </c>
      <c r="AU262" s="88" t="s">
        <v>392</v>
      </c>
      <c r="AV262" s="88" t="s">
        <v>392</v>
      </c>
      <c r="AW262" s="88" t="s">
        <v>392</v>
      </c>
      <c r="AX262" s="88" t="s">
        <v>392</v>
      </c>
      <c r="AY262" s="88" t="s">
        <v>392</v>
      </c>
      <c r="AZ262" s="88" t="s">
        <v>392</v>
      </c>
      <c r="BA262" s="88" t="s">
        <v>392</v>
      </c>
      <c r="BB262" s="88" t="s">
        <v>392</v>
      </c>
      <c r="BC262" s="88" t="s">
        <v>392</v>
      </c>
      <c r="BD262" s="88" t="s">
        <v>392</v>
      </c>
      <c r="BE262" s="88" t="s">
        <v>392</v>
      </c>
      <c r="BF262" s="88" t="s">
        <v>392</v>
      </c>
      <c r="BG262" s="88" t="s">
        <v>392</v>
      </c>
      <c r="BH262" s="88" t="s">
        <v>392</v>
      </c>
      <c r="BI262" s="88" t="s">
        <v>392</v>
      </c>
      <c r="BJ262" s="88" t="s">
        <v>392</v>
      </c>
      <c r="BK262" s="88" t="s">
        <v>392</v>
      </c>
      <c r="BL262" s="88" t="s">
        <v>392</v>
      </c>
      <c r="BM262" s="88" t="s">
        <v>392</v>
      </c>
      <c r="BN262" s="88" t="s">
        <v>392</v>
      </c>
      <c r="BO262" s="88" t="s">
        <v>392</v>
      </c>
      <c r="BP262" s="89" t="s">
        <v>392</v>
      </c>
      <c r="BQ262" s="88" t="s">
        <v>308</v>
      </c>
      <c r="BR262" s="88" t="s">
        <v>392</v>
      </c>
      <c r="BS262" s="88" t="s">
        <v>308</v>
      </c>
      <c r="BT262" s="88" t="s">
        <v>392</v>
      </c>
      <c r="BU262" s="88" t="s">
        <v>308</v>
      </c>
      <c r="BV262" s="88" t="s">
        <v>392</v>
      </c>
      <c r="BW262" s="88" t="s">
        <v>308</v>
      </c>
      <c r="BX262" s="88" t="s">
        <v>392</v>
      </c>
      <c r="BY262" s="88" t="s">
        <v>308</v>
      </c>
      <c r="BZ262" s="88" t="s">
        <v>392</v>
      </c>
      <c r="CA262" s="88" t="s">
        <v>308</v>
      </c>
      <c r="CB262" s="88" t="s">
        <v>392</v>
      </c>
      <c r="CC262" s="88" t="s">
        <v>308</v>
      </c>
      <c r="CD262" s="88" t="s">
        <v>392</v>
      </c>
      <c r="CE262" s="88" t="s">
        <v>308</v>
      </c>
      <c r="CF262" s="88" t="s">
        <v>392</v>
      </c>
      <c r="CG262" s="88" t="s">
        <v>308</v>
      </c>
      <c r="CH262" s="88" t="s">
        <v>392</v>
      </c>
      <c r="CI262" s="88" t="s">
        <v>308</v>
      </c>
      <c r="CJ262" s="88" t="s">
        <v>392</v>
      </c>
      <c r="CK262" s="88" t="s">
        <v>308</v>
      </c>
      <c r="CL262" s="88" t="s">
        <v>392</v>
      </c>
      <c r="CM262" s="88" t="s">
        <v>308</v>
      </c>
      <c r="CN262" s="88" t="s">
        <v>392</v>
      </c>
      <c r="CO262" s="88" t="s">
        <v>308</v>
      </c>
      <c r="CP262" s="88" t="s">
        <v>392</v>
      </c>
      <c r="CQ262" s="88" t="s">
        <v>308</v>
      </c>
      <c r="CR262" s="105" t="s">
        <v>392</v>
      </c>
      <c r="CS262" s="88" t="s">
        <v>308</v>
      </c>
      <c r="CT262" s="88" t="s">
        <v>392</v>
      </c>
      <c r="CU262" s="88" t="s">
        <v>308</v>
      </c>
      <c r="CV262" s="88" t="s">
        <v>392</v>
      </c>
      <c r="CW262" s="88" t="s">
        <v>308</v>
      </c>
      <c r="CX262" s="88" t="s">
        <v>392</v>
      </c>
      <c r="CY262" s="88" t="s">
        <v>308</v>
      </c>
    </row>
    <row r="264" spans="1:103" ht="14.5" x14ac:dyDescent="0.35">
      <c r="A264" s="70" t="s">
        <v>411</v>
      </c>
    </row>
    <row r="265" spans="1:103" ht="14.5" x14ac:dyDescent="0.35">
      <c r="A265" s="70" t="s">
        <v>392</v>
      </c>
      <c r="B265" s="65" t="s">
        <v>412</v>
      </c>
      <c r="C265" s="72"/>
      <c r="D265" s="72"/>
    </row>
    <row r="267" spans="1:103" ht="11.5" customHeight="1" x14ac:dyDescent="0.35">
      <c r="E267" s="66" t="s">
        <v>309</v>
      </c>
      <c r="F267" s="66" t="s">
        <v>413</v>
      </c>
    </row>
    <row r="268" spans="1:103" ht="11.5" customHeight="1" x14ac:dyDescent="0.35">
      <c r="D268" s="67" t="s">
        <v>410</v>
      </c>
      <c r="E268" s="120">
        <f>E245</f>
        <v>228499.94</v>
      </c>
      <c r="F268" s="120">
        <f>CR180</f>
        <v>22974.86</v>
      </c>
    </row>
    <row r="269" spans="1:103" ht="11.5" customHeight="1" x14ac:dyDescent="0.35">
      <c r="D269" s="67" t="s">
        <v>408</v>
      </c>
      <c r="E269" s="120">
        <f>E162</f>
        <v>13441.49</v>
      </c>
      <c r="F269" s="120">
        <f>CR97</f>
        <v>703.41</v>
      </c>
      <c r="G269" s="66">
        <f>F269/E269</f>
        <v>5.2331251966857839E-2</v>
      </c>
    </row>
    <row r="270" spans="1:103" ht="11.5" customHeight="1" x14ac:dyDescent="0.35">
      <c r="D270" s="67" t="s">
        <v>309</v>
      </c>
      <c r="E270" s="120">
        <f>E79</f>
        <v>241941.43</v>
      </c>
      <c r="F270" s="120">
        <f>CR15</f>
        <v>23678.27</v>
      </c>
    </row>
    <row r="272" spans="1:103" ht="11.5" customHeight="1" x14ac:dyDescent="0.35">
      <c r="E272" s="121"/>
      <c r="F272" s="120">
        <f>SUM(F268:F269)</f>
        <v>23678.27</v>
      </c>
    </row>
    <row r="280" spans="5:7" ht="11.5" customHeight="1" x14ac:dyDescent="0.35">
      <c r="E280" s="120">
        <f>SUM(E162:BP162)</f>
        <v>1306341.96</v>
      </c>
      <c r="F280" s="120">
        <f>CR162</f>
        <v>125783.88</v>
      </c>
      <c r="G280" s="122">
        <f>F280/E280</f>
        <v>9.6287100813940027E-2</v>
      </c>
    </row>
  </sheetData>
  <mergeCells count="19">
    <mergeCell ref="CX10:CY10"/>
    <mergeCell ref="CL10:CM10"/>
    <mergeCell ref="CN10:CO10"/>
    <mergeCell ref="CP10:CQ10"/>
    <mergeCell ref="CR10:CS10"/>
    <mergeCell ref="CT10:CU10"/>
    <mergeCell ref="CV10:CW10"/>
    <mergeCell ref="CJ10:CK10"/>
    <mergeCell ref="A10:B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CF10:CG10"/>
    <mergeCell ref="CH10:CI10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U73"/>
  <sheetViews>
    <sheetView topLeftCell="J46" workbookViewId="0">
      <selection activeCell="P56" sqref="P56"/>
    </sheetView>
  </sheetViews>
  <sheetFormatPr defaultColWidth="9.08984375" defaultRowHeight="14.5" x14ac:dyDescent="0.35"/>
  <cols>
    <col min="1" max="1" width="67.7265625" style="124" customWidth="1"/>
    <col min="2" max="2" width="4" style="124" customWidth="1"/>
    <col min="3" max="3" width="88" style="124" customWidth="1"/>
    <col min="4" max="4" width="9.81640625" style="124" customWidth="1"/>
    <col min="5" max="5" width="10.81640625" style="124" customWidth="1"/>
    <col min="6" max="7" width="9.81640625" style="124" customWidth="1"/>
    <col min="9" max="9" width="7.08984375" style="124" customWidth="1"/>
    <col min="10" max="10" width="12.6328125" style="124" customWidth="1"/>
    <col min="11" max="11" width="10" style="124" customWidth="1"/>
    <col min="12" max="13" width="9.81640625" style="124" customWidth="1"/>
    <col min="14" max="14" width="9.08984375" style="124"/>
    <col min="15" max="17" width="21.26953125" style="124" customWidth="1"/>
    <col min="18" max="19" width="9.08984375" style="124" customWidth="1"/>
    <col min="20" max="20" width="16.6328125" style="124" customWidth="1"/>
    <col min="21" max="21" width="23.7265625" style="124" customWidth="1"/>
    <col min="22" max="16384" width="9.08984375" style="124"/>
  </cols>
  <sheetData>
    <row r="1" spans="1:21" ht="19" customHeight="1" x14ac:dyDescent="0.35">
      <c r="A1" s="123"/>
      <c r="B1" s="223" t="s">
        <v>414</v>
      </c>
      <c r="C1" s="223"/>
      <c r="D1" s="223"/>
      <c r="E1" s="223"/>
      <c r="F1" s="223"/>
      <c r="G1" s="223"/>
      <c r="I1" s="123"/>
      <c r="J1" s="123"/>
      <c r="K1" s="123"/>
      <c r="L1" s="123"/>
      <c r="M1" s="123"/>
    </row>
    <row r="2" spans="1:21" ht="32.25" customHeight="1" x14ac:dyDescent="0.35">
      <c r="A2" s="125"/>
      <c r="B2" s="126"/>
      <c r="C2" s="127" t="s">
        <v>415</v>
      </c>
      <c r="D2" s="128" t="s">
        <v>416</v>
      </c>
      <c r="E2" s="128" t="s">
        <v>417</v>
      </c>
      <c r="F2" s="128" t="s">
        <v>418</v>
      </c>
      <c r="G2" s="129" t="s">
        <v>419</v>
      </c>
      <c r="I2" s="125"/>
      <c r="J2" s="130" t="s">
        <v>420</v>
      </c>
      <c r="K2" s="130" t="s">
        <v>421</v>
      </c>
      <c r="L2" s="130" t="s">
        <v>422</v>
      </c>
      <c r="M2" s="125"/>
      <c r="O2" s="131" t="s">
        <v>423</v>
      </c>
      <c r="P2" s="131" t="s">
        <v>422</v>
      </c>
      <c r="Q2" s="132" t="s">
        <v>424</v>
      </c>
      <c r="T2" s="131" t="s">
        <v>425</v>
      </c>
      <c r="U2" s="131" t="s">
        <v>426</v>
      </c>
    </row>
    <row r="3" spans="1:21" ht="15" customHeight="1" x14ac:dyDescent="0.35">
      <c r="A3" s="86" t="s">
        <v>328</v>
      </c>
      <c r="B3" s="133">
        <v>1</v>
      </c>
      <c r="C3" s="134" t="s">
        <v>427</v>
      </c>
      <c r="D3" s="135">
        <v>1</v>
      </c>
      <c r="E3" s="217" t="s">
        <v>428</v>
      </c>
      <c r="F3" s="217" t="s">
        <v>428</v>
      </c>
      <c r="G3" s="211" t="s">
        <v>428</v>
      </c>
      <c r="I3" s="136"/>
      <c r="J3" s="137" t="s">
        <v>102</v>
      </c>
      <c r="K3" s="137" t="str">
        <f t="shared" ref="K3:K46" si="0">"ISIC "&amp;D3</f>
        <v>ISIC 1</v>
      </c>
      <c r="L3" s="138" t="str">
        <f>'Correspondance tables'!P3</f>
        <v>ISIC 01T03</v>
      </c>
      <c r="M3" s="136"/>
      <c r="O3" s="139" t="s">
        <v>103</v>
      </c>
      <c r="P3" s="139" t="str">
        <f>Q3</f>
        <v>ISIC 01T03</v>
      </c>
      <c r="Q3" s="209" t="s">
        <v>2</v>
      </c>
      <c r="T3" s="140" t="str" cm="1">
        <f t="array" ref="T3:T40">IF(ISTEXT(_xlfn.UNIQUE(P3:P73)), _xlfn.UNIQUE(P3:P73), "")</f>
        <v>ISIC 01T03</v>
      </c>
      <c r="U3" s="140" t="str">
        <f>T3</f>
        <v>ISIC 01T03</v>
      </c>
    </row>
    <row r="4" spans="1:21" ht="14.15" customHeight="1" x14ac:dyDescent="0.35">
      <c r="A4" s="86" t="s">
        <v>329</v>
      </c>
      <c r="B4" s="141">
        <v>2</v>
      </c>
      <c r="C4" s="142" t="s">
        <v>429</v>
      </c>
      <c r="D4" s="143">
        <v>2</v>
      </c>
      <c r="E4" s="218"/>
      <c r="F4" s="218"/>
      <c r="G4" s="212"/>
      <c r="I4" s="136"/>
      <c r="J4" s="137" t="s">
        <v>102</v>
      </c>
      <c r="K4" s="137" t="str">
        <f t="shared" si="0"/>
        <v>ISIC 2</v>
      </c>
      <c r="L4" s="138" t="str">
        <f>'Correspondance tables'!P4</f>
        <v>ISIC 01T03</v>
      </c>
      <c r="M4" s="136"/>
      <c r="O4" s="139" t="s">
        <v>104</v>
      </c>
      <c r="P4" s="139" t="str">
        <f>Q3</f>
        <v>ISIC 01T03</v>
      </c>
      <c r="Q4" s="209"/>
      <c r="T4" s="140" t="str">
        <v>ISIC 05T09</v>
      </c>
      <c r="U4" s="140" t="str">
        <f>T4</f>
        <v>ISIC 05T09</v>
      </c>
    </row>
    <row r="5" spans="1:21" ht="15" customHeight="1" thickBot="1" x14ac:dyDescent="0.4">
      <c r="A5" s="86" t="s">
        <v>330</v>
      </c>
      <c r="B5" s="144">
        <v>3</v>
      </c>
      <c r="C5" s="127" t="s">
        <v>430</v>
      </c>
      <c r="D5" s="145">
        <v>3</v>
      </c>
      <c r="E5" s="219"/>
      <c r="F5" s="219"/>
      <c r="G5" s="213"/>
      <c r="I5" s="136"/>
      <c r="J5" s="137" t="s">
        <v>102</v>
      </c>
      <c r="K5" s="137" t="str">
        <f t="shared" si="0"/>
        <v>ISIC 3</v>
      </c>
      <c r="L5" s="138" t="str">
        <f>'Correspondance tables'!P5</f>
        <v>ISIC 01T03</v>
      </c>
      <c r="M5" s="136"/>
      <c r="O5" s="146" t="s">
        <v>105</v>
      </c>
      <c r="P5" s="139" t="str">
        <f>Q3</f>
        <v>ISIC 01T03</v>
      </c>
      <c r="Q5" s="210"/>
      <c r="T5" s="140" t="str">
        <v/>
      </c>
      <c r="U5" s="140" t="str">
        <f t="shared" ref="U5:U39" si="1">T6</f>
        <v>ISIC 10T12</v>
      </c>
    </row>
    <row r="6" spans="1:21" ht="14.15" customHeight="1" x14ac:dyDescent="0.35">
      <c r="A6" s="86" t="s">
        <v>247</v>
      </c>
      <c r="B6" s="147">
        <v>4</v>
      </c>
      <c r="C6" s="148" t="s">
        <v>431</v>
      </c>
      <c r="D6" s="149" t="s">
        <v>432</v>
      </c>
      <c r="E6" s="149" t="s">
        <v>433</v>
      </c>
      <c r="F6" s="149" t="s">
        <v>433</v>
      </c>
      <c r="G6" s="211" t="s">
        <v>434</v>
      </c>
      <c r="I6" s="136"/>
      <c r="J6" s="137" t="s">
        <v>99</v>
      </c>
      <c r="K6" s="137" t="str">
        <f t="shared" si="0"/>
        <v>ISIC 05-09</v>
      </c>
      <c r="L6" s="138" t="str">
        <f>'Correspondance tables'!P6</f>
        <v>ISIC 05T09</v>
      </c>
      <c r="M6" s="136"/>
      <c r="O6" s="214" t="s">
        <v>106</v>
      </c>
      <c r="P6" s="214" t="s">
        <v>107</v>
      </c>
      <c r="Q6" s="150" t="s">
        <v>88</v>
      </c>
      <c r="T6" s="140" t="str">
        <v>ISIC 10T12</v>
      </c>
      <c r="U6" s="140" t="str">
        <f t="shared" si="1"/>
        <v>ISIC 13T15</v>
      </c>
    </row>
    <row r="7" spans="1:21" ht="15" customHeight="1" x14ac:dyDescent="0.35">
      <c r="A7" s="86" t="s">
        <v>331</v>
      </c>
      <c r="B7" s="147">
        <v>5</v>
      </c>
      <c r="C7" s="148" t="s">
        <v>435</v>
      </c>
      <c r="D7" s="149" t="s">
        <v>436</v>
      </c>
      <c r="E7" s="149" t="s">
        <v>437</v>
      </c>
      <c r="F7" s="217" t="s">
        <v>438</v>
      </c>
      <c r="G7" s="212"/>
      <c r="I7" s="136"/>
      <c r="J7" s="137" t="s">
        <v>439</v>
      </c>
      <c r="K7" s="137" t="str">
        <f t="shared" si="0"/>
        <v>ISIC 10-12</v>
      </c>
      <c r="L7" s="138" t="str">
        <f>'Correspondance tables'!P10</f>
        <v>ISIC 10T12</v>
      </c>
      <c r="M7" s="136"/>
      <c r="O7" s="215"/>
      <c r="P7" s="215"/>
      <c r="Q7" s="151" t="s">
        <v>89</v>
      </c>
      <c r="T7" s="140" t="str">
        <v>ISIC 13T15</v>
      </c>
      <c r="U7" s="140" t="str">
        <f t="shared" si="1"/>
        <v>ISIC 16</v>
      </c>
    </row>
    <row r="8" spans="1:21" ht="15" customHeight="1" x14ac:dyDescent="0.35">
      <c r="A8" s="86" t="s">
        <v>332</v>
      </c>
      <c r="B8" s="147">
        <v>6</v>
      </c>
      <c r="C8" s="148" t="s">
        <v>440</v>
      </c>
      <c r="D8" s="149" t="s">
        <v>441</v>
      </c>
      <c r="E8" s="149" t="s">
        <v>442</v>
      </c>
      <c r="F8" s="218"/>
      <c r="G8" s="212"/>
      <c r="I8" s="136"/>
      <c r="J8" s="137" t="s">
        <v>443</v>
      </c>
      <c r="K8" s="137" t="str">
        <f t="shared" si="0"/>
        <v>ISIC 13-15</v>
      </c>
      <c r="L8" s="138" t="str">
        <f>'Correspondance tables'!P11</f>
        <v>ISIC 13T15</v>
      </c>
      <c r="M8" s="136"/>
      <c r="O8" s="215"/>
      <c r="P8" s="215"/>
      <c r="Q8" s="151" t="s">
        <v>3</v>
      </c>
      <c r="T8" s="140" t="str">
        <v>ISIC 16</v>
      </c>
      <c r="U8" s="140" t="str">
        <f t="shared" si="1"/>
        <v>ISIC 17T18</v>
      </c>
    </row>
    <row r="9" spans="1:21" ht="27" customHeight="1" thickBot="1" x14ac:dyDescent="0.4">
      <c r="A9" s="86" t="s">
        <v>333</v>
      </c>
      <c r="B9" s="133">
        <v>7</v>
      </c>
      <c r="C9" s="134" t="s">
        <v>444</v>
      </c>
      <c r="D9" s="152">
        <v>16</v>
      </c>
      <c r="E9" s="217" t="s">
        <v>445</v>
      </c>
      <c r="F9" s="218"/>
      <c r="G9" s="212"/>
      <c r="I9" s="136"/>
      <c r="J9" s="137" t="s">
        <v>446</v>
      </c>
      <c r="K9" s="137" t="str">
        <f t="shared" si="0"/>
        <v>ISIC 16</v>
      </c>
      <c r="L9" s="138" t="str">
        <f>'Correspondance tables'!P12</f>
        <v>ISIC 16</v>
      </c>
      <c r="M9" s="136"/>
      <c r="O9" s="216"/>
      <c r="P9" s="216"/>
      <c r="Q9" s="153" t="s">
        <v>4</v>
      </c>
      <c r="T9" s="140" t="str">
        <v>ISIC 17T18</v>
      </c>
      <c r="U9" s="140" t="str">
        <f t="shared" si="1"/>
        <v>ISIC 19</v>
      </c>
    </row>
    <row r="10" spans="1:21" ht="15" customHeight="1" x14ac:dyDescent="0.35">
      <c r="A10" s="86" t="s">
        <v>334</v>
      </c>
      <c r="B10" s="141">
        <v>8</v>
      </c>
      <c r="C10" s="142" t="s">
        <v>447</v>
      </c>
      <c r="D10" s="154">
        <v>17</v>
      </c>
      <c r="E10" s="218"/>
      <c r="F10" s="218"/>
      <c r="G10" s="212"/>
      <c r="I10" s="136"/>
      <c r="J10" s="137" t="s">
        <v>446</v>
      </c>
      <c r="K10" s="137" t="str">
        <f t="shared" si="0"/>
        <v>ISIC 17</v>
      </c>
      <c r="L10" s="138" t="str">
        <f>'Correspondance tables'!P13</f>
        <v>ISIC 17T18</v>
      </c>
      <c r="M10" s="136"/>
      <c r="O10" s="155" t="s">
        <v>108</v>
      </c>
      <c r="P10" s="156" t="s">
        <v>5</v>
      </c>
      <c r="Q10" s="156" t="s">
        <v>5</v>
      </c>
      <c r="T10" s="140" t="str">
        <v>ISIC 19</v>
      </c>
      <c r="U10" s="140" t="str">
        <f t="shared" si="1"/>
        <v>ISIC 20</v>
      </c>
    </row>
    <row r="11" spans="1:21" ht="14.15" customHeight="1" x14ac:dyDescent="0.35">
      <c r="A11" s="86" t="s">
        <v>335</v>
      </c>
      <c r="B11" s="144">
        <v>9</v>
      </c>
      <c r="C11" s="127" t="s">
        <v>448</v>
      </c>
      <c r="D11" s="157">
        <v>18</v>
      </c>
      <c r="E11" s="219"/>
      <c r="F11" s="218"/>
      <c r="G11" s="212"/>
      <c r="I11" s="136"/>
      <c r="J11" s="137" t="s">
        <v>446</v>
      </c>
      <c r="K11" s="137" t="str">
        <f t="shared" si="0"/>
        <v>ISIC 18</v>
      </c>
      <c r="L11" s="138" t="str">
        <f>'Correspondance tables'!P14</f>
        <v>ISIC 17T18</v>
      </c>
      <c r="M11" s="136"/>
      <c r="O11" s="139" t="s">
        <v>109</v>
      </c>
      <c r="P11" s="158" t="s">
        <v>6</v>
      </c>
      <c r="Q11" s="158" t="s">
        <v>6</v>
      </c>
      <c r="T11" s="140" t="str">
        <v>ISIC 20</v>
      </c>
      <c r="U11" s="140" t="str">
        <f t="shared" si="1"/>
        <v>ISIC 21</v>
      </c>
    </row>
    <row r="12" spans="1:21" ht="15" customHeight="1" x14ac:dyDescent="0.35">
      <c r="A12" s="86" t="s">
        <v>336</v>
      </c>
      <c r="B12" s="147">
        <v>10</v>
      </c>
      <c r="C12" s="148" t="s">
        <v>449</v>
      </c>
      <c r="D12" s="159">
        <v>19</v>
      </c>
      <c r="E12" s="149" t="s">
        <v>450</v>
      </c>
      <c r="F12" s="218"/>
      <c r="G12" s="212"/>
      <c r="I12" s="136"/>
      <c r="J12" s="137" t="s">
        <v>451</v>
      </c>
      <c r="K12" s="137" t="str">
        <f t="shared" si="0"/>
        <v>ISIC 19</v>
      </c>
      <c r="L12" s="138" t="str">
        <f>'Correspondance tables'!P15</f>
        <v>ISIC 19</v>
      </c>
      <c r="M12" s="136"/>
      <c r="O12" s="139" t="s">
        <v>7</v>
      </c>
      <c r="P12" s="158" t="s">
        <v>7</v>
      </c>
      <c r="Q12" s="158" t="s">
        <v>7</v>
      </c>
      <c r="T12" s="140" t="str">
        <v>ISIC 21</v>
      </c>
      <c r="U12" s="140" t="str">
        <f t="shared" si="1"/>
        <v>ISIC 22</v>
      </c>
    </row>
    <row r="13" spans="1:21" ht="14.15" customHeight="1" x14ac:dyDescent="0.35">
      <c r="A13" s="86" t="s">
        <v>337</v>
      </c>
      <c r="B13" s="147">
        <v>11</v>
      </c>
      <c r="C13" s="148" t="s">
        <v>452</v>
      </c>
      <c r="D13" s="159">
        <v>20</v>
      </c>
      <c r="E13" s="149" t="s">
        <v>453</v>
      </c>
      <c r="F13" s="218"/>
      <c r="G13" s="212"/>
      <c r="I13" s="136"/>
      <c r="J13" s="137" t="s">
        <v>454</v>
      </c>
      <c r="K13" s="137" t="str">
        <f t="shared" si="0"/>
        <v>ISIC 20</v>
      </c>
      <c r="L13" s="138" t="str">
        <f>'Correspondance tables'!P16</f>
        <v>ISIC 20</v>
      </c>
      <c r="M13" s="136"/>
      <c r="O13" s="139" t="s">
        <v>110</v>
      </c>
      <c r="P13" s="139" t="str">
        <f>Q13</f>
        <v>ISIC 17T18</v>
      </c>
      <c r="Q13" s="209" t="s">
        <v>8</v>
      </c>
      <c r="T13" s="140" t="str">
        <v>ISIC 22</v>
      </c>
      <c r="U13" s="140" t="str">
        <f t="shared" si="1"/>
        <v>ISIC 23</v>
      </c>
    </row>
    <row r="14" spans="1:21" ht="15" customHeight="1" x14ac:dyDescent="0.35">
      <c r="A14" s="86" t="s">
        <v>338</v>
      </c>
      <c r="B14" s="147">
        <v>12</v>
      </c>
      <c r="C14" s="148" t="s">
        <v>455</v>
      </c>
      <c r="D14" s="159">
        <v>21</v>
      </c>
      <c r="E14" s="149" t="s">
        <v>456</v>
      </c>
      <c r="F14" s="218"/>
      <c r="G14" s="212"/>
      <c r="I14" s="136"/>
      <c r="J14" s="137" t="s">
        <v>454</v>
      </c>
      <c r="K14" s="137" t="str">
        <f t="shared" si="0"/>
        <v>ISIC 21</v>
      </c>
      <c r="L14" s="138" t="str">
        <f>'Correspondance tables'!P17</f>
        <v>ISIC 21</v>
      </c>
      <c r="M14" s="136"/>
      <c r="O14" s="139" t="s">
        <v>111</v>
      </c>
      <c r="P14" s="139" t="str">
        <f>Q13</f>
        <v>ISIC 17T18</v>
      </c>
      <c r="Q14" s="209"/>
      <c r="T14" s="140" t="str">
        <v>ISIC 23</v>
      </c>
      <c r="U14" s="140" t="str">
        <f t="shared" si="1"/>
        <v>ISIC 24</v>
      </c>
    </row>
    <row r="15" spans="1:21" ht="15" customHeight="1" x14ac:dyDescent="0.35">
      <c r="A15" s="86" t="s">
        <v>339</v>
      </c>
      <c r="B15" s="133">
        <v>13</v>
      </c>
      <c r="C15" s="134" t="s">
        <v>457</v>
      </c>
      <c r="D15" s="152">
        <v>22</v>
      </c>
      <c r="E15" s="221" t="s">
        <v>458</v>
      </c>
      <c r="F15" s="218"/>
      <c r="G15" s="212"/>
      <c r="I15" s="136"/>
      <c r="J15" s="137" t="s">
        <v>459</v>
      </c>
      <c r="K15" s="137" t="str">
        <f t="shared" si="0"/>
        <v>ISIC 22</v>
      </c>
      <c r="L15" s="138" t="str">
        <f>'Correspondance tables'!P18</f>
        <v>ISIC 22</v>
      </c>
      <c r="M15" s="136"/>
      <c r="O15" s="139" t="s">
        <v>9</v>
      </c>
      <c r="P15" s="158" t="s">
        <v>9</v>
      </c>
      <c r="Q15" s="158" t="s">
        <v>9</v>
      </c>
      <c r="T15" s="140" t="str">
        <v>ISIC 24</v>
      </c>
      <c r="U15" s="140" t="str">
        <f t="shared" si="1"/>
        <v>ISIC 25</v>
      </c>
    </row>
    <row r="16" spans="1:21" ht="14.15" customHeight="1" x14ac:dyDescent="0.35">
      <c r="A16" s="86" t="s">
        <v>340</v>
      </c>
      <c r="B16" s="144">
        <v>14</v>
      </c>
      <c r="C16" s="127" t="s">
        <v>460</v>
      </c>
      <c r="D16" s="157">
        <v>23</v>
      </c>
      <c r="E16" s="222"/>
      <c r="F16" s="218"/>
      <c r="G16" s="212"/>
      <c r="I16" s="136"/>
      <c r="J16" s="137" t="s">
        <v>459</v>
      </c>
      <c r="K16" s="137" t="str">
        <f t="shared" si="0"/>
        <v>ISIC 23</v>
      </c>
      <c r="L16" s="138" t="str">
        <f>'Correspondance tables'!P19</f>
        <v>ISIC 23</v>
      </c>
      <c r="M16" s="136"/>
      <c r="O16" s="139" t="s">
        <v>48</v>
      </c>
      <c r="P16" s="158" t="s">
        <v>48</v>
      </c>
      <c r="Q16" s="158" t="s">
        <v>48</v>
      </c>
      <c r="T16" s="140" t="str">
        <v>ISIC 25</v>
      </c>
      <c r="U16" s="140" t="str">
        <f t="shared" si="1"/>
        <v>ISIC 26</v>
      </c>
    </row>
    <row r="17" spans="1:21" ht="15" customHeight="1" x14ac:dyDescent="0.35">
      <c r="A17" s="86" t="s">
        <v>341</v>
      </c>
      <c r="B17" s="133">
        <v>15</v>
      </c>
      <c r="C17" s="134" t="s">
        <v>461</v>
      </c>
      <c r="D17" s="152">
        <v>24</v>
      </c>
      <c r="E17" s="221" t="s">
        <v>462</v>
      </c>
      <c r="F17" s="218"/>
      <c r="G17" s="212"/>
      <c r="I17" s="136"/>
      <c r="J17" s="137" t="s">
        <v>463</v>
      </c>
      <c r="K17" s="137" t="str">
        <f t="shared" si="0"/>
        <v>ISIC 24</v>
      </c>
      <c r="L17" s="138" t="str">
        <f>'Correspondance tables'!P21</f>
        <v>ISIC 24</v>
      </c>
      <c r="M17" s="136"/>
      <c r="O17" s="139" t="s">
        <v>49</v>
      </c>
      <c r="P17" s="158" t="s">
        <v>49</v>
      </c>
      <c r="Q17" s="158" t="s">
        <v>49</v>
      </c>
      <c r="T17" s="140" t="str">
        <v>ISIC 26</v>
      </c>
      <c r="U17" s="140" t="str">
        <f t="shared" si="1"/>
        <v>ISIC 27</v>
      </c>
    </row>
    <row r="18" spans="1:21" ht="15" customHeight="1" thickBot="1" x14ac:dyDescent="0.4">
      <c r="A18" s="86" t="s">
        <v>342</v>
      </c>
      <c r="B18" s="144">
        <v>16</v>
      </c>
      <c r="C18" s="127" t="s">
        <v>464</v>
      </c>
      <c r="D18" s="157">
        <v>25</v>
      </c>
      <c r="E18" s="222"/>
      <c r="F18" s="218"/>
      <c r="G18" s="212"/>
      <c r="I18" s="136"/>
      <c r="J18" s="137" t="s">
        <v>463</v>
      </c>
      <c r="K18" s="137" t="str">
        <f t="shared" si="0"/>
        <v>ISIC 25</v>
      </c>
      <c r="L18" s="138" t="str">
        <f>'Correspondance tables'!P23</f>
        <v>ISIC 25</v>
      </c>
      <c r="M18" s="136"/>
      <c r="O18" s="146" t="s">
        <v>10</v>
      </c>
      <c r="P18" s="160" t="s">
        <v>10</v>
      </c>
      <c r="Q18" s="160" t="s">
        <v>10</v>
      </c>
      <c r="T18" s="140" t="str">
        <v>ISIC 27</v>
      </c>
      <c r="U18" s="140" t="str">
        <f t="shared" si="1"/>
        <v>ISIC 28</v>
      </c>
    </row>
    <row r="19" spans="1:21" ht="14.15" customHeight="1" x14ac:dyDescent="0.35">
      <c r="A19" s="86" t="s">
        <v>343</v>
      </c>
      <c r="B19" s="147">
        <v>17</v>
      </c>
      <c r="C19" s="148" t="s">
        <v>465</v>
      </c>
      <c r="D19" s="159">
        <v>26</v>
      </c>
      <c r="E19" s="149" t="s">
        <v>466</v>
      </c>
      <c r="F19" s="218"/>
      <c r="G19" s="212"/>
      <c r="I19" s="136"/>
      <c r="J19" s="137" t="s">
        <v>467</v>
      </c>
      <c r="K19" s="137" t="str">
        <f t="shared" si="0"/>
        <v>ISIC 26</v>
      </c>
      <c r="L19" s="138" t="str">
        <f>'Correspondance tables'!P24</f>
        <v>ISIC 26</v>
      </c>
      <c r="M19" s="136"/>
      <c r="O19" s="214" t="s">
        <v>11</v>
      </c>
      <c r="P19" s="214" t="s">
        <v>11</v>
      </c>
      <c r="Q19" s="150" t="s">
        <v>92</v>
      </c>
      <c r="T19" s="140" t="str">
        <v>ISIC 28</v>
      </c>
      <c r="U19" s="140" t="str">
        <f t="shared" si="1"/>
        <v>ISIC 29</v>
      </c>
    </row>
    <row r="20" spans="1:21" ht="15" customHeight="1" thickBot="1" x14ac:dyDescent="0.4">
      <c r="A20" s="86" t="s">
        <v>344</v>
      </c>
      <c r="B20" s="147">
        <v>18</v>
      </c>
      <c r="C20" s="148" t="s">
        <v>468</v>
      </c>
      <c r="D20" s="159">
        <v>27</v>
      </c>
      <c r="E20" s="149" t="s">
        <v>469</v>
      </c>
      <c r="F20" s="218"/>
      <c r="G20" s="212"/>
      <c r="I20" s="136"/>
      <c r="J20" s="137" t="s">
        <v>467</v>
      </c>
      <c r="K20" s="137" t="str">
        <f t="shared" si="0"/>
        <v>ISIC 27</v>
      </c>
      <c r="L20" s="138" t="str">
        <f>'Correspondance tables'!P25</f>
        <v>ISIC 27</v>
      </c>
      <c r="M20" s="136"/>
      <c r="O20" s="220"/>
      <c r="P20" s="220"/>
      <c r="Q20" s="161" t="s">
        <v>93</v>
      </c>
      <c r="T20" s="140" t="str">
        <v>ISIC 29</v>
      </c>
      <c r="U20" s="140" t="str">
        <f t="shared" si="1"/>
        <v>ISIC 30</v>
      </c>
    </row>
    <row r="21" spans="1:21" ht="15" customHeight="1" x14ac:dyDescent="0.35">
      <c r="A21" s="86" t="s">
        <v>345</v>
      </c>
      <c r="B21" s="147">
        <v>19</v>
      </c>
      <c r="C21" s="148" t="s">
        <v>470</v>
      </c>
      <c r="D21" s="159">
        <v>28</v>
      </c>
      <c r="E21" s="149" t="s">
        <v>471</v>
      </c>
      <c r="F21" s="218"/>
      <c r="G21" s="212"/>
      <c r="I21" s="136"/>
      <c r="J21" s="137" t="s">
        <v>472</v>
      </c>
      <c r="K21" s="137" t="str">
        <f t="shared" si="0"/>
        <v>ISIC 28</v>
      </c>
      <c r="L21" s="138" t="str">
        <f>'Correspondance tables'!P26</f>
        <v>ISIC 28</v>
      </c>
      <c r="M21" s="136"/>
      <c r="O21" s="214" t="s">
        <v>12</v>
      </c>
      <c r="P21" s="214" t="s">
        <v>12</v>
      </c>
      <c r="Q21" s="150" t="s">
        <v>94</v>
      </c>
      <c r="T21" s="140" t="str">
        <v>ISIC 30</v>
      </c>
      <c r="U21" s="140" t="str">
        <f t="shared" si="1"/>
        <v>ISIC 31T33</v>
      </c>
    </row>
    <row r="22" spans="1:21" ht="14.15" customHeight="1" thickBot="1" x14ac:dyDescent="0.4">
      <c r="A22" s="86" t="s">
        <v>346</v>
      </c>
      <c r="B22" s="133">
        <v>20</v>
      </c>
      <c r="C22" s="134" t="s">
        <v>473</v>
      </c>
      <c r="D22" s="152">
        <v>29</v>
      </c>
      <c r="E22" s="221" t="s">
        <v>474</v>
      </c>
      <c r="F22" s="218"/>
      <c r="G22" s="212"/>
      <c r="I22" s="136"/>
      <c r="J22" s="137" t="s">
        <v>475</v>
      </c>
      <c r="K22" s="137" t="str">
        <f t="shared" si="0"/>
        <v>ISIC 29</v>
      </c>
      <c r="L22" s="138" t="str">
        <f>'Correspondance tables'!P27</f>
        <v>ISIC 29</v>
      </c>
      <c r="M22" s="136"/>
      <c r="O22" s="216"/>
      <c r="P22" s="216"/>
      <c r="Q22" s="153" t="s">
        <v>95</v>
      </c>
      <c r="T22" s="140" t="str">
        <v>ISIC 31T33</v>
      </c>
      <c r="U22" s="140" t="str">
        <f t="shared" si="1"/>
        <v>ISIC 35</v>
      </c>
    </row>
    <row r="23" spans="1:21" ht="15" customHeight="1" x14ac:dyDescent="0.35">
      <c r="A23" s="86" t="s">
        <v>347</v>
      </c>
      <c r="B23" s="144">
        <v>21</v>
      </c>
      <c r="C23" s="127" t="s">
        <v>476</v>
      </c>
      <c r="D23" s="157">
        <v>30</v>
      </c>
      <c r="E23" s="222"/>
      <c r="F23" s="218"/>
      <c r="G23" s="212"/>
      <c r="I23" s="136"/>
      <c r="J23" s="137" t="s">
        <v>475</v>
      </c>
      <c r="K23" s="137" t="str">
        <f t="shared" si="0"/>
        <v>ISIC 30</v>
      </c>
      <c r="L23" s="138" t="str">
        <f>'Correspondance tables'!P28</f>
        <v>ISIC 30</v>
      </c>
      <c r="M23" s="136"/>
      <c r="O23" s="155" t="s">
        <v>13</v>
      </c>
      <c r="P23" s="156" t="s">
        <v>13</v>
      </c>
      <c r="Q23" s="156" t="s">
        <v>13</v>
      </c>
      <c r="T23" s="140" t="str">
        <v>ISIC 35</v>
      </c>
      <c r="U23" s="140" t="str">
        <f t="shared" si="1"/>
        <v>ISIC 36T39</v>
      </c>
    </row>
    <row r="24" spans="1:21" ht="15" customHeight="1" x14ac:dyDescent="0.35">
      <c r="A24" s="86" t="s">
        <v>348</v>
      </c>
      <c r="B24" s="133">
        <v>22</v>
      </c>
      <c r="C24" s="134" t="s">
        <v>477</v>
      </c>
      <c r="D24" s="162" t="s">
        <v>478</v>
      </c>
      <c r="E24" s="221" t="s">
        <v>479</v>
      </c>
      <c r="F24" s="218"/>
      <c r="G24" s="212"/>
      <c r="I24" s="136"/>
      <c r="J24" s="137" t="s">
        <v>480</v>
      </c>
      <c r="K24" s="137" t="str">
        <f t="shared" si="0"/>
        <v>ISIC 31-32</v>
      </c>
      <c r="L24" s="138" t="str">
        <f>'Correspondance tables'!P29</f>
        <v>ISIC 31T33</v>
      </c>
      <c r="M24" s="136"/>
      <c r="O24" s="139" t="s">
        <v>14</v>
      </c>
      <c r="P24" s="158" t="s">
        <v>14</v>
      </c>
      <c r="Q24" s="158" t="s">
        <v>14</v>
      </c>
      <c r="T24" s="140" t="str">
        <v>ISIC 36T39</v>
      </c>
      <c r="U24" s="140" t="str">
        <f t="shared" si="1"/>
        <v>ISIC 41T43</v>
      </c>
    </row>
    <row r="25" spans="1:21" ht="14.15" customHeight="1" x14ac:dyDescent="0.35">
      <c r="A25" s="86" t="s">
        <v>349</v>
      </c>
      <c r="B25" s="144">
        <v>23</v>
      </c>
      <c r="C25" s="127" t="s">
        <v>481</v>
      </c>
      <c r="D25" s="157">
        <v>33</v>
      </c>
      <c r="E25" s="222"/>
      <c r="F25" s="219"/>
      <c r="G25" s="212"/>
      <c r="I25" s="136"/>
      <c r="J25" s="137" t="s">
        <v>480</v>
      </c>
      <c r="K25" s="137" t="str">
        <f t="shared" si="0"/>
        <v>ISIC 33</v>
      </c>
      <c r="L25" s="138" t="str">
        <f>'Correspondance tables'!P30</f>
        <v>ISIC 31T33</v>
      </c>
      <c r="M25" s="136"/>
      <c r="O25" s="139" t="s">
        <v>15</v>
      </c>
      <c r="P25" s="158" t="s">
        <v>15</v>
      </c>
      <c r="Q25" s="158" t="s">
        <v>15</v>
      </c>
      <c r="T25" s="140" t="str">
        <v>ISIC 41T43</v>
      </c>
      <c r="U25" s="140" t="str">
        <f t="shared" si="1"/>
        <v>ISIC 45T47</v>
      </c>
    </row>
    <row r="26" spans="1:21" ht="15" customHeight="1" x14ac:dyDescent="0.35">
      <c r="A26" s="86" t="s">
        <v>350</v>
      </c>
      <c r="B26" s="147">
        <v>24</v>
      </c>
      <c r="C26" s="148" t="s">
        <v>482</v>
      </c>
      <c r="D26" s="159">
        <v>35</v>
      </c>
      <c r="E26" s="149" t="s">
        <v>483</v>
      </c>
      <c r="F26" s="149" t="s">
        <v>483</v>
      </c>
      <c r="G26" s="212"/>
      <c r="I26" s="136"/>
      <c r="J26" s="137" t="s">
        <v>484</v>
      </c>
      <c r="K26" s="137" t="str">
        <f t="shared" si="0"/>
        <v>ISIC 35</v>
      </c>
      <c r="L26" s="138" t="str">
        <f>'Correspondance tables'!P31</f>
        <v>ISIC 35</v>
      </c>
      <c r="M26" s="136"/>
      <c r="O26" s="139" t="s">
        <v>16</v>
      </c>
      <c r="P26" s="158" t="s">
        <v>16</v>
      </c>
      <c r="Q26" s="158" t="s">
        <v>16</v>
      </c>
      <c r="T26" s="140" t="str">
        <v>ISIC 45T47</v>
      </c>
      <c r="U26" s="140" t="str">
        <f t="shared" si="1"/>
        <v>ISIC 49T53</v>
      </c>
    </row>
    <row r="27" spans="1:21" ht="15" customHeight="1" x14ac:dyDescent="0.35">
      <c r="A27" s="86" t="s">
        <v>351</v>
      </c>
      <c r="B27" s="133">
        <v>25</v>
      </c>
      <c r="C27" s="134" t="s">
        <v>485</v>
      </c>
      <c r="D27" s="152">
        <v>36</v>
      </c>
      <c r="E27" s="217" t="s">
        <v>486</v>
      </c>
      <c r="F27" s="217" t="s">
        <v>486</v>
      </c>
      <c r="G27" s="212"/>
      <c r="I27" s="136"/>
      <c r="J27" s="137" t="s">
        <v>484</v>
      </c>
      <c r="K27" s="137" t="str">
        <f t="shared" si="0"/>
        <v>ISIC 36</v>
      </c>
      <c r="L27" s="138" t="str">
        <f>'Correspondance tables'!P33</f>
        <v>ISIC 36T39</v>
      </c>
      <c r="M27" s="136"/>
      <c r="O27" s="139" t="s">
        <v>17</v>
      </c>
      <c r="P27" s="158" t="s">
        <v>17</v>
      </c>
      <c r="Q27" s="158" t="s">
        <v>17</v>
      </c>
      <c r="T27" s="140" t="str">
        <v>ISIC 49T53</v>
      </c>
      <c r="U27" s="140" t="str">
        <f t="shared" si="1"/>
        <v>ISIC 55T56</v>
      </c>
    </row>
    <row r="28" spans="1:21" ht="27" customHeight="1" x14ac:dyDescent="0.35">
      <c r="A28" s="86" t="s">
        <v>352</v>
      </c>
      <c r="B28" s="144">
        <v>26</v>
      </c>
      <c r="C28" s="127" t="s">
        <v>487</v>
      </c>
      <c r="D28" s="163" t="s">
        <v>488</v>
      </c>
      <c r="E28" s="219"/>
      <c r="F28" s="219"/>
      <c r="G28" s="213"/>
      <c r="I28" s="136"/>
      <c r="J28" s="137" t="s">
        <v>484</v>
      </c>
      <c r="K28" s="137" t="str">
        <f t="shared" si="0"/>
        <v>ISIC 37-39</v>
      </c>
      <c r="L28" s="138" t="str">
        <f>'Correspondance tables'!P34</f>
        <v>ISIC 36T39</v>
      </c>
      <c r="M28" s="136"/>
      <c r="O28" s="139" t="s">
        <v>18</v>
      </c>
      <c r="P28" s="158" t="s">
        <v>18</v>
      </c>
      <c r="Q28" s="158" t="s">
        <v>18</v>
      </c>
      <c r="T28" s="140" t="str">
        <v>ISIC 55T56</v>
      </c>
      <c r="U28" s="140" t="str">
        <f t="shared" si="1"/>
        <v>ISIC 58T60</v>
      </c>
    </row>
    <row r="29" spans="1:21" ht="14.15" customHeight="1" x14ac:dyDescent="0.35">
      <c r="A29" s="86" t="s">
        <v>353</v>
      </c>
      <c r="B29" s="147">
        <v>27</v>
      </c>
      <c r="C29" s="148" t="s">
        <v>489</v>
      </c>
      <c r="D29" s="149" t="s">
        <v>490</v>
      </c>
      <c r="E29" s="149" t="s">
        <v>491</v>
      </c>
      <c r="F29" s="149" t="s">
        <v>491</v>
      </c>
      <c r="G29" s="164" t="s">
        <v>491</v>
      </c>
      <c r="I29" s="165"/>
      <c r="J29" s="137" t="s">
        <v>100</v>
      </c>
      <c r="K29" s="137" t="str">
        <f t="shared" si="0"/>
        <v>ISIC 41-43</v>
      </c>
      <c r="L29" s="138" t="str">
        <f>'Correspondance tables'!P35</f>
        <v>ISIC 41T43</v>
      </c>
      <c r="M29" s="136"/>
      <c r="O29" s="139" t="s">
        <v>112</v>
      </c>
      <c r="P29" s="139" t="str">
        <f>Q29</f>
        <v>ISIC 31T33</v>
      </c>
      <c r="Q29" s="224" t="s">
        <v>19</v>
      </c>
      <c r="T29" s="140" t="str">
        <v>ISIC 58T60</v>
      </c>
      <c r="U29" s="140" t="str">
        <f t="shared" si="1"/>
        <v>ISIC 61</v>
      </c>
    </row>
    <row r="30" spans="1:21" ht="15" customHeight="1" thickBot="1" x14ac:dyDescent="0.4">
      <c r="A30" s="86" t="s">
        <v>354</v>
      </c>
      <c r="B30" s="133">
        <v>28</v>
      </c>
      <c r="C30" s="134" t="s">
        <v>492</v>
      </c>
      <c r="D30" s="152">
        <v>45</v>
      </c>
      <c r="E30" s="217" t="s">
        <v>493</v>
      </c>
      <c r="F30" s="217" t="s">
        <v>493</v>
      </c>
      <c r="G30" s="211" t="s">
        <v>494</v>
      </c>
      <c r="I30" s="136"/>
      <c r="J30" s="137" t="s">
        <v>495</v>
      </c>
      <c r="K30" s="137" t="str">
        <f t="shared" si="0"/>
        <v>ISIC 45</v>
      </c>
      <c r="L30" s="138" t="str">
        <f>'Correspondance tables'!P36</f>
        <v>ISIC 45T47</v>
      </c>
      <c r="M30" s="136"/>
      <c r="O30" s="146" t="s">
        <v>113</v>
      </c>
      <c r="P30" s="146" t="str">
        <f>Q29</f>
        <v>ISIC 31T33</v>
      </c>
      <c r="Q30" s="225"/>
      <c r="T30" s="140" t="str">
        <v>ISIC 61</v>
      </c>
      <c r="U30" s="140" t="str">
        <f t="shared" si="1"/>
        <v>ISIC 62T63</v>
      </c>
    </row>
    <row r="31" spans="1:21" ht="15" customHeight="1" x14ac:dyDescent="0.35">
      <c r="A31" s="86" t="s">
        <v>355</v>
      </c>
      <c r="B31" s="141">
        <v>29</v>
      </c>
      <c r="C31" s="142" t="s">
        <v>496</v>
      </c>
      <c r="D31" s="154">
        <v>46</v>
      </c>
      <c r="E31" s="218"/>
      <c r="F31" s="218"/>
      <c r="G31" s="212"/>
      <c r="I31" s="136"/>
      <c r="J31" s="137" t="s">
        <v>497</v>
      </c>
      <c r="K31" s="137" t="str">
        <f t="shared" si="0"/>
        <v>ISIC 46</v>
      </c>
      <c r="L31" s="138" t="str">
        <f>'Correspondance tables'!P37</f>
        <v>ISIC 45T47</v>
      </c>
      <c r="M31" s="136"/>
      <c r="O31" s="226" t="s">
        <v>114</v>
      </c>
      <c r="P31" s="226" t="s">
        <v>114</v>
      </c>
      <c r="Q31" s="150" t="s">
        <v>97</v>
      </c>
      <c r="T31" s="140" t="str">
        <v>ISIC 62T63</v>
      </c>
      <c r="U31" s="140" t="str">
        <f t="shared" si="1"/>
        <v>ISIC 64T66</v>
      </c>
    </row>
    <row r="32" spans="1:21" ht="14.15" customHeight="1" thickBot="1" x14ac:dyDescent="0.4">
      <c r="A32" s="86" t="s">
        <v>356</v>
      </c>
      <c r="B32" s="144">
        <v>30</v>
      </c>
      <c r="C32" s="127" t="s">
        <v>498</v>
      </c>
      <c r="D32" s="157">
        <v>47</v>
      </c>
      <c r="E32" s="219"/>
      <c r="F32" s="219"/>
      <c r="G32" s="212"/>
      <c r="I32" s="136"/>
      <c r="J32" s="137" t="s">
        <v>499</v>
      </c>
      <c r="K32" s="137" t="str">
        <f t="shared" si="0"/>
        <v>ISIC 47</v>
      </c>
      <c r="L32" s="138" t="str">
        <f>'Correspondance tables'!P38</f>
        <v>ISIC 45T47</v>
      </c>
      <c r="M32" s="136"/>
      <c r="O32" s="227"/>
      <c r="P32" s="227"/>
      <c r="Q32" s="153" t="s">
        <v>98</v>
      </c>
      <c r="T32" s="140" t="str">
        <v>ISIC 64T66</v>
      </c>
      <c r="U32" s="140" t="str">
        <f t="shared" si="1"/>
        <v>ISIC 68</v>
      </c>
    </row>
    <row r="33" spans="1:21" ht="15" customHeight="1" x14ac:dyDescent="0.35">
      <c r="A33" s="86" t="s">
        <v>357</v>
      </c>
      <c r="B33" s="133">
        <v>31</v>
      </c>
      <c r="C33" s="134" t="s">
        <v>500</v>
      </c>
      <c r="D33" s="152">
        <v>49</v>
      </c>
      <c r="E33" s="217" t="s">
        <v>501</v>
      </c>
      <c r="F33" s="217" t="s">
        <v>501</v>
      </c>
      <c r="G33" s="212"/>
      <c r="I33" s="136"/>
      <c r="J33" s="137" t="s">
        <v>502</v>
      </c>
      <c r="K33" s="137" t="str">
        <f t="shared" si="0"/>
        <v>ISIC 49</v>
      </c>
      <c r="L33" s="138" t="str">
        <f>'Correspondance tables'!P39</f>
        <v>ISIC 49T53</v>
      </c>
      <c r="M33" s="136"/>
      <c r="O33" s="166" t="s">
        <v>115</v>
      </c>
      <c r="P33" s="167" t="str">
        <f>Q33</f>
        <v>ISIC 36T39</v>
      </c>
      <c r="Q33" s="228" t="s">
        <v>96</v>
      </c>
      <c r="T33" s="140" t="str">
        <v>ISIC 68</v>
      </c>
      <c r="U33" s="140" t="str">
        <f t="shared" si="1"/>
        <v>ISIC 69T82</v>
      </c>
    </row>
    <row r="34" spans="1:21" ht="15" customHeight="1" thickBot="1" x14ac:dyDescent="0.4">
      <c r="A34" s="86" t="s">
        <v>358</v>
      </c>
      <c r="B34" s="141">
        <v>32</v>
      </c>
      <c r="C34" s="142" t="s">
        <v>503</v>
      </c>
      <c r="D34" s="154">
        <v>50</v>
      </c>
      <c r="E34" s="218"/>
      <c r="F34" s="218"/>
      <c r="G34" s="212"/>
      <c r="I34" s="136"/>
      <c r="J34" s="137" t="s">
        <v>502</v>
      </c>
      <c r="K34" s="137" t="str">
        <f t="shared" si="0"/>
        <v>ISIC 50</v>
      </c>
      <c r="L34" s="138" t="str">
        <f>'Correspondance tables'!P40</f>
        <v>ISIC 49T53</v>
      </c>
      <c r="M34" s="136"/>
      <c r="O34" s="168" t="s">
        <v>116</v>
      </c>
      <c r="P34" s="169" t="str">
        <f>Q33</f>
        <v>ISIC 36T39</v>
      </c>
      <c r="Q34" s="229"/>
      <c r="T34" s="140" t="str">
        <v>ISIC 69T82</v>
      </c>
      <c r="U34" s="140" t="str">
        <f t="shared" si="1"/>
        <v>ISIC 84</v>
      </c>
    </row>
    <row r="35" spans="1:21" ht="14.15" customHeight="1" x14ac:dyDescent="0.35">
      <c r="A35" s="86" t="s">
        <v>359</v>
      </c>
      <c r="B35" s="141">
        <v>33</v>
      </c>
      <c r="C35" s="142" t="s">
        <v>504</v>
      </c>
      <c r="D35" s="154">
        <v>51</v>
      </c>
      <c r="E35" s="218"/>
      <c r="F35" s="218"/>
      <c r="G35" s="212"/>
      <c r="I35" s="136"/>
      <c r="J35" s="137" t="s">
        <v>502</v>
      </c>
      <c r="K35" s="137" t="str">
        <f t="shared" si="0"/>
        <v>ISIC 51</v>
      </c>
      <c r="L35" s="138" t="str">
        <f>'Correspondance tables'!P41</f>
        <v>ISIC 49T53</v>
      </c>
      <c r="M35" s="136"/>
      <c r="O35" s="155" t="s">
        <v>117</v>
      </c>
      <c r="P35" s="155" t="str">
        <f>Q35</f>
        <v>ISIC 41T43</v>
      </c>
      <c r="Q35" s="156" t="s">
        <v>20</v>
      </c>
      <c r="T35" s="140" t="str">
        <v>ISIC 84</v>
      </c>
      <c r="U35" s="140" t="str">
        <f t="shared" si="1"/>
        <v>ISIC 85</v>
      </c>
    </row>
    <row r="36" spans="1:21" ht="15" customHeight="1" x14ac:dyDescent="0.35">
      <c r="A36" s="86" t="s">
        <v>360</v>
      </c>
      <c r="B36" s="141">
        <v>34</v>
      </c>
      <c r="C36" s="142" t="s">
        <v>505</v>
      </c>
      <c r="D36" s="154">
        <v>52</v>
      </c>
      <c r="E36" s="218"/>
      <c r="F36" s="218"/>
      <c r="G36" s="212"/>
      <c r="I36" s="136"/>
      <c r="J36" s="137" t="s">
        <v>502</v>
      </c>
      <c r="K36" s="137" t="str">
        <f t="shared" si="0"/>
        <v>ISIC 52</v>
      </c>
      <c r="L36" s="138" t="str">
        <f>'Correspondance tables'!P42</f>
        <v>ISIC 49T53</v>
      </c>
      <c r="M36" s="136"/>
      <c r="O36" s="139" t="s">
        <v>118</v>
      </c>
      <c r="P36" s="139" t="str">
        <f>Q36</f>
        <v>ISIC 45T47</v>
      </c>
      <c r="Q36" s="209" t="s">
        <v>21</v>
      </c>
      <c r="T36" s="140" t="str">
        <v>ISIC 85</v>
      </c>
      <c r="U36" s="140" t="str">
        <f t="shared" si="1"/>
        <v>ISIC 86T88</v>
      </c>
    </row>
    <row r="37" spans="1:21" ht="14.15" customHeight="1" x14ac:dyDescent="0.35">
      <c r="A37" s="86" t="s">
        <v>361</v>
      </c>
      <c r="B37" s="144">
        <v>35</v>
      </c>
      <c r="C37" s="127" t="s">
        <v>506</v>
      </c>
      <c r="D37" s="157">
        <v>53</v>
      </c>
      <c r="E37" s="219"/>
      <c r="F37" s="219"/>
      <c r="G37" s="212"/>
      <c r="I37" s="136"/>
      <c r="J37" s="137" t="s">
        <v>507</v>
      </c>
      <c r="K37" s="137" t="str">
        <f t="shared" si="0"/>
        <v>ISIC 53</v>
      </c>
      <c r="L37" s="138" t="str">
        <f>'Correspondance tables'!P43</f>
        <v>ISIC 49T53</v>
      </c>
      <c r="M37" s="136"/>
      <c r="O37" s="139" t="s">
        <v>119</v>
      </c>
      <c r="P37" s="139" t="str">
        <f>Q36</f>
        <v>ISIC 45T47</v>
      </c>
      <c r="Q37" s="209"/>
      <c r="T37" s="140" t="str">
        <v>ISIC 86T88</v>
      </c>
      <c r="U37" s="140" t="str">
        <f t="shared" si="1"/>
        <v>ISIC 90T96</v>
      </c>
    </row>
    <row r="38" spans="1:21" ht="15" customHeight="1" x14ac:dyDescent="0.35">
      <c r="A38" s="86" t="s">
        <v>362</v>
      </c>
      <c r="B38" s="147">
        <v>36</v>
      </c>
      <c r="C38" s="148" t="s">
        <v>508</v>
      </c>
      <c r="D38" s="149" t="s">
        <v>509</v>
      </c>
      <c r="E38" s="149" t="s">
        <v>510</v>
      </c>
      <c r="F38" s="149" t="s">
        <v>510</v>
      </c>
      <c r="G38" s="213"/>
      <c r="I38" s="136"/>
      <c r="J38" s="137" t="s">
        <v>101</v>
      </c>
      <c r="K38" s="137" t="str">
        <f t="shared" si="0"/>
        <v>ISIC 55-56</v>
      </c>
      <c r="L38" s="138" t="str">
        <f>'Correspondance tables'!P44</f>
        <v>ISIC 55T56</v>
      </c>
      <c r="M38" s="136"/>
      <c r="O38" s="139" t="s">
        <v>120</v>
      </c>
      <c r="P38" s="139" t="str">
        <f>Q36</f>
        <v>ISIC 45T47</v>
      </c>
      <c r="Q38" s="209"/>
      <c r="T38" s="140" t="str">
        <v>ISIC 90T96</v>
      </c>
      <c r="U38" s="140" t="str">
        <f t="shared" si="1"/>
        <v>ISIC 97T98</v>
      </c>
    </row>
    <row r="39" spans="1:21" ht="15" customHeight="1" x14ac:dyDescent="0.35">
      <c r="A39" s="86" t="s">
        <v>363</v>
      </c>
      <c r="B39" s="133">
        <v>37</v>
      </c>
      <c r="C39" s="134" t="s">
        <v>511</v>
      </c>
      <c r="D39" s="152">
        <v>58</v>
      </c>
      <c r="E39" s="221" t="s">
        <v>512</v>
      </c>
      <c r="F39" s="221" t="s">
        <v>513</v>
      </c>
      <c r="G39" s="231" t="s">
        <v>513</v>
      </c>
      <c r="I39" s="165"/>
      <c r="J39" s="137" t="s">
        <v>514</v>
      </c>
      <c r="K39" s="137" t="str">
        <f t="shared" si="0"/>
        <v>ISIC 58</v>
      </c>
      <c r="L39" s="138" t="str">
        <f>'Correspondance tables'!P45</f>
        <v>ISIC 58T60</v>
      </c>
      <c r="M39" s="136"/>
      <c r="O39" s="139" t="s">
        <v>121</v>
      </c>
      <c r="P39" s="139" t="str">
        <f>Q39</f>
        <v>ISIC 49T53</v>
      </c>
      <c r="Q39" s="209" t="s">
        <v>22</v>
      </c>
      <c r="T39" s="140" t="str">
        <v>ISIC 97T98</v>
      </c>
      <c r="U39" s="140" t="str">
        <f t="shared" si="1"/>
        <v>ISIC 99</v>
      </c>
    </row>
    <row r="40" spans="1:21" ht="14.15" customHeight="1" x14ac:dyDescent="0.35">
      <c r="A40" s="86" t="s">
        <v>364</v>
      </c>
      <c r="B40" s="144">
        <v>38</v>
      </c>
      <c r="C40" s="127" t="s">
        <v>515</v>
      </c>
      <c r="D40" s="163" t="s">
        <v>516</v>
      </c>
      <c r="E40" s="222"/>
      <c r="F40" s="230"/>
      <c r="G40" s="232"/>
      <c r="I40" s="165"/>
      <c r="J40" s="137" t="s">
        <v>514</v>
      </c>
      <c r="K40" s="137" t="str">
        <f t="shared" si="0"/>
        <v>ISIC 59-60</v>
      </c>
      <c r="L40" s="138" t="str">
        <f>'Correspondance tables'!P46</f>
        <v>ISIC 58T60</v>
      </c>
      <c r="M40" s="136"/>
      <c r="O40" s="139" t="s">
        <v>122</v>
      </c>
      <c r="P40" s="139" t="str">
        <f>Q39</f>
        <v>ISIC 49T53</v>
      </c>
      <c r="Q40" s="209"/>
      <c r="T40" s="124" t="str">
        <v>ISIC 99</v>
      </c>
    </row>
    <row r="41" spans="1:21" ht="12.75" customHeight="1" x14ac:dyDescent="0.35">
      <c r="A41" s="86" t="s">
        <v>365</v>
      </c>
      <c r="B41" s="147">
        <v>39</v>
      </c>
      <c r="C41" s="148" t="s">
        <v>517</v>
      </c>
      <c r="D41" s="159">
        <v>61</v>
      </c>
      <c r="E41" s="149" t="s">
        <v>518</v>
      </c>
      <c r="F41" s="230"/>
      <c r="G41" s="232"/>
      <c r="I41" s="165"/>
      <c r="J41" s="137" t="s">
        <v>519</v>
      </c>
      <c r="K41" s="137" t="str">
        <f t="shared" si="0"/>
        <v>ISIC 61</v>
      </c>
      <c r="L41" s="138" t="str">
        <f>'Correspondance tables'!P48</f>
        <v>ISIC 61</v>
      </c>
      <c r="M41" s="136"/>
      <c r="O41" s="139" t="s">
        <v>123</v>
      </c>
      <c r="P41" s="139" t="str">
        <f>Q39</f>
        <v>ISIC 49T53</v>
      </c>
      <c r="Q41" s="209"/>
    </row>
    <row r="42" spans="1:21" ht="12.75" customHeight="1" x14ac:dyDescent="0.35">
      <c r="A42" s="86" t="s">
        <v>366</v>
      </c>
      <c r="B42" s="147">
        <v>40</v>
      </c>
      <c r="C42" s="148" t="s">
        <v>520</v>
      </c>
      <c r="D42" s="149" t="s">
        <v>521</v>
      </c>
      <c r="E42" s="149" t="s">
        <v>522</v>
      </c>
      <c r="F42" s="222"/>
      <c r="G42" s="233"/>
      <c r="I42" s="165"/>
      <c r="J42" s="137" t="s">
        <v>523</v>
      </c>
      <c r="K42" s="137" t="str">
        <f t="shared" si="0"/>
        <v>ISIC 62-63</v>
      </c>
      <c r="L42" s="138" t="str">
        <f>'Correspondance tables'!P49</f>
        <v>ISIC 62T63</v>
      </c>
      <c r="M42" s="136"/>
      <c r="O42" s="139" t="s">
        <v>124</v>
      </c>
      <c r="P42" s="139" t="str">
        <f>Q39</f>
        <v>ISIC 49T53</v>
      </c>
      <c r="Q42" s="209"/>
    </row>
    <row r="43" spans="1:21" ht="12.75" customHeight="1" x14ac:dyDescent="0.35">
      <c r="A43" s="86" t="s">
        <v>367</v>
      </c>
      <c r="B43" s="133">
        <v>41</v>
      </c>
      <c r="C43" s="134" t="s">
        <v>524</v>
      </c>
      <c r="D43" s="152">
        <v>64</v>
      </c>
      <c r="E43" s="217" t="s">
        <v>525</v>
      </c>
      <c r="F43" s="217" t="s">
        <v>525</v>
      </c>
      <c r="G43" s="211" t="s">
        <v>525</v>
      </c>
      <c r="I43" s="136"/>
      <c r="J43" s="137" t="s">
        <v>125</v>
      </c>
      <c r="K43" s="137" t="str">
        <f t="shared" si="0"/>
        <v>ISIC 64</v>
      </c>
      <c r="L43" s="138" t="str">
        <f>'Correspondance tables'!P50</f>
        <v>ISIC 64T66</v>
      </c>
      <c r="M43" s="136"/>
      <c r="O43" s="139" t="s">
        <v>126</v>
      </c>
      <c r="P43" s="139" t="str">
        <f>Q39</f>
        <v>ISIC 49T53</v>
      </c>
      <c r="Q43" s="209"/>
    </row>
    <row r="44" spans="1:21" ht="13" customHeight="1" x14ac:dyDescent="0.35">
      <c r="A44" s="86" t="s">
        <v>368</v>
      </c>
      <c r="B44" s="141">
        <v>42</v>
      </c>
      <c r="C44" s="142" t="s">
        <v>526</v>
      </c>
      <c r="D44" s="154">
        <v>65</v>
      </c>
      <c r="E44" s="218"/>
      <c r="F44" s="218"/>
      <c r="G44" s="212"/>
      <c r="I44" s="136"/>
      <c r="J44" s="137" t="s">
        <v>125</v>
      </c>
      <c r="K44" s="137" t="str">
        <f t="shared" si="0"/>
        <v>ISIC 65</v>
      </c>
      <c r="L44" s="138" t="str">
        <f>'Correspondance tables'!P51</f>
        <v>ISIC 64T66</v>
      </c>
      <c r="M44" s="136"/>
      <c r="O44" s="139" t="s">
        <v>127</v>
      </c>
      <c r="P44" s="139" t="str">
        <f>Q44</f>
        <v>ISIC 55T56</v>
      </c>
      <c r="Q44" s="158" t="s">
        <v>23</v>
      </c>
    </row>
    <row r="45" spans="1:21" ht="13" customHeight="1" x14ac:dyDescent="0.35">
      <c r="A45" s="86" t="s">
        <v>369</v>
      </c>
      <c r="B45" s="144">
        <v>43</v>
      </c>
      <c r="C45" s="127" t="s">
        <v>527</v>
      </c>
      <c r="D45" s="157">
        <v>66</v>
      </c>
      <c r="E45" s="219"/>
      <c r="F45" s="219"/>
      <c r="G45" s="213"/>
      <c r="I45" s="136"/>
      <c r="J45" s="137" t="s">
        <v>125</v>
      </c>
      <c r="K45" s="137" t="str">
        <f t="shared" si="0"/>
        <v>ISIC 66</v>
      </c>
      <c r="L45" s="138" t="str">
        <f>'Correspondance tables'!P52</f>
        <v>ISIC 64T66</v>
      </c>
      <c r="M45" s="136"/>
      <c r="O45" s="139" t="s">
        <v>128</v>
      </c>
      <c r="P45" s="139" t="str">
        <f>Q45</f>
        <v>ISIC 58T60</v>
      </c>
      <c r="Q45" s="209" t="s">
        <v>24</v>
      </c>
    </row>
    <row r="46" spans="1:21" ht="12.75" customHeight="1" x14ac:dyDescent="0.35">
      <c r="A46" s="86" t="s">
        <v>370</v>
      </c>
      <c r="B46" s="147">
        <v>44</v>
      </c>
      <c r="C46" s="148" t="s">
        <v>528</v>
      </c>
      <c r="D46" s="159">
        <v>68</v>
      </c>
      <c r="E46" s="149" t="s">
        <v>529</v>
      </c>
      <c r="F46" s="149" t="s">
        <v>529</v>
      </c>
      <c r="G46" s="164" t="s">
        <v>529</v>
      </c>
      <c r="I46" s="165"/>
      <c r="J46" s="137" t="s">
        <v>129</v>
      </c>
      <c r="K46" s="137" t="str">
        <f t="shared" si="0"/>
        <v>ISIC 68</v>
      </c>
      <c r="L46" s="138" t="str">
        <f>'Correspondance tables'!P53</f>
        <v>ISIC 68</v>
      </c>
      <c r="M46" s="136"/>
      <c r="O46" s="139" t="s">
        <v>130</v>
      </c>
      <c r="P46" s="139" t="str">
        <f>Q45</f>
        <v>ISIC 58T60</v>
      </c>
      <c r="Q46" s="209"/>
    </row>
    <row r="47" spans="1:21" s="181" customFormat="1" ht="12.75" customHeight="1" x14ac:dyDescent="0.35">
      <c r="A47" s="170" t="s">
        <v>409</v>
      </c>
      <c r="B47" s="171"/>
      <c r="C47" s="172"/>
      <c r="D47" s="173"/>
      <c r="E47" s="174"/>
      <c r="F47" s="174"/>
      <c r="G47" s="175"/>
      <c r="H47" s="176"/>
      <c r="I47" s="177"/>
      <c r="J47" s="178" t="s">
        <v>129</v>
      </c>
      <c r="K47" s="178" t="s">
        <v>28</v>
      </c>
      <c r="L47" s="179" t="s">
        <v>28</v>
      </c>
      <c r="M47" s="180"/>
      <c r="O47" s="182"/>
      <c r="P47" s="182"/>
      <c r="Q47" s="183"/>
    </row>
    <row r="48" spans="1:21" ht="12.75" customHeight="1" x14ac:dyDescent="0.35">
      <c r="A48" s="86" t="s">
        <v>371</v>
      </c>
      <c r="B48" s="133">
        <v>45</v>
      </c>
      <c r="C48" s="134" t="s">
        <v>530</v>
      </c>
      <c r="D48" s="162" t="s">
        <v>531</v>
      </c>
      <c r="E48" s="221" t="s">
        <v>532</v>
      </c>
      <c r="F48" s="217" t="s">
        <v>533</v>
      </c>
      <c r="G48" s="234" t="s">
        <v>534</v>
      </c>
      <c r="I48" s="184"/>
      <c r="J48" s="137" t="s">
        <v>535</v>
      </c>
      <c r="K48" s="137" t="str">
        <f t="shared" ref="K48:K67" si="2">"ISIC "&amp;D48</f>
        <v>ISIC 69-70</v>
      </c>
      <c r="L48" s="138" t="str">
        <f>'Correspondance tables'!P54</f>
        <v>ISIC 69T82</v>
      </c>
      <c r="M48" s="136"/>
      <c r="O48" s="139" t="s">
        <v>25</v>
      </c>
      <c r="P48" s="139" t="str">
        <f>Q48</f>
        <v>ISIC 61</v>
      </c>
      <c r="Q48" s="158" t="s">
        <v>25</v>
      </c>
    </row>
    <row r="49" spans="1:17" ht="12.75" customHeight="1" x14ac:dyDescent="0.35">
      <c r="A49" s="86" t="s">
        <v>372</v>
      </c>
      <c r="B49" s="144">
        <v>46</v>
      </c>
      <c r="C49" s="127" t="s">
        <v>536</v>
      </c>
      <c r="D49" s="157">
        <v>71</v>
      </c>
      <c r="E49" s="222"/>
      <c r="F49" s="218"/>
      <c r="G49" s="235"/>
      <c r="I49" s="184"/>
      <c r="J49" s="137" t="s">
        <v>535</v>
      </c>
      <c r="K49" s="137" t="str">
        <f t="shared" si="2"/>
        <v>ISIC 71</v>
      </c>
      <c r="L49" s="138" t="str">
        <f>'Correspondance tables'!P55</f>
        <v>ISIC 69T82</v>
      </c>
      <c r="M49" s="136"/>
      <c r="O49" s="139" t="s">
        <v>131</v>
      </c>
      <c r="P49" s="139" t="str">
        <f>Q49</f>
        <v>ISIC 62T63</v>
      </c>
      <c r="Q49" s="158" t="s">
        <v>26</v>
      </c>
    </row>
    <row r="50" spans="1:17" ht="12.75" customHeight="1" x14ac:dyDescent="0.35">
      <c r="A50" s="86" t="s">
        <v>373</v>
      </c>
      <c r="B50" s="147">
        <v>47</v>
      </c>
      <c r="C50" s="148" t="s">
        <v>537</v>
      </c>
      <c r="D50" s="159">
        <v>72</v>
      </c>
      <c r="E50" s="149" t="s">
        <v>538</v>
      </c>
      <c r="F50" s="218"/>
      <c r="G50" s="235"/>
      <c r="I50" s="184"/>
      <c r="J50" s="137" t="s">
        <v>535</v>
      </c>
      <c r="K50" s="137" t="str">
        <f t="shared" si="2"/>
        <v>ISIC 72</v>
      </c>
      <c r="L50" s="138" t="str">
        <f>'Correspondance tables'!P56</f>
        <v>ISIC 69T82</v>
      </c>
      <c r="M50" s="136"/>
      <c r="O50" s="139" t="s">
        <v>132</v>
      </c>
      <c r="P50" s="139" t="str">
        <f>Q50</f>
        <v>ISIC 64T66</v>
      </c>
      <c r="Q50" s="209" t="s">
        <v>27</v>
      </c>
    </row>
    <row r="51" spans="1:17" ht="12.75" customHeight="1" x14ac:dyDescent="0.35">
      <c r="A51" s="86" t="s">
        <v>374</v>
      </c>
      <c r="B51" s="133">
        <v>48</v>
      </c>
      <c r="C51" s="134" t="s">
        <v>539</v>
      </c>
      <c r="D51" s="152">
        <v>73</v>
      </c>
      <c r="E51" s="221" t="s">
        <v>540</v>
      </c>
      <c r="F51" s="218"/>
      <c r="G51" s="235"/>
      <c r="I51" s="184"/>
      <c r="J51" s="137" t="s">
        <v>535</v>
      </c>
      <c r="K51" s="137" t="str">
        <f t="shared" si="2"/>
        <v>ISIC 73</v>
      </c>
      <c r="L51" s="138" t="str">
        <f>'Correspondance tables'!P57</f>
        <v>ISIC 69T82</v>
      </c>
      <c r="M51" s="136"/>
      <c r="O51" s="139" t="s">
        <v>133</v>
      </c>
      <c r="P51" s="139" t="str">
        <f>Q50</f>
        <v>ISIC 64T66</v>
      </c>
      <c r="Q51" s="209"/>
    </row>
    <row r="52" spans="1:17" ht="12.75" customHeight="1" x14ac:dyDescent="0.35">
      <c r="A52" s="86" t="s">
        <v>375</v>
      </c>
      <c r="B52" s="144">
        <v>49</v>
      </c>
      <c r="C52" s="127" t="s">
        <v>541</v>
      </c>
      <c r="D52" s="163" t="s">
        <v>542</v>
      </c>
      <c r="E52" s="222"/>
      <c r="F52" s="219"/>
      <c r="G52" s="235"/>
      <c r="I52" s="184"/>
      <c r="J52" s="137" t="s">
        <v>535</v>
      </c>
      <c r="K52" s="137" t="str">
        <f t="shared" si="2"/>
        <v>ISIC 74-75</v>
      </c>
      <c r="L52" s="138" t="str">
        <f>'Correspondance tables'!P58</f>
        <v>ISIC 69T82</v>
      </c>
      <c r="M52" s="136"/>
      <c r="O52" s="139" t="s">
        <v>134</v>
      </c>
      <c r="P52" s="139" t="str">
        <f>Q50</f>
        <v>ISIC 64T66</v>
      </c>
      <c r="Q52" s="209"/>
    </row>
    <row r="53" spans="1:17" ht="12.75" customHeight="1" x14ac:dyDescent="0.35">
      <c r="A53" s="86" t="s">
        <v>376</v>
      </c>
      <c r="B53" s="133">
        <v>50</v>
      </c>
      <c r="C53" s="134" t="s">
        <v>543</v>
      </c>
      <c r="D53" s="152">
        <v>77</v>
      </c>
      <c r="E53" s="217" t="s">
        <v>544</v>
      </c>
      <c r="F53" s="217" t="s">
        <v>544</v>
      </c>
      <c r="G53" s="235"/>
      <c r="I53" s="184"/>
      <c r="J53" s="137" t="s">
        <v>535</v>
      </c>
      <c r="K53" s="137" t="str">
        <f t="shared" si="2"/>
        <v>ISIC 77</v>
      </c>
      <c r="L53" s="138" t="str">
        <f>'Correspondance tables'!P59</f>
        <v>ISIC 69T82</v>
      </c>
      <c r="M53" s="136"/>
      <c r="O53" s="139" t="s">
        <v>28</v>
      </c>
      <c r="P53" s="139" t="str">
        <f>Q53</f>
        <v>ISIC 68</v>
      </c>
      <c r="Q53" s="158" t="s">
        <v>28</v>
      </c>
    </row>
    <row r="54" spans="1:17" ht="12.75" customHeight="1" x14ac:dyDescent="0.35">
      <c r="A54" s="86" t="s">
        <v>377</v>
      </c>
      <c r="B54" s="141">
        <v>51</v>
      </c>
      <c r="C54" s="142" t="s">
        <v>545</v>
      </c>
      <c r="D54" s="154">
        <v>78</v>
      </c>
      <c r="E54" s="218"/>
      <c r="F54" s="218"/>
      <c r="G54" s="235"/>
      <c r="I54" s="184"/>
      <c r="J54" s="137" t="s">
        <v>535</v>
      </c>
      <c r="K54" s="137" t="str">
        <f t="shared" si="2"/>
        <v>ISIC 78</v>
      </c>
      <c r="L54" s="138" t="str">
        <f>'Correspondance tables'!P60</f>
        <v>ISIC 69T82</v>
      </c>
      <c r="M54" s="136"/>
      <c r="O54" s="139" t="s">
        <v>135</v>
      </c>
      <c r="P54" s="139" t="str">
        <f>Q54</f>
        <v>ISIC 69T82</v>
      </c>
      <c r="Q54" s="209" t="s">
        <v>29</v>
      </c>
    </row>
    <row r="55" spans="1:17" ht="13" customHeight="1" x14ac:dyDescent="0.35">
      <c r="A55" s="86" t="s">
        <v>378</v>
      </c>
      <c r="B55" s="141">
        <v>52</v>
      </c>
      <c r="C55" s="142" t="s">
        <v>546</v>
      </c>
      <c r="D55" s="154">
        <v>79</v>
      </c>
      <c r="E55" s="218"/>
      <c r="F55" s="218"/>
      <c r="G55" s="235"/>
      <c r="I55" s="184"/>
      <c r="J55" s="137" t="s">
        <v>535</v>
      </c>
      <c r="K55" s="137" t="str">
        <f t="shared" si="2"/>
        <v>ISIC 79</v>
      </c>
      <c r="L55" s="138" t="str">
        <f>'Correspondance tables'!P61</f>
        <v>ISIC 69T82</v>
      </c>
      <c r="M55" s="136"/>
      <c r="O55" s="139" t="s">
        <v>136</v>
      </c>
      <c r="P55" s="139" t="str">
        <f>Q54</f>
        <v>ISIC 69T82</v>
      </c>
      <c r="Q55" s="209"/>
    </row>
    <row r="56" spans="1:17" ht="28" customHeight="1" x14ac:dyDescent="0.35">
      <c r="A56" s="86" t="s">
        <v>379</v>
      </c>
      <c r="B56" s="144">
        <v>53</v>
      </c>
      <c r="C56" s="127" t="s">
        <v>547</v>
      </c>
      <c r="D56" s="163" t="s">
        <v>548</v>
      </c>
      <c r="E56" s="219"/>
      <c r="F56" s="219"/>
      <c r="G56" s="236"/>
      <c r="I56" s="184"/>
      <c r="J56" s="137" t="s">
        <v>535</v>
      </c>
      <c r="K56" s="137" t="str">
        <f t="shared" si="2"/>
        <v>ISIC 80-82</v>
      </c>
      <c r="L56" s="138" t="str">
        <f>'Correspondance tables'!P62</f>
        <v>ISIC 69T82</v>
      </c>
      <c r="M56" s="136"/>
      <c r="O56" s="139" t="s">
        <v>137</v>
      </c>
      <c r="P56" s="139" t="str">
        <f>Q54</f>
        <v>ISIC 69T82</v>
      </c>
      <c r="Q56" s="209"/>
    </row>
    <row r="57" spans="1:17" ht="12.75" customHeight="1" x14ac:dyDescent="0.35">
      <c r="A57" s="86" t="s">
        <v>380</v>
      </c>
      <c r="B57" s="147">
        <v>54</v>
      </c>
      <c r="C57" s="148" t="s">
        <v>549</v>
      </c>
      <c r="D57" s="159">
        <v>84</v>
      </c>
      <c r="E57" s="149" t="s">
        <v>550</v>
      </c>
      <c r="F57" s="149" t="s">
        <v>550</v>
      </c>
      <c r="G57" s="234" t="s">
        <v>551</v>
      </c>
      <c r="I57" s="184"/>
      <c r="J57" s="137" t="s">
        <v>552</v>
      </c>
      <c r="K57" s="137" t="str">
        <f t="shared" si="2"/>
        <v>ISIC 84</v>
      </c>
      <c r="L57" s="138" t="str">
        <f>'Correspondance tables'!P63</f>
        <v>ISIC 84</v>
      </c>
      <c r="M57" s="136"/>
      <c r="O57" s="139" t="s">
        <v>138</v>
      </c>
      <c r="P57" s="139" t="str">
        <f>Q54</f>
        <v>ISIC 69T82</v>
      </c>
      <c r="Q57" s="209"/>
    </row>
    <row r="58" spans="1:17" ht="12.75" customHeight="1" x14ac:dyDescent="0.35">
      <c r="A58" s="86" t="s">
        <v>381</v>
      </c>
      <c r="B58" s="147">
        <v>55</v>
      </c>
      <c r="C58" s="148" t="s">
        <v>553</v>
      </c>
      <c r="D58" s="159">
        <v>85</v>
      </c>
      <c r="E58" s="149" t="s">
        <v>554</v>
      </c>
      <c r="F58" s="149" t="s">
        <v>554</v>
      </c>
      <c r="G58" s="235"/>
      <c r="I58" s="184"/>
      <c r="J58" s="137" t="s">
        <v>555</v>
      </c>
      <c r="K58" s="137" t="str">
        <f t="shared" si="2"/>
        <v>ISIC 85</v>
      </c>
      <c r="L58" s="138" t="str">
        <f>'Correspondance tables'!P64</f>
        <v>ISIC 85</v>
      </c>
      <c r="M58" s="136"/>
      <c r="O58" s="139" t="s">
        <v>139</v>
      </c>
      <c r="P58" s="139" t="str">
        <f>Q54</f>
        <v>ISIC 69T82</v>
      </c>
      <c r="Q58" s="209"/>
    </row>
    <row r="59" spans="1:17" ht="12.75" customHeight="1" x14ac:dyDescent="0.35">
      <c r="A59" s="86" t="s">
        <v>382</v>
      </c>
      <c r="B59" s="147">
        <v>56</v>
      </c>
      <c r="C59" s="148" t="s">
        <v>556</v>
      </c>
      <c r="D59" s="159">
        <v>86</v>
      </c>
      <c r="E59" s="149" t="s">
        <v>557</v>
      </c>
      <c r="F59" s="221" t="s">
        <v>558</v>
      </c>
      <c r="G59" s="235"/>
      <c r="I59" s="184"/>
      <c r="J59" s="137" t="s">
        <v>559</v>
      </c>
      <c r="K59" s="137" t="str">
        <f t="shared" si="2"/>
        <v>ISIC 86</v>
      </c>
      <c r="L59" s="138" t="str">
        <f>'Correspondance tables'!P65</f>
        <v>ISIC 86T88</v>
      </c>
      <c r="M59" s="136"/>
      <c r="O59" s="139" t="s">
        <v>140</v>
      </c>
      <c r="P59" s="139" t="str">
        <f>Q54</f>
        <v>ISIC 69T82</v>
      </c>
      <c r="Q59" s="209"/>
    </row>
    <row r="60" spans="1:17" ht="12.75" customHeight="1" x14ac:dyDescent="0.35">
      <c r="A60" s="86" t="s">
        <v>383</v>
      </c>
      <c r="B60" s="147">
        <v>57</v>
      </c>
      <c r="C60" s="148" t="s">
        <v>560</v>
      </c>
      <c r="D60" s="149" t="s">
        <v>561</v>
      </c>
      <c r="E60" s="149" t="s">
        <v>562</v>
      </c>
      <c r="F60" s="222"/>
      <c r="G60" s="236"/>
      <c r="I60" s="184"/>
      <c r="J60" s="137" t="s">
        <v>559</v>
      </c>
      <c r="K60" s="137" t="str">
        <f t="shared" si="2"/>
        <v>ISIC 87-88</v>
      </c>
      <c r="L60" s="138" t="str">
        <f>'Correspondance tables'!P66</f>
        <v>ISIC 86T88</v>
      </c>
      <c r="M60" s="136"/>
      <c r="O60" s="139" t="s">
        <v>141</v>
      </c>
      <c r="P60" s="139" t="str">
        <f>Q54</f>
        <v>ISIC 69T82</v>
      </c>
      <c r="Q60" s="209"/>
    </row>
    <row r="61" spans="1:17" ht="25.5" customHeight="1" x14ac:dyDescent="0.35">
      <c r="A61" s="86" t="s">
        <v>384</v>
      </c>
      <c r="B61" s="133">
        <v>58</v>
      </c>
      <c r="C61" s="185" t="s">
        <v>563</v>
      </c>
      <c r="D61" s="162" t="s">
        <v>564</v>
      </c>
      <c r="E61" s="217" t="s">
        <v>565</v>
      </c>
      <c r="F61" s="217" t="s">
        <v>565</v>
      </c>
      <c r="G61" s="211" t="s">
        <v>566</v>
      </c>
      <c r="I61" s="136"/>
      <c r="J61" s="137" t="s">
        <v>567</v>
      </c>
      <c r="K61" s="137" t="str">
        <f t="shared" si="2"/>
        <v>ISIC 90-92</v>
      </c>
      <c r="L61" s="138" t="str">
        <f>'Correspondance tables'!P67</f>
        <v>ISIC 90T96</v>
      </c>
      <c r="M61" s="136"/>
      <c r="O61" s="139" t="s">
        <v>142</v>
      </c>
      <c r="P61" s="139" t="str">
        <f>Q54</f>
        <v>ISIC 69T82</v>
      </c>
      <c r="Q61" s="209"/>
    </row>
    <row r="62" spans="1:17" ht="12.75" customHeight="1" x14ac:dyDescent="0.35">
      <c r="A62" s="86" t="s">
        <v>385</v>
      </c>
      <c r="B62" s="144">
        <v>59</v>
      </c>
      <c r="C62" s="127" t="s">
        <v>568</v>
      </c>
      <c r="D62" s="157">
        <v>93</v>
      </c>
      <c r="E62" s="219"/>
      <c r="F62" s="219"/>
      <c r="G62" s="212"/>
      <c r="I62" s="136"/>
      <c r="J62" s="137" t="s">
        <v>567</v>
      </c>
      <c r="K62" s="137" t="str">
        <f t="shared" si="2"/>
        <v>ISIC 93</v>
      </c>
      <c r="L62" s="138" t="str">
        <f>'Correspondance tables'!P68</f>
        <v>ISIC 90T96</v>
      </c>
      <c r="M62" s="136"/>
      <c r="O62" s="139" t="s">
        <v>143</v>
      </c>
      <c r="P62" s="139" t="str">
        <f>Q54</f>
        <v>ISIC 69T82</v>
      </c>
      <c r="Q62" s="209"/>
    </row>
    <row r="63" spans="1:17" ht="12.75" customHeight="1" x14ac:dyDescent="0.35">
      <c r="A63" s="86" t="s">
        <v>386</v>
      </c>
      <c r="B63" s="133">
        <v>60</v>
      </c>
      <c r="C63" s="134" t="s">
        <v>569</v>
      </c>
      <c r="D63" s="152">
        <v>94</v>
      </c>
      <c r="E63" s="217" t="s">
        <v>570</v>
      </c>
      <c r="F63" s="217" t="s">
        <v>570</v>
      </c>
      <c r="G63" s="212"/>
      <c r="I63" s="136"/>
      <c r="J63" s="137" t="s">
        <v>571</v>
      </c>
      <c r="K63" s="137" t="str">
        <f t="shared" si="2"/>
        <v>ISIC 94</v>
      </c>
      <c r="L63" s="138" t="str">
        <f>'Correspondance tables'!P69</f>
        <v>ISIC 90T96</v>
      </c>
      <c r="M63" s="136"/>
      <c r="O63" s="139" t="s">
        <v>30</v>
      </c>
      <c r="P63" s="139" t="str">
        <f>Q63</f>
        <v>ISIC 84</v>
      </c>
      <c r="Q63" s="158" t="s">
        <v>30</v>
      </c>
    </row>
    <row r="64" spans="1:17" ht="12.75" customHeight="1" x14ac:dyDescent="0.35">
      <c r="A64" s="86" t="s">
        <v>387</v>
      </c>
      <c r="B64" s="141">
        <v>61</v>
      </c>
      <c r="C64" s="142" t="s">
        <v>572</v>
      </c>
      <c r="D64" s="154">
        <v>95</v>
      </c>
      <c r="E64" s="218"/>
      <c r="F64" s="218"/>
      <c r="G64" s="212"/>
      <c r="I64" s="136"/>
      <c r="J64" s="137" t="s">
        <v>571</v>
      </c>
      <c r="K64" s="137" t="str">
        <f t="shared" si="2"/>
        <v>ISIC 95</v>
      </c>
      <c r="L64" s="138" t="str">
        <f>'Correspondance tables'!P70</f>
        <v>ISIC 90T96</v>
      </c>
      <c r="M64" s="136"/>
      <c r="O64" s="139" t="s">
        <v>31</v>
      </c>
      <c r="P64" s="139" t="str">
        <f>Q64</f>
        <v>ISIC 85</v>
      </c>
      <c r="Q64" s="158" t="s">
        <v>31</v>
      </c>
    </row>
    <row r="65" spans="1:17" ht="12.75" customHeight="1" x14ac:dyDescent="0.35">
      <c r="A65" s="86" t="s">
        <v>388</v>
      </c>
      <c r="B65" s="144">
        <v>62</v>
      </c>
      <c r="C65" s="127" t="s">
        <v>573</v>
      </c>
      <c r="D65" s="157">
        <v>96</v>
      </c>
      <c r="E65" s="219"/>
      <c r="F65" s="219"/>
      <c r="G65" s="212"/>
      <c r="I65" s="136"/>
      <c r="J65" s="137" t="s">
        <v>571</v>
      </c>
      <c r="K65" s="137" t="str">
        <f t="shared" si="2"/>
        <v>ISIC 96</v>
      </c>
      <c r="L65" s="138" t="str">
        <f>'Correspondance tables'!P71</f>
        <v>ISIC 90T96</v>
      </c>
      <c r="M65" s="136"/>
      <c r="O65" s="139" t="s">
        <v>144</v>
      </c>
      <c r="P65" s="139" t="str">
        <f>Q65</f>
        <v>ISIC 86T88</v>
      </c>
      <c r="Q65" s="209" t="s">
        <v>32</v>
      </c>
    </row>
    <row r="66" spans="1:17" ht="25.5" customHeight="1" x14ac:dyDescent="0.35">
      <c r="A66" s="186" t="s">
        <v>389</v>
      </c>
      <c r="B66" s="147">
        <v>63</v>
      </c>
      <c r="C66" s="187" t="s">
        <v>574</v>
      </c>
      <c r="D66" s="149" t="s">
        <v>575</v>
      </c>
      <c r="E66" s="149" t="s">
        <v>576</v>
      </c>
      <c r="F66" s="149" t="s">
        <v>576</v>
      </c>
      <c r="G66" s="212"/>
      <c r="I66" s="136"/>
      <c r="J66" s="137" t="s">
        <v>577</v>
      </c>
      <c r="K66" s="137" t="str">
        <f t="shared" si="2"/>
        <v>ISIC 97-98</v>
      </c>
      <c r="L66" s="138" t="str">
        <f>'Correspondance tables'!P72</f>
        <v>ISIC 97T98</v>
      </c>
      <c r="M66" s="136"/>
      <c r="O66" s="139" t="s">
        <v>145</v>
      </c>
      <c r="P66" s="139" t="str">
        <f>Q65</f>
        <v>ISIC 86T88</v>
      </c>
      <c r="Q66" s="209"/>
    </row>
    <row r="67" spans="1:17" ht="12.75" customHeight="1" x14ac:dyDescent="0.35">
      <c r="A67" s="104" t="s">
        <v>390</v>
      </c>
      <c r="B67" s="147">
        <v>64</v>
      </c>
      <c r="C67" s="148" t="s">
        <v>578</v>
      </c>
      <c r="D67" s="159">
        <v>99</v>
      </c>
      <c r="E67" s="149" t="s">
        <v>579</v>
      </c>
      <c r="F67" s="149" t="s">
        <v>579</v>
      </c>
      <c r="G67" s="213"/>
      <c r="I67" s="136"/>
      <c r="J67" s="137" t="s">
        <v>580</v>
      </c>
      <c r="K67" s="137" t="str">
        <f t="shared" si="2"/>
        <v>ISIC 99</v>
      </c>
      <c r="L67" s="138" t="s">
        <v>146</v>
      </c>
      <c r="M67" s="136"/>
      <c r="O67" s="139" t="s">
        <v>147</v>
      </c>
      <c r="P67" s="139" t="str">
        <f>Q67</f>
        <v>ISIC 90T96</v>
      </c>
      <c r="Q67" s="209" t="s">
        <v>33</v>
      </c>
    </row>
    <row r="68" spans="1:17" ht="27.75" customHeight="1" x14ac:dyDescent="0.35">
      <c r="B68" s="237" t="s">
        <v>581</v>
      </c>
      <c r="C68" s="237"/>
      <c r="D68" s="237"/>
      <c r="E68" s="237"/>
      <c r="F68" s="237"/>
      <c r="G68" s="237"/>
      <c r="I68" s="188"/>
      <c r="J68" s="188"/>
      <c r="K68" s="188"/>
      <c r="L68" s="188"/>
      <c r="M68" s="188"/>
      <c r="O68" s="139" t="s">
        <v>148</v>
      </c>
      <c r="P68" s="139" t="str">
        <f>Q67</f>
        <v>ISIC 90T96</v>
      </c>
      <c r="Q68" s="209"/>
    </row>
    <row r="69" spans="1:17" x14ac:dyDescent="0.35">
      <c r="O69" s="139" t="s">
        <v>149</v>
      </c>
      <c r="P69" s="139" t="str">
        <f>Q67</f>
        <v>ISIC 90T96</v>
      </c>
      <c r="Q69" s="209"/>
    </row>
    <row r="70" spans="1:17" x14ac:dyDescent="0.35">
      <c r="O70" s="139" t="s">
        <v>150</v>
      </c>
      <c r="P70" s="139" t="str">
        <f>Q67</f>
        <v>ISIC 90T96</v>
      </c>
      <c r="Q70" s="209"/>
    </row>
    <row r="71" spans="1:17" x14ac:dyDescent="0.35">
      <c r="O71" s="139" t="s">
        <v>151</v>
      </c>
      <c r="P71" s="139" t="str">
        <f>Q67</f>
        <v>ISIC 90T96</v>
      </c>
      <c r="Q71" s="209"/>
    </row>
    <row r="72" spans="1:17" ht="12.75" customHeight="1" x14ac:dyDescent="0.35">
      <c r="O72" s="139" t="s">
        <v>152</v>
      </c>
      <c r="P72" s="139" t="str">
        <f>Q72</f>
        <v>ISIC 97T98</v>
      </c>
      <c r="Q72" s="189" t="s">
        <v>34</v>
      </c>
    </row>
    <row r="73" spans="1:17" ht="12.75" customHeight="1" x14ac:dyDescent="0.35">
      <c r="O73" s="139" t="s">
        <v>146</v>
      </c>
      <c r="P73" s="139" t="str">
        <f>O73</f>
        <v>ISIC 99</v>
      </c>
      <c r="Q73" s="189" t="s">
        <v>146</v>
      </c>
    </row>
  </sheetData>
  <mergeCells count="57">
    <mergeCell ref="Q65:Q66"/>
    <mergeCell ref="Q67:Q71"/>
    <mergeCell ref="B68:G68"/>
    <mergeCell ref="F59:F60"/>
    <mergeCell ref="E61:E62"/>
    <mergeCell ref="F61:F62"/>
    <mergeCell ref="G61:G67"/>
    <mergeCell ref="E63:E65"/>
    <mergeCell ref="F63:F65"/>
    <mergeCell ref="E48:E49"/>
    <mergeCell ref="F48:F52"/>
    <mergeCell ref="G48:G56"/>
    <mergeCell ref="Q50:Q52"/>
    <mergeCell ref="E51:E52"/>
    <mergeCell ref="E53:E56"/>
    <mergeCell ref="F53:F56"/>
    <mergeCell ref="Q54:Q62"/>
    <mergeCell ref="G57:G60"/>
    <mergeCell ref="E39:E40"/>
    <mergeCell ref="F39:F42"/>
    <mergeCell ref="G39:G42"/>
    <mergeCell ref="Q39:Q43"/>
    <mergeCell ref="E43:E45"/>
    <mergeCell ref="F43:F45"/>
    <mergeCell ref="G43:G45"/>
    <mergeCell ref="Q45:Q46"/>
    <mergeCell ref="E24:E25"/>
    <mergeCell ref="E27:E28"/>
    <mergeCell ref="F27:F28"/>
    <mergeCell ref="Q29:Q30"/>
    <mergeCell ref="E30:E32"/>
    <mergeCell ref="F30:F32"/>
    <mergeCell ref="G30:G38"/>
    <mergeCell ref="O31:O32"/>
    <mergeCell ref="P31:P32"/>
    <mergeCell ref="E33:E37"/>
    <mergeCell ref="F33:F37"/>
    <mergeCell ref="Q33:Q34"/>
    <mergeCell ref="Q36:Q38"/>
    <mergeCell ref="E22:E23"/>
    <mergeCell ref="B1:G1"/>
    <mergeCell ref="E3:E5"/>
    <mergeCell ref="F3:F5"/>
    <mergeCell ref="G3:G5"/>
    <mergeCell ref="E9:E11"/>
    <mergeCell ref="E15:E16"/>
    <mergeCell ref="E17:E18"/>
    <mergeCell ref="Q3:Q5"/>
    <mergeCell ref="G6:G28"/>
    <mergeCell ref="O6:O9"/>
    <mergeCell ref="P6:P9"/>
    <mergeCell ref="F7:F25"/>
    <mergeCell ref="O21:O22"/>
    <mergeCell ref="P21:P22"/>
    <mergeCell ref="Q13:Q14"/>
    <mergeCell ref="O19:O20"/>
    <mergeCell ref="P19:P20"/>
  </mergeCells>
  <hyperlinks>
    <hyperlink ref="B68" r:id="rId1" display="http://eur-lex.europa.eu/LexUriServ/LexUriServ.do?uri=OJ%3AL%3A2010%3A210%3A0001%3A0021%3AEN%3APDF" xr:uid="{00000000-0004-0000-0200-000000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2:OM545"/>
  <sheetViews>
    <sheetView topLeftCell="U340" zoomScale="70" zoomScaleNormal="70" workbookViewId="0">
      <selection activeCell="AF348" sqref="AF348"/>
    </sheetView>
  </sheetViews>
  <sheetFormatPr defaultRowHeight="14.5" x14ac:dyDescent="0.35"/>
  <cols>
    <col min="1" max="4" width="25.26953125" customWidth="1"/>
    <col min="5" max="5" width="25" customWidth="1"/>
    <col min="6" max="6" width="17.36328125" customWidth="1"/>
    <col min="7" max="7" width="10.7265625" bestFit="1" customWidth="1"/>
    <col min="8" max="8" width="11.6328125" bestFit="1" customWidth="1"/>
    <col min="9" max="9" width="10.7265625" bestFit="1" customWidth="1"/>
    <col min="10" max="10" width="11.6328125" bestFit="1" customWidth="1"/>
    <col min="11" max="15" width="10.7265625" bestFit="1" customWidth="1"/>
    <col min="16" max="16" width="11.6328125" bestFit="1" customWidth="1"/>
    <col min="17" max="24" width="10.7265625" bestFit="1" customWidth="1"/>
    <col min="25" max="25" width="11.6328125" bestFit="1" customWidth="1"/>
    <col min="26" max="28" width="10.7265625" bestFit="1" customWidth="1"/>
    <col min="29" max="29" width="11.6328125" bestFit="1" customWidth="1"/>
    <col min="30" max="31" width="10.7265625" bestFit="1" customWidth="1"/>
    <col min="32" max="32" width="11.6328125" bestFit="1" customWidth="1"/>
    <col min="33" max="38" width="10.7265625" bestFit="1" customWidth="1"/>
    <col min="39" max="39" width="11.6328125" bestFit="1" customWidth="1"/>
    <col min="40" max="40" width="11.36328125" bestFit="1" customWidth="1"/>
    <col min="41" max="41" width="11.6328125" bestFit="1" customWidth="1"/>
    <col min="42" max="44" width="10.7265625" bestFit="1" customWidth="1"/>
    <col min="45" max="46" width="11.6328125" bestFit="1" customWidth="1"/>
    <col min="47" max="48" width="10.7265625" bestFit="1" customWidth="1"/>
    <col min="49" max="50" width="11.6328125" bestFit="1" customWidth="1"/>
    <col min="51" max="69" width="10.7265625" bestFit="1" customWidth="1"/>
  </cols>
  <sheetData>
    <row r="2" spans="5:69" x14ac:dyDescent="0.35">
      <c r="F2" t="str" cm="1">
        <f t="array" ref="F2:BQ2">TRANSPOSE(E3:E66)</f>
        <v>ISIC 1</v>
      </c>
      <c r="G2" t="str">
        <v>ISIC 2</v>
      </c>
      <c r="H2" t="str">
        <v>ISIC 3</v>
      </c>
      <c r="I2" t="str">
        <v>ISIC 05-09</v>
      </c>
      <c r="J2" t="str">
        <v>ISIC 10-12</v>
      </c>
      <c r="K2" t="str">
        <v>ISIC 13-15</v>
      </c>
      <c r="L2" t="str">
        <v>ISIC 16</v>
      </c>
      <c r="M2" t="str">
        <v>ISIC 17</v>
      </c>
      <c r="N2" t="str">
        <v>ISIC 18</v>
      </c>
      <c r="O2" t="str">
        <v>ISIC 19</v>
      </c>
      <c r="P2" t="str">
        <v>ISIC 20</v>
      </c>
      <c r="Q2" t="str">
        <v>ISIC 21</v>
      </c>
      <c r="R2" t="str">
        <v>ISIC 22</v>
      </c>
      <c r="S2" t="str">
        <v>ISIC 23</v>
      </c>
      <c r="T2" t="str">
        <v>ISIC 24</v>
      </c>
      <c r="U2" t="str">
        <v>ISIC 25</v>
      </c>
      <c r="V2" t="str">
        <v>ISIC 26</v>
      </c>
      <c r="W2" t="str">
        <v>ISIC 27</v>
      </c>
      <c r="X2" t="str">
        <v>ISIC 28</v>
      </c>
      <c r="Y2" t="str">
        <v>ISIC 29</v>
      </c>
      <c r="Z2" t="str">
        <v>ISIC 30</v>
      </c>
      <c r="AA2" t="str">
        <v>ISIC 31-32</v>
      </c>
      <c r="AB2" t="str">
        <v>ISIC 33</v>
      </c>
      <c r="AC2" t="str">
        <v>ISIC 35</v>
      </c>
      <c r="AD2" t="str">
        <v>ISIC 36</v>
      </c>
      <c r="AE2" t="str">
        <v>ISIC 37-39</v>
      </c>
      <c r="AF2" t="str">
        <v>ISIC 41-43</v>
      </c>
      <c r="AG2" t="str">
        <v>ISIC 45</v>
      </c>
      <c r="AH2" t="str">
        <v>ISIC 46</v>
      </c>
      <c r="AI2" t="str">
        <v>ISIC 47</v>
      </c>
      <c r="AJ2" t="str">
        <v>ISIC 49</v>
      </c>
      <c r="AK2" t="str">
        <v>ISIC 50</v>
      </c>
      <c r="AL2" t="str">
        <v>ISIC 51</v>
      </c>
      <c r="AM2" t="str">
        <v>ISIC 52</v>
      </c>
      <c r="AN2" t="str">
        <v>ISIC 53</v>
      </c>
      <c r="AO2" t="str">
        <v>ISIC 55-56</v>
      </c>
      <c r="AP2" t="str">
        <v>ISIC 58</v>
      </c>
      <c r="AQ2" t="str">
        <v>ISIC 59-60</v>
      </c>
      <c r="AR2" t="str">
        <v>ISIC 61</v>
      </c>
      <c r="AS2" t="str">
        <v>ISIC 62-63</v>
      </c>
      <c r="AT2" t="str">
        <v>ISIC 64</v>
      </c>
      <c r="AU2" t="str">
        <v>ISIC 65</v>
      </c>
      <c r="AV2" t="str">
        <v>ISIC 66</v>
      </c>
      <c r="AW2" t="str">
        <v>ISIC 68</v>
      </c>
      <c r="AX2" t="str">
        <v>ISIC 69-70</v>
      </c>
      <c r="AY2" t="str">
        <v>ISIC 71</v>
      </c>
      <c r="AZ2" t="str">
        <v>ISIC 72</v>
      </c>
      <c r="BA2" t="str">
        <v>ISIC 73</v>
      </c>
      <c r="BB2" t="str">
        <v>ISIC 74-75</v>
      </c>
      <c r="BC2" t="str">
        <v>ISIC 77</v>
      </c>
      <c r="BD2" t="str">
        <v>ISIC 78</v>
      </c>
      <c r="BE2" t="str">
        <v>ISIC 79</v>
      </c>
      <c r="BF2" t="str">
        <v>ISIC 80-82</v>
      </c>
      <c r="BG2" t="str">
        <v>ISIC 84</v>
      </c>
      <c r="BH2" t="str">
        <v>ISIC 85</v>
      </c>
      <c r="BI2" t="str">
        <v>ISIC 86</v>
      </c>
      <c r="BJ2" t="str">
        <v>ISIC 87-88</v>
      </c>
      <c r="BK2" t="str">
        <v>ISIC 90-92</v>
      </c>
      <c r="BL2" t="str">
        <v>ISIC 93</v>
      </c>
      <c r="BM2" t="str">
        <v>ISIC 94</v>
      </c>
      <c r="BN2" t="str">
        <v>ISIC 95</v>
      </c>
      <c r="BO2" t="str">
        <v>ISIC 96</v>
      </c>
      <c r="BP2" t="str">
        <v>ISIC 97-98</v>
      </c>
      <c r="BQ2" t="str">
        <v>ISIC 99</v>
      </c>
    </row>
    <row r="3" spans="5:69" ht="35.25" customHeight="1" x14ac:dyDescent="0.35">
      <c r="E3" t="str">
        <f>'EUROSTAT data 2015 EU27'!C180</f>
        <v>ISIC 1</v>
      </c>
      <c r="F3" s="20">
        <f>'EUROSTAT data 2015 EU27'!E15</f>
        <v>51372.06</v>
      </c>
      <c r="G3" s="20">
        <f>'EUROSTAT data 2015 EU27'!F15</f>
        <v>585.01</v>
      </c>
      <c r="H3" s="20">
        <f>'EUROSTAT data 2015 EU27'!G15</f>
        <v>56.4</v>
      </c>
      <c r="I3" s="20">
        <f>'EUROSTAT data 2015 EU27'!H15</f>
        <v>8.57</v>
      </c>
      <c r="J3" s="20">
        <f>'EUROSTAT data 2015 EU27'!I15</f>
        <v>199123.98</v>
      </c>
      <c r="K3" s="20">
        <f>'EUROSTAT data 2015 EU27'!J15</f>
        <v>1812.8</v>
      </c>
      <c r="L3" s="20">
        <f>'EUROSTAT data 2015 EU27'!K15</f>
        <v>38.15</v>
      </c>
      <c r="M3" s="20">
        <f>'EUROSTAT data 2015 EU27'!L15</f>
        <v>41.66</v>
      </c>
      <c r="N3" s="20">
        <f>'EUROSTAT data 2015 EU27'!M15</f>
        <v>2.56</v>
      </c>
      <c r="O3" s="20">
        <f>'EUROSTAT data 2015 EU27'!N15</f>
        <v>12.28</v>
      </c>
      <c r="P3" s="20">
        <f>'EUROSTAT data 2015 EU27'!O15</f>
        <v>1182.56</v>
      </c>
      <c r="Q3" s="20">
        <f>'EUROSTAT data 2015 EU27'!P15</f>
        <v>190.83</v>
      </c>
      <c r="R3" s="20">
        <f>'EUROSTAT data 2015 EU27'!Q15</f>
        <v>1481.76</v>
      </c>
      <c r="S3" s="20">
        <f>'EUROSTAT data 2015 EU27'!R15</f>
        <v>8.57</v>
      </c>
      <c r="T3" s="20">
        <f>'EUROSTAT data 2015 EU27'!S15</f>
        <v>2.38</v>
      </c>
      <c r="U3" s="20">
        <f>'EUROSTAT data 2015 EU27'!T15</f>
        <v>14.73</v>
      </c>
      <c r="V3" s="20">
        <f>'EUROSTAT data 2015 EU27'!U15</f>
        <v>156.47999999999999</v>
      </c>
      <c r="W3" s="20">
        <f>'EUROSTAT data 2015 EU27'!V15</f>
        <v>3.48</v>
      </c>
      <c r="X3" s="20">
        <f>'EUROSTAT data 2015 EU27'!W15</f>
        <v>14.95</v>
      </c>
      <c r="Y3" s="20">
        <f>'EUROSTAT data 2015 EU27'!X15</f>
        <v>12.88</v>
      </c>
      <c r="Z3" s="20">
        <f>'EUROSTAT data 2015 EU27'!Y15</f>
        <v>0.53</v>
      </c>
      <c r="AA3" s="20">
        <f>'EUROSTAT data 2015 EU27'!Z15</f>
        <v>105.56</v>
      </c>
      <c r="AB3" s="20">
        <f>'EUROSTAT data 2015 EU27'!AA15</f>
        <v>3.01</v>
      </c>
      <c r="AC3" s="20">
        <f>'EUROSTAT data 2015 EU27'!AB15</f>
        <v>372.81</v>
      </c>
      <c r="AD3" s="20">
        <f>'EUROSTAT data 2015 EU27'!AC15</f>
        <v>15.44</v>
      </c>
      <c r="AE3" s="20">
        <f>'EUROSTAT data 2015 EU27'!AD15</f>
        <v>34.61</v>
      </c>
      <c r="AF3" s="20">
        <f>'EUROSTAT data 2015 EU27'!AE15</f>
        <v>272.54000000000002</v>
      </c>
      <c r="AG3" s="20">
        <f>'EUROSTAT data 2015 EU27'!AF15</f>
        <v>9.36</v>
      </c>
      <c r="AH3" s="20">
        <f>'EUROSTAT data 2015 EU27'!AG15</f>
        <v>3297.26</v>
      </c>
      <c r="AI3" s="20">
        <f>'EUROSTAT data 2015 EU27'!AH15</f>
        <v>1905.27</v>
      </c>
      <c r="AJ3" s="20">
        <f>'EUROSTAT data 2015 EU27'!AI15</f>
        <v>47.32</v>
      </c>
      <c r="AK3" s="20">
        <f>'EUROSTAT data 2015 EU27'!AJ15</f>
        <v>52.43</v>
      </c>
      <c r="AL3" s="20">
        <f>'EUROSTAT data 2015 EU27'!AK15</f>
        <v>3.58</v>
      </c>
      <c r="AM3" s="20">
        <f>'EUROSTAT data 2015 EU27'!AL15</f>
        <v>33.159999999999997</v>
      </c>
      <c r="AN3" s="20">
        <f>'EUROSTAT data 2015 EU27'!AM15</f>
        <v>0.15</v>
      </c>
      <c r="AO3" s="20">
        <f>'EUROSTAT data 2015 EU27'!AN15</f>
        <v>8085.34</v>
      </c>
      <c r="AP3" s="20">
        <f>'EUROSTAT data 2015 EU27'!AO15</f>
        <v>0.19</v>
      </c>
      <c r="AQ3" s="20">
        <f>'EUROSTAT data 2015 EU27'!AP15</f>
        <v>19.02</v>
      </c>
      <c r="AR3" s="20">
        <f>'EUROSTAT data 2015 EU27'!AQ15</f>
        <v>3.41</v>
      </c>
      <c r="AS3" s="20">
        <f>'EUROSTAT data 2015 EU27'!AR15</f>
        <v>2.8</v>
      </c>
      <c r="AT3" s="20">
        <f>'EUROSTAT data 2015 EU27'!AS15</f>
        <v>3.04</v>
      </c>
      <c r="AU3" s="20">
        <f>'EUROSTAT data 2015 EU27'!AT15</f>
        <v>31.29</v>
      </c>
      <c r="AV3" s="20">
        <f>'EUROSTAT data 2015 EU27'!AU15</f>
        <v>0.47</v>
      </c>
      <c r="AW3" s="20">
        <f>'EUROSTAT data 2015 EU27'!AV15</f>
        <v>45.01</v>
      </c>
      <c r="AX3" s="20">
        <f>'EUROSTAT data 2015 EU27'!AW15</f>
        <v>31.96</v>
      </c>
      <c r="AY3" s="20">
        <f>'EUROSTAT data 2015 EU27'!AX15</f>
        <v>163.77000000000001</v>
      </c>
      <c r="AZ3" s="20">
        <f>'EUROSTAT data 2015 EU27'!AY15</f>
        <v>58.34</v>
      </c>
      <c r="BA3" s="20">
        <f>'EUROSTAT data 2015 EU27'!AZ15</f>
        <v>4.3499999999999996</v>
      </c>
      <c r="BB3" s="20">
        <f>'EUROSTAT data 2015 EU27'!BA15</f>
        <v>25.26</v>
      </c>
      <c r="BC3" s="20">
        <f>'EUROSTAT data 2015 EU27'!BB15</f>
        <v>5.41</v>
      </c>
      <c r="BD3" s="20">
        <f>'EUROSTAT data 2015 EU27'!BC15</f>
        <v>3.56</v>
      </c>
      <c r="BE3" s="20">
        <f>'EUROSTAT data 2015 EU27'!BD15</f>
        <v>3.36</v>
      </c>
      <c r="BF3" s="20">
        <f>'EUROSTAT data 2015 EU27'!BE15</f>
        <v>1602.42</v>
      </c>
      <c r="BG3" s="20">
        <f>'EUROSTAT data 2015 EU27'!BF15</f>
        <v>852.72</v>
      </c>
      <c r="BH3" s="20">
        <f>'EUROSTAT data 2015 EU27'!BG15</f>
        <v>169.93</v>
      </c>
      <c r="BI3" s="20">
        <f>'EUROSTAT data 2015 EU27'!BH15</f>
        <v>614.35</v>
      </c>
      <c r="BJ3" s="20">
        <f>'EUROSTAT data 2015 EU27'!BI15</f>
        <v>588.41999999999996</v>
      </c>
      <c r="BK3" s="20">
        <f>'EUROSTAT data 2015 EU27'!BJ15</f>
        <v>129.13999999999999</v>
      </c>
      <c r="BL3" s="20">
        <f>'EUROSTAT data 2015 EU27'!BK15</f>
        <v>216.99</v>
      </c>
      <c r="BM3" s="20">
        <f>'EUROSTAT data 2015 EU27'!BL15</f>
        <v>64.75</v>
      </c>
      <c r="BN3" s="20">
        <f>'EUROSTAT data 2015 EU27'!BM15</f>
        <v>2.14</v>
      </c>
      <c r="BO3" s="20">
        <f>'EUROSTAT data 2015 EU27'!BN15</f>
        <v>114.72</v>
      </c>
      <c r="BP3" s="20">
        <f>'EUROSTAT data 2015 EU27'!BO15</f>
        <v>0.03</v>
      </c>
      <c r="BQ3" s="20">
        <f>'EUROSTAT data 2015 EU27'!BP15</f>
        <v>0</v>
      </c>
    </row>
    <row r="4" spans="5:69" x14ac:dyDescent="0.35">
      <c r="E4" t="str">
        <f>'EUROSTAT data 2015 EU27'!C181</f>
        <v>ISIC 2</v>
      </c>
      <c r="F4" s="20">
        <f>'EUROSTAT data 2015 EU27'!E16</f>
        <v>571.72</v>
      </c>
      <c r="G4" s="20">
        <f>'EUROSTAT data 2015 EU27'!F16</f>
        <v>11235.67</v>
      </c>
      <c r="H4" s="20">
        <f>'EUROSTAT data 2015 EU27'!G16</f>
        <v>12.81</v>
      </c>
      <c r="I4" s="20">
        <f>'EUROSTAT data 2015 EU27'!H16</f>
        <v>59.07</v>
      </c>
      <c r="J4" s="20">
        <f>'EUROSTAT data 2015 EU27'!I16</f>
        <v>370.15</v>
      </c>
      <c r="K4" s="20">
        <f>'EUROSTAT data 2015 EU27'!J16</f>
        <v>7.34</v>
      </c>
      <c r="L4" s="20">
        <f>'EUROSTAT data 2015 EU27'!K16</f>
        <v>14491.72</v>
      </c>
      <c r="M4" s="20">
        <f>'EUROSTAT data 2015 EU27'!L16</f>
        <v>5376.03</v>
      </c>
      <c r="N4" s="20">
        <f>'EUROSTAT data 2015 EU27'!M16</f>
        <v>20.56</v>
      </c>
      <c r="O4" s="20">
        <f>'EUROSTAT data 2015 EU27'!N16</f>
        <v>2.37</v>
      </c>
      <c r="P4" s="20">
        <f>'EUROSTAT data 2015 EU27'!O16</f>
        <v>105.36</v>
      </c>
      <c r="Q4" s="20">
        <f>'EUROSTAT data 2015 EU27'!P16</f>
        <v>16.93</v>
      </c>
      <c r="R4" s="20">
        <f>'EUROSTAT data 2015 EU27'!Q16</f>
        <v>104.35</v>
      </c>
      <c r="S4" s="20">
        <f>'EUROSTAT data 2015 EU27'!R16</f>
        <v>19.079999999999998</v>
      </c>
      <c r="T4" s="20">
        <f>'EUROSTAT data 2015 EU27'!S16</f>
        <v>20.96</v>
      </c>
      <c r="U4" s="20">
        <f>'EUROSTAT data 2015 EU27'!T16</f>
        <v>15.33</v>
      </c>
      <c r="V4" s="20">
        <f>'EUROSTAT data 2015 EU27'!U16</f>
        <v>0.2</v>
      </c>
      <c r="W4" s="20">
        <f>'EUROSTAT data 2015 EU27'!V16</f>
        <v>3.48</v>
      </c>
      <c r="X4" s="20">
        <f>'EUROSTAT data 2015 EU27'!W16</f>
        <v>5.96</v>
      </c>
      <c r="Y4" s="20">
        <f>'EUROSTAT data 2015 EU27'!X16</f>
        <v>5.15</v>
      </c>
      <c r="Z4" s="20">
        <f>'EUROSTAT data 2015 EU27'!Y16</f>
        <v>6.69</v>
      </c>
      <c r="AA4" s="20">
        <f>'EUROSTAT data 2015 EU27'!Z16</f>
        <v>296.06</v>
      </c>
      <c r="AB4" s="20">
        <f>'EUROSTAT data 2015 EU27'!AA16</f>
        <v>1.49</v>
      </c>
      <c r="AC4" s="20">
        <f>'EUROSTAT data 2015 EU27'!AB16</f>
        <v>675.97</v>
      </c>
      <c r="AD4" s="20">
        <f>'EUROSTAT data 2015 EU27'!AC16</f>
        <v>3.52</v>
      </c>
      <c r="AE4" s="20">
        <f>'EUROSTAT data 2015 EU27'!AD16</f>
        <v>3.35</v>
      </c>
      <c r="AF4" s="20">
        <f>'EUROSTAT data 2015 EU27'!AE16</f>
        <v>418.42</v>
      </c>
      <c r="AG4" s="20">
        <f>'EUROSTAT data 2015 EU27'!AF16</f>
        <v>11.32</v>
      </c>
      <c r="AH4" s="20">
        <f>'EUROSTAT data 2015 EU27'!AG16</f>
        <v>197.6</v>
      </c>
      <c r="AI4" s="20">
        <f>'EUROSTAT data 2015 EU27'!AH16</f>
        <v>39.26</v>
      </c>
      <c r="AJ4" s="20">
        <f>'EUROSTAT data 2015 EU27'!AI16</f>
        <v>34.549999999999997</v>
      </c>
      <c r="AK4" s="20">
        <f>'EUROSTAT data 2015 EU27'!AJ16</f>
        <v>0.24</v>
      </c>
      <c r="AL4" s="20">
        <f>'EUROSTAT data 2015 EU27'!AK16</f>
        <v>0.15</v>
      </c>
      <c r="AM4" s="20">
        <f>'EUROSTAT data 2015 EU27'!AL16</f>
        <v>9.58</v>
      </c>
      <c r="AN4" s="20">
        <f>'EUROSTAT data 2015 EU27'!AM16</f>
        <v>0.16</v>
      </c>
      <c r="AO4" s="20">
        <f>'EUROSTAT data 2015 EU27'!AN16</f>
        <v>39.36</v>
      </c>
      <c r="AP4" s="20">
        <f>'EUROSTAT data 2015 EU27'!AO16</f>
        <v>0.71</v>
      </c>
      <c r="AQ4" s="20">
        <f>'EUROSTAT data 2015 EU27'!AP16</f>
        <v>5.43</v>
      </c>
      <c r="AR4" s="20">
        <f>'EUROSTAT data 2015 EU27'!AQ16</f>
        <v>0.09</v>
      </c>
      <c r="AS4" s="20">
        <f>'EUROSTAT data 2015 EU27'!AR16</f>
        <v>1.43</v>
      </c>
      <c r="AT4" s="20">
        <f>'EUROSTAT data 2015 EU27'!AS16</f>
        <v>1.46</v>
      </c>
      <c r="AU4" s="20">
        <f>'EUROSTAT data 2015 EU27'!AT16</f>
        <v>0.02</v>
      </c>
      <c r="AV4" s="20">
        <f>'EUROSTAT data 2015 EU27'!AU16</f>
        <v>1.87</v>
      </c>
      <c r="AW4" s="20">
        <f>'EUROSTAT data 2015 EU27'!AV16</f>
        <v>33.159999999999997</v>
      </c>
      <c r="AX4" s="20">
        <f>'EUROSTAT data 2015 EU27'!AW16</f>
        <v>8.32</v>
      </c>
      <c r="AY4" s="20">
        <f>'EUROSTAT data 2015 EU27'!AX16</f>
        <v>19.350000000000001</v>
      </c>
      <c r="AZ4" s="20">
        <f>'EUROSTAT data 2015 EU27'!AY16</f>
        <v>4.3899999999999997</v>
      </c>
      <c r="BA4" s="20">
        <f>'EUROSTAT data 2015 EU27'!AZ16</f>
        <v>3.48</v>
      </c>
      <c r="BB4" s="20">
        <f>'EUROSTAT data 2015 EU27'!BA16</f>
        <v>3.49</v>
      </c>
      <c r="BC4" s="20">
        <f>'EUROSTAT data 2015 EU27'!BB16</f>
        <v>1.22</v>
      </c>
      <c r="BD4" s="20">
        <f>'EUROSTAT data 2015 EU27'!BC16</f>
        <v>1.1000000000000001</v>
      </c>
      <c r="BE4" s="20">
        <f>'EUROSTAT data 2015 EU27'!BD16</f>
        <v>0.04</v>
      </c>
      <c r="BF4" s="20">
        <f>'EUROSTAT data 2015 EU27'!BE16</f>
        <v>240.54</v>
      </c>
      <c r="BG4" s="20">
        <f>'EUROSTAT data 2015 EU27'!BF16</f>
        <v>159.91999999999999</v>
      </c>
      <c r="BH4" s="20">
        <f>'EUROSTAT data 2015 EU27'!BG16</f>
        <v>14.43</v>
      </c>
      <c r="BI4" s="20">
        <f>'EUROSTAT data 2015 EU27'!BH16</f>
        <v>12.92</v>
      </c>
      <c r="BJ4" s="20">
        <f>'EUROSTAT data 2015 EU27'!BI16</f>
        <v>3.88</v>
      </c>
      <c r="BK4" s="20">
        <f>'EUROSTAT data 2015 EU27'!BJ16</f>
        <v>16.53</v>
      </c>
      <c r="BL4" s="20">
        <f>'EUROSTAT data 2015 EU27'!BK16</f>
        <v>37.14</v>
      </c>
      <c r="BM4" s="20">
        <f>'EUROSTAT data 2015 EU27'!BL16</f>
        <v>9.65</v>
      </c>
      <c r="BN4" s="20">
        <f>'EUROSTAT data 2015 EU27'!BM16</f>
        <v>2.92</v>
      </c>
      <c r="BO4" s="20">
        <f>'EUROSTAT data 2015 EU27'!BN16</f>
        <v>16.84</v>
      </c>
      <c r="BP4" s="20">
        <f>'EUROSTAT data 2015 EU27'!BO16</f>
        <v>0</v>
      </c>
      <c r="BQ4" s="20">
        <f>'EUROSTAT data 2015 EU27'!BP16</f>
        <v>0</v>
      </c>
    </row>
    <row r="5" spans="5:69" x14ac:dyDescent="0.35">
      <c r="E5" t="str">
        <f>'EUROSTAT data 2015 EU27'!C182</f>
        <v>ISIC 3</v>
      </c>
      <c r="F5" s="20">
        <f>'EUROSTAT data 2015 EU27'!E17</f>
        <v>10.89</v>
      </c>
      <c r="G5" s="20">
        <f>'EUROSTAT data 2015 EU27'!F17</f>
        <v>4.6500000000000004</v>
      </c>
      <c r="H5" s="20">
        <f>'EUROSTAT data 2015 EU27'!G17</f>
        <v>526.46</v>
      </c>
      <c r="I5" s="20">
        <f>'EUROSTAT data 2015 EU27'!H17</f>
        <v>6.87</v>
      </c>
      <c r="J5" s="20">
        <f>'EUROSTAT data 2015 EU27'!I17</f>
        <v>3491.83</v>
      </c>
      <c r="K5" s="20">
        <f>'EUROSTAT data 2015 EU27'!J17</f>
        <v>6.87</v>
      </c>
      <c r="L5" s="20">
        <f>'EUROSTAT data 2015 EU27'!K17</f>
        <v>0.11</v>
      </c>
      <c r="M5" s="20">
        <f>'EUROSTAT data 2015 EU27'!L17</f>
        <v>0</v>
      </c>
      <c r="N5" s="20">
        <f>'EUROSTAT data 2015 EU27'!M17</f>
        <v>0</v>
      </c>
      <c r="O5" s="20">
        <f>'EUROSTAT data 2015 EU27'!N17</f>
        <v>0</v>
      </c>
      <c r="P5" s="20">
        <f>'EUROSTAT data 2015 EU27'!O17</f>
        <v>32.75</v>
      </c>
      <c r="Q5" s="20">
        <f>'EUROSTAT data 2015 EU27'!P17</f>
        <v>4.6500000000000004</v>
      </c>
      <c r="R5" s="20">
        <f>'EUROSTAT data 2015 EU27'!Q17</f>
        <v>0</v>
      </c>
      <c r="S5" s="20">
        <f>'EUROSTAT data 2015 EU27'!R17</f>
        <v>0.1</v>
      </c>
      <c r="T5" s="20">
        <f>'EUROSTAT data 2015 EU27'!S17</f>
        <v>0</v>
      </c>
      <c r="U5" s="20">
        <f>'EUROSTAT data 2015 EU27'!T17</f>
        <v>0.43</v>
      </c>
      <c r="V5" s="20">
        <f>'EUROSTAT data 2015 EU27'!U17</f>
        <v>0.03</v>
      </c>
      <c r="W5" s="20">
        <f>'EUROSTAT data 2015 EU27'!V17</f>
        <v>0</v>
      </c>
      <c r="X5" s="20">
        <f>'EUROSTAT data 2015 EU27'!W17</f>
        <v>0.03</v>
      </c>
      <c r="Y5" s="20">
        <f>'EUROSTAT data 2015 EU27'!X17</f>
        <v>0.03</v>
      </c>
      <c r="Z5" s="20">
        <f>'EUROSTAT data 2015 EU27'!Y17</f>
        <v>0.01</v>
      </c>
      <c r="AA5" s="20">
        <f>'EUROSTAT data 2015 EU27'!Z17</f>
        <v>21.82</v>
      </c>
      <c r="AB5" s="20">
        <f>'EUROSTAT data 2015 EU27'!AA17</f>
        <v>0.01</v>
      </c>
      <c r="AC5" s="20">
        <f>'EUROSTAT data 2015 EU27'!AB17</f>
        <v>15.75</v>
      </c>
      <c r="AD5" s="20">
        <f>'EUROSTAT data 2015 EU27'!AC17</f>
        <v>0.03</v>
      </c>
      <c r="AE5" s="20">
        <f>'EUROSTAT data 2015 EU27'!AD17</f>
        <v>2.2799999999999998</v>
      </c>
      <c r="AF5" s="20">
        <f>'EUROSTAT data 2015 EU27'!AE17</f>
        <v>88.78</v>
      </c>
      <c r="AG5" s="20">
        <f>'EUROSTAT data 2015 EU27'!AF17</f>
        <v>0.38</v>
      </c>
      <c r="AH5" s="20">
        <f>'EUROSTAT data 2015 EU27'!AG17</f>
        <v>37.07</v>
      </c>
      <c r="AI5" s="20">
        <f>'EUROSTAT data 2015 EU27'!AH17</f>
        <v>9.1199999999999992</v>
      </c>
      <c r="AJ5" s="20">
        <f>'EUROSTAT data 2015 EU27'!AI17</f>
        <v>1.1200000000000001</v>
      </c>
      <c r="AK5" s="20">
        <f>'EUROSTAT data 2015 EU27'!AJ17</f>
        <v>86.56</v>
      </c>
      <c r="AL5" s="20">
        <f>'EUROSTAT data 2015 EU27'!AK17</f>
        <v>0.36</v>
      </c>
      <c r="AM5" s="20">
        <f>'EUROSTAT data 2015 EU27'!AL17</f>
        <v>6.34</v>
      </c>
      <c r="AN5" s="20">
        <f>'EUROSTAT data 2015 EU27'!AM17</f>
        <v>0.06</v>
      </c>
      <c r="AO5" s="20">
        <f>'EUROSTAT data 2015 EU27'!AN17</f>
        <v>2003.65</v>
      </c>
      <c r="AP5" s="20">
        <f>'EUROSTAT data 2015 EU27'!AO17</f>
        <v>0.33</v>
      </c>
      <c r="AQ5" s="20">
        <f>'EUROSTAT data 2015 EU27'!AP17</f>
        <v>4.55</v>
      </c>
      <c r="AR5" s="20">
        <f>'EUROSTAT data 2015 EU27'!AQ17</f>
        <v>1.46</v>
      </c>
      <c r="AS5" s="20">
        <f>'EUROSTAT data 2015 EU27'!AR17</f>
        <v>2.2400000000000002</v>
      </c>
      <c r="AT5" s="20">
        <f>'EUROSTAT data 2015 EU27'!AS17</f>
        <v>0.64</v>
      </c>
      <c r="AU5" s="20">
        <f>'EUROSTAT data 2015 EU27'!AT17</f>
        <v>1.02</v>
      </c>
      <c r="AV5" s="20">
        <f>'EUROSTAT data 2015 EU27'!AU17</f>
        <v>0.49</v>
      </c>
      <c r="AW5" s="20">
        <f>'EUROSTAT data 2015 EU27'!AV17</f>
        <v>5.2</v>
      </c>
      <c r="AX5" s="20">
        <f>'EUROSTAT data 2015 EU27'!AW17</f>
        <v>1.27</v>
      </c>
      <c r="AY5" s="20">
        <f>'EUROSTAT data 2015 EU27'!AX17</f>
        <v>1.19</v>
      </c>
      <c r="AZ5" s="20">
        <f>'EUROSTAT data 2015 EU27'!AY17</f>
        <v>0.66</v>
      </c>
      <c r="BA5" s="20">
        <f>'EUROSTAT data 2015 EU27'!AZ17</f>
        <v>1.19</v>
      </c>
      <c r="BB5" s="20">
        <f>'EUROSTAT data 2015 EU27'!BA17</f>
        <v>4.8</v>
      </c>
      <c r="BC5" s="20">
        <f>'EUROSTAT data 2015 EU27'!BB17</f>
        <v>1.91</v>
      </c>
      <c r="BD5" s="20">
        <f>'EUROSTAT data 2015 EU27'!BC17</f>
        <v>0.12</v>
      </c>
      <c r="BE5" s="20">
        <f>'EUROSTAT data 2015 EU27'!BD17</f>
        <v>0.41</v>
      </c>
      <c r="BF5" s="20">
        <f>'EUROSTAT data 2015 EU27'!BE17</f>
        <v>4.84</v>
      </c>
      <c r="BG5" s="20">
        <f>'EUROSTAT data 2015 EU27'!BF17</f>
        <v>18.88</v>
      </c>
      <c r="BH5" s="20">
        <f>'EUROSTAT data 2015 EU27'!BG17</f>
        <v>17.78</v>
      </c>
      <c r="BI5" s="20">
        <f>'EUROSTAT data 2015 EU27'!BH17</f>
        <v>34.119999999999997</v>
      </c>
      <c r="BJ5" s="20">
        <f>'EUROSTAT data 2015 EU27'!BI17</f>
        <v>30.24</v>
      </c>
      <c r="BK5" s="20">
        <f>'EUROSTAT data 2015 EU27'!BJ17</f>
        <v>3.97</v>
      </c>
      <c r="BL5" s="20">
        <f>'EUROSTAT data 2015 EU27'!BK17</f>
        <v>6.94</v>
      </c>
      <c r="BM5" s="20">
        <f>'EUROSTAT data 2015 EU27'!BL17</f>
        <v>19.89</v>
      </c>
      <c r="BN5" s="20">
        <f>'EUROSTAT data 2015 EU27'!BM17</f>
        <v>0.01</v>
      </c>
      <c r="BO5" s="20">
        <f>'EUROSTAT data 2015 EU27'!BN17</f>
        <v>2.2000000000000002</v>
      </c>
      <c r="BP5" s="20">
        <f>'EUROSTAT data 2015 EU27'!BO17</f>
        <v>0</v>
      </c>
      <c r="BQ5" s="20">
        <f>'EUROSTAT data 2015 EU27'!BP17</f>
        <v>0</v>
      </c>
    </row>
    <row r="6" spans="5:69" x14ac:dyDescent="0.35">
      <c r="E6" t="str">
        <f>'EUROSTAT data 2015 EU27'!C183</f>
        <v>ISIC 05-09</v>
      </c>
      <c r="F6" s="20">
        <f>'EUROSTAT data 2015 EU27'!E18</f>
        <v>1340.58</v>
      </c>
      <c r="G6" s="20">
        <f>'EUROSTAT data 2015 EU27'!F18</f>
        <v>33.090000000000003</v>
      </c>
      <c r="H6" s="20">
        <f>'EUROSTAT data 2015 EU27'!G18</f>
        <v>63.13</v>
      </c>
      <c r="I6" s="20">
        <f>'EUROSTAT data 2015 EU27'!H18</f>
        <v>6972.6</v>
      </c>
      <c r="J6" s="20">
        <f>'EUROSTAT data 2015 EU27'!I18</f>
        <v>2800.77</v>
      </c>
      <c r="K6" s="20">
        <f>'EUROSTAT data 2015 EU27'!J18</f>
        <v>319.01</v>
      </c>
      <c r="L6" s="20">
        <f>'EUROSTAT data 2015 EU27'!K18</f>
        <v>75.77</v>
      </c>
      <c r="M6" s="20">
        <f>'EUROSTAT data 2015 EU27'!L18</f>
        <v>1448.02</v>
      </c>
      <c r="N6" s="20">
        <f>'EUROSTAT data 2015 EU27'!M18</f>
        <v>71.11</v>
      </c>
      <c r="O6" s="20">
        <f>'EUROSTAT data 2015 EU27'!N18</f>
        <v>147367.31</v>
      </c>
      <c r="P6" s="20">
        <f>'EUROSTAT data 2015 EU27'!O18</f>
        <v>8777.1299999999992</v>
      </c>
      <c r="Q6" s="20">
        <f>'EUROSTAT data 2015 EU27'!P18</f>
        <v>229.56</v>
      </c>
      <c r="R6" s="20">
        <f>'EUROSTAT data 2015 EU27'!Q18</f>
        <v>539.83000000000004</v>
      </c>
      <c r="S6" s="20">
        <f>'EUROSTAT data 2015 EU27'!R18</f>
        <v>10429.709999999999</v>
      </c>
      <c r="T6" s="20">
        <f>'EUROSTAT data 2015 EU27'!S18</f>
        <v>20276.73</v>
      </c>
      <c r="U6" s="20">
        <f>'EUROSTAT data 2015 EU27'!T18</f>
        <v>836.38</v>
      </c>
      <c r="V6" s="20">
        <f>'EUROSTAT data 2015 EU27'!U18</f>
        <v>164.41</v>
      </c>
      <c r="W6" s="20">
        <f>'EUROSTAT data 2015 EU27'!V18</f>
        <v>688.42</v>
      </c>
      <c r="X6" s="20">
        <f>'EUROSTAT data 2015 EU27'!W18</f>
        <v>1106.46</v>
      </c>
      <c r="Y6" s="20">
        <f>'EUROSTAT data 2015 EU27'!X18</f>
        <v>1272.1500000000001</v>
      </c>
      <c r="Z6" s="20">
        <f>'EUROSTAT data 2015 EU27'!Y18</f>
        <v>271.95</v>
      </c>
      <c r="AA6" s="20">
        <f>'EUROSTAT data 2015 EU27'!Z18</f>
        <v>551.08000000000004</v>
      </c>
      <c r="AB6" s="20">
        <f>'EUROSTAT data 2015 EU27'!AA18</f>
        <v>268.43</v>
      </c>
      <c r="AC6" s="20">
        <f>'EUROSTAT data 2015 EU27'!AB18</f>
        <v>51358.87</v>
      </c>
      <c r="AD6" s="20">
        <f>'EUROSTAT data 2015 EU27'!AC18</f>
        <v>194.12</v>
      </c>
      <c r="AE6" s="20">
        <f>'EUROSTAT data 2015 EU27'!AD18</f>
        <v>352.53</v>
      </c>
      <c r="AF6" s="20">
        <f>'EUROSTAT data 2015 EU27'!AE18</f>
        <v>10777.62</v>
      </c>
      <c r="AG6" s="20">
        <f>'EUROSTAT data 2015 EU27'!AF18</f>
        <v>131.79</v>
      </c>
      <c r="AH6" s="20">
        <f>'EUROSTAT data 2015 EU27'!AG18</f>
        <v>2626.92</v>
      </c>
      <c r="AI6" s="20">
        <f>'EUROSTAT data 2015 EU27'!AH18</f>
        <v>594.79999999999995</v>
      </c>
      <c r="AJ6" s="20">
        <f>'EUROSTAT data 2015 EU27'!AI18</f>
        <v>838.96</v>
      </c>
      <c r="AK6" s="20">
        <f>'EUROSTAT data 2015 EU27'!AJ18</f>
        <v>11.56</v>
      </c>
      <c r="AL6" s="20">
        <f>'EUROSTAT data 2015 EU27'!AK18</f>
        <v>18.91</v>
      </c>
      <c r="AM6" s="20">
        <f>'EUROSTAT data 2015 EU27'!AL18</f>
        <v>656.34</v>
      </c>
      <c r="AN6" s="20">
        <f>'EUROSTAT data 2015 EU27'!AM18</f>
        <v>30.98</v>
      </c>
      <c r="AO6" s="20">
        <f>'EUROSTAT data 2015 EU27'!AN18</f>
        <v>773.63</v>
      </c>
      <c r="AP6" s="20">
        <f>'EUROSTAT data 2015 EU27'!AO18</f>
        <v>11.04</v>
      </c>
      <c r="AQ6" s="20">
        <f>'EUROSTAT data 2015 EU27'!AP18</f>
        <v>22.21</v>
      </c>
      <c r="AR6" s="20">
        <f>'EUROSTAT data 2015 EU27'!AQ18</f>
        <v>28.53</v>
      </c>
      <c r="AS6" s="20">
        <f>'EUROSTAT data 2015 EU27'!AR18</f>
        <v>47.63</v>
      </c>
      <c r="AT6" s="20">
        <f>'EUROSTAT data 2015 EU27'!AS18</f>
        <v>109.33</v>
      </c>
      <c r="AU6" s="20">
        <f>'EUROSTAT data 2015 EU27'!AT18</f>
        <v>27.74</v>
      </c>
      <c r="AV6" s="20">
        <f>'EUROSTAT data 2015 EU27'!AU18</f>
        <v>17.98</v>
      </c>
      <c r="AW6" s="20">
        <f>'EUROSTAT data 2015 EU27'!AV18</f>
        <v>369.7</v>
      </c>
      <c r="AX6" s="20">
        <f>'EUROSTAT data 2015 EU27'!AW18</f>
        <v>164.94</v>
      </c>
      <c r="AY6" s="20">
        <f>'EUROSTAT data 2015 EU27'!AX18</f>
        <v>236.86</v>
      </c>
      <c r="AZ6" s="20">
        <f>'EUROSTAT data 2015 EU27'!AY18</f>
        <v>70.77</v>
      </c>
      <c r="BA6" s="20">
        <f>'EUROSTAT data 2015 EU27'!AZ18</f>
        <v>17.28</v>
      </c>
      <c r="BB6" s="20">
        <f>'EUROSTAT data 2015 EU27'!BA18</f>
        <v>39.03</v>
      </c>
      <c r="BC6" s="20">
        <f>'EUROSTAT data 2015 EU27'!BB18</f>
        <v>41.9</v>
      </c>
      <c r="BD6" s="20">
        <f>'EUROSTAT data 2015 EU27'!BC18</f>
        <v>24.13</v>
      </c>
      <c r="BE6" s="20">
        <f>'EUROSTAT data 2015 EU27'!BD18</f>
        <v>7.67</v>
      </c>
      <c r="BF6" s="20">
        <f>'EUROSTAT data 2015 EU27'!BE18</f>
        <v>346.13</v>
      </c>
      <c r="BG6" s="20">
        <f>'EUROSTAT data 2015 EU27'!BF18</f>
        <v>1236.68</v>
      </c>
      <c r="BH6" s="20">
        <f>'EUROSTAT data 2015 EU27'!BG18</f>
        <v>327.76</v>
      </c>
      <c r="BI6" s="20">
        <f>'EUROSTAT data 2015 EU27'!BH18</f>
        <v>478.81</v>
      </c>
      <c r="BJ6" s="20">
        <f>'EUROSTAT data 2015 EU27'!BI18</f>
        <v>294.07</v>
      </c>
      <c r="BK6" s="20">
        <f>'EUROSTAT data 2015 EU27'!BJ18</f>
        <v>92.74</v>
      </c>
      <c r="BL6" s="20">
        <f>'EUROSTAT data 2015 EU27'!BK18</f>
        <v>132.49</v>
      </c>
      <c r="BM6" s="20">
        <f>'EUROSTAT data 2015 EU27'!BL18</f>
        <v>104.48</v>
      </c>
      <c r="BN6" s="20">
        <f>'EUROSTAT data 2015 EU27'!BM18</f>
        <v>14.3</v>
      </c>
      <c r="BO6" s="20">
        <f>'EUROSTAT data 2015 EU27'!BN18</f>
        <v>103.53</v>
      </c>
      <c r="BP6" s="20">
        <f>'EUROSTAT data 2015 EU27'!BO18</f>
        <v>0</v>
      </c>
      <c r="BQ6" s="20">
        <f>'EUROSTAT data 2015 EU27'!BP18</f>
        <v>0</v>
      </c>
    </row>
    <row r="7" spans="5:69" x14ac:dyDescent="0.35">
      <c r="E7" t="str">
        <f>'EUROSTAT data 2015 EU27'!C184</f>
        <v>ISIC 10-12</v>
      </c>
      <c r="F7" s="20">
        <f>'EUROSTAT data 2015 EU27'!E19</f>
        <v>43503.23</v>
      </c>
      <c r="G7" s="20">
        <f>'EUROSTAT data 2015 EU27'!F19</f>
        <v>51.36</v>
      </c>
      <c r="H7" s="20">
        <f>'EUROSTAT data 2015 EU27'!G19</f>
        <v>547.15</v>
      </c>
      <c r="I7" s="20">
        <f>'EUROSTAT data 2015 EU27'!H19</f>
        <v>122.97</v>
      </c>
      <c r="J7" s="20">
        <f>'EUROSTAT data 2015 EU27'!I19</f>
        <v>209628.06</v>
      </c>
      <c r="K7" s="20">
        <f>'EUROSTAT data 2015 EU27'!J19</f>
        <v>2227.36</v>
      </c>
      <c r="L7" s="20">
        <f>'EUROSTAT data 2015 EU27'!K19</f>
        <v>65.61</v>
      </c>
      <c r="M7" s="20">
        <f>'EUROSTAT data 2015 EU27'!L19</f>
        <v>703.1</v>
      </c>
      <c r="N7" s="20">
        <f>'EUROSTAT data 2015 EU27'!M19</f>
        <v>22.36</v>
      </c>
      <c r="O7" s="20">
        <f>'EUROSTAT data 2015 EU27'!N19</f>
        <v>863.44</v>
      </c>
      <c r="P7" s="20">
        <f>'EUROSTAT data 2015 EU27'!O19</f>
        <v>8743.27</v>
      </c>
      <c r="Q7" s="20">
        <f>'EUROSTAT data 2015 EU27'!P19</f>
        <v>2443.5100000000002</v>
      </c>
      <c r="R7" s="20">
        <f>'EUROSTAT data 2015 EU27'!Q19</f>
        <v>218.9</v>
      </c>
      <c r="S7" s="20">
        <f>'EUROSTAT data 2015 EU27'!R19</f>
        <v>88.06</v>
      </c>
      <c r="T7" s="20">
        <f>'EUROSTAT data 2015 EU27'!S19</f>
        <v>254.12</v>
      </c>
      <c r="U7" s="20">
        <f>'EUROSTAT data 2015 EU27'!T19</f>
        <v>140.5</v>
      </c>
      <c r="V7" s="20">
        <f>'EUROSTAT data 2015 EU27'!U19</f>
        <v>70.72</v>
      </c>
      <c r="W7" s="20">
        <f>'EUROSTAT data 2015 EU27'!V19</f>
        <v>82.8</v>
      </c>
      <c r="X7" s="20">
        <f>'EUROSTAT data 2015 EU27'!W19</f>
        <v>208.27</v>
      </c>
      <c r="Y7" s="20">
        <f>'EUROSTAT data 2015 EU27'!X19</f>
        <v>140.1</v>
      </c>
      <c r="Z7" s="20">
        <f>'EUROSTAT data 2015 EU27'!Y19</f>
        <v>28.99</v>
      </c>
      <c r="AA7" s="20">
        <f>'EUROSTAT data 2015 EU27'!Z19</f>
        <v>439.22</v>
      </c>
      <c r="AB7" s="20">
        <f>'EUROSTAT data 2015 EU27'!AA19</f>
        <v>127.87</v>
      </c>
      <c r="AC7" s="20">
        <f>'EUROSTAT data 2015 EU27'!AB19</f>
        <v>847.29</v>
      </c>
      <c r="AD7" s="20">
        <f>'EUROSTAT data 2015 EU27'!AC19</f>
        <v>22.36</v>
      </c>
      <c r="AE7" s="20">
        <f>'EUROSTAT data 2015 EU27'!AD19</f>
        <v>736.04</v>
      </c>
      <c r="AF7" s="20">
        <f>'EUROSTAT data 2015 EU27'!AE19</f>
        <v>864.77</v>
      </c>
      <c r="AG7" s="20">
        <f>'EUROSTAT data 2015 EU27'!AF19</f>
        <v>328.1</v>
      </c>
      <c r="AH7" s="20">
        <f>'EUROSTAT data 2015 EU27'!AG19</f>
        <v>6772.43</v>
      </c>
      <c r="AI7" s="20">
        <f>'EUROSTAT data 2015 EU27'!AH19</f>
        <v>4142.8100000000004</v>
      </c>
      <c r="AJ7" s="20">
        <f>'EUROSTAT data 2015 EU27'!AI19</f>
        <v>827.35</v>
      </c>
      <c r="AK7" s="20">
        <f>'EUROSTAT data 2015 EU27'!AJ19</f>
        <v>1010.96</v>
      </c>
      <c r="AL7" s="20">
        <f>'EUROSTAT data 2015 EU27'!AK19</f>
        <v>401.16</v>
      </c>
      <c r="AM7" s="20">
        <f>'EUROSTAT data 2015 EU27'!AL19</f>
        <v>474.79</v>
      </c>
      <c r="AN7" s="20">
        <f>'EUROSTAT data 2015 EU27'!AM19</f>
        <v>61.33</v>
      </c>
      <c r="AO7" s="20">
        <f>'EUROSTAT data 2015 EU27'!AN19</f>
        <v>97849.59</v>
      </c>
      <c r="AP7" s="20">
        <f>'EUROSTAT data 2015 EU27'!AO19</f>
        <v>81.14</v>
      </c>
      <c r="AQ7" s="20">
        <f>'EUROSTAT data 2015 EU27'!AP19</f>
        <v>475.36</v>
      </c>
      <c r="AR7" s="20">
        <f>'EUROSTAT data 2015 EU27'!AQ19</f>
        <v>307.8</v>
      </c>
      <c r="AS7" s="20">
        <f>'EUROSTAT data 2015 EU27'!AR19</f>
        <v>455.67</v>
      </c>
      <c r="AT7" s="20">
        <f>'EUROSTAT data 2015 EU27'!AS19</f>
        <v>158.63</v>
      </c>
      <c r="AU7" s="20">
        <f>'EUROSTAT data 2015 EU27'!AT19</f>
        <v>105.9</v>
      </c>
      <c r="AV7" s="20">
        <f>'EUROSTAT data 2015 EU27'!AU19</f>
        <v>76.52</v>
      </c>
      <c r="AW7" s="20">
        <f>'EUROSTAT data 2015 EU27'!AV19</f>
        <v>462.06</v>
      </c>
      <c r="AX7" s="20">
        <f>'EUROSTAT data 2015 EU27'!AW19</f>
        <v>922.35</v>
      </c>
      <c r="AY7" s="20">
        <f>'EUROSTAT data 2015 EU27'!AX19</f>
        <v>392.17</v>
      </c>
      <c r="AZ7" s="20">
        <f>'EUROSTAT data 2015 EU27'!AY19</f>
        <v>792.11</v>
      </c>
      <c r="BA7" s="20">
        <f>'EUROSTAT data 2015 EU27'!AZ19</f>
        <v>317.86</v>
      </c>
      <c r="BB7" s="20">
        <f>'EUROSTAT data 2015 EU27'!BA19</f>
        <v>243.57</v>
      </c>
      <c r="BC7" s="20">
        <f>'EUROSTAT data 2015 EU27'!BB19</f>
        <v>481.39</v>
      </c>
      <c r="BD7" s="20">
        <f>'EUROSTAT data 2015 EU27'!BC19</f>
        <v>135.33000000000001</v>
      </c>
      <c r="BE7" s="20">
        <f>'EUROSTAT data 2015 EU27'!BD19</f>
        <v>68</v>
      </c>
      <c r="BF7" s="20">
        <f>'EUROSTAT data 2015 EU27'!BE19</f>
        <v>1090.08</v>
      </c>
      <c r="BG7" s="20">
        <f>'EUROSTAT data 2015 EU27'!BF19</f>
        <v>4744.24</v>
      </c>
      <c r="BH7" s="20">
        <f>'EUROSTAT data 2015 EU27'!BG19</f>
        <v>4406.13</v>
      </c>
      <c r="BI7" s="20">
        <f>'EUROSTAT data 2015 EU27'!BH19</f>
        <v>10016.719999999999</v>
      </c>
      <c r="BJ7" s="20">
        <f>'EUROSTAT data 2015 EU27'!BI19</f>
        <v>5576.79</v>
      </c>
      <c r="BK7" s="20">
        <f>'EUROSTAT data 2015 EU27'!BJ19</f>
        <v>525.12</v>
      </c>
      <c r="BL7" s="20">
        <f>'EUROSTAT data 2015 EU27'!BK19</f>
        <v>1840.9</v>
      </c>
      <c r="BM7" s="20">
        <f>'EUROSTAT data 2015 EU27'!BL19</f>
        <v>801.08</v>
      </c>
      <c r="BN7" s="20">
        <f>'EUROSTAT data 2015 EU27'!BM19</f>
        <v>54.86</v>
      </c>
      <c r="BO7" s="20">
        <f>'EUROSTAT data 2015 EU27'!BN19</f>
        <v>324.12</v>
      </c>
      <c r="BP7" s="20">
        <f>'EUROSTAT data 2015 EU27'!BO19</f>
        <v>0</v>
      </c>
      <c r="BQ7" s="20">
        <f>'EUROSTAT data 2015 EU27'!BP19</f>
        <v>0</v>
      </c>
    </row>
    <row r="8" spans="5:69" x14ac:dyDescent="0.35">
      <c r="E8" t="str">
        <f>'EUROSTAT data 2015 EU27'!C185</f>
        <v>ISIC 13-15</v>
      </c>
      <c r="F8" s="20">
        <f>'EUROSTAT data 2015 EU27'!E20</f>
        <v>604.80999999999995</v>
      </c>
      <c r="G8" s="20">
        <f>'EUROSTAT data 2015 EU27'!F20</f>
        <v>67.22</v>
      </c>
      <c r="H8" s="20">
        <f>'EUROSTAT data 2015 EU27'!G20</f>
        <v>231.4</v>
      </c>
      <c r="I8" s="20">
        <f>'EUROSTAT data 2015 EU27'!H20</f>
        <v>104.75</v>
      </c>
      <c r="J8" s="20">
        <f>'EUROSTAT data 2015 EU27'!I20</f>
        <v>904.01</v>
      </c>
      <c r="K8" s="20">
        <f>'EUROSTAT data 2015 EU27'!J20</f>
        <v>60737.27</v>
      </c>
      <c r="L8" s="20">
        <f>'EUROSTAT data 2015 EU27'!K20</f>
        <v>358.62</v>
      </c>
      <c r="M8" s="20">
        <f>'EUROSTAT data 2015 EU27'!L20</f>
        <v>1470.69</v>
      </c>
      <c r="N8" s="20">
        <f>'EUROSTAT data 2015 EU27'!M20</f>
        <v>524.46</v>
      </c>
      <c r="O8" s="20">
        <f>'EUROSTAT data 2015 EU27'!N20</f>
        <v>117.56</v>
      </c>
      <c r="P8" s="20">
        <f>'EUROSTAT data 2015 EU27'!O20</f>
        <v>908.85</v>
      </c>
      <c r="Q8" s="20">
        <f>'EUROSTAT data 2015 EU27'!P20</f>
        <v>409.79</v>
      </c>
      <c r="R8" s="20">
        <f>'EUROSTAT data 2015 EU27'!Q20</f>
        <v>2775.31</v>
      </c>
      <c r="S8" s="20">
        <f>'EUROSTAT data 2015 EU27'!R20</f>
        <v>332.8</v>
      </c>
      <c r="T8" s="20">
        <f>'EUROSTAT data 2015 EU27'!S20</f>
        <v>322.3</v>
      </c>
      <c r="U8" s="20">
        <f>'EUROSTAT data 2015 EU27'!T20</f>
        <v>887.88</v>
      </c>
      <c r="V8" s="20">
        <f>'EUROSTAT data 2015 EU27'!U20</f>
        <v>318.12</v>
      </c>
      <c r="W8" s="20">
        <f>'EUROSTAT data 2015 EU27'!V20</f>
        <v>316.04000000000002</v>
      </c>
      <c r="X8" s="20">
        <f>'EUROSTAT data 2015 EU27'!W20</f>
        <v>888.16</v>
      </c>
      <c r="Y8" s="20">
        <f>'EUROSTAT data 2015 EU27'!X20</f>
        <v>4623.82</v>
      </c>
      <c r="Z8" s="20">
        <f>'EUROSTAT data 2015 EU27'!Y20</f>
        <v>666.88</v>
      </c>
      <c r="AA8" s="20">
        <f>'EUROSTAT data 2015 EU27'!Z20</f>
        <v>3683.1</v>
      </c>
      <c r="AB8" s="20">
        <f>'EUROSTAT data 2015 EU27'!AA20</f>
        <v>452.2</v>
      </c>
      <c r="AC8" s="20">
        <f>'EUROSTAT data 2015 EU27'!AB20</f>
        <v>215.36</v>
      </c>
      <c r="AD8" s="20">
        <f>'EUROSTAT data 2015 EU27'!AC20</f>
        <v>38.31</v>
      </c>
      <c r="AE8" s="20">
        <f>'EUROSTAT data 2015 EU27'!AD20</f>
        <v>269.52</v>
      </c>
      <c r="AF8" s="20">
        <f>'EUROSTAT data 2015 EU27'!AE20</f>
        <v>2639.96</v>
      </c>
      <c r="AG8" s="20">
        <f>'EUROSTAT data 2015 EU27'!AF20</f>
        <v>464.29</v>
      </c>
      <c r="AH8" s="20">
        <f>'EUROSTAT data 2015 EU27'!AG20</f>
        <v>2898.94</v>
      </c>
      <c r="AI8" s="20">
        <f>'EUROSTAT data 2015 EU27'!AH20</f>
        <v>1456.65</v>
      </c>
      <c r="AJ8" s="20">
        <f>'EUROSTAT data 2015 EU27'!AI20</f>
        <v>266.14999999999998</v>
      </c>
      <c r="AK8" s="20">
        <f>'EUROSTAT data 2015 EU27'!AJ20</f>
        <v>108.56</v>
      </c>
      <c r="AL8" s="20">
        <f>'EUROSTAT data 2015 EU27'!AK20</f>
        <v>64.38</v>
      </c>
      <c r="AM8" s="20">
        <f>'EUROSTAT data 2015 EU27'!AL20</f>
        <v>253.77</v>
      </c>
      <c r="AN8" s="20">
        <f>'EUROSTAT data 2015 EU27'!AM20</f>
        <v>89.27</v>
      </c>
      <c r="AO8" s="20">
        <f>'EUROSTAT data 2015 EU27'!AN20</f>
        <v>1555.87</v>
      </c>
      <c r="AP8" s="20">
        <f>'EUROSTAT data 2015 EU27'!AO20</f>
        <v>54.24</v>
      </c>
      <c r="AQ8" s="20">
        <f>'EUROSTAT data 2015 EU27'!AP20</f>
        <v>847.16</v>
      </c>
      <c r="AR8" s="20">
        <f>'EUROSTAT data 2015 EU27'!AQ20</f>
        <v>252.45</v>
      </c>
      <c r="AS8" s="20">
        <f>'EUROSTAT data 2015 EU27'!AR20</f>
        <v>122.36</v>
      </c>
      <c r="AT8" s="20">
        <f>'EUROSTAT data 2015 EU27'!AS20</f>
        <v>150.19</v>
      </c>
      <c r="AU8" s="20">
        <f>'EUROSTAT data 2015 EU27'!AT20</f>
        <v>26.33</v>
      </c>
      <c r="AV8" s="20">
        <f>'EUROSTAT data 2015 EU27'!AU20</f>
        <v>27.55</v>
      </c>
      <c r="AW8" s="20">
        <f>'EUROSTAT data 2015 EU27'!AV20</f>
        <v>393.61</v>
      </c>
      <c r="AX8" s="20">
        <f>'EUROSTAT data 2015 EU27'!AW20</f>
        <v>407.51</v>
      </c>
      <c r="AY8" s="20">
        <f>'EUROSTAT data 2015 EU27'!AX20</f>
        <v>456.86</v>
      </c>
      <c r="AZ8" s="20">
        <f>'EUROSTAT data 2015 EU27'!AY20</f>
        <v>117.6</v>
      </c>
      <c r="BA8" s="20">
        <f>'EUROSTAT data 2015 EU27'!AZ20</f>
        <v>88.42</v>
      </c>
      <c r="BB8" s="20">
        <f>'EUROSTAT data 2015 EU27'!BA20</f>
        <v>273.06</v>
      </c>
      <c r="BC8" s="20">
        <f>'EUROSTAT data 2015 EU27'!BB20</f>
        <v>200.48</v>
      </c>
      <c r="BD8" s="20">
        <f>'EUROSTAT data 2015 EU27'!BC20</f>
        <v>84.68</v>
      </c>
      <c r="BE8" s="20">
        <f>'EUROSTAT data 2015 EU27'!BD20</f>
        <v>42.93</v>
      </c>
      <c r="BF8" s="20">
        <f>'EUROSTAT data 2015 EU27'!BE20</f>
        <v>962.72</v>
      </c>
      <c r="BG8" s="20">
        <f>'EUROSTAT data 2015 EU27'!BF20</f>
        <v>1488.62</v>
      </c>
      <c r="BH8" s="20">
        <f>'EUROSTAT data 2015 EU27'!BG20</f>
        <v>384.36</v>
      </c>
      <c r="BI8" s="20">
        <f>'EUROSTAT data 2015 EU27'!BH20</f>
        <v>1820.1</v>
      </c>
      <c r="BJ8" s="20">
        <f>'EUROSTAT data 2015 EU27'!BI20</f>
        <v>572.97</v>
      </c>
      <c r="BK8" s="20">
        <f>'EUROSTAT data 2015 EU27'!BJ20</f>
        <v>315.8</v>
      </c>
      <c r="BL8" s="20">
        <f>'EUROSTAT data 2015 EU27'!BK20</f>
        <v>403.22</v>
      </c>
      <c r="BM8" s="20">
        <f>'EUROSTAT data 2015 EU27'!BL20</f>
        <v>223.58</v>
      </c>
      <c r="BN8" s="20">
        <f>'EUROSTAT data 2015 EU27'!BM20</f>
        <v>297.27999999999997</v>
      </c>
      <c r="BO8" s="20">
        <f>'EUROSTAT data 2015 EU27'!BN20</f>
        <v>652</v>
      </c>
      <c r="BP8" s="20">
        <f>'EUROSTAT data 2015 EU27'!BO20</f>
        <v>0</v>
      </c>
      <c r="BQ8" s="20">
        <f>'EUROSTAT data 2015 EU27'!BP20</f>
        <v>0</v>
      </c>
    </row>
    <row r="9" spans="5:69" x14ac:dyDescent="0.35">
      <c r="E9" t="str">
        <f>'EUROSTAT data 2015 EU27'!C186</f>
        <v>ISIC 16</v>
      </c>
      <c r="F9" s="20">
        <f>'EUROSTAT data 2015 EU27'!E21</f>
        <v>1036.67</v>
      </c>
      <c r="G9" s="20">
        <f>'EUROSTAT data 2015 EU27'!F21</f>
        <v>204.08</v>
      </c>
      <c r="H9" s="20">
        <f>'EUROSTAT data 2015 EU27'!G21</f>
        <v>67.56</v>
      </c>
      <c r="I9" s="20">
        <f>'EUROSTAT data 2015 EU27'!H21</f>
        <v>249.12</v>
      </c>
      <c r="J9" s="20">
        <f>'EUROSTAT data 2015 EU27'!I21</f>
        <v>1884.82</v>
      </c>
      <c r="K9" s="20">
        <f>'EUROSTAT data 2015 EU27'!J21</f>
        <v>159.63999999999999</v>
      </c>
      <c r="L9" s="20">
        <f>'EUROSTAT data 2015 EU27'!K21</f>
        <v>26546.84</v>
      </c>
      <c r="M9" s="20">
        <f>'EUROSTAT data 2015 EU27'!L21</f>
        <v>3115.26</v>
      </c>
      <c r="N9" s="20">
        <f>'EUROSTAT data 2015 EU27'!M21</f>
        <v>92.35</v>
      </c>
      <c r="O9" s="20">
        <f>'EUROSTAT data 2015 EU27'!N21</f>
        <v>63.93</v>
      </c>
      <c r="P9" s="20">
        <f>'EUROSTAT data 2015 EU27'!O21</f>
        <v>665</v>
      </c>
      <c r="Q9" s="20">
        <f>'EUROSTAT data 2015 EU27'!P21</f>
        <v>178.3</v>
      </c>
      <c r="R9" s="20">
        <f>'EUROSTAT data 2015 EU27'!Q21</f>
        <v>496.05</v>
      </c>
      <c r="S9" s="20">
        <f>'EUROSTAT data 2015 EU27'!R21</f>
        <v>1037.8800000000001</v>
      </c>
      <c r="T9" s="20">
        <f>'EUROSTAT data 2015 EU27'!S21</f>
        <v>641.19000000000005</v>
      </c>
      <c r="U9" s="20">
        <f>'EUROSTAT data 2015 EU27'!T21</f>
        <v>1264.76</v>
      </c>
      <c r="V9" s="20">
        <f>'EUROSTAT data 2015 EU27'!U21</f>
        <v>296.7</v>
      </c>
      <c r="W9" s="20">
        <f>'EUROSTAT data 2015 EU27'!V21</f>
        <v>460.75</v>
      </c>
      <c r="X9" s="20">
        <f>'EUROSTAT data 2015 EU27'!W21</f>
        <v>942.85</v>
      </c>
      <c r="Y9" s="20">
        <f>'EUROSTAT data 2015 EU27'!X21</f>
        <v>1470.42</v>
      </c>
      <c r="Z9" s="20">
        <f>'EUROSTAT data 2015 EU27'!Y21</f>
        <v>915.53</v>
      </c>
      <c r="AA9" s="20">
        <f>'EUROSTAT data 2015 EU27'!Z21</f>
        <v>13672</v>
      </c>
      <c r="AB9" s="20">
        <f>'EUROSTAT data 2015 EU27'!AA21</f>
        <v>323.07</v>
      </c>
      <c r="AC9" s="20">
        <f>'EUROSTAT data 2015 EU27'!AB21</f>
        <v>1699.87</v>
      </c>
      <c r="AD9" s="20">
        <f>'EUROSTAT data 2015 EU27'!AC21</f>
        <v>22.96</v>
      </c>
      <c r="AE9" s="20">
        <f>'EUROSTAT data 2015 EU27'!AD21</f>
        <v>278.68</v>
      </c>
      <c r="AF9" s="20">
        <f>'EUROSTAT data 2015 EU27'!AE21</f>
        <v>25607.34</v>
      </c>
      <c r="AG9" s="20">
        <f>'EUROSTAT data 2015 EU27'!AF21</f>
        <v>102.38</v>
      </c>
      <c r="AH9" s="20">
        <f>'EUROSTAT data 2015 EU27'!AG21</f>
        <v>1370.55</v>
      </c>
      <c r="AI9" s="20">
        <f>'EUROSTAT data 2015 EU27'!AH21</f>
        <v>561</v>
      </c>
      <c r="AJ9" s="20">
        <f>'EUROSTAT data 2015 EU27'!AI21</f>
        <v>269.23</v>
      </c>
      <c r="AK9" s="20">
        <f>'EUROSTAT data 2015 EU27'!AJ21</f>
        <v>22.75</v>
      </c>
      <c r="AL9" s="20">
        <f>'EUROSTAT data 2015 EU27'!AK21</f>
        <v>10.53</v>
      </c>
      <c r="AM9" s="20">
        <f>'EUROSTAT data 2015 EU27'!AL21</f>
        <v>377.01</v>
      </c>
      <c r="AN9" s="20">
        <f>'EUROSTAT data 2015 EU27'!AM21</f>
        <v>12.19</v>
      </c>
      <c r="AO9" s="20">
        <f>'EUROSTAT data 2015 EU27'!AN21</f>
        <v>442.32</v>
      </c>
      <c r="AP9" s="20">
        <f>'EUROSTAT data 2015 EU27'!AO21</f>
        <v>81.819999999999993</v>
      </c>
      <c r="AQ9" s="20">
        <f>'EUROSTAT data 2015 EU27'!AP21</f>
        <v>283.83</v>
      </c>
      <c r="AR9" s="20">
        <f>'EUROSTAT data 2015 EU27'!AQ21</f>
        <v>160.63999999999999</v>
      </c>
      <c r="AS9" s="20">
        <f>'EUROSTAT data 2015 EU27'!AR21</f>
        <v>54.61</v>
      </c>
      <c r="AT9" s="20">
        <f>'EUROSTAT data 2015 EU27'!AS21</f>
        <v>23.55</v>
      </c>
      <c r="AU9" s="20">
        <f>'EUROSTAT data 2015 EU27'!AT21</f>
        <v>11.37</v>
      </c>
      <c r="AV9" s="20">
        <f>'EUROSTAT data 2015 EU27'!AU21</f>
        <v>12.62</v>
      </c>
      <c r="AW9" s="20">
        <f>'EUROSTAT data 2015 EU27'!AV21</f>
        <v>1876.44</v>
      </c>
      <c r="AX9" s="20">
        <f>'EUROSTAT data 2015 EU27'!AW21</f>
        <v>141.1</v>
      </c>
      <c r="AY9" s="20">
        <f>'EUROSTAT data 2015 EU27'!AX21</f>
        <v>231.85</v>
      </c>
      <c r="AZ9" s="20">
        <f>'EUROSTAT data 2015 EU27'!AY21</f>
        <v>44.53</v>
      </c>
      <c r="BA9" s="20">
        <f>'EUROSTAT data 2015 EU27'!AZ21</f>
        <v>105.79</v>
      </c>
      <c r="BB9" s="20">
        <f>'EUROSTAT data 2015 EU27'!BA21</f>
        <v>127.89</v>
      </c>
      <c r="BC9" s="20">
        <f>'EUROSTAT data 2015 EU27'!BB21</f>
        <v>87.77</v>
      </c>
      <c r="BD9" s="20">
        <f>'EUROSTAT data 2015 EU27'!BC21</f>
        <v>15.04</v>
      </c>
      <c r="BE9" s="20">
        <f>'EUROSTAT data 2015 EU27'!BD21</f>
        <v>7.89</v>
      </c>
      <c r="BF9" s="20">
        <f>'EUROSTAT data 2015 EU27'!BE21</f>
        <v>968.35</v>
      </c>
      <c r="BG9" s="20">
        <f>'EUROSTAT data 2015 EU27'!BF21</f>
        <v>249.58</v>
      </c>
      <c r="BH9" s="20">
        <f>'EUROSTAT data 2015 EU27'!BG21</f>
        <v>227.64</v>
      </c>
      <c r="BI9" s="20">
        <f>'EUROSTAT data 2015 EU27'!BH21</f>
        <v>59.37</v>
      </c>
      <c r="BJ9" s="20">
        <f>'EUROSTAT data 2015 EU27'!BI21</f>
        <v>79.88</v>
      </c>
      <c r="BK9" s="20">
        <f>'EUROSTAT data 2015 EU27'!BJ21</f>
        <v>155.15</v>
      </c>
      <c r="BL9" s="20">
        <f>'EUROSTAT data 2015 EU27'!BK21</f>
        <v>108.63</v>
      </c>
      <c r="BM9" s="20">
        <f>'EUROSTAT data 2015 EU27'!BL21</f>
        <v>62.8</v>
      </c>
      <c r="BN9" s="20">
        <f>'EUROSTAT data 2015 EU27'!BM21</f>
        <v>128.4</v>
      </c>
      <c r="BO9" s="20">
        <f>'EUROSTAT data 2015 EU27'!BN21</f>
        <v>1139.72</v>
      </c>
      <c r="BP9" s="20">
        <f>'EUROSTAT data 2015 EU27'!BO21</f>
        <v>0</v>
      </c>
      <c r="BQ9" s="20">
        <f>'EUROSTAT data 2015 EU27'!BP21</f>
        <v>0</v>
      </c>
    </row>
    <row r="10" spans="5:69" x14ac:dyDescent="0.35">
      <c r="E10" t="str">
        <f>'EUROSTAT data 2015 EU27'!C187</f>
        <v>ISIC 17</v>
      </c>
      <c r="F10" s="20">
        <f>'EUROSTAT data 2015 EU27'!E22</f>
        <v>455.61</v>
      </c>
      <c r="G10" s="20">
        <f>'EUROSTAT data 2015 EU27'!F22</f>
        <v>29.05</v>
      </c>
      <c r="H10" s="20">
        <f>'EUROSTAT data 2015 EU27'!G22</f>
        <v>38.01</v>
      </c>
      <c r="I10" s="20">
        <f>'EUROSTAT data 2015 EU27'!H22</f>
        <v>160.26</v>
      </c>
      <c r="J10" s="20">
        <f>'EUROSTAT data 2015 EU27'!I22</f>
        <v>12503.3</v>
      </c>
      <c r="K10" s="20">
        <f>'EUROSTAT data 2015 EU27'!J22</f>
        <v>927.69</v>
      </c>
      <c r="L10" s="20">
        <f>'EUROSTAT data 2015 EU27'!K22</f>
        <v>1043.3499999999999</v>
      </c>
      <c r="M10" s="20">
        <f>'EUROSTAT data 2015 EU27'!L22</f>
        <v>39950.639999999999</v>
      </c>
      <c r="N10" s="20">
        <f>'EUROSTAT data 2015 EU27'!M22</f>
        <v>10982.05</v>
      </c>
      <c r="O10" s="20">
        <f>'EUROSTAT data 2015 EU27'!N22</f>
        <v>197.94</v>
      </c>
      <c r="P10" s="20">
        <f>'EUROSTAT data 2015 EU27'!O22</f>
        <v>3665.59</v>
      </c>
      <c r="Q10" s="20">
        <f>'EUROSTAT data 2015 EU27'!P22</f>
        <v>1680.5</v>
      </c>
      <c r="R10" s="20">
        <f>'EUROSTAT data 2015 EU27'!Q22</f>
        <v>2343.35</v>
      </c>
      <c r="S10" s="20">
        <f>'EUROSTAT data 2015 EU27'!R22</f>
        <v>1281.6099999999999</v>
      </c>
      <c r="T10" s="20">
        <f>'EUROSTAT data 2015 EU27'!S22</f>
        <v>522.20000000000005</v>
      </c>
      <c r="U10" s="20">
        <f>'EUROSTAT data 2015 EU27'!T22</f>
        <v>1028.49</v>
      </c>
      <c r="V10" s="20">
        <f>'EUROSTAT data 2015 EU27'!U22</f>
        <v>826</v>
      </c>
      <c r="W10" s="20">
        <f>'EUROSTAT data 2015 EU27'!V22</f>
        <v>1347</v>
      </c>
      <c r="X10" s="20">
        <f>'EUROSTAT data 2015 EU27'!W22</f>
        <v>1245.6300000000001</v>
      </c>
      <c r="Y10" s="20">
        <f>'EUROSTAT data 2015 EU27'!X22</f>
        <v>903.56</v>
      </c>
      <c r="Z10" s="20">
        <f>'EUROSTAT data 2015 EU27'!Y22</f>
        <v>231.24</v>
      </c>
      <c r="AA10" s="20">
        <f>'EUROSTAT data 2015 EU27'!Z22</f>
        <v>1791.4</v>
      </c>
      <c r="AB10" s="20">
        <f>'EUROSTAT data 2015 EU27'!AA22</f>
        <v>293.89999999999998</v>
      </c>
      <c r="AC10" s="20">
        <f>'EUROSTAT data 2015 EU27'!AB22</f>
        <v>419.65</v>
      </c>
      <c r="AD10" s="20">
        <f>'EUROSTAT data 2015 EU27'!AC22</f>
        <v>62.72</v>
      </c>
      <c r="AE10" s="20">
        <f>'EUROSTAT data 2015 EU27'!AD22</f>
        <v>1137.03</v>
      </c>
      <c r="AF10" s="20">
        <f>'EUROSTAT data 2015 EU27'!AE22</f>
        <v>1363.75</v>
      </c>
      <c r="AG10" s="20">
        <f>'EUROSTAT data 2015 EU27'!AF22</f>
        <v>385.61</v>
      </c>
      <c r="AH10" s="20">
        <f>'EUROSTAT data 2015 EU27'!AG22</f>
        <v>3776.97</v>
      </c>
      <c r="AI10" s="20">
        <f>'EUROSTAT data 2015 EU27'!AH22</f>
        <v>2060.59</v>
      </c>
      <c r="AJ10" s="20">
        <f>'EUROSTAT data 2015 EU27'!AI22</f>
        <v>537.20000000000005</v>
      </c>
      <c r="AK10" s="20">
        <f>'EUROSTAT data 2015 EU27'!AJ22</f>
        <v>65.89</v>
      </c>
      <c r="AL10" s="20">
        <f>'EUROSTAT data 2015 EU27'!AK22</f>
        <v>27.73</v>
      </c>
      <c r="AM10" s="20">
        <f>'EUROSTAT data 2015 EU27'!AL22</f>
        <v>897.29</v>
      </c>
      <c r="AN10" s="20">
        <f>'EUROSTAT data 2015 EU27'!AM22</f>
        <v>117.95</v>
      </c>
      <c r="AO10" s="20">
        <f>'EUROSTAT data 2015 EU27'!AN22</f>
        <v>1359.11</v>
      </c>
      <c r="AP10" s="20">
        <f>'EUROSTAT data 2015 EU27'!AO22</f>
        <v>4049.73</v>
      </c>
      <c r="AQ10" s="20">
        <f>'EUROSTAT data 2015 EU27'!AP22</f>
        <v>1110.04</v>
      </c>
      <c r="AR10" s="20">
        <f>'EUROSTAT data 2015 EU27'!AQ22</f>
        <v>419.27</v>
      </c>
      <c r="AS10" s="20">
        <f>'EUROSTAT data 2015 EU27'!AR22</f>
        <v>460.92</v>
      </c>
      <c r="AT10" s="20">
        <f>'EUROSTAT data 2015 EU27'!AS22</f>
        <v>959.59</v>
      </c>
      <c r="AU10" s="20">
        <f>'EUROSTAT data 2015 EU27'!AT22</f>
        <v>321.56</v>
      </c>
      <c r="AV10" s="20">
        <f>'EUROSTAT data 2015 EU27'!AU22</f>
        <v>638.16999999999996</v>
      </c>
      <c r="AW10" s="20">
        <f>'EUROSTAT data 2015 EU27'!AV22</f>
        <v>669.18</v>
      </c>
      <c r="AX10" s="20">
        <f>'EUROSTAT data 2015 EU27'!AW22</f>
        <v>1909.09</v>
      </c>
      <c r="AY10" s="20">
        <f>'EUROSTAT data 2015 EU27'!AX22</f>
        <v>1423.65</v>
      </c>
      <c r="AZ10" s="20">
        <f>'EUROSTAT data 2015 EU27'!AY22</f>
        <v>295.06</v>
      </c>
      <c r="BA10" s="20">
        <f>'EUROSTAT data 2015 EU27'!AZ22</f>
        <v>702.54</v>
      </c>
      <c r="BB10" s="20">
        <f>'EUROSTAT data 2015 EU27'!BA22</f>
        <v>703.22</v>
      </c>
      <c r="BC10" s="20">
        <f>'EUROSTAT data 2015 EU27'!BB22</f>
        <v>375.03</v>
      </c>
      <c r="BD10" s="20">
        <f>'EUROSTAT data 2015 EU27'!BC22</f>
        <v>65.59</v>
      </c>
      <c r="BE10" s="20">
        <f>'EUROSTAT data 2015 EU27'!BD22</f>
        <v>517.72</v>
      </c>
      <c r="BF10" s="20">
        <f>'EUROSTAT data 2015 EU27'!BE22</f>
        <v>3407.94</v>
      </c>
      <c r="BG10" s="20">
        <f>'EUROSTAT data 2015 EU27'!BF22</f>
        <v>1478.7</v>
      </c>
      <c r="BH10" s="20">
        <f>'EUROSTAT data 2015 EU27'!BG22</f>
        <v>1025.1400000000001</v>
      </c>
      <c r="BI10" s="20">
        <f>'EUROSTAT data 2015 EU27'!BH22</f>
        <v>1133.03</v>
      </c>
      <c r="BJ10" s="20">
        <f>'EUROSTAT data 2015 EU27'!BI22</f>
        <v>686.42</v>
      </c>
      <c r="BK10" s="20">
        <f>'EUROSTAT data 2015 EU27'!BJ22</f>
        <v>378.49</v>
      </c>
      <c r="BL10" s="20">
        <f>'EUROSTAT data 2015 EU27'!BK22</f>
        <v>283.48</v>
      </c>
      <c r="BM10" s="20">
        <f>'EUROSTAT data 2015 EU27'!BL22</f>
        <v>322.79000000000002</v>
      </c>
      <c r="BN10" s="20">
        <f>'EUROSTAT data 2015 EU27'!BM22</f>
        <v>80.45</v>
      </c>
      <c r="BO10" s="20">
        <f>'EUROSTAT data 2015 EU27'!BN22</f>
        <v>226.26</v>
      </c>
      <c r="BP10" s="20">
        <f>'EUROSTAT data 2015 EU27'!BO22</f>
        <v>0</v>
      </c>
      <c r="BQ10" s="20">
        <f>'EUROSTAT data 2015 EU27'!BP22</f>
        <v>0</v>
      </c>
    </row>
    <row r="11" spans="5:69" x14ac:dyDescent="0.35">
      <c r="E11" t="str">
        <f>'EUROSTAT data 2015 EU27'!C188</f>
        <v>ISIC 18</v>
      </c>
      <c r="F11" s="20">
        <f>'EUROSTAT data 2015 EU27'!E23</f>
        <v>69.03</v>
      </c>
      <c r="G11" s="20">
        <f>'EUROSTAT data 2015 EU27'!F23</f>
        <v>13.12</v>
      </c>
      <c r="H11" s="20">
        <f>'EUROSTAT data 2015 EU27'!G23</f>
        <v>9.7799999999999994</v>
      </c>
      <c r="I11" s="20">
        <f>'EUROSTAT data 2015 EU27'!H23</f>
        <v>39.25</v>
      </c>
      <c r="J11" s="20">
        <f>'EUROSTAT data 2015 EU27'!I23</f>
        <v>1028.03</v>
      </c>
      <c r="K11" s="20">
        <f>'EUROSTAT data 2015 EU27'!J23</f>
        <v>248.17</v>
      </c>
      <c r="L11" s="20">
        <f>'EUROSTAT data 2015 EU27'!K23</f>
        <v>96.34</v>
      </c>
      <c r="M11" s="20">
        <f>'EUROSTAT data 2015 EU27'!L23</f>
        <v>874.13</v>
      </c>
      <c r="N11" s="20">
        <f>'EUROSTAT data 2015 EU27'!M23</f>
        <v>5811.12</v>
      </c>
      <c r="O11" s="20">
        <f>'EUROSTAT data 2015 EU27'!N23</f>
        <v>71.510000000000005</v>
      </c>
      <c r="P11" s="20">
        <f>'EUROSTAT data 2015 EU27'!O23</f>
        <v>763.93</v>
      </c>
      <c r="Q11" s="20">
        <f>'EUROSTAT data 2015 EU27'!P23</f>
        <v>582.02</v>
      </c>
      <c r="R11" s="20">
        <f>'EUROSTAT data 2015 EU27'!Q23</f>
        <v>352.61</v>
      </c>
      <c r="S11" s="20">
        <f>'EUROSTAT data 2015 EU27'!R23</f>
        <v>174.25</v>
      </c>
      <c r="T11" s="20">
        <f>'EUROSTAT data 2015 EU27'!S23</f>
        <v>205.61</v>
      </c>
      <c r="U11" s="20">
        <f>'EUROSTAT data 2015 EU27'!T23</f>
        <v>369.12</v>
      </c>
      <c r="V11" s="20">
        <f>'EUROSTAT data 2015 EU27'!U23</f>
        <v>274.08</v>
      </c>
      <c r="W11" s="20">
        <f>'EUROSTAT data 2015 EU27'!V23</f>
        <v>280.77999999999997</v>
      </c>
      <c r="X11" s="20">
        <f>'EUROSTAT data 2015 EU27'!W23</f>
        <v>530.55999999999995</v>
      </c>
      <c r="Y11" s="20">
        <f>'EUROSTAT data 2015 EU27'!X23</f>
        <v>710.68</v>
      </c>
      <c r="Z11" s="20">
        <f>'EUROSTAT data 2015 EU27'!Y23</f>
        <v>115.18</v>
      </c>
      <c r="AA11" s="20">
        <f>'EUROSTAT data 2015 EU27'!Z23</f>
        <v>337.65</v>
      </c>
      <c r="AB11" s="20">
        <f>'EUROSTAT data 2015 EU27'!AA23</f>
        <v>125.06</v>
      </c>
      <c r="AC11" s="20">
        <f>'EUROSTAT data 2015 EU27'!AB23</f>
        <v>285.07</v>
      </c>
      <c r="AD11" s="20">
        <f>'EUROSTAT data 2015 EU27'!AC23</f>
        <v>54.99</v>
      </c>
      <c r="AE11" s="20">
        <f>'EUROSTAT data 2015 EU27'!AD23</f>
        <v>162.52000000000001</v>
      </c>
      <c r="AF11" s="20">
        <f>'EUROSTAT data 2015 EU27'!AE23</f>
        <v>521.05999999999995</v>
      </c>
      <c r="AG11" s="20">
        <f>'EUROSTAT data 2015 EU27'!AF23</f>
        <v>565.27</v>
      </c>
      <c r="AH11" s="20">
        <f>'EUROSTAT data 2015 EU27'!AG23</f>
        <v>2462.4499999999998</v>
      </c>
      <c r="AI11" s="20">
        <f>'EUROSTAT data 2015 EU27'!AH23</f>
        <v>3233.55</v>
      </c>
      <c r="AJ11" s="20">
        <f>'EUROSTAT data 2015 EU27'!AI23</f>
        <v>432.66</v>
      </c>
      <c r="AK11" s="20">
        <f>'EUROSTAT data 2015 EU27'!AJ23</f>
        <v>44.63</v>
      </c>
      <c r="AL11" s="20">
        <f>'EUROSTAT data 2015 EU27'!AK23</f>
        <v>40.020000000000003</v>
      </c>
      <c r="AM11" s="20">
        <f>'EUROSTAT data 2015 EU27'!AL23</f>
        <v>406.42</v>
      </c>
      <c r="AN11" s="20">
        <f>'EUROSTAT data 2015 EU27'!AM23</f>
        <v>282.18</v>
      </c>
      <c r="AO11" s="20">
        <f>'EUROSTAT data 2015 EU27'!AN23</f>
        <v>663.45</v>
      </c>
      <c r="AP11" s="20">
        <f>'EUROSTAT data 2015 EU27'!AO23</f>
        <v>9065.7900000000009</v>
      </c>
      <c r="AQ11" s="20">
        <f>'EUROSTAT data 2015 EU27'!AP23</f>
        <v>2121.58</v>
      </c>
      <c r="AR11" s="20">
        <f>'EUROSTAT data 2015 EU27'!AQ23</f>
        <v>1266.0999999999999</v>
      </c>
      <c r="AS11" s="20">
        <f>'EUROSTAT data 2015 EU27'!AR23</f>
        <v>1752.53</v>
      </c>
      <c r="AT11" s="20">
        <f>'EUROSTAT data 2015 EU27'!AS23</f>
        <v>2053.89</v>
      </c>
      <c r="AU11" s="20">
        <f>'EUROSTAT data 2015 EU27'!AT23</f>
        <v>809.92</v>
      </c>
      <c r="AV11" s="20">
        <f>'EUROSTAT data 2015 EU27'!AU23</f>
        <v>666.86</v>
      </c>
      <c r="AW11" s="20">
        <f>'EUROSTAT data 2015 EU27'!AV23</f>
        <v>585.77</v>
      </c>
      <c r="AX11" s="20">
        <f>'EUROSTAT data 2015 EU27'!AW23</f>
        <v>2483.14</v>
      </c>
      <c r="AY11" s="20">
        <f>'EUROSTAT data 2015 EU27'!AX23</f>
        <v>2093.9899999999998</v>
      </c>
      <c r="AZ11" s="20">
        <f>'EUROSTAT data 2015 EU27'!AY23</f>
        <v>748.18</v>
      </c>
      <c r="BA11" s="20">
        <f>'EUROSTAT data 2015 EU27'!AZ23</f>
        <v>1958.97</v>
      </c>
      <c r="BB11" s="20">
        <f>'EUROSTAT data 2015 EU27'!BA23</f>
        <v>851.52</v>
      </c>
      <c r="BC11" s="20">
        <f>'EUROSTAT data 2015 EU27'!BB23</f>
        <v>410.24</v>
      </c>
      <c r="BD11" s="20">
        <f>'EUROSTAT data 2015 EU27'!BC23</f>
        <v>106.04</v>
      </c>
      <c r="BE11" s="20">
        <f>'EUROSTAT data 2015 EU27'!BD23</f>
        <v>2104.9</v>
      </c>
      <c r="BF11" s="20">
        <f>'EUROSTAT data 2015 EU27'!BE23</f>
        <v>2910.3</v>
      </c>
      <c r="BG11" s="20">
        <f>'EUROSTAT data 2015 EU27'!BF23</f>
        <v>2339.2399999999998</v>
      </c>
      <c r="BH11" s="20">
        <f>'EUROSTAT data 2015 EU27'!BG23</f>
        <v>1527.07</v>
      </c>
      <c r="BI11" s="20">
        <f>'EUROSTAT data 2015 EU27'!BH23</f>
        <v>425.88</v>
      </c>
      <c r="BJ11" s="20">
        <f>'EUROSTAT data 2015 EU27'!BI23</f>
        <v>487.7</v>
      </c>
      <c r="BK11" s="20">
        <f>'EUROSTAT data 2015 EU27'!BJ23</f>
        <v>987.9</v>
      </c>
      <c r="BL11" s="20">
        <f>'EUROSTAT data 2015 EU27'!BK23</f>
        <v>667.5</v>
      </c>
      <c r="BM11" s="20">
        <f>'EUROSTAT data 2015 EU27'!BL23</f>
        <v>728.9</v>
      </c>
      <c r="BN11" s="20">
        <f>'EUROSTAT data 2015 EU27'!BM23</f>
        <v>61.44</v>
      </c>
      <c r="BO11" s="20">
        <f>'EUROSTAT data 2015 EU27'!BN23</f>
        <v>266.16000000000003</v>
      </c>
      <c r="BP11" s="20">
        <f>'EUROSTAT data 2015 EU27'!BO23</f>
        <v>0</v>
      </c>
      <c r="BQ11" s="20">
        <f>'EUROSTAT data 2015 EU27'!BP23</f>
        <v>0</v>
      </c>
    </row>
    <row r="12" spans="5:69" x14ac:dyDescent="0.35">
      <c r="E12" t="str">
        <f>'EUROSTAT data 2015 EU27'!C189</f>
        <v>ISIC 19</v>
      </c>
      <c r="F12" s="20">
        <f>'EUROSTAT data 2015 EU27'!E24</f>
        <v>7963.28</v>
      </c>
      <c r="G12" s="20">
        <f>'EUROSTAT data 2015 EU27'!F24</f>
        <v>514.95000000000005</v>
      </c>
      <c r="H12" s="20">
        <f>'EUROSTAT data 2015 EU27'!G24</f>
        <v>549.51</v>
      </c>
      <c r="I12" s="20">
        <f>'EUROSTAT data 2015 EU27'!H24</f>
        <v>1041.6099999999999</v>
      </c>
      <c r="J12" s="20">
        <f>'EUROSTAT data 2015 EU27'!I24</f>
        <v>1875.64</v>
      </c>
      <c r="K12" s="20">
        <f>'EUROSTAT data 2015 EU27'!J24</f>
        <v>284.92</v>
      </c>
      <c r="L12" s="20">
        <f>'EUROSTAT data 2015 EU27'!K24</f>
        <v>343.61</v>
      </c>
      <c r="M12" s="20">
        <f>'EUROSTAT data 2015 EU27'!L24</f>
        <v>420.38</v>
      </c>
      <c r="N12" s="20">
        <f>'EUROSTAT data 2015 EU27'!M24</f>
        <v>99.04</v>
      </c>
      <c r="O12" s="20">
        <f>'EUROSTAT data 2015 EU27'!N24</f>
        <v>37129.25</v>
      </c>
      <c r="P12" s="20">
        <f>'EUROSTAT data 2015 EU27'!O24</f>
        <v>18661.62</v>
      </c>
      <c r="Q12" s="20">
        <f>'EUROSTAT data 2015 EU27'!P24</f>
        <v>320.22000000000003</v>
      </c>
      <c r="R12" s="20">
        <f>'EUROSTAT data 2015 EU27'!Q24</f>
        <v>471.41</v>
      </c>
      <c r="S12" s="20">
        <f>'EUROSTAT data 2015 EU27'!R24</f>
        <v>2252.1799999999998</v>
      </c>
      <c r="T12" s="20">
        <f>'EUROSTAT data 2015 EU27'!S24</f>
        <v>4023.37</v>
      </c>
      <c r="U12" s="20">
        <f>'EUROSTAT data 2015 EU27'!T24</f>
        <v>693.96</v>
      </c>
      <c r="V12" s="20">
        <f>'EUROSTAT data 2015 EU27'!U24</f>
        <v>142.80000000000001</v>
      </c>
      <c r="W12" s="20">
        <f>'EUROSTAT data 2015 EU27'!V24</f>
        <v>463.17</v>
      </c>
      <c r="X12" s="20">
        <f>'EUROSTAT data 2015 EU27'!W24</f>
        <v>787.7</v>
      </c>
      <c r="Y12" s="20">
        <f>'EUROSTAT data 2015 EU27'!X24</f>
        <v>698.07</v>
      </c>
      <c r="Z12" s="20">
        <f>'EUROSTAT data 2015 EU27'!Y24</f>
        <v>162.01</v>
      </c>
      <c r="AA12" s="20">
        <f>'EUROSTAT data 2015 EU27'!Z24</f>
        <v>547.24</v>
      </c>
      <c r="AB12" s="20">
        <f>'EUROSTAT data 2015 EU27'!AA24</f>
        <v>357.86</v>
      </c>
      <c r="AC12" s="20">
        <f>'EUROSTAT data 2015 EU27'!AB24</f>
        <v>9407.4</v>
      </c>
      <c r="AD12" s="20">
        <f>'EUROSTAT data 2015 EU27'!AC24</f>
        <v>174.99</v>
      </c>
      <c r="AE12" s="20">
        <f>'EUROSTAT data 2015 EU27'!AD24</f>
        <v>1289.4100000000001</v>
      </c>
      <c r="AF12" s="20">
        <f>'EUROSTAT data 2015 EU27'!AE24</f>
        <v>8964.68</v>
      </c>
      <c r="AG12" s="20">
        <f>'EUROSTAT data 2015 EU27'!AF24</f>
        <v>1166.3499999999999</v>
      </c>
      <c r="AH12" s="20">
        <f>'EUROSTAT data 2015 EU27'!AG24</f>
        <v>6962.4</v>
      </c>
      <c r="AI12" s="20">
        <f>'EUROSTAT data 2015 EU27'!AH24</f>
        <v>2530.85</v>
      </c>
      <c r="AJ12" s="20">
        <f>'EUROSTAT data 2015 EU27'!AI24</f>
        <v>23017.89</v>
      </c>
      <c r="AK12" s="20">
        <f>'EUROSTAT data 2015 EU27'!AJ24</f>
        <v>7695.16</v>
      </c>
      <c r="AL12" s="20">
        <f>'EUROSTAT data 2015 EU27'!AK24</f>
        <v>18153.16</v>
      </c>
      <c r="AM12" s="20">
        <f>'EUROSTAT data 2015 EU27'!AL24</f>
        <v>3821.09</v>
      </c>
      <c r="AN12" s="20">
        <f>'EUROSTAT data 2015 EU27'!AM24</f>
        <v>601.86</v>
      </c>
      <c r="AO12" s="20">
        <f>'EUROSTAT data 2015 EU27'!AN24</f>
        <v>975.2</v>
      </c>
      <c r="AP12" s="20">
        <f>'EUROSTAT data 2015 EU27'!AO24</f>
        <v>116.55</v>
      </c>
      <c r="AQ12" s="20">
        <f>'EUROSTAT data 2015 EU27'!AP24</f>
        <v>299.14</v>
      </c>
      <c r="AR12" s="20">
        <f>'EUROSTAT data 2015 EU27'!AQ24</f>
        <v>340.16</v>
      </c>
      <c r="AS12" s="20">
        <f>'EUROSTAT data 2015 EU27'!AR24</f>
        <v>426.27</v>
      </c>
      <c r="AT12" s="20">
        <f>'EUROSTAT data 2015 EU27'!AS24</f>
        <v>425.81</v>
      </c>
      <c r="AU12" s="20">
        <f>'EUROSTAT data 2015 EU27'!AT24</f>
        <v>395.67</v>
      </c>
      <c r="AV12" s="20">
        <f>'EUROSTAT data 2015 EU27'!AU24</f>
        <v>238.82</v>
      </c>
      <c r="AW12" s="20">
        <f>'EUROSTAT data 2015 EU27'!AV24</f>
        <v>779.76</v>
      </c>
      <c r="AX12" s="20">
        <f>'EUROSTAT data 2015 EU27'!AW24</f>
        <v>932.17</v>
      </c>
      <c r="AY12" s="20">
        <f>'EUROSTAT data 2015 EU27'!AX24</f>
        <v>485.3</v>
      </c>
      <c r="AZ12" s="20">
        <f>'EUROSTAT data 2015 EU27'!AY24</f>
        <v>285.47000000000003</v>
      </c>
      <c r="BA12" s="20">
        <f>'EUROSTAT data 2015 EU27'!AZ24</f>
        <v>258.20999999999998</v>
      </c>
      <c r="BB12" s="20">
        <f>'EUROSTAT data 2015 EU27'!BA24</f>
        <v>255.04</v>
      </c>
      <c r="BC12" s="20">
        <f>'EUROSTAT data 2015 EU27'!BB24</f>
        <v>892.62</v>
      </c>
      <c r="BD12" s="20">
        <f>'EUROSTAT data 2015 EU27'!BC24</f>
        <v>103.6</v>
      </c>
      <c r="BE12" s="20">
        <f>'EUROSTAT data 2015 EU27'!BD24</f>
        <v>196.58</v>
      </c>
      <c r="BF12" s="20">
        <f>'EUROSTAT data 2015 EU27'!BE24</f>
        <v>1115.48</v>
      </c>
      <c r="BG12" s="20">
        <f>'EUROSTAT data 2015 EU27'!BF24</f>
        <v>3244.31</v>
      </c>
      <c r="BH12" s="20">
        <f>'EUROSTAT data 2015 EU27'!BG24</f>
        <v>880.84</v>
      </c>
      <c r="BI12" s="20">
        <f>'EUROSTAT data 2015 EU27'!BH24</f>
        <v>860.05</v>
      </c>
      <c r="BJ12" s="20">
        <f>'EUROSTAT data 2015 EU27'!BI24</f>
        <v>483.56</v>
      </c>
      <c r="BK12" s="20">
        <f>'EUROSTAT data 2015 EU27'!BJ24</f>
        <v>316.48</v>
      </c>
      <c r="BL12" s="20">
        <f>'EUROSTAT data 2015 EU27'!BK24</f>
        <v>368.94</v>
      </c>
      <c r="BM12" s="20">
        <f>'EUROSTAT data 2015 EU27'!BL24</f>
        <v>303.64</v>
      </c>
      <c r="BN12" s="20">
        <f>'EUROSTAT data 2015 EU27'!BM24</f>
        <v>82.83</v>
      </c>
      <c r="BO12" s="20">
        <f>'EUROSTAT data 2015 EU27'!BN24</f>
        <v>466.49</v>
      </c>
      <c r="BP12" s="20">
        <f>'EUROSTAT data 2015 EU27'!BO24</f>
        <v>0</v>
      </c>
      <c r="BQ12" s="20">
        <f>'EUROSTAT data 2015 EU27'!BP24</f>
        <v>0</v>
      </c>
    </row>
    <row r="13" spans="5:69" x14ac:dyDescent="0.35">
      <c r="E13" t="str">
        <f>'EUROSTAT data 2015 EU27'!C190</f>
        <v>ISIC 20</v>
      </c>
      <c r="F13" s="20">
        <f>'EUROSTAT data 2015 EU27'!E25</f>
        <v>18763.2</v>
      </c>
      <c r="G13" s="20">
        <f>'EUROSTAT data 2015 EU27'!F25</f>
        <v>227.04</v>
      </c>
      <c r="H13" s="20">
        <f>'EUROSTAT data 2015 EU27'!G25</f>
        <v>290.63</v>
      </c>
      <c r="I13" s="20">
        <f>'EUROSTAT data 2015 EU27'!H25</f>
        <v>1264.78</v>
      </c>
      <c r="J13" s="20">
        <f>'EUROSTAT data 2015 EU27'!I25</f>
        <v>8840.14</v>
      </c>
      <c r="K13" s="20">
        <f>'EUROSTAT data 2015 EU27'!J25</f>
        <v>8439.89</v>
      </c>
      <c r="L13" s="20">
        <f>'EUROSTAT data 2015 EU27'!K25</f>
        <v>3411.43</v>
      </c>
      <c r="M13" s="20">
        <f>'EUROSTAT data 2015 EU27'!L25</f>
        <v>7843.03</v>
      </c>
      <c r="N13" s="20">
        <f>'EUROSTAT data 2015 EU27'!M25</f>
        <v>2637.87</v>
      </c>
      <c r="O13" s="20">
        <f>'EUROSTAT data 2015 EU27'!N25</f>
        <v>16572.669999999998</v>
      </c>
      <c r="P13" s="20">
        <f>'EUROSTAT data 2015 EU27'!O25</f>
        <v>133708.65</v>
      </c>
      <c r="Q13" s="20">
        <f>'EUROSTAT data 2015 EU27'!P25</f>
        <v>13211.37</v>
      </c>
      <c r="R13" s="20">
        <f>'EUROSTAT data 2015 EU27'!Q25</f>
        <v>53485.919999999998</v>
      </c>
      <c r="S13" s="20">
        <f>'EUROSTAT data 2015 EU27'!R25</f>
        <v>4643.8500000000004</v>
      </c>
      <c r="T13" s="20">
        <f>'EUROSTAT data 2015 EU27'!S25</f>
        <v>7248.23</v>
      </c>
      <c r="U13" s="20">
        <f>'EUROSTAT data 2015 EU27'!T25</f>
        <v>5879.21</v>
      </c>
      <c r="V13" s="20">
        <f>'EUROSTAT data 2015 EU27'!U25</f>
        <v>2982.6</v>
      </c>
      <c r="W13" s="20">
        <f>'EUROSTAT data 2015 EU27'!V25</f>
        <v>4423.05</v>
      </c>
      <c r="X13" s="20">
        <f>'EUROSTAT data 2015 EU27'!W25</f>
        <v>4262.42</v>
      </c>
      <c r="Y13" s="20">
        <f>'EUROSTAT data 2015 EU27'!X25</f>
        <v>8502.9599999999991</v>
      </c>
      <c r="Z13" s="20">
        <f>'EUROSTAT data 2015 EU27'!Y25</f>
        <v>1916.21</v>
      </c>
      <c r="AA13" s="20">
        <f>'EUROSTAT data 2015 EU27'!Z25</f>
        <v>4933.99</v>
      </c>
      <c r="AB13" s="20">
        <f>'EUROSTAT data 2015 EU27'!AA25</f>
        <v>1635.04</v>
      </c>
      <c r="AC13" s="20">
        <f>'EUROSTAT data 2015 EU27'!AB25</f>
        <v>6593.68</v>
      </c>
      <c r="AD13" s="20">
        <f>'EUROSTAT data 2015 EU27'!AC25</f>
        <v>1083.22</v>
      </c>
      <c r="AE13" s="20">
        <f>'EUROSTAT data 2015 EU27'!AD25</f>
        <v>1215.56</v>
      </c>
      <c r="AF13" s="20">
        <f>'EUROSTAT data 2015 EU27'!AE25</f>
        <v>12785.47</v>
      </c>
      <c r="AG13" s="20">
        <f>'EUROSTAT data 2015 EU27'!AF25</f>
        <v>1829.91</v>
      </c>
      <c r="AH13" s="20">
        <f>'EUROSTAT data 2015 EU27'!AG25</f>
        <v>2871.3</v>
      </c>
      <c r="AI13" s="20">
        <f>'EUROSTAT data 2015 EU27'!AH25</f>
        <v>774.24</v>
      </c>
      <c r="AJ13" s="20">
        <f>'EUROSTAT data 2015 EU27'!AI25</f>
        <v>903.33</v>
      </c>
      <c r="AK13" s="20">
        <f>'EUROSTAT data 2015 EU27'!AJ25</f>
        <v>94.71</v>
      </c>
      <c r="AL13" s="20">
        <f>'EUROSTAT data 2015 EU27'!AK25</f>
        <v>135.38</v>
      </c>
      <c r="AM13" s="20">
        <f>'EUROSTAT data 2015 EU27'!AL25</f>
        <v>551.23</v>
      </c>
      <c r="AN13" s="20">
        <f>'EUROSTAT data 2015 EU27'!AM25</f>
        <v>37.22</v>
      </c>
      <c r="AO13" s="20">
        <f>'EUROSTAT data 2015 EU27'!AN25</f>
        <v>2324.79</v>
      </c>
      <c r="AP13" s="20">
        <f>'EUROSTAT data 2015 EU27'!AO25</f>
        <v>382.21</v>
      </c>
      <c r="AQ13" s="20">
        <f>'EUROSTAT data 2015 EU27'!AP25</f>
        <v>606.08000000000004</v>
      </c>
      <c r="AR13" s="20">
        <f>'EUROSTAT data 2015 EU27'!AQ25</f>
        <v>120.06</v>
      </c>
      <c r="AS13" s="20">
        <f>'EUROSTAT data 2015 EU27'!AR25</f>
        <v>305.18</v>
      </c>
      <c r="AT13" s="20">
        <f>'EUROSTAT data 2015 EU27'!AS25</f>
        <v>124.9</v>
      </c>
      <c r="AU13" s="20">
        <f>'EUROSTAT data 2015 EU27'!AT25</f>
        <v>30.6</v>
      </c>
      <c r="AV13" s="20">
        <f>'EUROSTAT data 2015 EU27'!AU25</f>
        <v>43.28</v>
      </c>
      <c r="AW13" s="20">
        <f>'EUROSTAT data 2015 EU27'!AV25</f>
        <v>1983.12</v>
      </c>
      <c r="AX13" s="20">
        <f>'EUROSTAT data 2015 EU27'!AW25</f>
        <v>373.11</v>
      </c>
      <c r="AY13" s="20">
        <f>'EUROSTAT data 2015 EU27'!AX25</f>
        <v>1003.6</v>
      </c>
      <c r="AZ13" s="20">
        <f>'EUROSTAT data 2015 EU27'!AY25</f>
        <v>1138.2</v>
      </c>
      <c r="BA13" s="20">
        <f>'EUROSTAT data 2015 EU27'!AZ25</f>
        <v>178.6</v>
      </c>
      <c r="BB13" s="20">
        <f>'EUROSTAT data 2015 EU27'!BA25</f>
        <v>602.70000000000005</v>
      </c>
      <c r="BC13" s="20">
        <f>'EUROSTAT data 2015 EU27'!BB25</f>
        <v>280.48</v>
      </c>
      <c r="BD13" s="20">
        <f>'EUROSTAT data 2015 EU27'!BC25</f>
        <v>56.94</v>
      </c>
      <c r="BE13" s="20">
        <f>'EUROSTAT data 2015 EU27'!BD25</f>
        <v>58.4</v>
      </c>
      <c r="BF13" s="20">
        <f>'EUROSTAT data 2015 EU27'!BE25</f>
        <v>2683.35</v>
      </c>
      <c r="BG13" s="20">
        <f>'EUROSTAT data 2015 EU27'!BF25</f>
        <v>1294.4100000000001</v>
      </c>
      <c r="BH13" s="20">
        <f>'EUROSTAT data 2015 EU27'!BG25</f>
        <v>665.66</v>
      </c>
      <c r="BI13" s="20">
        <f>'EUROSTAT data 2015 EU27'!BH25</f>
        <v>7000.34</v>
      </c>
      <c r="BJ13" s="20">
        <f>'EUROSTAT data 2015 EU27'!BI25</f>
        <v>690.64</v>
      </c>
      <c r="BK13" s="20">
        <f>'EUROSTAT data 2015 EU27'!BJ25</f>
        <v>336.08</v>
      </c>
      <c r="BL13" s="20">
        <f>'EUROSTAT data 2015 EU27'!BK25</f>
        <v>351</v>
      </c>
      <c r="BM13" s="20">
        <f>'EUROSTAT data 2015 EU27'!BL25</f>
        <v>269.51</v>
      </c>
      <c r="BN13" s="20">
        <f>'EUROSTAT data 2015 EU27'!BM25</f>
        <v>103.35</v>
      </c>
      <c r="BO13" s="20">
        <f>'EUROSTAT data 2015 EU27'!BN25</f>
        <v>2121.7600000000002</v>
      </c>
      <c r="BP13" s="20">
        <f>'EUROSTAT data 2015 EU27'!BO25</f>
        <v>0.04</v>
      </c>
      <c r="BQ13" s="20">
        <f>'EUROSTAT data 2015 EU27'!BP25</f>
        <v>0</v>
      </c>
    </row>
    <row r="14" spans="5:69" x14ac:dyDescent="0.35">
      <c r="E14" t="str">
        <f>'EUROSTAT data 2015 EU27'!C191</f>
        <v>ISIC 21</v>
      </c>
      <c r="F14" s="20">
        <f>'EUROSTAT data 2015 EU27'!E26</f>
        <v>1417.52</v>
      </c>
      <c r="G14" s="20">
        <f>'EUROSTAT data 2015 EU27'!F26</f>
        <v>0.32</v>
      </c>
      <c r="H14" s="20">
        <f>'EUROSTAT data 2015 EU27'!G26</f>
        <v>41.79</v>
      </c>
      <c r="I14" s="20">
        <f>'EUROSTAT data 2015 EU27'!H26</f>
        <v>0.94</v>
      </c>
      <c r="J14" s="20">
        <f>'EUROSTAT data 2015 EU27'!I26</f>
        <v>1317.72</v>
      </c>
      <c r="K14" s="20">
        <f>'EUROSTAT data 2015 EU27'!J26</f>
        <v>15.08</v>
      </c>
      <c r="L14" s="20">
        <f>'EUROSTAT data 2015 EU27'!K26</f>
        <v>1.39</v>
      </c>
      <c r="M14" s="20">
        <f>'EUROSTAT data 2015 EU27'!L26</f>
        <v>6.61</v>
      </c>
      <c r="N14" s="20">
        <f>'EUROSTAT data 2015 EU27'!M26</f>
        <v>0.24</v>
      </c>
      <c r="O14" s="20">
        <f>'EUROSTAT data 2015 EU27'!N26</f>
        <v>6.2</v>
      </c>
      <c r="P14" s="20">
        <f>'EUROSTAT data 2015 EU27'!O26</f>
        <v>1255.1199999999999</v>
      </c>
      <c r="Q14" s="20">
        <f>'EUROSTAT data 2015 EU27'!P26</f>
        <v>22859.73</v>
      </c>
      <c r="R14" s="20">
        <f>'EUROSTAT data 2015 EU27'!Q26</f>
        <v>213.38</v>
      </c>
      <c r="S14" s="20">
        <f>'EUROSTAT data 2015 EU27'!R26</f>
        <v>55.91</v>
      </c>
      <c r="T14" s="20">
        <f>'EUROSTAT data 2015 EU27'!S26</f>
        <v>2.4900000000000002</v>
      </c>
      <c r="U14" s="20">
        <f>'EUROSTAT data 2015 EU27'!T26</f>
        <v>2.9</v>
      </c>
      <c r="V14" s="20">
        <f>'EUROSTAT data 2015 EU27'!U26</f>
        <v>7.03</v>
      </c>
      <c r="W14" s="20">
        <f>'EUROSTAT data 2015 EU27'!V26</f>
        <v>5.48</v>
      </c>
      <c r="X14" s="20">
        <f>'EUROSTAT data 2015 EU27'!W26</f>
        <v>3.77</v>
      </c>
      <c r="Y14" s="20">
        <f>'EUROSTAT data 2015 EU27'!X26</f>
        <v>45.31</v>
      </c>
      <c r="Z14" s="20">
        <f>'EUROSTAT data 2015 EU27'!Y26</f>
        <v>1.44</v>
      </c>
      <c r="AA14" s="20">
        <f>'EUROSTAT data 2015 EU27'!Z26</f>
        <v>66.010000000000005</v>
      </c>
      <c r="AB14" s="20">
        <f>'EUROSTAT data 2015 EU27'!AA26</f>
        <v>1.83</v>
      </c>
      <c r="AC14" s="20">
        <f>'EUROSTAT data 2015 EU27'!AB26</f>
        <v>4.0599999999999996</v>
      </c>
      <c r="AD14" s="20">
        <f>'EUROSTAT data 2015 EU27'!AC26</f>
        <v>5.38</v>
      </c>
      <c r="AE14" s="20">
        <f>'EUROSTAT data 2015 EU27'!AD26</f>
        <v>17.940000000000001</v>
      </c>
      <c r="AF14" s="20">
        <f>'EUROSTAT data 2015 EU27'!AE26</f>
        <v>7.25</v>
      </c>
      <c r="AG14" s="20">
        <f>'EUROSTAT data 2015 EU27'!AF26</f>
        <v>2.92</v>
      </c>
      <c r="AH14" s="20">
        <f>'EUROSTAT data 2015 EU27'!AG26</f>
        <v>334.37</v>
      </c>
      <c r="AI14" s="20">
        <f>'EUROSTAT data 2015 EU27'!AH26</f>
        <v>41.58</v>
      </c>
      <c r="AJ14" s="20">
        <f>'EUROSTAT data 2015 EU27'!AI26</f>
        <v>5.97</v>
      </c>
      <c r="AK14" s="20">
        <f>'EUROSTAT data 2015 EU27'!AJ26</f>
        <v>2.73</v>
      </c>
      <c r="AL14" s="20">
        <f>'EUROSTAT data 2015 EU27'!AK26</f>
        <v>2.69</v>
      </c>
      <c r="AM14" s="20">
        <f>'EUROSTAT data 2015 EU27'!AL26</f>
        <v>11.77</v>
      </c>
      <c r="AN14" s="20">
        <f>'EUROSTAT data 2015 EU27'!AM26</f>
        <v>0.86</v>
      </c>
      <c r="AO14" s="20">
        <f>'EUROSTAT data 2015 EU27'!AN26</f>
        <v>9.24</v>
      </c>
      <c r="AP14" s="20">
        <f>'EUROSTAT data 2015 EU27'!AO26</f>
        <v>0.55000000000000004</v>
      </c>
      <c r="AQ14" s="20">
        <f>'EUROSTAT data 2015 EU27'!AP26</f>
        <v>1.42</v>
      </c>
      <c r="AR14" s="20">
        <f>'EUROSTAT data 2015 EU27'!AQ26</f>
        <v>1.19</v>
      </c>
      <c r="AS14" s="20">
        <f>'EUROSTAT data 2015 EU27'!AR26</f>
        <v>8.35</v>
      </c>
      <c r="AT14" s="20">
        <f>'EUROSTAT data 2015 EU27'!AS26</f>
        <v>8.7899999999999991</v>
      </c>
      <c r="AU14" s="20">
        <f>'EUROSTAT data 2015 EU27'!AT26</f>
        <v>4.63</v>
      </c>
      <c r="AV14" s="20">
        <f>'EUROSTAT data 2015 EU27'!AU26</f>
        <v>0.41</v>
      </c>
      <c r="AW14" s="20">
        <f>'EUROSTAT data 2015 EU27'!AV26</f>
        <v>3.97</v>
      </c>
      <c r="AX14" s="20">
        <f>'EUROSTAT data 2015 EU27'!AW26</f>
        <v>82.59</v>
      </c>
      <c r="AY14" s="20">
        <f>'EUROSTAT data 2015 EU27'!AX26</f>
        <v>34.369999999999997</v>
      </c>
      <c r="AZ14" s="20">
        <f>'EUROSTAT data 2015 EU27'!AY26</f>
        <v>408.23</v>
      </c>
      <c r="BA14" s="20">
        <f>'EUROSTAT data 2015 EU27'!AZ26</f>
        <v>21.29</v>
      </c>
      <c r="BB14" s="20">
        <f>'EUROSTAT data 2015 EU27'!BA26</f>
        <v>742.42</v>
      </c>
      <c r="BC14" s="20">
        <f>'EUROSTAT data 2015 EU27'!BB26</f>
        <v>21.88</v>
      </c>
      <c r="BD14" s="20">
        <f>'EUROSTAT data 2015 EU27'!BC26</f>
        <v>2.74</v>
      </c>
      <c r="BE14" s="20">
        <f>'EUROSTAT data 2015 EU27'!BD26</f>
        <v>0.41</v>
      </c>
      <c r="BF14" s="20">
        <f>'EUROSTAT data 2015 EU27'!BE26</f>
        <v>42.06</v>
      </c>
      <c r="BG14" s="20">
        <f>'EUROSTAT data 2015 EU27'!BF26</f>
        <v>511.19</v>
      </c>
      <c r="BH14" s="20">
        <f>'EUROSTAT data 2015 EU27'!BG26</f>
        <v>299.68</v>
      </c>
      <c r="BI14" s="20">
        <f>'EUROSTAT data 2015 EU27'!BH26</f>
        <v>34172.01</v>
      </c>
      <c r="BJ14" s="20">
        <f>'EUROSTAT data 2015 EU27'!BI26</f>
        <v>1763.44</v>
      </c>
      <c r="BK14" s="20">
        <f>'EUROSTAT data 2015 EU27'!BJ26</f>
        <v>7.98</v>
      </c>
      <c r="BL14" s="20">
        <f>'EUROSTAT data 2015 EU27'!BK26</f>
        <v>16.149999999999999</v>
      </c>
      <c r="BM14" s="20">
        <f>'EUROSTAT data 2015 EU27'!BL26</f>
        <v>28.47</v>
      </c>
      <c r="BN14" s="20">
        <f>'EUROSTAT data 2015 EU27'!BM26</f>
        <v>0.46</v>
      </c>
      <c r="BO14" s="20">
        <f>'EUROSTAT data 2015 EU27'!BN26</f>
        <v>11.73</v>
      </c>
      <c r="BP14" s="20">
        <f>'EUROSTAT data 2015 EU27'!BO26</f>
        <v>0</v>
      </c>
      <c r="BQ14" s="20">
        <f>'EUROSTAT data 2015 EU27'!BP26</f>
        <v>0</v>
      </c>
    </row>
    <row r="15" spans="5:69" x14ac:dyDescent="0.35">
      <c r="E15" t="str">
        <f>'EUROSTAT data 2015 EU27'!C192</f>
        <v>ISIC 22</v>
      </c>
      <c r="F15" s="20">
        <f>'EUROSTAT data 2015 EU27'!E27</f>
        <v>1708.65</v>
      </c>
      <c r="G15" s="20">
        <f>'EUROSTAT data 2015 EU27'!F27</f>
        <v>75.319999999999993</v>
      </c>
      <c r="H15" s="20">
        <f>'EUROSTAT data 2015 EU27'!G27</f>
        <v>106.14</v>
      </c>
      <c r="I15" s="20">
        <f>'EUROSTAT data 2015 EU27'!H27</f>
        <v>426.61</v>
      </c>
      <c r="J15" s="20">
        <f>'EUROSTAT data 2015 EU27'!I27</f>
        <v>13089.18</v>
      </c>
      <c r="K15" s="20">
        <f>'EUROSTAT data 2015 EU27'!J27</f>
        <v>2562.9899999999998</v>
      </c>
      <c r="L15" s="20">
        <f>'EUROSTAT data 2015 EU27'!K27</f>
        <v>1067.96</v>
      </c>
      <c r="M15" s="20">
        <f>'EUROSTAT data 2015 EU27'!L27</f>
        <v>2581.75</v>
      </c>
      <c r="N15" s="20">
        <f>'EUROSTAT data 2015 EU27'!M27</f>
        <v>896.84</v>
      </c>
      <c r="O15" s="20">
        <f>'EUROSTAT data 2015 EU27'!N27</f>
        <v>1745.69</v>
      </c>
      <c r="P15" s="20">
        <f>'EUROSTAT data 2015 EU27'!O27</f>
        <v>7031.28</v>
      </c>
      <c r="Q15" s="20">
        <f>'EUROSTAT data 2015 EU27'!P27</f>
        <v>2833.84</v>
      </c>
      <c r="R15" s="20">
        <f>'EUROSTAT data 2015 EU27'!Q27</f>
        <v>35611.31</v>
      </c>
      <c r="S15" s="20">
        <f>'EUROSTAT data 2015 EU27'!R27</f>
        <v>2331.6799999999998</v>
      </c>
      <c r="T15" s="20">
        <f>'EUROSTAT data 2015 EU27'!S27</f>
        <v>1465.99</v>
      </c>
      <c r="U15" s="20">
        <f>'EUROSTAT data 2015 EU27'!T27</f>
        <v>5694.85</v>
      </c>
      <c r="V15" s="20">
        <f>'EUROSTAT data 2015 EU27'!U27</f>
        <v>3581.69</v>
      </c>
      <c r="W15" s="20">
        <f>'EUROSTAT data 2015 EU27'!V27</f>
        <v>6918.49</v>
      </c>
      <c r="X15" s="20">
        <f>'EUROSTAT data 2015 EU27'!W27</f>
        <v>11590.92</v>
      </c>
      <c r="Y15" s="20">
        <f>'EUROSTAT data 2015 EU27'!X27</f>
        <v>32442.04</v>
      </c>
      <c r="Z15" s="20">
        <f>'EUROSTAT data 2015 EU27'!Y27</f>
        <v>3265.54</v>
      </c>
      <c r="AA15" s="20">
        <f>'EUROSTAT data 2015 EU27'!Z27</f>
        <v>4553.8500000000004</v>
      </c>
      <c r="AB15" s="20">
        <f>'EUROSTAT data 2015 EU27'!AA27</f>
        <v>2886.11</v>
      </c>
      <c r="AC15" s="20">
        <f>'EUROSTAT data 2015 EU27'!AB27</f>
        <v>1086.26</v>
      </c>
      <c r="AD15" s="20">
        <f>'EUROSTAT data 2015 EU27'!AC27</f>
        <v>149.08000000000001</v>
      </c>
      <c r="AE15" s="20">
        <f>'EUROSTAT data 2015 EU27'!AD27</f>
        <v>1040.5899999999999</v>
      </c>
      <c r="AF15" s="20">
        <f>'EUROSTAT data 2015 EU27'!AE27</f>
        <v>32892.300000000003</v>
      </c>
      <c r="AG15" s="20">
        <f>'EUROSTAT data 2015 EU27'!AF27</f>
        <v>4001.87</v>
      </c>
      <c r="AH15" s="20">
        <f>'EUROSTAT data 2015 EU27'!AG27</f>
        <v>5106.67</v>
      </c>
      <c r="AI15" s="20">
        <f>'EUROSTAT data 2015 EU27'!AH27</f>
        <v>3306.36</v>
      </c>
      <c r="AJ15" s="20">
        <f>'EUROSTAT data 2015 EU27'!AI27</f>
        <v>3685.99</v>
      </c>
      <c r="AK15" s="20">
        <f>'EUROSTAT data 2015 EU27'!AJ27</f>
        <v>129.68</v>
      </c>
      <c r="AL15" s="20">
        <f>'EUROSTAT data 2015 EU27'!AK27</f>
        <v>200.46</v>
      </c>
      <c r="AM15" s="20">
        <f>'EUROSTAT data 2015 EU27'!AL27</f>
        <v>947.46</v>
      </c>
      <c r="AN15" s="20">
        <f>'EUROSTAT data 2015 EU27'!AM27</f>
        <v>167.83</v>
      </c>
      <c r="AO15" s="20">
        <f>'EUROSTAT data 2015 EU27'!AN27</f>
        <v>750.37</v>
      </c>
      <c r="AP15" s="20">
        <f>'EUROSTAT data 2015 EU27'!AO27</f>
        <v>316.97000000000003</v>
      </c>
      <c r="AQ15" s="20">
        <f>'EUROSTAT data 2015 EU27'!AP27</f>
        <v>337.24</v>
      </c>
      <c r="AR15" s="20">
        <f>'EUROSTAT data 2015 EU27'!AQ27</f>
        <v>954.28</v>
      </c>
      <c r="AS15" s="20">
        <f>'EUROSTAT data 2015 EU27'!AR27</f>
        <v>481.09</v>
      </c>
      <c r="AT15" s="20">
        <f>'EUROSTAT data 2015 EU27'!AS27</f>
        <v>345.99</v>
      </c>
      <c r="AU15" s="20">
        <f>'EUROSTAT data 2015 EU27'!AT27</f>
        <v>162.72999999999999</v>
      </c>
      <c r="AV15" s="20">
        <f>'EUROSTAT data 2015 EU27'!AU27</f>
        <v>155.75</v>
      </c>
      <c r="AW15" s="20">
        <f>'EUROSTAT data 2015 EU27'!AV27</f>
        <v>1269.83</v>
      </c>
      <c r="AX15" s="20">
        <f>'EUROSTAT data 2015 EU27'!AW27</f>
        <v>805.44</v>
      </c>
      <c r="AY15" s="20">
        <f>'EUROSTAT data 2015 EU27'!AX27</f>
        <v>1228.8499999999999</v>
      </c>
      <c r="AZ15" s="20">
        <f>'EUROSTAT data 2015 EU27'!AY27</f>
        <v>312.94</v>
      </c>
      <c r="BA15" s="20">
        <f>'EUROSTAT data 2015 EU27'!AZ27</f>
        <v>325.67</v>
      </c>
      <c r="BB15" s="20">
        <f>'EUROSTAT data 2015 EU27'!BA27</f>
        <v>411.78</v>
      </c>
      <c r="BC15" s="20">
        <f>'EUROSTAT data 2015 EU27'!BB27</f>
        <v>457.76</v>
      </c>
      <c r="BD15" s="20">
        <f>'EUROSTAT data 2015 EU27'!BC27</f>
        <v>47.23</v>
      </c>
      <c r="BE15" s="20">
        <f>'EUROSTAT data 2015 EU27'!BD27</f>
        <v>147.06</v>
      </c>
      <c r="BF15" s="20">
        <f>'EUROSTAT data 2015 EU27'!BE27</f>
        <v>2471.46</v>
      </c>
      <c r="BG15" s="20">
        <f>'EUROSTAT data 2015 EU27'!BF27</f>
        <v>752.59</v>
      </c>
      <c r="BH15" s="20">
        <f>'EUROSTAT data 2015 EU27'!BG27</f>
        <v>240.91</v>
      </c>
      <c r="BI15" s="20">
        <f>'EUROSTAT data 2015 EU27'!BH27</f>
        <v>1887.41</v>
      </c>
      <c r="BJ15" s="20">
        <f>'EUROSTAT data 2015 EU27'!BI27</f>
        <v>524.79999999999995</v>
      </c>
      <c r="BK15" s="20">
        <f>'EUROSTAT data 2015 EU27'!BJ27</f>
        <v>221.84</v>
      </c>
      <c r="BL15" s="20">
        <f>'EUROSTAT data 2015 EU27'!BK27</f>
        <v>193.77</v>
      </c>
      <c r="BM15" s="20">
        <f>'EUROSTAT data 2015 EU27'!BL27</f>
        <v>176.95</v>
      </c>
      <c r="BN15" s="20">
        <f>'EUROSTAT data 2015 EU27'!BM27</f>
        <v>298.26</v>
      </c>
      <c r="BO15" s="20">
        <f>'EUROSTAT data 2015 EU27'!BN27</f>
        <v>414.2</v>
      </c>
      <c r="BP15" s="20">
        <f>'EUROSTAT data 2015 EU27'!BO27</f>
        <v>0.05</v>
      </c>
      <c r="BQ15" s="20">
        <f>'EUROSTAT data 2015 EU27'!BP27</f>
        <v>0</v>
      </c>
    </row>
    <row r="16" spans="5:69" x14ac:dyDescent="0.35">
      <c r="E16" t="str">
        <f>'EUROSTAT data 2015 EU27'!C193</f>
        <v>ISIC 23</v>
      </c>
      <c r="F16" s="20">
        <f>'EUROSTAT data 2015 EU27'!E28</f>
        <v>1388.67</v>
      </c>
      <c r="G16" s="20">
        <f>'EUROSTAT data 2015 EU27'!F28</f>
        <v>46.88</v>
      </c>
      <c r="H16" s="20">
        <f>'EUROSTAT data 2015 EU27'!G28</f>
        <v>61.12</v>
      </c>
      <c r="I16" s="20">
        <f>'EUROSTAT data 2015 EU27'!H28</f>
        <v>588.45000000000005</v>
      </c>
      <c r="J16" s="20">
        <f>'EUROSTAT data 2015 EU27'!I28</f>
        <v>4289.63</v>
      </c>
      <c r="K16" s="20">
        <f>'EUROSTAT data 2015 EU27'!J28</f>
        <v>365.27</v>
      </c>
      <c r="L16" s="20">
        <f>'EUROSTAT data 2015 EU27'!K28</f>
        <v>1569.69</v>
      </c>
      <c r="M16" s="20">
        <f>'EUROSTAT data 2015 EU27'!L28</f>
        <v>137.6</v>
      </c>
      <c r="N16" s="20">
        <f>'EUROSTAT data 2015 EU27'!M28</f>
        <v>28.72</v>
      </c>
      <c r="O16" s="20">
        <f>'EUROSTAT data 2015 EU27'!N28</f>
        <v>155.19999999999999</v>
      </c>
      <c r="P16" s="20">
        <f>'EUROSTAT data 2015 EU27'!O28</f>
        <v>2236.4499999999998</v>
      </c>
      <c r="Q16" s="20">
        <f>'EUROSTAT data 2015 EU27'!P28</f>
        <v>801.09</v>
      </c>
      <c r="R16" s="20">
        <f>'EUROSTAT data 2015 EU27'!Q28</f>
        <v>1456.52</v>
      </c>
      <c r="S16" s="20">
        <f>'EUROSTAT data 2015 EU27'!R28</f>
        <v>23856.49</v>
      </c>
      <c r="T16" s="20">
        <f>'EUROSTAT data 2015 EU27'!S28</f>
        <v>2267.1999999999998</v>
      </c>
      <c r="U16" s="20">
        <f>'EUROSTAT data 2015 EU27'!T28</f>
        <v>2475.2600000000002</v>
      </c>
      <c r="V16" s="20">
        <f>'EUROSTAT data 2015 EU27'!U28</f>
        <v>1342.99</v>
      </c>
      <c r="W16" s="20">
        <f>'EUROSTAT data 2015 EU27'!V28</f>
        <v>1876.33</v>
      </c>
      <c r="X16" s="20">
        <f>'EUROSTAT data 2015 EU27'!W28</f>
        <v>1845.02</v>
      </c>
      <c r="Y16" s="20">
        <f>'EUROSTAT data 2015 EU27'!X28</f>
        <v>4705.49</v>
      </c>
      <c r="Z16" s="20">
        <f>'EUROSTAT data 2015 EU27'!Y28</f>
        <v>777.46</v>
      </c>
      <c r="AA16" s="20">
        <f>'EUROSTAT data 2015 EU27'!Z28</f>
        <v>1456.03</v>
      </c>
      <c r="AB16" s="20">
        <f>'EUROSTAT data 2015 EU27'!AA28</f>
        <v>742.09</v>
      </c>
      <c r="AC16" s="20">
        <f>'EUROSTAT data 2015 EU27'!AB28</f>
        <v>1838.83</v>
      </c>
      <c r="AD16" s="20">
        <f>'EUROSTAT data 2015 EU27'!AC28</f>
        <v>254.89</v>
      </c>
      <c r="AE16" s="20">
        <f>'EUROSTAT data 2015 EU27'!AD28</f>
        <v>586.83000000000004</v>
      </c>
      <c r="AF16" s="20">
        <f>'EUROSTAT data 2015 EU27'!AE28</f>
        <v>74649.899999999994</v>
      </c>
      <c r="AG16" s="20">
        <f>'EUROSTAT data 2015 EU27'!AF28</f>
        <v>894.33</v>
      </c>
      <c r="AH16" s="20">
        <f>'EUROSTAT data 2015 EU27'!AG28</f>
        <v>1631.33</v>
      </c>
      <c r="AI16" s="20">
        <f>'EUROSTAT data 2015 EU27'!AH28</f>
        <v>608.03</v>
      </c>
      <c r="AJ16" s="20">
        <f>'EUROSTAT data 2015 EU27'!AI28</f>
        <v>437.04</v>
      </c>
      <c r="AK16" s="20">
        <f>'EUROSTAT data 2015 EU27'!AJ28</f>
        <v>54.61</v>
      </c>
      <c r="AL16" s="20">
        <f>'EUROSTAT data 2015 EU27'!AK28</f>
        <v>18.86</v>
      </c>
      <c r="AM16" s="20">
        <f>'EUROSTAT data 2015 EU27'!AL28</f>
        <v>280.14999999999998</v>
      </c>
      <c r="AN16" s="20">
        <f>'EUROSTAT data 2015 EU27'!AM28</f>
        <v>7.5</v>
      </c>
      <c r="AO16" s="20">
        <f>'EUROSTAT data 2015 EU27'!AN28</f>
        <v>896</v>
      </c>
      <c r="AP16" s="20">
        <f>'EUROSTAT data 2015 EU27'!AO28</f>
        <v>22.43</v>
      </c>
      <c r="AQ16" s="20">
        <f>'EUROSTAT data 2015 EU27'!AP28</f>
        <v>24.54</v>
      </c>
      <c r="AR16" s="20">
        <f>'EUROSTAT data 2015 EU27'!AQ28</f>
        <v>256.22000000000003</v>
      </c>
      <c r="AS16" s="20">
        <f>'EUROSTAT data 2015 EU27'!AR28</f>
        <v>77.38</v>
      </c>
      <c r="AT16" s="20">
        <f>'EUROSTAT data 2015 EU27'!AS28</f>
        <v>58.81</v>
      </c>
      <c r="AU16" s="20">
        <f>'EUROSTAT data 2015 EU27'!AT28</f>
        <v>2.58</v>
      </c>
      <c r="AV16" s="20">
        <f>'EUROSTAT data 2015 EU27'!AU28</f>
        <v>15.31</v>
      </c>
      <c r="AW16" s="20">
        <f>'EUROSTAT data 2015 EU27'!AV28</f>
        <v>2718.09</v>
      </c>
      <c r="AX16" s="20">
        <f>'EUROSTAT data 2015 EU27'!AW28</f>
        <v>217.03</v>
      </c>
      <c r="AY16" s="20">
        <f>'EUROSTAT data 2015 EU27'!AX28</f>
        <v>321.08</v>
      </c>
      <c r="AZ16" s="20">
        <f>'EUROSTAT data 2015 EU27'!AY28</f>
        <v>346.67</v>
      </c>
      <c r="BA16" s="20">
        <f>'EUROSTAT data 2015 EU27'!AZ28</f>
        <v>74.599999999999994</v>
      </c>
      <c r="BB16" s="20">
        <f>'EUROSTAT data 2015 EU27'!BA28</f>
        <v>104.37</v>
      </c>
      <c r="BC16" s="20">
        <f>'EUROSTAT data 2015 EU27'!BB28</f>
        <v>139.44999999999999</v>
      </c>
      <c r="BD16" s="20">
        <f>'EUROSTAT data 2015 EU27'!BC28</f>
        <v>23.37</v>
      </c>
      <c r="BE16" s="20">
        <f>'EUROSTAT data 2015 EU27'!BD28</f>
        <v>5.88</v>
      </c>
      <c r="BF16" s="20">
        <f>'EUROSTAT data 2015 EU27'!BE28</f>
        <v>1150.5999999999999</v>
      </c>
      <c r="BG16" s="20">
        <f>'EUROSTAT data 2015 EU27'!BF28</f>
        <v>565.66999999999996</v>
      </c>
      <c r="BH16" s="20">
        <f>'EUROSTAT data 2015 EU27'!BG28</f>
        <v>308.51</v>
      </c>
      <c r="BI16" s="20">
        <f>'EUROSTAT data 2015 EU27'!BH28</f>
        <v>812.95</v>
      </c>
      <c r="BJ16" s="20">
        <f>'EUROSTAT data 2015 EU27'!BI28</f>
        <v>129.34</v>
      </c>
      <c r="BK16" s="20">
        <f>'EUROSTAT data 2015 EU27'!BJ28</f>
        <v>136.69</v>
      </c>
      <c r="BL16" s="20">
        <f>'EUROSTAT data 2015 EU27'!BK28</f>
        <v>128.30000000000001</v>
      </c>
      <c r="BM16" s="20">
        <f>'EUROSTAT data 2015 EU27'!BL28</f>
        <v>148.29</v>
      </c>
      <c r="BN16" s="20">
        <f>'EUROSTAT data 2015 EU27'!BM28</f>
        <v>86.98</v>
      </c>
      <c r="BO16" s="20">
        <f>'EUROSTAT data 2015 EU27'!BN28</f>
        <v>308.88</v>
      </c>
      <c r="BP16" s="20">
        <f>'EUROSTAT data 2015 EU27'!BO28</f>
        <v>0</v>
      </c>
      <c r="BQ16" s="20">
        <f>'EUROSTAT data 2015 EU27'!BP28</f>
        <v>0</v>
      </c>
    </row>
    <row r="17" spans="5:69" x14ac:dyDescent="0.35">
      <c r="E17" t="str">
        <f>'EUROSTAT data 2015 EU27'!C194</f>
        <v>ISIC 24</v>
      </c>
      <c r="F17" s="20">
        <f>'EUROSTAT data 2015 EU27'!E29</f>
        <v>159.85</v>
      </c>
      <c r="G17" s="20">
        <f>'EUROSTAT data 2015 EU27'!F29</f>
        <v>23.27</v>
      </c>
      <c r="H17" s="20">
        <f>'EUROSTAT data 2015 EU27'!G29</f>
        <v>6.31</v>
      </c>
      <c r="I17" s="20">
        <f>'EUROSTAT data 2015 EU27'!H29</f>
        <v>816.5</v>
      </c>
      <c r="J17" s="20">
        <f>'EUROSTAT data 2015 EU27'!I29</f>
        <v>1034.25</v>
      </c>
      <c r="K17" s="20">
        <f>'EUROSTAT data 2015 EU27'!J29</f>
        <v>220.71</v>
      </c>
      <c r="L17" s="20">
        <f>'EUROSTAT data 2015 EU27'!K29</f>
        <v>403.25</v>
      </c>
      <c r="M17" s="20">
        <f>'EUROSTAT data 2015 EU27'!L29</f>
        <v>394.65</v>
      </c>
      <c r="N17" s="20">
        <f>'EUROSTAT data 2015 EU27'!M29</f>
        <v>171.38</v>
      </c>
      <c r="O17" s="20">
        <f>'EUROSTAT data 2015 EU27'!N29</f>
        <v>533.09</v>
      </c>
      <c r="P17" s="20">
        <f>'EUROSTAT data 2015 EU27'!O29</f>
        <v>4624.79</v>
      </c>
      <c r="Q17" s="20">
        <f>'EUROSTAT data 2015 EU27'!P29</f>
        <v>649.85</v>
      </c>
      <c r="R17" s="20">
        <f>'EUROSTAT data 2015 EU27'!Q29</f>
        <v>2234.1</v>
      </c>
      <c r="S17" s="20">
        <f>'EUROSTAT data 2015 EU27'!R29</f>
        <v>2378.27</v>
      </c>
      <c r="T17" s="20">
        <f>'EUROSTAT data 2015 EU27'!S29</f>
        <v>102254.75</v>
      </c>
      <c r="U17" s="20">
        <f>'EUROSTAT data 2015 EU27'!T29</f>
        <v>59831.46</v>
      </c>
      <c r="V17" s="20">
        <f>'EUROSTAT data 2015 EU27'!U29</f>
        <v>3745.67</v>
      </c>
      <c r="W17" s="20">
        <f>'EUROSTAT data 2015 EU27'!V29</f>
        <v>20397.54</v>
      </c>
      <c r="X17" s="20">
        <f>'EUROSTAT data 2015 EU27'!W29</f>
        <v>31544.38</v>
      </c>
      <c r="Y17" s="20">
        <f>'EUROSTAT data 2015 EU27'!X29</f>
        <v>31765.24</v>
      </c>
      <c r="Z17" s="20">
        <f>'EUROSTAT data 2015 EU27'!Y29</f>
        <v>4967.63</v>
      </c>
      <c r="AA17" s="20">
        <f>'EUROSTAT data 2015 EU27'!Z29</f>
        <v>5588.84</v>
      </c>
      <c r="AB17" s="20">
        <f>'EUROSTAT data 2015 EU27'!AA29</f>
        <v>6142.05</v>
      </c>
      <c r="AC17" s="20">
        <f>'EUROSTAT data 2015 EU27'!AB29</f>
        <v>900.87</v>
      </c>
      <c r="AD17" s="20">
        <f>'EUROSTAT data 2015 EU27'!AC29</f>
        <v>250.47</v>
      </c>
      <c r="AE17" s="20">
        <f>'EUROSTAT data 2015 EU27'!AD29</f>
        <v>2707.51</v>
      </c>
      <c r="AF17" s="20">
        <f>'EUROSTAT data 2015 EU27'!AE29</f>
        <v>19179.330000000002</v>
      </c>
      <c r="AG17" s="20">
        <f>'EUROSTAT data 2015 EU27'!AF29</f>
        <v>674.4</v>
      </c>
      <c r="AH17" s="20">
        <f>'EUROSTAT data 2015 EU27'!AG29</f>
        <v>1456.71</v>
      </c>
      <c r="AI17" s="20">
        <f>'EUROSTAT data 2015 EU27'!AH29</f>
        <v>285.26</v>
      </c>
      <c r="AJ17" s="20">
        <f>'EUROSTAT data 2015 EU27'!AI29</f>
        <v>532.91999999999996</v>
      </c>
      <c r="AK17" s="20">
        <f>'EUROSTAT data 2015 EU27'!AJ29</f>
        <v>11.1</v>
      </c>
      <c r="AL17" s="20">
        <f>'EUROSTAT data 2015 EU27'!AK29</f>
        <v>3.58</v>
      </c>
      <c r="AM17" s="20">
        <f>'EUROSTAT data 2015 EU27'!AL29</f>
        <v>291.10000000000002</v>
      </c>
      <c r="AN17" s="20">
        <f>'EUROSTAT data 2015 EU27'!AM29</f>
        <v>5.52</v>
      </c>
      <c r="AO17" s="20">
        <f>'EUROSTAT data 2015 EU27'!AN29</f>
        <v>44.83</v>
      </c>
      <c r="AP17" s="20">
        <f>'EUROSTAT data 2015 EU27'!AO29</f>
        <v>61.46</v>
      </c>
      <c r="AQ17" s="20">
        <f>'EUROSTAT data 2015 EU27'!AP29</f>
        <v>25.36</v>
      </c>
      <c r="AR17" s="20">
        <f>'EUROSTAT data 2015 EU27'!AQ29</f>
        <v>210.24</v>
      </c>
      <c r="AS17" s="20">
        <f>'EUROSTAT data 2015 EU27'!AR29</f>
        <v>57.41</v>
      </c>
      <c r="AT17" s="20">
        <f>'EUROSTAT data 2015 EU27'!AS29</f>
        <v>18.87</v>
      </c>
      <c r="AU17" s="20">
        <f>'EUROSTAT data 2015 EU27'!AT29</f>
        <v>0.46</v>
      </c>
      <c r="AV17" s="20">
        <f>'EUROSTAT data 2015 EU27'!AU29</f>
        <v>2.93</v>
      </c>
      <c r="AW17" s="20">
        <f>'EUROSTAT data 2015 EU27'!AV29</f>
        <v>715.63</v>
      </c>
      <c r="AX17" s="20">
        <f>'EUROSTAT data 2015 EU27'!AW29</f>
        <v>206.92</v>
      </c>
      <c r="AY17" s="20">
        <f>'EUROSTAT data 2015 EU27'!AX29</f>
        <v>823.3</v>
      </c>
      <c r="AZ17" s="20">
        <f>'EUROSTAT data 2015 EU27'!AY29</f>
        <v>190.58</v>
      </c>
      <c r="BA17" s="20">
        <f>'EUROSTAT data 2015 EU27'!AZ29</f>
        <v>75.83</v>
      </c>
      <c r="BB17" s="20">
        <f>'EUROSTAT data 2015 EU27'!BA29</f>
        <v>158.19</v>
      </c>
      <c r="BC17" s="20">
        <f>'EUROSTAT data 2015 EU27'!BB29</f>
        <v>162.4</v>
      </c>
      <c r="BD17" s="20">
        <f>'EUROSTAT data 2015 EU27'!BC29</f>
        <v>11.61</v>
      </c>
      <c r="BE17" s="20">
        <f>'EUROSTAT data 2015 EU27'!BD29</f>
        <v>0.76</v>
      </c>
      <c r="BF17" s="20">
        <f>'EUROSTAT data 2015 EU27'!BE29</f>
        <v>372.86</v>
      </c>
      <c r="BG17" s="20">
        <f>'EUROSTAT data 2015 EU27'!BF29</f>
        <v>175.21</v>
      </c>
      <c r="BH17" s="20">
        <f>'EUROSTAT data 2015 EU27'!BG29</f>
        <v>46.92</v>
      </c>
      <c r="BI17" s="20">
        <f>'EUROSTAT data 2015 EU27'!BH29</f>
        <v>1011.51</v>
      </c>
      <c r="BJ17" s="20">
        <f>'EUROSTAT data 2015 EU27'!BI29</f>
        <v>2.84</v>
      </c>
      <c r="BK17" s="20">
        <f>'EUROSTAT data 2015 EU27'!BJ29</f>
        <v>42.08</v>
      </c>
      <c r="BL17" s="20">
        <f>'EUROSTAT data 2015 EU27'!BK29</f>
        <v>10.28</v>
      </c>
      <c r="BM17" s="20">
        <f>'EUROSTAT data 2015 EU27'!BL29</f>
        <v>10.94</v>
      </c>
      <c r="BN17" s="20">
        <f>'EUROSTAT data 2015 EU27'!BM29</f>
        <v>184.55</v>
      </c>
      <c r="BO17" s="20">
        <f>'EUROSTAT data 2015 EU27'!BN29</f>
        <v>85.62</v>
      </c>
      <c r="BP17" s="20">
        <f>'EUROSTAT data 2015 EU27'!BO29</f>
        <v>0</v>
      </c>
      <c r="BQ17" s="20">
        <f>'EUROSTAT data 2015 EU27'!BP29</f>
        <v>0</v>
      </c>
    </row>
    <row r="18" spans="5:69" x14ac:dyDescent="0.35">
      <c r="E18" t="str">
        <f>'EUROSTAT data 2015 EU27'!C195</f>
        <v>ISIC 25</v>
      </c>
      <c r="F18" s="20">
        <f>'EUROSTAT data 2015 EU27'!E30</f>
        <v>1931.52</v>
      </c>
      <c r="G18" s="20">
        <f>'EUROSTAT data 2015 EU27'!F30</f>
        <v>128.41999999999999</v>
      </c>
      <c r="H18" s="20">
        <f>'EUROSTAT data 2015 EU27'!G30</f>
        <v>88.3</v>
      </c>
      <c r="I18" s="20">
        <f>'EUROSTAT data 2015 EU27'!H30</f>
        <v>1042.5999999999999</v>
      </c>
      <c r="J18" s="20">
        <f>'EUROSTAT data 2015 EU27'!I30</f>
        <v>6663.49</v>
      </c>
      <c r="K18" s="20">
        <f>'EUROSTAT data 2015 EU27'!J30</f>
        <v>983.43</v>
      </c>
      <c r="L18" s="20">
        <f>'EUROSTAT data 2015 EU27'!K30</f>
        <v>1591.05</v>
      </c>
      <c r="M18" s="20">
        <f>'EUROSTAT data 2015 EU27'!L30</f>
        <v>867.67</v>
      </c>
      <c r="N18" s="20">
        <f>'EUROSTAT data 2015 EU27'!M30</f>
        <v>255.87</v>
      </c>
      <c r="O18" s="20">
        <f>'EUROSTAT data 2015 EU27'!N30</f>
        <v>1792.61</v>
      </c>
      <c r="P18" s="20">
        <f>'EUROSTAT data 2015 EU27'!O30</f>
        <v>3348.1</v>
      </c>
      <c r="Q18" s="20">
        <f>'EUROSTAT data 2015 EU27'!P30</f>
        <v>554.28</v>
      </c>
      <c r="R18" s="20">
        <f>'EUROSTAT data 2015 EU27'!Q30</f>
        <v>3786.52</v>
      </c>
      <c r="S18" s="20">
        <f>'EUROSTAT data 2015 EU27'!R30</f>
        <v>1926.53</v>
      </c>
      <c r="T18" s="20">
        <f>'EUROSTAT data 2015 EU27'!S30</f>
        <v>9051.7800000000007</v>
      </c>
      <c r="U18" s="20">
        <f>'EUROSTAT data 2015 EU27'!T30</f>
        <v>77375.28</v>
      </c>
      <c r="V18" s="20">
        <f>'EUROSTAT data 2015 EU27'!U30</f>
        <v>4923.22</v>
      </c>
      <c r="W18" s="20">
        <f>'EUROSTAT data 2015 EU27'!V30</f>
        <v>11182.66</v>
      </c>
      <c r="X18" s="20">
        <f>'EUROSTAT data 2015 EU27'!W30</f>
        <v>54877.599999999999</v>
      </c>
      <c r="Y18" s="20">
        <f>'EUROSTAT data 2015 EU27'!X30</f>
        <v>42347.91</v>
      </c>
      <c r="Z18" s="20">
        <f>'EUROSTAT data 2015 EU27'!Y30</f>
        <v>9722.17</v>
      </c>
      <c r="AA18" s="20">
        <f>'EUROSTAT data 2015 EU27'!Z30</f>
        <v>5610.73</v>
      </c>
      <c r="AB18" s="20">
        <f>'EUROSTAT data 2015 EU27'!AA30</f>
        <v>10544.72</v>
      </c>
      <c r="AC18" s="20">
        <f>'EUROSTAT data 2015 EU27'!AB30</f>
        <v>3491.49</v>
      </c>
      <c r="AD18" s="20">
        <f>'EUROSTAT data 2015 EU27'!AC30</f>
        <v>648.22</v>
      </c>
      <c r="AE18" s="20">
        <f>'EUROSTAT data 2015 EU27'!AD30</f>
        <v>2691.72</v>
      </c>
      <c r="AF18" s="20">
        <f>'EUROSTAT data 2015 EU27'!AE30</f>
        <v>52929.2</v>
      </c>
      <c r="AG18" s="20">
        <f>'EUROSTAT data 2015 EU27'!AF30</f>
        <v>2078.21</v>
      </c>
      <c r="AH18" s="20">
        <f>'EUROSTAT data 2015 EU27'!AG30</f>
        <v>2704.49</v>
      </c>
      <c r="AI18" s="20">
        <f>'EUROSTAT data 2015 EU27'!AH30</f>
        <v>859.04</v>
      </c>
      <c r="AJ18" s="20">
        <f>'EUROSTAT data 2015 EU27'!AI30</f>
        <v>1505.92</v>
      </c>
      <c r="AK18" s="20">
        <f>'EUROSTAT data 2015 EU27'!AJ30</f>
        <v>357.5</v>
      </c>
      <c r="AL18" s="20">
        <f>'EUROSTAT data 2015 EU27'!AK30</f>
        <v>72.72</v>
      </c>
      <c r="AM18" s="20">
        <f>'EUROSTAT data 2015 EU27'!AL30</f>
        <v>1198.6500000000001</v>
      </c>
      <c r="AN18" s="20">
        <f>'EUROSTAT data 2015 EU27'!AM30</f>
        <v>56.33</v>
      </c>
      <c r="AO18" s="20">
        <f>'EUROSTAT data 2015 EU27'!AN30</f>
        <v>842.59</v>
      </c>
      <c r="AP18" s="20">
        <f>'EUROSTAT data 2015 EU27'!AO30</f>
        <v>105.05</v>
      </c>
      <c r="AQ18" s="20">
        <f>'EUROSTAT data 2015 EU27'!AP30</f>
        <v>95.46</v>
      </c>
      <c r="AR18" s="20">
        <f>'EUROSTAT data 2015 EU27'!AQ30</f>
        <v>648.41999999999996</v>
      </c>
      <c r="AS18" s="20">
        <f>'EUROSTAT data 2015 EU27'!AR30</f>
        <v>483.88</v>
      </c>
      <c r="AT18" s="20">
        <f>'EUROSTAT data 2015 EU27'!AS30</f>
        <v>145.72999999999999</v>
      </c>
      <c r="AU18" s="20">
        <f>'EUROSTAT data 2015 EU27'!AT30</f>
        <v>43.37</v>
      </c>
      <c r="AV18" s="20">
        <f>'EUROSTAT data 2015 EU27'!AU30</f>
        <v>60.14</v>
      </c>
      <c r="AW18" s="20">
        <f>'EUROSTAT data 2015 EU27'!AV30</f>
        <v>1835.79</v>
      </c>
      <c r="AX18" s="20">
        <f>'EUROSTAT data 2015 EU27'!AW30</f>
        <v>546.67999999999995</v>
      </c>
      <c r="AY18" s="20">
        <f>'EUROSTAT data 2015 EU27'!AX30</f>
        <v>1247.27</v>
      </c>
      <c r="AZ18" s="20">
        <f>'EUROSTAT data 2015 EU27'!AY30</f>
        <v>242.79</v>
      </c>
      <c r="BA18" s="20">
        <f>'EUROSTAT data 2015 EU27'!AZ30</f>
        <v>265.79000000000002</v>
      </c>
      <c r="BB18" s="20">
        <f>'EUROSTAT data 2015 EU27'!BA30</f>
        <v>221.62</v>
      </c>
      <c r="BC18" s="20">
        <f>'EUROSTAT data 2015 EU27'!BB30</f>
        <v>485.8</v>
      </c>
      <c r="BD18" s="20">
        <f>'EUROSTAT data 2015 EU27'!BC30</f>
        <v>62.17</v>
      </c>
      <c r="BE18" s="20">
        <f>'EUROSTAT data 2015 EU27'!BD30</f>
        <v>64.97</v>
      </c>
      <c r="BF18" s="20">
        <f>'EUROSTAT data 2015 EU27'!BE30</f>
        <v>2014.41</v>
      </c>
      <c r="BG18" s="20">
        <f>'EUROSTAT data 2015 EU27'!BF30</f>
        <v>2536.2399999999998</v>
      </c>
      <c r="BH18" s="20">
        <f>'EUROSTAT data 2015 EU27'!BG30</f>
        <v>421.83</v>
      </c>
      <c r="BI18" s="20">
        <f>'EUROSTAT data 2015 EU27'!BH30</f>
        <v>472.46</v>
      </c>
      <c r="BJ18" s="20">
        <f>'EUROSTAT data 2015 EU27'!BI30</f>
        <v>235.03</v>
      </c>
      <c r="BK18" s="20">
        <f>'EUROSTAT data 2015 EU27'!BJ30</f>
        <v>209.42</v>
      </c>
      <c r="BL18" s="20">
        <f>'EUROSTAT data 2015 EU27'!BK30</f>
        <v>157.46</v>
      </c>
      <c r="BM18" s="20">
        <f>'EUROSTAT data 2015 EU27'!BL30</f>
        <v>118.61</v>
      </c>
      <c r="BN18" s="20">
        <f>'EUROSTAT data 2015 EU27'!BM30</f>
        <v>291</v>
      </c>
      <c r="BO18" s="20">
        <f>'EUROSTAT data 2015 EU27'!BN30</f>
        <v>240.28</v>
      </c>
      <c r="BP18" s="20">
        <f>'EUROSTAT data 2015 EU27'!BO30</f>
        <v>0</v>
      </c>
      <c r="BQ18" s="20">
        <f>'EUROSTAT data 2015 EU27'!BP30</f>
        <v>0</v>
      </c>
    </row>
    <row r="19" spans="5:69" x14ac:dyDescent="0.35">
      <c r="E19" t="str">
        <f>'EUROSTAT data 2015 EU27'!C196</f>
        <v>ISIC 26</v>
      </c>
      <c r="F19" s="20">
        <f>'EUROSTAT data 2015 EU27'!E31</f>
        <v>55.83</v>
      </c>
      <c r="G19" s="20">
        <f>'EUROSTAT data 2015 EU27'!F31</f>
        <v>19.07</v>
      </c>
      <c r="H19" s="20">
        <f>'EUROSTAT data 2015 EU27'!G31</f>
        <v>35.880000000000003</v>
      </c>
      <c r="I19" s="20">
        <f>'EUROSTAT data 2015 EU27'!H31</f>
        <v>85.13</v>
      </c>
      <c r="J19" s="20">
        <f>'EUROSTAT data 2015 EU27'!I31</f>
        <v>467.63</v>
      </c>
      <c r="K19" s="20">
        <f>'EUROSTAT data 2015 EU27'!J31</f>
        <v>69.650000000000006</v>
      </c>
      <c r="L19" s="20">
        <f>'EUROSTAT data 2015 EU27'!K31</f>
        <v>96.71</v>
      </c>
      <c r="M19" s="20">
        <f>'EUROSTAT data 2015 EU27'!L31</f>
        <v>157.37</v>
      </c>
      <c r="N19" s="20">
        <f>'EUROSTAT data 2015 EU27'!M31</f>
        <v>379.22</v>
      </c>
      <c r="O19" s="20">
        <f>'EUROSTAT data 2015 EU27'!N31</f>
        <v>269.25</v>
      </c>
      <c r="P19" s="20">
        <f>'EUROSTAT data 2015 EU27'!O31</f>
        <v>568.38</v>
      </c>
      <c r="Q19" s="20">
        <f>'EUROSTAT data 2015 EU27'!P31</f>
        <v>466.52</v>
      </c>
      <c r="R19" s="20">
        <f>'EUROSTAT data 2015 EU27'!Q31</f>
        <v>435.51</v>
      </c>
      <c r="S19" s="20">
        <f>'EUROSTAT data 2015 EU27'!R31</f>
        <v>288.38</v>
      </c>
      <c r="T19" s="20">
        <f>'EUROSTAT data 2015 EU27'!S31</f>
        <v>420.51</v>
      </c>
      <c r="U19" s="20">
        <f>'EUROSTAT data 2015 EU27'!T31</f>
        <v>1296.99</v>
      </c>
      <c r="V19" s="20">
        <f>'EUROSTAT data 2015 EU27'!U31</f>
        <v>58674.52</v>
      </c>
      <c r="W19" s="20">
        <f>'EUROSTAT data 2015 EU27'!V31</f>
        <v>8911.89</v>
      </c>
      <c r="X19" s="20">
        <f>'EUROSTAT data 2015 EU27'!W31</f>
        <v>7613.84</v>
      </c>
      <c r="Y19" s="20">
        <f>'EUROSTAT data 2015 EU27'!X31</f>
        <v>7720.67</v>
      </c>
      <c r="Z19" s="20">
        <f>'EUROSTAT data 2015 EU27'!Y31</f>
        <v>7015.33</v>
      </c>
      <c r="AA19" s="20">
        <f>'EUROSTAT data 2015 EU27'!Z31</f>
        <v>2429.37</v>
      </c>
      <c r="AB19" s="20">
        <f>'EUROSTAT data 2015 EU27'!AA31</f>
        <v>4342.0600000000004</v>
      </c>
      <c r="AC19" s="20">
        <f>'EUROSTAT data 2015 EU27'!AB31</f>
        <v>2156.61</v>
      </c>
      <c r="AD19" s="20">
        <f>'EUROSTAT data 2015 EU27'!AC31</f>
        <v>192.99</v>
      </c>
      <c r="AE19" s="20">
        <f>'EUROSTAT data 2015 EU27'!AD31</f>
        <v>220.27</v>
      </c>
      <c r="AF19" s="20">
        <f>'EUROSTAT data 2015 EU27'!AE31</f>
        <v>5790.18</v>
      </c>
      <c r="AG19" s="20">
        <f>'EUROSTAT data 2015 EU27'!AF31</f>
        <v>576.4</v>
      </c>
      <c r="AH19" s="20">
        <f>'EUROSTAT data 2015 EU27'!AG31</f>
        <v>2900.36</v>
      </c>
      <c r="AI19" s="20">
        <f>'EUROSTAT data 2015 EU27'!AH31</f>
        <v>748.45</v>
      </c>
      <c r="AJ19" s="20">
        <f>'EUROSTAT data 2015 EU27'!AI31</f>
        <v>481.9</v>
      </c>
      <c r="AK19" s="20">
        <f>'EUROSTAT data 2015 EU27'!AJ31</f>
        <v>78.650000000000006</v>
      </c>
      <c r="AL19" s="20">
        <f>'EUROSTAT data 2015 EU27'!AK31</f>
        <v>145.32</v>
      </c>
      <c r="AM19" s="20">
        <f>'EUROSTAT data 2015 EU27'!AL31</f>
        <v>472.79</v>
      </c>
      <c r="AN19" s="20">
        <f>'EUROSTAT data 2015 EU27'!AM31</f>
        <v>294.43</v>
      </c>
      <c r="AO19" s="20">
        <f>'EUROSTAT data 2015 EU27'!AN31</f>
        <v>459.42</v>
      </c>
      <c r="AP19" s="20">
        <f>'EUROSTAT data 2015 EU27'!AO31</f>
        <v>449.85</v>
      </c>
      <c r="AQ19" s="20">
        <f>'EUROSTAT data 2015 EU27'!AP31</f>
        <v>552.04999999999995</v>
      </c>
      <c r="AR19" s="20">
        <f>'EUROSTAT data 2015 EU27'!AQ31</f>
        <v>9067.51</v>
      </c>
      <c r="AS19" s="20">
        <f>'EUROSTAT data 2015 EU27'!AR31</f>
        <v>5686.58</v>
      </c>
      <c r="AT19" s="20">
        <f>'EUROSTAT data 2015 EU27'!AS31</f>
        <v>705.44</v>
      </c>
      <c r="AU19" s="20">
        <f>'EUROSTAT data 2015 EU27'!AT31</f>
        <v>194.72</v>
      </c>
      <c r="AV19" s="20">
        <f>'EUROSTAT data 2015 EU27'!AU31</f>
        <v>246.53</v>
      </c>
      <c r="AW19" s="20">
        <f>'EUROSTAT data 2015 EU27'!AV31</f>
        <v>326.92</v>
      </c>
      <c r="AX19" s="20">
        <f>'EUROSTAT data 2015 EU27'!AW31</f>
        <v>1123.55</v>
      </c>
      <c r="AY19" s="20">
        <f>'EUROSTAT data 2015 EU27'!AX31</f>
        <v>2278.09</v>
      </c>
      <c r="AZ19" s="20">
        <f>'EUROSTAT data 2015 EU27'!AY31</f>
        <v>2477.11</v>
      </c>
      <c r="BA19" s="20">
        <f>'EUROSTAT data 2015 EU27'!AZ31</f>
        <v>258.95</v>
      </c>
      <c r="BB19" s="20">
        <f>'EUROSTAT data 2015 EU27'!BA31</f>
        <v>661.86</v>
      </c>
      <c r="BC19" s="20">
        <f>'EUROSTAT data 2015 EU27'!BB31</f>
        <v>457.56</v>
      </c>
      <c r="BD19" s="20">
        <f>'EUROSTAT data 2015 EU27'!BC31</f>
        <v>152.62</v>
      </c>
      <c r="BE19" s="20">
        <f>'EUROSTAT data 2015 EU27'!BD31</f>
        <v>56.25</v>
      </c>
      <c r="BF19" s="20">
        <f>'EUROSTAT data 2015 EU27'!BE31</f>
        <v>1545.14</v>
      </c>
      <c r="BG19" s="20">
        <f>'EUROSTAT data 2015 EU27'!BF31</f>
        <v>2631.61</v>
      </c>
      <c r="BH19" s="20">
        <f>'EUROSTAT data 2015 EU27'!BG31</f>
        <v>842.84</v>
      </c>
      <c r="BI19" s="20">
        <f>'EUROSTAT data 2015 EU27'!BH31</f>
        <v>3205.62</v>
      </c>
      <c r="BJ19" s="20">
        <f>'EUROSTAT data 2015 EU27'!BI31</f>
        <v>603.91999999999996</v>
      </c>
      <c r="BK19" s="20">
        <f>'EUROSTAT data 2015 EU27'!BJ31</f>
        <v>734.91</v>
      </c>
      <c r="BL19" s="20">
        <f>'EUROSTAT data 2015 EU27'!BK31</f>
        <v>265.36</v>
      </c>
      <c r="BM19" s="20">
        <f>'EUROSTAT data 2015 EU27'!BL31</f>
        <v>239.74</v>
      </c>
      <c r="BN19" s="20">
        <f>'EUROSTAT data 2015 EU27'!BM31</f>
        <v>1222.04</v>
      </c>
      <c r="BO19" s="20">
        <f>'EUROSTAT data 2015 EU27'!BN31</f>
        <v>157.21</v>
      </c>
      <c r="BP19" s="20">
        <f>'EUROSTAT data 2015 EU27'!BO31</f>
        <v>0</v>
      </c>
      <c r="BQ19" s="20">
        <f>'EUROSTAT data 2015 EU27'!BP31</f>
        <v>0</v>
      </c>
    </row>
    <row r="20" spans="5:69" x14ac:dyDescent="0.35">
      <c r="E20" t="str">
        <f>'EUROSTAT data 2015 EU27'!C197</f>
        <v>ISIC 27</v>
      </c>
      <c r="F20" s="20">
        <f>'EUROSTAT data 2015 EU27'!E32</f>
        <v>298.45999999999998</v>
      </c>
      <c r="G20" s="20">
        <f>'EUROSTAT data 2015 EU27'!F32</f>
        <v>24.87</v>
      </c>
      <c r="H20" s="20">
        <f>'EUROSTAT data 2015 EU27'!G32</f>
        <v>35.15</v>
      </c>
      <c r="I20" s="20">
        <f>'EUROSTAT data 2015 EU27'!H32</f>
        <v>235.93</v>
      </c>
      <c r="J20" s="20">
        <f>'EUROSTAT data 2015 EU27'!I32</f>
        <v>801.5</v>
      </c>
      <c r="K20" s="20">
        <f>'EUROSTAT data 2015 EU27'!J32</f>
        <v>140.85</v>
      </c>
      <c r="L20" s="20">
        <f>'EUROSTAT data 2015 EU27'!K32</f>
        <v>135.54</v>
      </c>
      <c r="M20" s="20">
        <f>'EUROSTAT data 2015 EU27'!L32</f>
        <v>225.32</v>
      </c>
      <c r="N20" s="20">
        <f>'EUROSTAT data 2015 EU27'!M32</f>
        <v>78.08</v>
      </c>
      <c r="O20" s="20">
        <f>'EUROSTAT data 2015 EU27'!N32</f>
        <v>432.94</v>
      </c>
      <c r="P20" s="20">
        <f>'EUROSTAT data 2015 EU27'!O32</f>
        <v>735.87</v>
      </c>
      <c r="Q20" s="20">
        <f>'EUROSTAT data 2015 EU27'!P32</f>
        <v>101.44</v>
      </c>
      <c r="R20" s="20">
        <f>'EUROSTAT data 2015 EU27'!Q32</f>
        <v>636.61</v>
      </c>
      <c r="S20" s="20">
        <f>'EUROSTAT data 2015 EU27'!R32</f>
        <v>396.86</v>
      </c>
      <c r="T20" s="20">
        <f>'EUROSTAT data 2015 EU27'!S32</f>
        <v>1302.1600000000001</v>
      </c>
      <c r="U20" s="20">
        <f>'EUROSTAT data 2015 EU27'!T32</f>
        <v>3110.72</v>
      </c>
      <c r="V20" s="20">
        <f>'EUROSTAT data 2015 EU27'!U32</f>
        <v>6907.96</v>
      </c>
      <c r="W20" s="20">
        <f>'EUROSTAT data 2015 EU27'!V32</f>
        <v>41222.51</v>
      </c>
      <c r="X20" s="20">
        <f>'EUROSTAT data 2015 EU27'!W32</f>
        <v>14246.97</v>
      </c>
      <c r="Y20" s="20">
        <f>'EUROSTAT data 2015 EU27'!X32</f>
        <v>16308.31</v>
      </c>
      <c r="Z20" s="20">
        <f>'EUROSTAT data 2015 EU27'!Y32</f>
        <v>3364.78</v>
      </c>
      <c r="AA20" s="20">
        <f>'EUROSTAT data 2015 EU27'!Z32</f>
        <v>1442.04</v>
      </c>
      <c r="AB20" s="20">
        <f>'EUROSTAT data 2015 EU27'!AA32</f>
        <v>4489.3599999999997</v>
      </c>
      <c r="AC20" s="20">
        <f>'EUROSTAT data 2015 EU27'!AB32</f>
        <v>6595.99</v>
      </c>
      <c r="AD20" s="20">
        <f>'EUROSTAT data 2015 EU27'!AC32</f>
        <v>326.02999999999997</v>
      </c>
      <c r="AE20" s="20">
        <f>'EUROSTAT data 2015 EU27'!AD32</f>
        <v>291.37</v>
      </c>
      <c r="AF20" s="20">
        <f>'EUROSTAT data 2015 EU27'!AE32</f>
        <v>28959.03</v>
      </c>
      <c r="AG20" s="20">
        <f>'EUROSTAT data 2015 EU27'!AF32</f>
        <v>1157.67</v>
      </c>
      <c r="AH20" s="20">
        <f>'EUROSTAT data 2015 EU27'!AG32</f>
        <v>1922.79</v>
      </c>
      <c r="AI20" s="20">
        <f>'EUROSTAT data 2015 EU27'!AH32</f>
        <v>783.15</v>
      </c>
      <c r="AJ20" s="20">
        <f>'EUROSTAT data 2015 EU27'!AI32</f>
        <v>971.18</v>
      </c>
      <c r="AK20" s="20">
        <f>'EUROSTAT data 2015 EU27'!AJ32</f>
        <v>59.51</v>
      </c>
      <c r="AL20" s="20">
        <f>'EUROSTAT data 2015 EU27'!AK32</f>
        <v>84.94</v>
      </c>
      <c r="AM20" s="20">
        <f>'EUROSTAT data 2015 EU27'!AL32</f>
        <v>748.21</v>
      </c>
      <c r="AN20" s="20">
        <f>'EUROSTAT data 2015 EU27'!AM32</f>
        <v>137.68</v>
      </c>
      <c r="AO20" s="20">
        <f>'EUROSTAT data 2015 EU27'!AN32</f>
        <v>1216.43</v>
      </c>
      <c r="AP20" s="20">
        <f>'EUROSTAT data 2015 EU27'!AO32</f>
        <v>82.42</v>
      </c>
      <c r="AQ20" s="20">
        <f>'EUROSTAT data 2015 EU27'!AP32</f>
        <v>118.69</v>
      </c>
      <c r="AR20" s="20">
        <f>'EUROSTAT data 2015 EU27'!AQ32</f>
        <v>2731.54</v>
      </c>
      <c r="AS20" s="20">
        <f>'EUROSTAT data 2015 EU27'!AR32</f>
        <v>1079.72</v>
      </c>
      <c r="AT20" s="20">
        <f>'EUROSTAT data 2015 EU27'!AS32</f>
        <v>77.84</v>
      </c>
      <c r="AU20" s="20">
        <f>'EUROSTAT data 2015 EU27'!AT32</f>
        <v>31.41</v>
      </c>
      <c r="AV20" s="20">
        <f>'EUROSTAT data 2015 EU27'!AU32</f>
        <v>48.74</v>
      </c>
      <c r="AW20" s="20">
        <f>'EUROSTAT data 2015 EU27'!AV32</f>
        <v>1085.5999999999999</v>
      </c>
      <c r="AX20" s="20">
        <f>'EUROSTAT data 2015 EU27'!AW32</f>
        <v>860.74</v>
      </c>
      <c r="AY20" s="20">
        <f>'EUROSTAT data 2015 EU27'!AX32</f>
        <v>1088.25</v>
      </c>
      <c r="AZ20" s="20">
        <f>'EUROSTAT data 2015 EU27'!AY32</f>
        <v>510.91</v>
      </c>
      <c r="BA20" s="20">
        <f>'EUROSTAT data 2015 EU27'!AZ32</f>
        <v>129.28</v>
      </c>
      <c r="BB20" s="20">
        <f>'EUROSTAT data 2015 EU27'!BA32</f>
        <v>149.61000000000001</v>
      </c>
      <c r="BC20" s="20">
        <f>'EUROSTAT data 2015 EU27'!BB32</f>
        <v>511.43</v>
      </c>
      <c r="BD20" s="20">
        <f>'EUROSTAT data 2015 EU27'!BC32</f>
        <v>46.36</v>
      </c>
      <c r="BE20" s="20">
        <f>'EUROSTAT data 2015 EU27'!BD32</f>
        <v>38.64</v>
      </c>
      <c r="BF20" s="20">
        <f>'EUROSTAT data 2015 EU27'!BE32</f>
        <v>1022.74</v>
      </c>
      <c r="BG20" s="20">
        <f>'EUROSTAT data 2015 EU27'!BF32</f>
        <v>637.30999999999995</v>
      </c>
      <c r="BH20" s="20">
        <f>'EUROSTAT data 2015 EU27'!BG32</f>
        <v>240.14</v>
      </c>
      <c r="BI20" s="20">
        <f>'EUROSTAT data 2015 EU27'!BH32</f>
        <v>295.04000000000002</v>
      </c>
      <c r="BJ20" s="20">
        <f>'EUROSTAT data 2015 EU27'!BI32</f>
        <v>170.83</v>
      </c>
      <c r="BK20" s="20">
        <f>'EUROSTAT data 2015 EU27'!BJ32</f>
        <v>199.35</v>
      </c>
      <c r="BL20" s="20">
        <f>'EUROSTAT data 2015 EU27'!BK32</f>
        <v>171.28</v>
      </c>
      <c r="BM20" s="20">
        <f>'EUROSTAT data 2015 EU27'!BL32</f>
        <v>67.86</v>
      </c>
      <c r="BN20" s="20">
        <f>'EUROSTAT data 2015 EU27'!BM32</f>
        <v>465.13</v>
      </c>
      <c r="BO20" s="20">
        <f>'EUROSTAT data 2015 EU27'!BN32</f>
        <v>476.8</v>
      </c>
      <c r="BP20" s="20">
        <f>'EUROSTAT data 2015 EU27'!BO32</f>
        <v>0.76</v>
      </c>
      <c r="BQ20" s="20">
        <f>'EUROSTAT data 2015 EU27'!BP32</f>
        <v>0</v>
      </c>
    </row>
    <row r="21" spans="5:69" x14ac:dyDescent="0.35">
      <c r="E21" t="str">
        <f>'EUROSTAT data 2015 EU27'!C198</f>
        <v>ISIC 28</v>
      </c>
      <c r="F21" s="20">
        <f>'EUROSTAT data 2015 EU27'!E33</f>
        <v>2100.25</v>
      </c>
      <c r="G21" s="20">
        <f>'EUROSTAT data 2015 EU27'!F33</f>
        <v>453.75</v>
      </c>
      <c r="H21" s="20">
        <f>'EUROSTAT data 2015 EU27'!G33</f>
        <v>109.76</v>
      </c>
      <c r="I21" s="20">
        <f>'EUROSTAT data 2015 EU27'!H33</f>
        <v>1448.7</v>
      </c>
      <c r="J21" s="20">
        <f>'EUROSTAT data 2015 EU27'!I33</f>
        <v>2898.16</v>
      </c>
      <c r="K21" s="20">
        <f>'EUROSTAT data 2015 EU27'!J33</f>
        <v>775.21</v>
      </c>
      <c r="L21" s="20">
        <f>'EUROSTAT data 2015 EU27'!K33</f>
        <v>438.45</v>
      </c>
      <c r="M21" s="20">
        <f>'EUROSTAT data 2015 EU27'!L33</f>
        <v>870.09</v>
      </c>
      <c r="N21" s="20">
        <f>'EUROSTAT data 2015 EU27'!M33</f>
        <v>431.79</v>
      </c>
      <c r="O21" s="20">
        <f>'EUROSTAT data 2015 EU27'!N33</f>
        <v>1239.3599999999999</v>
      </c>
      <c r="P21" s="20">
        <f>'EUROSTAT data 2015 EU27'!O33</f>
        <v>1933.75</v>
      </c>
      <c r="Q21" s="20">
        <f>'EUROSTAT data 2015 EU27'!P33</f>
        <v>815.6</v>
      </c>
      <c r="R21" s="20">
        <f>'EUROSTAT data 2015 EU27'!Q33</f>
        <v>1889.02</v>
      </c>
      <c r="S21" s="20">
        <f>'EUROSTAT data 2015 EU27'!R33</f>
        <v>1278.8599999999999</v>
      </c>
      <c r="T21" s="20">
        <f>'EUROSTAT data 2015 EU27'!S33</f>
        <v>2770.79</v>
      </c>
      <c r="U21" s="20">
        <f>'EUROSTAT data 2015 EU27'!T33</f>
        <v>5651.31</v>
      </c>
      <c r="V21" s="20">
        <f>'EUROSTAT data 2015 EU27'!U33</f>
        <v>2331.0100000000002</v>
      </c>
      <c r="W21" s="20">
        <f>'EUROSTAT data 2015 EU27'!V33</f>
        <v>4372.79</v>
      </c>
      <c r="X21" s="20">
        <f>'EUROSTAT data 2015 EU27'!W33</f>
        <v>91999.51</v>
      </c>
      <c r="Y21" s="20">
        <f>'EUROSTAT data 2015 EU27'!X33</f>
        <v>33306.46</v>
      </c>
      <c r="Z21" s="20">
        <f>'EUROSTAT data 2015 EU27'!Y33</f>
        <v>7383.85</v>
      </c>
      <c r="AA21" s="20">
        <f>'EUROSTAT data 2015 EU27'!Z33</f>
        <v>1087.25</v>
      </c>
      <c r="AB21" s="20">
        <f>'EUROSTAT data 2015 EU27'!AA33</f>
        <v>9586.09</v>
      </c>
      <c r="AC21" s="20">
        <f>'EUROSTAT data 2015 EU27'!AB33</f>
        <v>2874.91</v>
      </c>
      <c r="AD21" s="20">
        <f>'EUROSTAT data 2015 EU27'!AC33</f>
        <v>1097.04</v>
      </c>
      <c r="AE21" s="20">
        <f>'EUROSTAT data 2015 EU27'!AD33</f>
        <v>983.86</v>
      </c>
      <c r="AF21" s="20">
        <f>'EUROSTAT data 2015 EU27'!AE33</f>
        <v>16731.09</v>
      </c>
      <c r="AG21" s="20">
        <f>'EUROSTAT data 2015 EU27'!AF33</f>
        <v>2572.64</v>
      </c>
      <c r="AH21" s="20">
        <f>'EUROSTAT data 2015 EU27'!AG33</f>
        <v>1744.54</v>
      </c>
      <c r="AI21" s="20">
        <f>'EUROSTAT data 2015 EU27'!AH33</f>
        <v>730.71</v>
      </c>
      <c r="AJ21" s="20">
        <f>'EUROSTAT data 2015 EU27'!AI33</f>
        <v>840.47</v>
      </c>
      <c r="AK21" s="20">
        <f>'EUROSTAT data 2015 EU27'!AJ33</f>
        <v>160.84</v>
      </c>
      <c r="AL21" s="20">
        <f>'EUROSTAT data 2015 EU27'!AK33</f>
        <v>157.16999999999999</v>
      </c>
      <c r="AM21" s="20">
        <f>'EUROSTAT data 2015 EU27'!AL33</f>
        <v>855.56</v>
      </c>
      <c r="AN21" s="20">
        <f>'EUROSTAT data 2015 EU27'!AM33</f>
        <v>68.319999999999993</v>
      </c>
      <c r="AO21" s="20">
        <f>'EUROSTAT data 2015 EU27'!AN33</f>
        <v>703.02</v>
      </c>
      <c r="AP21" s="20">
        <f>'EUROSTAT data 2015 EU27'!AO33</f>
        <v>125.48</v>
      </c>
      <c r="AQ21" s="20">
        <f>'EUROSTAT data 2015 EU27'!AP33</f>
        <v>157.72999999999999</v>
      </c>
      <c r="AR21" s="20">
        <f>'EUROSTAT data 2015 EU27'!AQ33</f>
        <v>620.36</v>
      </c>
      <c r="AS21" s="20">
        <f>'EUROSTAT data 2015 EU27'!AR33</f>
        <v>382.5</v>
      </c>
      <c r="AT21" s="20">
        <f>'EUROSTAT data 2015 EU27'!AS33</f>
        <v>195.93</v>
      </c>
      <c r="AU21" s="20">
        <f>'EUROSTAT data 2015 EU27'!AT33</f>
        <v>51.32</v>
      </c>
      <c r="AV21" s="20">
        <f>'EUROSTAT data 2015 EU27'!AU33</f>
        <v>36.549999999999997</v>
      </c>
      <c r="AW21" s="20">
        <f>'EUROSTAT data 2015 EU27'!AV33</f>
        <v>362.42</v>
      </c>
      <c r="AX21" s="20">
        <f>'EUROSTAT data 2015 EU27'!AW33</f>
        <v>507.85</v>
      </c>
      <c r="AY21" s="20">
        <f>'EUROSTAT data 2015 EU27'!AX33</f>
        <v>1241.32</v>
      </c>
      <c r="AZ21" s="20">
        <f>'EUROSTAT data 2015 EU27'!AY33</f>
        <v>352.6</v>
      </c>
      <c r="BA21" s="20">
        <f>'EUROSTAT data 2015 EU27'!AZ33</f>
        <v>118.58</v>
      </c>
      <c r="BB21" s="20">
        <f>'EUROSTAT data 2015 EU27'!BA33</f>
        <v>193.54</v>
      </c>
      <c r="BC21" s="20">
        <f>'EUROSTAT data 2015 EU27'!BB33</f>
        <v>1036.57</v>
      </c>
      <c r="BD21" s="20">
        <f>'EUROSTAT data 2015 EU27'!BC33</f>
        <v>54.27</v>
      </c>
      <c r="BE21" s="20">
        <f>'EUROSTAT data 2015 EU27'!BD33</f>
        <v>115.25</v>
      </c>
      <c r="BF21" s="20">
        <f>'EUROSTAT data 2015 EU27'!BE33</f>
        <v>806.8</v>
      </c>
      <c r="BG21" s="20">
        <f>'EUROSTAT data 2015 EU27'!BF33</f>
        <v>588.83000000000004</v>
      </c>
      <c r="BH21" s="20">
        <f>'EUROSTAT data 2015 EU27'!BG33</f>
        <v>170.16</v>
      </c>
      <c r="BI21" s="20">
        <f>'EUROSTAT data 2015 EU27'!BH33</f>
        <v>502.05</v>
      </c>
      <c r="BJ21" s="20">
        <f>'EUROSTAT data 2015 EU27'!BI33</f>
        <v>315.26</v>
      </c>
      <c r="BK21" s="20">
        <f>'EUROSTAT data 2015 EU27'!BJ33</f>
        <v>149.93</v>
      </c>
      <c r="BL21" s="20">
        <f>'EUROSTAT data 2015 EU27'!BK33</f>
        <v>144.18</v>
      </c>
      <c r="BM21" s="20">
        <f>'EUROSTAT data 2015 EU27'!BL33</f>
        <v>107.15</v>
      </c>
      <c r="BN21" s="20">
        <f>'EUROSTAT data 2015 EU27'!BM33</f>
        <v>255.3</v>
      </c>
      <c r="BO21" s="20">
        <f>'EUROSTAT data 2015 EU27'!BN33</f>
        <v>245.76</v>
      </c>
      <c r="BP21" s="20">
        <f>'EUROSTAT data 2015 EU27'!BO33</f>
        <v>0</v>
      </c>
      <c r="BQ21" s="20">
        <f>'EUROSTAT data 2015 EU27'!BP33</f>
        <v>0</v>
      </c>
    </row>
    <row r="22" spans="5:69" x14ac:dyDescent="0.35">
      <c r="E22" t="str">
        <f>'EUROSTAT data 2015 EU27'!C199</f>
        <v>ISIC 29</v>
      </c>
      <c r="F22" s="20">
        <f>'EUROSTAT data 2015 EU27'!E34</f>
        <v>576.54</v>
      </c>
      <c r="G22" s="20">
        <f>'EUROSTAT data 2015 EU27'!F34</f>
        <v>95.88</v>
      </c>
      <c r="H22" s="20">
        <f>'EUROSTAT data 2015 EU27'!G34</f>
        <v>2.95</v>
      </c>
      <c r="I22" s="20">
        <f>'EUROSTAT data 2015 EU27'!H34</f>
        <v>106.12</v>
      </c>
      <c r="J22" s="20">
        <f>'EUROSTAT data 2015 EU27'!I34</f>
        <v>335.47</v>
      </c>
      <c r="K22" s="20">
        <f>'EUROSTAT data 2015 EU27'!J34</f>
        <v>40.11</v>
      </c>
      <c r="L22" s="20">
        <f>'EUROSTAT data 2015 EU27'!K34</f>
        <v>120.13</v>
      </c>
      <c r="M22" s="20">
        <f>'EUROSTAT data 2015 EU27'!L34</f>
        <v>22.83</v>
      </c>
      <c r="N22" s="20">
        <f>'EUROSTAT data 2015 EU27'!M34</f>
        <v>6.52</v>
      </c>
      <c r="O22" s="20">
        <f>'EUROSTAT data 2015 EU27'!N34</f>
        <v>267.92</v>
      </c>
      <c r="P22" s="20">
        <f>'EUROSTAT data 2015 EU27'!O34</f>
        <v>816.35</v>
      </c>
      <c r="Q22" s="20">
        <f>'EUROSTAT data 2015 EU27'!P34</f>
        <v>9.65</v>
      </c>
      <c r="R22" s="20">
        <f>'EUROSTAT data 2015 EU27'!Q34</f>
        <v>516.16999999999996</v>
      </c>
      <c r="S22" s="20">
        <f>'EUROSTAT data 2015 EU27'!R34</f>
        <v>618.41</v>
      </c>
      <c r="T22" s="20">
        <f>'EUROSTAT data 2015 EU27'!S34</f>
        <v>196.54</v>
      </c>
      <c r="U22" s="20">
        <f>'EUROSTAT data 2015 EU27'!T34</f>
        <v>1286.69</v>
      </c>
      <c r="V22" s="20">
        <f>'EUROSTAT data 2015 EU27'!U34</f>
        <v>327.58999999999997</v>
      </c>
      <c r="W22" s="20">
        <f>'EUROSTAT data 2015 EU27'!V34</f>
        <v>2096.33</v>
      </c>
      <c r="X22" s="20">
        <f>'EUROSTAT data 2015 EU27'!W34</f>
        <v>12536.35</v>
      </c>
      <c r="Y22" s="20">
        <f>'EUROSTAT data 2015 EU27'!X34</f>
        <v>223135.8</v>
      </c>
      <c r="Z22" s="20">
        <f>'EUROSTAT data 2015 EU27'!Y34</f>
        <v>1317.6</v>
      </c>
      <c r="AA22" s="20">
        <f>'EUROSTAT data 2015 EU27'!Z34</f>
        <v>303.02</v>
      </c>
      <c r="AB22" s="20">
        <f>'EUROSTAT data 2015 EU27'!AA34</f>
        <v>2295.41</v>
      </c>
      <c r="AC22" s="20">
        <f>'EUROSTAT data 2015 EU27'!AB34</f>
        <v>266.02999999999997</v>
      </c>
      <c r="AD22" s="20">
        <f>'EUROSTAT data 2015 EU27'!AC34</f>
        <v>55.2</v>
      </c>
      <c r="AE22" s="20">
        <f>'EUROSTAT data 2015 EU27'!AD34</f>
        <v>958.3</v>
      </c>
      <c r="AF22" s="20">
        <f>'EUROSTAT data 2015 EU27'!AE34</f>
        <v>2130.66</v>
      </c>
      <c r="AG22" s="20">
        <f>'EUROSTAT data 2015 EU27'!AF34</f>
        <v>15043.87</v>
      </c>
      <c r="AH22" s="20">
        <f>'EUROSTAT data 2015 EU27'!AG34</f>
        <v>1095.79</v>
      </c>
      <c r="AI22" s="20">
        <f>'EUROSTAT data 2015 EU27'!AH34</f>
        <v>409.28</v>
      </c>
      <c r="AJ22" s="20">
        <f>'EUROSTAT data 2015 EU27'!AI34</f>
        <v>5915.56</v>
      </c>
      <c r="AK22" s="20">
        <f>'EUROSTAT data 2015 EU27'!AJ34</f>
        <v>42.06</v>
      </c>
      <c r="AL22" s="20">
        <f>'EUROSTAT data 2015 EU27'!AK34</f>
        <v>83.28</v>
      </c>
      <c r="AM22" s="20">
        <f>'EUROSTAT data 2015 EU27'!AL34</f>
        <v>989.1</v>
      </c>
      <c r="AN22" s="20">
        <f>'EUROSTAT data 2015 EU27'!AM34</f>
        <v>39.659999999999997</v>
      </c>
      <c r="AO22" s="20">
        <f>'EUROSTAT data 2015 EU27'!AN34</f>
        <v>46.15</v>
      </c>
      <c r="AP22" s="20">
        <f>'EUROSTAT data 2015 EU27'!AO34</f>
        <v>13.28</v>
      </c>
      <c r="AQ22" s="20">
        <f>'EUROSTAT data 2015 EU27'!AP34</f>
        <v>81</v>
      </c>
      <c r="AR22" s="20">
        <f>'EUROSTAT data 2015 EU27'!AQ34</f>
        <v>102.95</v>
      </c>
      <c r="AS22" s="20">
        <f>'EUROSTAT data 2015 EU27'!AR34</f>
        <v>62.44</v>
      </c>
      <c r="AT22" s="20">
        <f>'EUROSTAT data 2015 EU27'!AS34</f>
        <v>115.77</v>
      </c>
      <c r="AU22" s="20">
        <f>'EUROSTAT data 2015 EU27'!AT34</f>
        <v>14.09</v>
      </c>
      <c r="AV22" s="20">
        <f>'EUROSTAT data 2015 EU27'!AU34</f>
        <v>22.62</v>
      </c>
      <c r="AW22" s="20">
        <f>'EUROSTAT data 2015 EU27'!AV34</f>
        <v>68.540000000000006</v>
      </c>
      <c r="AX22" s="20">
        <f>'EUROSTAT data 2015 EU27'!AW34</f>
        <v>219.03</v>
      </c>
      <c r="AY22" s="20">
        <f>'EUROSTAT data 2015 EU27'!AX34</f>
        <v>123.58</v>
      </c>
      <c r="AZ22" s="20">
        <f>'EUROSTAT data 2015 EU27'!AY34</f>
        <v>164.8</v>
      </c>
      <c r="BA22" s="20">
        <f>'EUROSTAT data 2015 EU27'!AZ34</f>
        <v>52.04</v>
      </c>
      <c r="BB22" s="20">
        <f>'EUROSTAT data 2015 EU27'!BA34</f>
        <v>96.57</v>
      </c>
      <c r="BC22" s="20">
        <f>'EUROSTAT data 2015 EU27'!BB34</f>
        <v>695.71</v>
      </c>
      <c r="BD22" s="20">
        <f>'EUROSTAT data 2015 EU27'!BC34</f>
        <v>28.91</v>
      </c>
      <c r="BE22" s="20">
        <f>'EUROSTAT data 2015 EU27'!BD34</f>
        <v>57.97</v>
      </c>
      <c r="BF22" s="20">
        <f>'EUROSTAT data 2015 EU27'!BE34</f>
        <v>244.03</v>
      </c>
      <c r="BG22" s="20">
        <f>'EUROSTAT data 2015 EU27'!BF34</f>
        <v>421.23</v>
      </c>
      <c r="BH22" s="20">
        <f>'EUROSTAT data 2015 EU27'!BG34</f>
        <v>46</v>
      </c>
      <c r="BI22" s="20">
        <f>'EUROSTAT data 2015 EU27'!BH34</f>
        <v>136.80000000000001</v>
      </c>
      <c r="BJ22" s="20">
        <f>'EUROSTAT data 2015 EU27'!BI34</f>
        <v>103.88</v>
      </c>
      <c r="BK22" s="20">
        <f>'EUROSTAT data 2015 EU27'!BJ34</f>
        <v>52.33</v>
      </c>
      <c r="BL22" s="20">
        <f>'EUROSTAT data 2015 EU27'!BK34</f>
        <v>106.88</v>
      </c>
      <c r="BM22" s="20">
        <f>'EUROSTAT data 2015 EU27'!BL34</f>
        <v>119.58</v>
      </c>
      <c r="BN22" s="20">
        <f>'EUROSTAT data 2015 EU27'!BM34</f>
        <v>11.89</v>
      </c>
      <c r="BO22" s="20">
        <f>'EUROSTAT data 2015 EU27'!BN34</f>
        <v>35.08</v>
      </c>
      <c r="BP22" s="20">
        <f>'EUROSTAT data 2015 EU27'!BO34</f>
        <v>0</v>
      </c>
      <c r="BQ22" s="20">
        <f>'EUROSTAT data 2015 EU27'!BP34</f>
        <v>0</v>
      </c>
    </row>
    <row r="23" spans="5:69" x14ac:dyDescent="0.35">
      <c r="E23" t="str">
        <f>'EUROSTAT data 2015 EU27'!C200</f>
        <v>ISIC 30</v>
      </c>
      <c r="F23" s="20">
        <f>'EUROSTAT data 2015 EU27'!E35</f>
        <v>23.83</v>
      </c>
      <c r="G23" s="20">
        <f>'EUROSTAT data 2015 EU27'!F35</f>
        <v>5.54</v>
      </c>
      <c r="H23" s="20">
        <f>'EUROSTAT data 2015 EU27'!G35</f>
        <v>179.49</v>
      </c>
      <c r="I23" s="20">
        <f>'EUROSTAT data 2015 EU27'!H35</f>
        <v>51.49</v>
      </c>
      <c r="J23" s="20">
        <f>'EUROSTAT data 2015 EU27'!I35</f>
        <v>33.82</v>
      </c>
      <c r="K23" s="20">
        <f>'EUROSTAT data 2015 EU27'!J35</f>
        <v>7.94</v>
      </c>
      <c r="L23" s="20">
        <f>'EUROSTAT data 2015 EU27'!K35</f>
        <v>15.01</v>
      </c>
      <c r="M23" s="20">
        <f>'EUROSTAT data 2015 EU27'!L35</f>
        <v>4.43</v>
      </c>
      <c r="N23" s="20">
        <f>'EUROSTAT data 2015 EU27'!M35</f>
        <v>2.66</v>
      </c>
      <c r="O23" s="20">
        <f>'EUROSTAT data 2015 EU27'!N35</f>
        <v>5.47</v>
      </c>
      <c r="P23" s="20">
        <f>'EUROSTAT data 2015 EU27'!O35</f>
        <v>9.57</v>
      </c>
      <c r="Q23" s="20">
        <f>'EUROSTAT data 2015 EU27'!P35</f>
        <v>3.75</v>
      </c>
      <c r="R23" s="20">
        <f>'EUROSTAT data 2015 EU27'!Q35</f>
        <v>147.69</v>
      </c>
      <c r="S23" s="20">
        <f>'EUROSTAT data 2015 EU27'!R35</f>
        <v>12.5</v>
      </c>
      <c r="T23" s="20">
        <f>'EUROSTAT data 2015 EU27'!S35</f>
        <v>35.64</v>
      </c>
      <c r="U23" s="20">
        <f>'EUROSTAT data 2015 EU27'!T35</f>
        <v>142.84</v>
      </c>
      <c r="V23" s="20">
        <f>'EUROSTAT data 2015 EU27'!U35</f>
        <v>52.3</v>
      </c>
      <c r="W23" s="20">
        <f>'EUROSTAT data 2015 EU27'!V35</f>
        <v>376.91</v>
      </c>
      <c r="X23" s="20">
        <f>'EUROSTAT data 2015 EU27'!W35</f>
        <v>262.67</v>
      </c>
      <c r="Y23" s="20">
        <f>'EUROSTAT data 2015 EU27'!X35</f>
        <v>771.19</v>
      </c>
      <c r="Z23" s="20">
        <f>'EUROSTAT data 2015 EU27'!Y35</f>
        <v>46519.85</v>
      </c>
      <c r="AA23" s="20">
        <f>'EUROSTAT data 2015 EU27'!Z35</f>
        <v>432.02</v>
      </c>
      <c r="AB23" s="20">
        <f>'EUROSTAT data 2015 EU27'!AA35</f>
        <v>4630.99</v>
      </c>
      <c r="AC23" s="20">
        <f>'EUROSTAT data 2015 EU27'!AB35</f>
        <v>91.49</v>
      </c>
      <c r="AD23" s="20">
        <f>'EUROSTAT data 2015 EU27'!AC35</f>
        <v>1.23</v>
      </c>
      <c r="AE23" s="20">
        <f>'EUROSTAT data 2015 EU27'!AD35</f>
        <v>19.309999999999999</v>
      </c>
      <c r="AF23" s="20">
        <f>'EUROSTAT data 2015 EU27'!AE35</f>
        <v>228.59</v>
      </c>
      <c r="AG23" s="20">
        <f>'EUROSTAT data 2015 EU27'!AF35</f>
        <v>342.96</v>
      </c>
      <c r="AH23" s="20">
        <f>'EUROSTAT data 2015 EU27'!AG35</f>
        <v>392.63</v>
      </c>
      <c r="AI23" s="20">
        <f>'EUROSTAT data 2015 EU27'!AH35</f>
        <v>67.989999999999995</v>
      </c>
      <c r="AJ23" s="20">
        <f>'EUROSTAT data 2015 EU27'!AI35</f>
        <v>2234.58</v>
      </c>
      <c r="AK23" s="20">
        <f>'EUROSTAT data 2015 EU27'!AJ35</f>
        <v>424.92</v>
      </c>
      <c r="AL23" s="20">
        <f>'EUROSTAT data 2015 EU27'!AK35</f>
        <v>2396.37</v>
      </c>
      <c r="AM23" s="20">
        <f>'EUROSTAT data 2015 EU27'!AL35</f>
        <v>262.60000000000002</v>
      </c>
      <c r="AN23" s="20">
        <f>'EUROSTAT data 2015 EU27'!AM35</f>
        <v>3.35</v>
      </c>
      <c r="AO23" s="20">
        <f>'EUROSTAT data 2015 EU27'!AN35</f>
        <v>50.56</v>
      </c>
      <c r="AP23" s="20">
        <f>'EUROSTAT data 2015 EU27'!AO35</f>
        <v>0.21</v>
      </c>
      <c r="AQ23" s="20">
        <f>'EUROSTAT data 2015 EU27'!AP35</f>
        <v>2.7</v>
      </c>
      <c r="AR23" s="20">
        <f>'EUROSTAT data 2015 EU27'!AQ35</f>
        <v>8.81</v>
      </c>
      <c r="AS23" s="20">
        <f>'EUROSTAT data 2015 EU27'!AR35</f>
        <v>131.34</v>
      </c>
      <c r="AT23" s="20">
        <f>'EUROSTAT data 2015 EU27'!AS35</f>
        <v>9.8699999999999992</v>
      </c>
      <c r="AU23" s="20">
        <f>'EUROSTAT data 2015 EU27'!AT35</f>
        <v>0.24</v>
      </c>
      <c r="AV23" s="20">
        <f>'EUROSTAT data 2015 EU27'!AU35</f>
        <v>0.26</v>
      </c>
      <c r="AW23" s="20">
        <f>'EUROSTAT data 2015 EU27'!AV35</f>
        <v>1.28</v>
      </c>
      <c r="AX23" s="20">
        <f>'EUROSTAT data 2015 EU27'!AW35</f>
        <v>5.79</v>
      </c>
      <c r="AY23" s="20">
        <f>'EUROSTAT data 2015 EU27'!AX35</f>
        <v>142.76</v>
      </c>
      <c r="AZ23" s="20">
        <f>'EUROSTAT data 2015 EU27'!AY35</f>
        <v>75.61</v>
      </c>
      <c r="BA23" s="20">
        <f>'EUROSTAT data 2015 EU27'!AZ35</f>
        <v>1.77</v>
      </c>
      <c r="BB23" s="20">
        <f>'EUROSTAT data 2015 EU27'!BA35</f>
        <v>94.54</v>
      </c>
      <c r="BC23" s="20">
        <f>'EUROSTAT data 2015 EU27'!BB35</f>
        <v>1497.52</v>
      </c>
      <c r="BD23" s="20">
        <f>'EUROSTAT data 2015 EU27'!BC35</f>
        <v>0.76</v>
      </c>
      <c r="BE23" s="20">
        <f>'EUROSTAT data 2015 EU27'!BD35</f>
        <v>2.89</v>
      </c>
      <c r="BF23" s="20">
        <f>'EUROSTAT data 2015 EU27'!BE35</f>
        <v>176.5</v>
      </c>
      <c r="BG23" s="20">
        <f>'EUROSTAT data 2015 EU27'!BF35</f>
        <v>5895.27</v>
      </c>
      <c r="BH23" s="20">
        <f>'EUROSTAT data 2015 EU27'!BG35</f>
        <v>24.4</v>
      </c>
      <c r="BI23" s="20">
        <f>'EUROSTAT data 2015 EU27'!BH35</f>
        <v>134.66999999999999</v>
      </c>
      <c r="BJ23" s="20">
        <f>'EUROSTAT data 2015 EU27'!BI35</f>
        <v>43.57</v>
      </c>
      <c r="BK23" s="20">
        <f>'EUROSTAT data 2015 EU27'!BJ35</f>
        <v>16.2</v>
      </c>
      <c r="BL23" s="20">
        <f>'EUROSTAT data 2015 EU27'!BK35</f>
        <v>103.29</v>
      </c>
      <c r="BM23" s="20">
        <f>'EUROSTAT data 2015 EU27'!BL35</f>
        <v>20.96</v>
      </c>
      <c r="BN23" s="20">
        <f>'EUROSTAT data 2015 EU27'!BM35</f>
        <v>23.08</v>
      </c>
      <c r="BO23" s="20">
        <f>'EUROSTAT data 2015 EU27'!BN35</f>
        <v>99.32</v>
      </c>
      <c r="BP23" s="20">
        <f>'EUROSTAT data 2015 EU27'!BO35</f>
        <v>0</v>
      </c>
      <c r="BQ23" s="20">
        <f>'EUROSTAT data 2015 EU27'!BP35</f>
        <v>0</v>
      </c>
    </row>
    <row r="24" spans="5:69" x14ac:dyDescent="0.35">
      <c r="E24" t="str">
        <f>'EUROSTAT data 2015 EU27'!C201</f>
        <v>ISIC 31-32</v>
      </c>
      <c r="F24" s="20">
        <f>'EUROSTAT data 2015 EU27'!E36</f>
        <v>127.45</v>
      </c>
      <c r="G24" s="20">
        <f>'EUROSTAT data 2015 EU27'!F36</f>
        <v>26.26</v>
      </c>
      <c r="H24" s="20">
        <f>'EUROSTAT data 2015 EU27'!G36</f>
        <v>19.829999999999998</v>
      </c>
      <c r="I24" s="20">
        <f>'EUROSTAT data 2015 EU27'!H36</f>
        <v>46.63</v>
      </c>
      <c r="J24" s="20">
        <f>'EUROSTAT data 2015 EU27'!I36</f>
        <v>632.84</v>
      </c>
      <c r="K24" s="20">
        <f>'EUROSTAT data 2015 EU27'!J36</f>
        <v>461.08</v>
      </c>
      <c r="L24" s="20">
        <f>'EUROSTAT data 2015 EU27'!K36</f>
        <v>479.08</v>
      </c>
      <c r="M24" s="20">
        <f>'EUROSTAT data 2015 EU27'!L36</f>
        <v>89.55</v>
      </c>
      <c r="N24" s="20">
        <f>'EUROSTAT data 2015 EU27'!M36</f>
        <v>62.86</v>
      </c>
      <c r="O24" s="20">
        <f>'EUROSTAT data 2015 EU27'!N36</f>
        <v>80.209999999999994</v>
      </c>
      <c r="P24" s="20">
        <f>'EUROSTAT data 2015 EU27'!O36</f>
        <v>485.79</v>
      </c>
      <c r="Q24" s="20">
        <f>'EUROSTAT data 2015 EU27'!P36</f>
        <v>855.14</v>
      </c>
      <c r="R24" s="20">
        <f>'EUROSTAT data 2015 EU27'!Q36</f>
        <v>270.27</v>
      </c>
      <c r="S24" s="20">
        <f>'EUROSTAT data 2015 EU27'!R36</f>
        <v>187.33</v>
      </c>
      <c r="T24" s="20">
        <f>'EUROSTAT data 2015 EU27'!S36</f>
        <v>242.18</v>
      </c>
      <c r="U24" s="20">
        <f>'EUROSTAT data 2015 EU27'!T36</f>
        <v>436.4</v>
      </c>
      <c r="V24" s="20">
        <f>'EUROSTAT data 2015 EU27'!U36</f>
        <v>2069.3200000000002</v>
      </c>
      <c r="W24" s="20">
        <f>'EUROSTAT data 2015 EU27'!V36</f>
        <v>350.41</v>
      </c>
      <c r="X24" s="20">
        <f>'EUROSTAT data 2015 EU27'!W36</f>
        <v>553.1</v>
      </c>
      <c r="Y24" s="20">
        <f>'EUROSTAT data 2015 EU27'!X36</f>
        <v>1574.55</v>
      </c>
      <c r="Z24" s="20">
        <f>'EUROSTAT data 2015 EU27'!Y36</f>
        <v>385.31</v>
      </c>
      <c r="AA24" s="20">
        <f>'EUROSTAT data 2015 EU27'!Z36</f>
        <v>17611.689999999999</v>
      </c>
      <c r="AB24" s="20">
        <f>'EUROSTAT data 2015 EU27'!AA36</f>
        <v>924.31</v>
      </c>
      <c r="AC24" s="20">
        <f>'EUROSTAT data 2015 EU27'!AB36</f>
        <v>224.38</v>
      </c>
      <c r="AD24" s="20">
        <f>'EUROSTAT data 2015 EU27'!AC36</f>
        <v>37.729999999999997</v>
      </c>
      <c r="AE24" s="20">
        <f>'EUROSTAT data 2015 EU27'!AD36</f>
        <v>155.91</v>
      </c>
      <c r="AF24" s="20">
        <f>'EUROSTAT data 2015 EU27'!AE36</f>
        <v>4273.9399999999996</v>
      </c>
      <c r="AG24" s="20">
        <f>'EUROSTAT data 2015 EU27'!AF36</f>
        <v>196.01</v>
      </c>
      <c r="AH24" s="20">
        <f>'EUROSTAT data 2015 EU27'!AG36</f>
        <v>1180.97</v>
      </c>
      <c r="AI24" s="20">
        <f>'EUROSTAT data 2015 EU27'!AH36</f>
        <v>836.09</v>
      </c>
      <c r="AJ24" s="20">
        <f>'EUROSTAT data 2015 EU27'!AI36</f>
        <v>325.5</v>
      </c>
      <c r="AK24" s="20">
        <f>'EUROSTAT data 2015 EU27'!AJ36</f>
        <v>100.65</v>
      </c>
      <c r="AL24" s="20">
        <f>'EUROSTAT data 2015 EU27'!AK36</f>
        <v>76.84</v>
      </c>
      <c r="AM24" s="20">
        <f>'EUROSTAT data 2015 EU27'!AL36</f>
        <v>298.76</v>
      </c>
      <c r="AN24" s="20">
        <f>'EUROSTAT data 2015 EU27'!AM36</f>
        <v>21.4</v>
      </c>
      <c r="AO24" s="20">
        <f>'EUROSTAT data 2015 EU27'!AN36</f>
        <v>1124.3900000000001</v>
      </c>
      <c r="AP24" s="20">
        <f>'EUROSTAT data 2015 EU27'!AO36</f>
        <v>152.72</v>
      </c>
      <c r="AQ24" s="20">
        <f>'EUROSTAT data 2015 EU27'!AP36</f>
        <v>347.15</v>
      </c>
      <c r="AR24" s="20">
        <f>'EUROSTAT data 2015 EU27'!AQ36</f>
        <v>305.57</v>
      </c>
      <c r="AS24" s="20">
        <f>'EUROSTAT data 2015 EU27'!AR36</f>
        <v>296.61</v>
      </c>
      <c r="AT24" s="20">
        <f>'EUROSTAT data 2015 EU27'!AS36</f>
        <v>307.74</v>
      </c>
      <c r="AU24" s="20">
        <f>'EUROSTAT data 2015 EU27'!AT36</f>
        <v>116.17</v>
      </c>
      <c r="AV24" s="20">
        <f>'EUROSTAT data 2015 EU27'!AU36</f>
        <v>121.11</v>
      </c>
      <c r="AW24" s="20">
        <f>'EUROSTAT data 2015 EU27'!AV36</f>
        <v>714.27</v>
      </c>
      <c r="AX24" s="20">
        <f>'EUROSTAT data 2015 EU27'!AW36</f>
        <v>416.37</v>
      </c>
      <c r="AY24" s="20">
        <f>'EUROSTAT data 2015 EU27'!AX36</f>
        <v>404.43</v>
      </c>
      <c r="AZ24" s="20">
        <f>'EUROSTAT data 2015 EU27'!AY36</f>
        <v>256.29000000000002</v>
      </c>
      <c r="BA24" s="20">
        <f>'EUROSTAT data 2015 EU27'!AZ36</f>
        <v>274.44</v>
      </c>
      <c r="BB24" s="20">
        <f>'EUROSTAT data 2015 EU27'!BA36</f>
        <v>387.81</v>
      </c>
      <c r="BC24" s="20">
        <f>'EUROSTAT data 2015 EU27'!BB36</f>
        <v>271.76</v>
      </c>
      <c r="BD24" s="20">
        <f>'EUROSTAT data 2015 EU27'!BC36</f>
        <v>42.47</v>
      </c>
      <c r="BE24" s="20">
        <f>'EUROSTAT data 2015 EU27'!BD36</f>
        <v>90.87</v>
      </c>
      <c r="BF24" s="20">
        <f>'EUROSTAT data 2015 EU27'!BE36</f>
        <v>656.03</v>
      </c>
      <c r="BG24" s="20">
        <f>'EUROSTAT data 2015 EU27'!BF36</f>
        <v>1059.78</v>
      </c>
      <c r="BH24" s="20">
        <f>'EUROSTAT data 2015 EU27'!BG36</f>
        <v>873.98</v>
      </c>
      <c r="BI24" s="20">
        <f>'EUROSTAT data 2015 EU27'!BH36</f>
        <v>16357.61</v>
      </c>
      <c r="BJ24" s="20">
        <f>'EUROSTAT data 2015 EU27'!BI36</f>
        <v>969.88</v>
      </c>
      <c r="BK24" s="20">
        <f>'EUROSTAT data 2015 EU27'!BJ36</f>
        <v>885.04</v>
      </c>
      <c r="BL24" s="20">
        <f>'EUROSTAT data 2015 EU27'!BK36</f>
        <v>871.63</v>
      </c>
      <c r="BM24" s="20">
        <f>'EUROSTAT data 2015 EU27'!BL36</f>
        <v>370.61</v>
      </c>
      <c r="BN24" s="20">
        <f>'EUROSTAT data 2015 EU27'!BM36</f>
        <v>209.53</v>
      </c>
      <c r="BO24" s="20">
        <f>'EUROSTAT data 2015 EU27'!BN36</f>
        <v>248.62</v>
      </c>
      <c r="BP24" s="20">
        <f>'EUROSTAT data 2015 EU27'!BO36</f>
        <v>0</v>
      </c>
      <c r="BQ24" s="20">
        <f>'EUROSTAT data 2015 EU27'!BP36</f>
        <v>0</v>
      </c>
    </row>
    <row r="25" spans="5:69" x14ac:dyDescent="0.35">
      <c r="E25" t="str">
        <f>'EUROSTAT data 2015 EU27'!C202</f>
        <v>ISIC 33</v>
      </c>
      <c r="F25" s="20">
        <f>'EUROSTAT data 2015 EU27'!E37</f>
        <v>7249.53</v>
      </c>
      <c r="G25" s="20">
        <f>'EUROSTAT data 2015 EU27'!F37</f>
        <v>377.83</v>
      </c>
      <c r="H25" s="20">
        <f>'EUROSTAT data 2015 EU27'!G37</f>
        <v>278.37</v>
      </c>
      <c r="I25" s="20">
        <f>'EUROSTAT data 2015 EU27'!H37</f>
        <v>2944.19</v>
      </c>
      <c r="J25" s="20">
        <f>'EUROSTAT data 2015 EU27'!I37</f>
        <v>4077.96</v>
      </c>
      <c r="K25" s="20">
        <f>'EUROSTAT data 2015 EU27'!J37</f>
        <v>1042.3599999999999</v>
      </c>
      <c r="L25" s="20">
        <f>'EUROSTAT data 2015 EU27'!K37</f>
        <v>1245.8599999999999</v>
      </c>
      <c r="M25" s="20">
        <f>'EUROSTAT data 2015 EU27'!L37</f>
        <v>2220.58</v>
      </c>
      <c r="N25" s="20">
        <f>'EUROSTAT data 2015 EU27'!M37</f>
        <v>585.57000000000005</v>
      </c>
      <c r="O25" s="20">
        <f>'EUROSTAT data 2015 EU27'!N37</f>
        <v>1530.65</v>
      </c>
      <c r="P25" s="20">
        <f>'EUROSTAT data 2015 EU27'!O37</f>
        <v>3935.31</v>
      </c>
      <c r="Q25" s="20">
        <f>'EUROSTAT data 2015 EU27'!P37</f>
        <v>552.74</v>
      </c>
      <c r="R25" s="20">
        <f>'EUROSTAT data 2015 EU27'!Q37</f>
        <v>1395.64</v>
      </c>
      <c r="S25" s="20">
        <f>'EUROSTAT data 2015 EU27'!R37</f>
        <v>2112.7199999999998</v>
      </c>
      <c r="T25" s="20">
        <f>'EUROSTAT data 2015 EU27'!S37</f>
        <v>5386.2</v>
      </c>
      <c r="U25" s="20">
        <f>'EUROSTAT data 2015 EU27'!T37</f>
        <v>4899.18</v>
      </c>
      <c r="V25" s="20">
        <f>'EUROSTAT data 2015 EU27'!U37</f>
        <v>1592.54</v>
      </c>
      <c r="W25" s="20">
        <f>'EUROSTAT data 2015 EU27'!V37</f>
        <v>2744.17</v>
      </c>
      <c r="X25" s="20">
        <f>'EUROSTAT data 2015 EU27'!W37</f>
        <v>7875.32</v>
      </c>
      <c r="Y25" s="20">
        <f>'EUROSTAT data 2015 EU27'!X37</f>
        <v>8544.24</v>
      </c>
      <c r="Z25" s="20">
        <f>'EUROSTAT data 2015 EU27'!Y37</f>
        <v>9259.09</v>
      </c>
      <c r="AA25" s="20">
        <f>'EUROSTAT data 2015 EU27'!Z37</f>
        <v>1054.6400000000001</v>
      </c>
      <c r="AB25" s="20">
        <f>'EUROSTAT data 2015 EU27'!AA37</f>
        <v>12169.28</v>
      </c>
      <c r="AC25" s="20">
        <f>'EUROSTAT data 2015 EU27'!AB37</f>
        <v>6742.59</v>
      </c>
      <c r="AD25" s="20">
        <f>'EUROSTAT data 2015 EU27'!AC37</f>
        <v>757.34</v>
      </c>
      <c r="AE25" s="20">
        <f>'EUROSTAT data 2015 EU27'!AD37</f>
        <v>1826.16</v>
      </c>
      <c r="AF25" s="20">
        <f>'EUROSTAT data 2015 EU27'!AE37</f>
        <v>9623.74</v>
      </c>
      <c r="AG25" s="20">
        <f>'EUROSTAT data 2015 EU27'!AF37</f>
        <v>1493.91</v>
      </c>
      <c r="AH25" s="20">
        <f>'EUROSTAT data 2015 EU27'!AG37</f>
        <v>4440.87</v>
      </c>
      <c r="AI25" s="20">
        <f>'EUROSTAT data 2015 EU27'!AH37</f>
        <v>1758.91</v>
      </c>
      <c r="AJ25" s="20">
        <f>'EUROSTAT data 2015 EU27'!AI37</f>
        <v>5639.36</v>
      </c>
      <c r="AK25" s="20">
        <f>'EUROSTAT data 2015 EU27'!AJ37</f>
        <v>2365.9899999999998</v>
      </c>
      <c r="AL25" s="20">
        <f>'EUROSTAT data 2015 EU27'!AK37</f>
        <v>5346.53</v>
      </c>
      <c r="AM25" s="20">
        <f>'EUROSTAT data 2015 EU27'!AL37</f>
        <v>2741.39</v>
      </c>
      <c r="AN25" s="20">
        <f>'EUROSTAT data 2015 EU27'!AM37</f>
        <v>265.58999999999997</v>
      </c>
      <c r="AO25" s="20">
        <f>'EUROSTAT data 2015 EU27'!AN37</f>
        <v>1442.54</v>
      </c>
      <c r="AP25" s="20">
        <f>'EUROSTAT data 2015 EU27'!AO37</f>
        <v>330.71</v>
      </c>
      <c r="AQ25" s="20">
        <f>'EUROSTAT data 2015 EU27'!AP37</f>
        <v>267.69</v>
      </c>
      <c r="AR25" s="20">
        <f>'EUROSTAT data 2015 EU27'!AQ37</f>
        <v>2633.88</v>
      </c>
      <c r="AS25" s="20">
        <f>'EUROSTAT data 2015 EU27'!AR37</f>
        <v>926.55</v>
      </c>
      <c r="AT25" s="20">
        <f>'EUROSTAT data 2015 EU27'!AS37</f>
        <v>383.48</v>
      </c>
      <c r="AU25" s="20">
        <f>'EUROSTAT data 2015 EU27'!AT37</f>
        <v>117.27</v>
      </c>
      <c r="AV25" s="20">
        <f>'EUROSTAT data 2015 EU27'!AU37</f>
        <v>164.02</v>
      </c>
      <c r="AW25" s="20">
        <f>'EUROSTAT data 2015 EU27'!AV37</f>
        <v>5220.51</v>
      </c>
      <c r="AX25" s="20">
        <f>'EUROSTAT data 2015 EU27'!AW37</f>
        <v>1098.6400000000001</v>
      </c>
      <c r="AY25" s="20">
        <f>'EUROSTAT data 2015 EU27'!AX37</f>
        <v>798.93</v>
      </c>
      <c r="AZ25" s="20">
        <f>'EUROSTAT data 2015 EU27'!AY37</f>
        <v>682.45</v>
      </c>
      <c r="BA25" s="20">
        <f>'EUROSTAT data 2015 EU27'!AZ37</f>
        <v>205.2</v>
      </c>
      <c r="BB25" s="20">
        <f>'EUROSTAT data 2015 EU27'!BA37</f>
        <v>427.56</v>
      </c>
      <c r="BC25" s="20">
        <f>'EUROSTAT data 2015 EU27'!BB37</f>
        <v>1359.96</v>
      </c>
      <c r="BD25" s="20">
        <f>'EUROSTAT data 2015 EU27'!BC37</f>
        <v>139.87</v>
      </c>
      <c r="BE25" s="20">
        <f>'EUROSTAT data 2015 EU27'!BD37</f>
        <v>206.42</v>
      </c>
      <c r="BF25" s="20">
        <f>'EUROSTAT data 2015 EU27'!BE37</f>
        <v>1699.6</v>
      </c>
      <c r="BG25" s="20">
        <f>'EUROSTAT data 2015 EU27'!BF37</f>
        <v>5161.3999999999996</v>
      </c>
      <c r="BH25" s="20">
        <f>'EUROSTAT data 2015 EU27'!BG37</f>
        <v>571.54999999999995</v>
      </c>
      <c r="BI25" s="20">
        <f>'EUROSTAT data 2015 EU27'!BH37</f>
        <v>3301</v>
      </c>
      <c r="BJ25" s="20">
        <f>'EUROSTAT data 2015 EU27'!BI37</f>
        <v>610.25</v>
      </c>
      <c r="BK25" s="20">
        <f>'EUROSTAT data 2015 EU27'!BJ37</f>
        <v>401.8</v>
      </c>
      <c r="BL25" s="20">
        <f>'EUROSTAT data 2015 EU27'!BK37</f>
        <v>638.47</v>
      </c>
      <c r="BM25" s="20">
        <f>'EUROSTAT data 2015 EU27'!BL37</f>
        <v>198.56</v>
      </c>
      <c r="BN25" s="20">
        <f>'EUROSTAT data 2015 EU27'!BM37</f>
        <v>99.25</v>
      </c>
      <c r="BO25" s="20">
        <f>'EUROSTAT data 2015 EU27'!BN37</f>
        <v>327.45</v>
      </c>
      <c r="BP25" s="20">
        <f>'EUROSTAT data 2015 EU27'!BO37</f>
        <v>0</v>
      </c>
      <c r="BQ25" s="20">
        <f>'EUROSTAT data 2015 EU27'!BP37</f>
        <v>0</v>
      </c>
    </row>
    <row r="26" spans="5:69" x14ac:dyDescent="0.35">
      <c r="E26" t="str">
        <f>'EUROSTAT data 2015 EU27'!C203</f>
        <v>ISIC 35</v>
      </c>
      <c r="F26" s="20">
        <f>'EUROSTAT data 2015 EU27'!E38</f>
        <v>6420.45</v>
      </c>
      <c r="G26" s="20">
        <f>'EUROSTAT data 2015 EU27'!F38</f>
        <v>147.37</v>
      </c>
      <c r="H26" s="20">
        <f>'EUROSTAT data 2015 EU27'!G38</f>
        <v>241.89</v>
      </c>
      <c r="I26" s="20">
        <f>'EUROSTAT data 2015 EU27'!H38</f>
        <v>4150.16</v>
      </c>
      <c r="J26" s="20">
        <f>'EUROSTAT data 2015 EU27'!I38</f>
        <v>14260.79</v>
      </c>
      <c r="K26" s="20">
        <f>'EUROSTAT data 2015 EU27'!J38</f>
        <v>2621.96</v>
      </c>
      <c r="L26" s="20">
        <f>'EUROSTAT data 2015 EU27'!K38</f>
        <v>2561.02</v>
      </c>
      <c r="M26" s="20">
        <f>'EUROSTAT data 2015 EU27'!L38</f>
        <v>7098.06</v>
      </c>
      <c r="N26" s="20">
        <f>'EUROSTAT data 2015 EU27'!M38</f>
        <v>1062.1199999999999</v>
      </c>
      <c r="O26" s="20">
        <f>'EUROSTAT data 2015 EU27'!N38</f>
        <v>4432.68</v>
      </c>
      <c r="P26" s="20">
        <f>'EUROSTAT data 2015 EU27'!O38</f>
        <v>15385.67</v>
      </c>
      <c r="Q26" s="20">
        <f>'EUROSTAT data 2015 EU27'!P38</f>
        <v>1617.22</v>
      </c>
      <c r="R26" s="20">
        <f>'EUROSTAT data 2015 EU27'!Q38</f>
        <v>5310.24</v>
      </c>
      <c r="S26" s="20">
        <f>'EUROSTAT data 2015 EU27'!R38</f>
        <v>8885.76</v>
      </c>
      <c r="T26" s="20">
        <f>'EUROSTAT data 2015 EU27'!S38</f>
        <v>17821.830000000002</v>
      </c>
      <c r="U26" s="20">
        <f>'EUROSTAT data 2015 EU27'!T38</f>
        <v>5761.6</v>
      </c>
      <c r="V26" s="20">
        <f>'EUROSTAT data 2015 EU27'!U38</f>
        <v>1893.59</v>
      </c>
      <c r="W26" s="20">
        <f>'EUROSTAT data 2015 EU27'!V38</f>
        <v>2116.91</v>
      </c>
      <c r="X26" s="20">
        <f>'EUROSTAT data 2015 EU27'!W38</f>
        <v>4868.68</v>
      </c>
      <c r="Y26" s="20">
        <f>'EUROSTAT data 2015 EU27'!X38</f>
        <v>5366.78</v>
      </c>
      <c r="Z26" s="20">
        <f>'EUROSTAT data 2015 EU27'!Y38</f>
        <v>913.83</v>
      </c>
      <c r="AA26" s="20">
        <f>'EUROSTAT data 2015 EU27'!Z38</f>
        <v>1763.89</v>
      </c>
      <c r="AB26" s="20">
        <f>'EUROSTAT data 2015 EU27'!AA38</f>
        <v>1476.26</v>
      </c>
      <c r="AC26" s="20">
        <f>'EUROSTAT data 2015 EU27'!AB38</f>
        <v>171779.45</v>
      </c>
      <c r="AD26" s="20">
        <f>'EUROSTAT data 2015 EU27'!AC38</f>
        <v>2841.84</v>
      </c>
      <c r="AE26" s="20">
        <f>'EUROSTAT data 2015 EU27'!AD38</f>
        <v>2409.73</v>
      </c>
      <c r="AF26" s="20">
        <f>'EUROSTAT data 2015 EU27'!AE38</f>
        <v>6396.79</v>
      </c>
      <c r="AG26" s="20">
        <f>'EUROSTAT data 2015 EU27'!AF38</f>
        <v>2495.6</v>
      </c>
      <c r="AH26" s="20">
        <f>'EUROSTAT data 2015 EU27'!AG38</f>
        <v>8477.8799999999992</v>
      </c>
      <c r="AI26" s="20">
        <f>'EUROSTAT data 2015 EU27'!AH38</f>
        <v>14272.06</v>
      </c>
      <c r="AJ26" s="20">
        <f>'EUROSTAT data 2015 EU27'!AI38</f>
        <v>8945.1200000000008</v>
      </c>
      <c r="AK26" s="20">
        <f>'EUROSTAT data 2015 EU27'!AJ38</f>
        <v>244.19</v>
      </c>
      <c r="AL26" s="20">
        <f>'EUROSTAT data 2015 EU27'!AK38</f>
        <v>405.27</v>
      </c>
      <c r="AM26" s="20">
        <f>'EUROSTAT data 2015 EU27'!AL38</f>
        <v>4740.45</v>
      </c>
      <c r="AN26" s="20">
        <f>'EUROSTAT data 2015 EU27'!AM38</f>
        <v>874.9</v>
      </c>
      <c r="AO26" s="20">
        <f>'EUROSTAT data 2015 EU27'!AN38</f>
        <v>9946.2199999999993</v>
      </c>
      <c r="AP26" s="20">
        <f>'EUROSTAT data 2015 EU27'!AO38</f>
        <v>457.53</v>
      </c>
      <c r="AQ26" s="20">
        <f>'EUROSTAT data 2015 EU27'!AP38</f>
        <v>2120.3200000000002</v>
      </c>
      <c r="AR26" s="20">
        <f>'EUROSTAT data 2015 EU27'!AQ38</f>
        <v>4001.6</v>
      </c>
      <c r="AS26" s="20">
        <f>'EUROSTAT data 2015 EU27'!AR38</f>
        <v>1652.9</v>
      </c>
      <c r="AT26" s="20">
        <f>'EUROSTAT data 2015 EU27'!AS38</f>
        <v>2213.63</v>
      </c>
      <c r="AU26" s="20">
        <f>'EUROSTAT data 2015 EU27'!AT38</f>
        <v>770.69</v>
      </c>
      <c r="AV26" s="20">
        <f>'EUROSTAT data 2015 EU27'!AU38</f>
        <v>471.71</v>
      </c>
      <c r="AW26" s="20">
        <f>'EUROSTAT data 2015 EU27'!AV38</f>
        <v>8568.09</v>
      </c>
      <c r="AX26" s="20">
        <f>'EUROSTAT data 2015 EU27'!AW38</f>
        <v>3106.28</v>
      </c>
      <c r="AY26" s="20">
        <f>'EUROSTAT data 2015 EU27'!AX38</f>
        <v>1215.69</v>
      </c>
      <c r="AZ26" s="20">
        <f>'EUROSTAT data 2015 EU27'!AY38</f>
        <v>1420.48</v>
      </c>
      <c r="BA26" s="20">
        <f>'EUROSTAT data 2015 EU27'!AZ38</f>
        <v>612.21</v>
      </c>
      <c r="BB26" s="20">
        <f>'EUROSTAT data 2015 EU27'!BA38</f>
        <v>1483.4</v>
      </c>
      <c r="BC26" s="20">
        <f>'EUROSTAT data 2015 EU27'!BB38</f>
        <v>543.34</v>
      </c>
      <c r="BD26" s="20">
        <f>'EUROSTAT data 2015 EU27'!BC38</f>
        <v>379.93</v>
      </c>
      <c r="BE26" s="20">
        <f>'EUROSTAT data 2015 EU27'!BD38</f>
        <v>312.18</v>
      </c>
      <c r="BF26" s="20">
        <f>'EUROSTAT data 2015 EU27'!BE38</f>
        <v>2453.85</v>
      </c>
      <c r="BG26" s="20">
        <f>'EUROSTAT data 2015 EU27'!BF38</f>
        <v>9771.08</v>
      </c>
      <c r="BH26" s="20">
        <f>'EUROSTAT data 2015 EU27'!BG38</f>
        <v>5993.82</v>
      </c>
      <c r="BI26" s="20">
        <f>'EUROSTAT data 2015 EU27'!BH38</f>
        <v>7735.5</v>
      </c>
      <c r="BJ26" s="20">
        <f>'EUROSTAT data 2015 EU27'!BI38</f>
        <v>3273.09</v>
      </c>
      <c r="BK26" s="20">
        <f>'EUROSTAT data 2015 EU27'!BJ38</f>
        <v>1799.48</v>
      </c>
      <c r="BL26" s="20">
        <f>'EUROSTAT data 2015 EU27'!BK38</f>
        <v>2033.5</v>
      </c>
      <c r="BM26" s="20">
        <f>'EUROSTAT data 2015 EU27'!BL38</f>
        <v>1195.98</v>
      </c>
      <c r="BN26" s="20">
        <f>'EUROSTAT data 2015 EU27'!BM38</f>
        <v>188.84</v>
      </c>
      <c r="BO26" s="20">
        <f>'EUROSTAT data 2015 EU27'!BN38</f>
        <v>3761.47</v>
      </c>
      <c r="BP26" s="20">
        <f>'EUROSTAT data 2015 EU27'!BO38</f>
        <v>0.02</v>
      </c>
      <c r="BQ26" s="20">
        <f>'EUROSTAT data 2015 EU27'!BP38</f>
        <v>0</v>
      </c>
    </row>
    <row r="27" spans="5:69" x14ac:dyDescent="0.35">
      <c r="E27" t="str">
        <f>'EUROSTAT data 2015 EU27'!C204</f>
        <v>ISIC 36</v>
      </c>
      <c r="F27" s="20">
        <f>'EUROSTAT data 2015 EU27'!E39</f>
        <v>1683.32</v>
      </c>
      <c r="G27" s="20">
        <f>'EUROSTAT data 2015 EU27'!F39</f>
        <v>20.239999999999998</v>
      </c>
      <c r="H27" s="20">
        <f>'EUROSTAT data 2015 EU27'!G39</f>
        <v>43.88</v>
      </c>
      <c r="I27" s="20">
        <f>'EUROSTAT data 2015 EU27'!H39</f>
        <v>115.87</v>
      </c>
      <c r="J27" s="20">
        <f>'EUROSTAT data 2015 EU27'!I39</f>
        <v>1358.48</v>
      </c>
      <c r="K27" s="20">
        <f>'EUROSTAT data 2015 EU27'!J39</f>
        <v>146.44999999999999</v>
      </c>
      <c r="L27" s="20">
        <f>'EUROSTAT data 2015 EU27'!K39</f>
        <v>59.75</v>
      </c>
      <c r="M27" s="20">
        <f>'EUROSTAT data 2015 EU27'!L39</f>
        <v>207.97</v>
      </c>
      <c r="N27" s="20">
        <f>'EUROSTAT data 2015 EU27'!M39</f>
        <v>54.66</v>
      </c>
      <c r="O27" s="20">
        <f>'EUROSTAT data 2015 EU27'!N39</f>
        <v>195.08</v>
      </c>
      <c r="P27" s="20">
        <f>'EUROSTAT data 2015 EU27'!O39</f>
        <v>609.55999999999995</v>
      </c>
      <c r="Q27" s="20">
        <f>'EUROSTAT data 2015 EU27'!P39</f>
        <v>104.62</v>
      </c>
      <c r="R27" s="20">
        <f>'EUROSTAT data 2015 EU27'!Q39</f>
        <v>196.37</v>
      </c>
      <c r="S27" s="20">
        <f>'EUROSTAT data 2015 EU27'!R39</f>
        <v>220.71</v>
      </c>
      <c r="T27" s="20">
        <f>'EUROSTAT data 2015 EU27'!S39</f>
        <v>449.9</v>
      </c>
      <c r="U27" s="20">
        <f>'EUROSTAT data 2015 EU27'!T39</f>
        <v>342.14</v>
      </c>
      <c r="V27" s="20">
        <f>'EUROSTAT data 2015 EU27'!U39</f>
        <v>138.01</v>
      </c>
      <c r="W27" s="20">
        <f>'EUROSTAT data 2015 EU27'!V39</f>
        <v>119.22</v>
      </c>
      <c r="X27" s="20">
        <f>'EUROSTAT data 2015 EU27'!W39</f>
        <v>262.8</v>
      </c>
      <c r="Y27" s="20">
        <f>'EUROSTAT data 2015 EU27'!X39</f>
        <v>268.82</v>
      </c>
      <c r="Z27" s="20">
        <f>'EUROSTAT data 2015 EU27'!Y39</f>
        <v>77.56</v>
      </c>
      <c r="AA27" s="20">
        <f>'EUROSTAT data 2015 EU27'!Z39</f>
        <v>92.91</v>
      </c>
      <c r="AB27" s="20">
        <f>'EUROSTAT data 2015 EU27'!AA39</f>
        <v>81.39</v>
      </c>
      <c r="AC27" s="20">
        <f>'EUROSTAT data 2015 EU27'!AB39</f>
        <v>765.03</v>
      </c>
      <c r="AD27" s="20">
        <f>'EUROSTAT data 2015 EU27'!AC39</f>
        <v>2684.54</v>
      </c>
      <c r="AE27" s="20">
        <f>'EUROSTAT data 2015 EU27'!AD39</f>
        <v>501.6</v>
      </c>
      <c r="AF27" s="20">
        <f>'EUROSTAT data 2015 EU27'!AE39</f>
        <v>757.75</v>
      </c>
      <c r="AG27" s="20">
        <f>'EUROSTAT data 2015 EU27'!AF39</f>
        <v>169.52</v>
      </c>
      <c r="AH27" s="20">
        <f>'EUROSTAT data 2015 EU27'!AG39</f>
        <v>670.41</v>
      </c>
      <c r="AI27" s="20">
        <f>'EUROSTAT data 2015 EU27'!AH39</f>
        <v>765.31</v>
      </c>
      <c r="AJ27" s="20">
        <f>'EUROSTAT data 2015 EU27'!AI39</f>
        <v>255.02</v>
      </c>
      <c r="AK27" s="20">
        <f>'EUROSTAT data 2015 EU27'!AJ39</f>
        <v>31.74</v>
      </c>
      <c r="AL27" s="20">
        <f>'EUROSTAT data 2015 EU27'!AK39</f>
        <v>15.97</v>
      </c>
      <c r="AM27" s="20">
        <f>'EUROSTAT data 2015 EU27'!AL39</f>
        <v>301.55</v>
      </c>
      <c r="AN27" s="20">
        <f>'EUROSTAT data 2015 EU27'!AM39</f>
        <v>54.29</v>
      </c>
      <c r="AO27" s="20">
        <f>'EUROSTAT data 2015 EU27'!AN39</f>
        <v>1532.66</v>
      </c>
      <c r="AP27" s="20">
        <f>'EUROSTAT data 2015 EU27'!AO39</f>
        <v>45.65</v>
      </c>
      <c r="AQ27" s="20">
        <f>'EUROSTAT data 2015 EU27'!AP39</f>
        <v>339.66</v>
      </c>
      <c r="AR27" s="20">
        <f>'EUROSTAT data 2015 EU27'!AQ39</f>
        <v>536.45000000000005</v>
      </c>
      <c r="AS27" s="20">
        <f>'EUROSTAT data 2015 EU27'!AR39</f>
        <v>122.96</v>
      </c>
      <c r="AT27" s="20">
        <f>'EUROSTAT data 2015 EU27'!AS39</f>
        <v>188.52</v>
      </c>
      <c r="AU27" s="20">
        <f>'EUROSTAT data 2015 EU27'!AT39</f>
        <v>78.95</v>
      </c>
      <c r="AV27" s="20">
        <f>'EUROSTAT data 2015 EU27'!AU39</f>
        <v>129.83000000000001</v>
      </c>
      <c r="AW27" s="20">
        <f>'EUROSTAT data 2015 EU27'!AV39</f>
        <v>2075.2199999999998</v>
      </c>
      <c r="AX27" s="20">
        <f>'EUROSTAT data 2015 EU27'!AW39</f>
        <v>235.96</v>
      </c>
      <c r="AY27" s="20">
        <f>'EUROSTAT data 2015 EU27'!AX39</f>
        <v>119.76</v>
      </c>
      <c r="AZ27" s="20">
        <f>'EUROSTAT data 2015 EU27'!AY39</f>
        <v>202.67</v>
      </c>
      <c r="BA27" s="20">
        <f>'EUROSTAT data 2015 EU27'!AZ39</f>
        <v>31.16</v>
      </c>
      <c r="BB27" s="20">
        <f>'EUROSTAT data 2015 EU27'!BA39</f>
        <v>50.09</v>
      </c>
      <c r="BC27" s="20">
        <f>'EUROSTAT data 2015 EU27'!BB39</f>
        <v>68.91</v>
      </c>
      <c r="BD27" s="20">
        <f>'EUROSTAT data 2015 EU27'!BC39</f>
        <v>13.66</v>
      </c>
      <c r="BE27" s="20">
        <f>'EUROSTAT data 2015 EU27'!BD39</f>
        <v>39.049999999999997</v>
      </c>
      <c r="BF27" s="20">
        <f>'EUROSTAT data 2015 EU27'!BE39</f>
        <v>257.39999999999998</v>
      </c>
      <c r="BG27" s="20">
        <f>'EUROSTAT data 2015 EU27'!BF39</f>
        <v>1809.86</v>
      </c>
      <c r="BH27" s="20">
        <f>'EUROSTAT data 2015 EU27'!BG39</f>
        <v>1216.6400000000001</v>
      </c>
      <c r="BI27" s="20">
        <f>'EUROSTAT data 2015 EU27'!BH39</f>
        <v>1308.1500000000001</v>
      </c>
      <c r="BJ27" s="20">
        <f>'EUROSTAT data 2015 EU27'!BI39</f>
        <v>584.77</v>
      </c>
      <c r="BK27" s="20">
        <f>'EUROSTAT data 2015 EU27'!BJ39</f>
        <v>245.44</v>
      </c>
      <c r="BL27" s="20">
        <f>'EUROSTAT data 2015 EU27'!BK39</f>
        <v>433.08</v>
      </c>
      <c r="BM27" s="20">
        <f>'EUROSTAT data 2015 EU27'!BL39</f>
        <v>221.32</v>
      </c>
      <c r="BN27" s="20">
        <f>'EUROSTAT data 2015 EU27'!BM39</f>
        <v>13.41</v>
      </c>
      <c r="BO27" s="20">
        <f>'EUROSTAT data 2015 EU27'!BN39</f>
        <v>377.6</v>
      </c>
      <c r="BP27" s="20">
        <f>'EUROSTAT data 2015 EU27'!BO39</f>
        <v>0</v>
      </c>
      <c r="BQ27" s="20">
        <f>'EUROSTAT data 2015 EU27'!BP39</f>
        <v>0</v>
      </c>
    </row>
    <row r="28" spans="5:69" x14ac:dyDescent="0.35">
      <c r="E28" t="str">
        <f>'EUROSTAT data 2015 EU27'!C205</f>
        <v>ISIC 37-39</v>
      </c>
      <c r="F28" s="20">
        <f>'EUROSTAT data 2015 EU27'!E40</f>
        <v>1689.02</v>
      </c>
      <c r="G28" s="20">
        <f>'EUROSTAT data 2015 EU27'!F40</f>
        <v>53.04</v>
      </c>
      <c r="H28" s="20">
        <f>'EUROSTAT data 2015 EU27'!G40</f>
        <v>23.76</v>
      </c>
      <c r="I28" s="20">
        <f>'EUROSTAT data 2015 EU27'!H40</f>
        <v>686.36</v>
      </c>
      <c r="J28" s="20">
        <f>'EUROSTAT data 2015 EU27'!I40</f>
        <v>5043.9399999999996</v>
      </c>
      <c r="K28" s="20">
        <f>'EUROSTAT data 2015 EU27'!J40</f>
        <v>1300.49</v>
      </c>
      <c r="L28" s="20">
        <f>'EUROSTAT data 2015 EU27'!K40</f>
        <v>1019.07</v>
      </c>
      <c r="M28" s="20">
        <f>'EUROSTAT data 2015 EU27'!L40</f>
        <v>4658.71</v>
      </c>
      <c r="N28" s="20">
        <f>'EUROSTAT data 2015 EU27'!M40</f>
        <v>252.82</v>
      </c>
      <c r="O28" s="20">
        <f>'EUROSTAT data 2015 EU27'!N40</f>
        <v>1237.74</v>
      </c>
      <c r="P28" s="20">
        <f>'EUROSTAT data 2015 EU27'!O40</f>
        <v>3387.67</v>
      </c>
      <c r="Q28" s="20">
        <f>'EUROSTAT data 2015 EU27'!P40</f>
        <v>636.32000000000005</v>
      </c>
      <c r="R28" s="20">
        <f>'EUROSTAT data 2015 EU27'!Q40</f>
        <v>3981</v>
      </c>
      <c r="S28" s="20">
        <f>'EUROSTAT data 2015 EU27'!R40</f>
        <v>1998.41</v>
      </c>
      <c r="T28" s="20">
        <f>'EUROSTAT data 2015 EU27'!S40</f>
        <v>25262.82</v>
      </c>
      <c r="U28" s="20">
        <f>'EUROSTAT data 2015 EU27'!T40</f>
        <v>5930.27</v>
      </c>
      <c r="V28" s="20">
        <f>'EUROSTAT data 2015 EU27'!U40</f>
        <v>438.91</v>
      </c>
      <c r="W28" s="20">
        <f>'EUROSTAT data 2015 EU27'!V40</f>
        <v>593.73</v>
      </c>
      <c r="X28" s="20">
        <f>'EUROSTAT data 2015 EU27'!W40</f>
        <v>1521.74</v>
      </c>
      <c r="Y28" s="20">
        <f>'EUROSTAT data 2015 EU27'!X40</f>
        <v>1468.47</v>
      </c>
      <c r="Z28" s="20">
        <f>'EUROSTAT data 2015 EU27'!Y40</f>
        <v>656.88</v>
      </c>
      <c r="AA28" s="20">
        <f>'EUROSTAT data 2015 EU27'!Z40</f>
        <v>668.33</v>
      </c>
      <c r="AB28" s="20">
        <f>'EUROSTAT data 2015 EU27'!AA40</f>
        <v>536.96</v>
      </c>
      <c r="AC28" s="20">
        <f>'EUROSTAT data 2015 EU27'!AB40</f>
        <v>2386.0500000000002</v>
      </c>
      <c r="AD28" s="20">
        <f>'EUROSTAT data 2015 EU27'!AC40</f>
        <v>2613.6</v>
      </c>
      <c r="AE28" s="20">
        <f>'EUROSTAT data 2015 EU27'!AD40</f>
        <v>35869.08</v>
      </c>
      <c r="AF28" s="20">
        <f>'EUROSTAT data 2015 EU27'!AE40</f>
        <v>6102.98</v>
      </c>
      <c r="AG28" s="20">
        <f>'EUROSTAT data 2015 EU27'!AF40</f>
        <v>861.56</v>
      </c>
      <c r="AH28" s="20">
        <f>'EUROSTAT data 2015 EU27'!AG40</f>
        <v>3229.82</v>
      </c>
      <c r="AI28" s="20">
        <f>'EUROSTAT data 2015 EU27'!AH40</f>
        <v>3059.09</v>
      </c>
      <c r="AJ28" s="20">
        <f>'EUROSTAT data 2015 EU27'!AI40</f>
        <v>732.68</v>
      </c>
      <c r="AK28" s="20">
        <f>'EUROSTAT data 2015 EU27'!AJ40</f>
        <v>234.39</v>
      </c>
      <c r="AL28" s="20">
        <f>'EUROSTAT data 2015 EU27'!AK40</f>
        <v>176.34</v>
      </c>
      <c r="AM28" s="20">
        <f>'EUROSTAT data 2015 EU27'!AL40</f>
        <v>745.84</v>
      </c>
      <c r="AN28" s="20">
        <f>'EUROSTAT data 2015 EU27'!AM40</f>
        <v>233.56</v>
      </c>
      <c r="AO28" s="20">
        <f>'EUROSTAT data 2015 EU27'!AN40</f>
        <v>3186.52</v>
      </c>
      <c r="AP28" s="20">
        <f>'EUROSTAT data 2015 EU27'!AO40</f>
        <v>282.37</v>
      </c>
      <c r="AQ28" s="20">
        <f>'EUROSTAT data 2015 EU27'!AP40</f>
        <v>309.52999999999997</v>
      </c>
      <c r="AR28" s="20">
        <f>'EUROSTAT data 2015 EU27'!AQ40</f>
        <v>614.71</v>
      </c>
      <c r="AS28" s="20">
        <f>'EUROSTAT data 2015 EU27'!AR40</f>
        <v>920.88</v>
      </c>
      <c r="AT28" s="20">
        <f>'EUROSTAT data 2015 EU27'!AS40</f>
        <v>454.72</v>
      </c>
      <c r="AU28" s="20">
        <f>'EUROSTAT data 2015 EU27'!AT40</f>
        <v>237.49</v>
      </c>
      <c r="AV28" s="20">
        <f>'EUROSTAT data 2015 EU27'!AU40</f>
        <v>161.35</v>
      </c>
      <c r="AW28" s="20">
        <f>'EUROSTAT data 2015 EU27'!AV40</f>
        <v>7098.61</v>
      </c>
      <c r="AX28" s="20">
        <f>'EUROSTAT data 2015 EU27'!AW40</f>
        <v>1465.42</v>
      </c>
      <c r="AY28" s="20">
        <f>'EUROSTAT data 2015 EU27'!AX40</f>
        <v>712.1</v>
      </c>
      <c r="AZ28" s="20">
        <f>'EUROSTAT data 2015 EU27'!AY40</f>
        <v>548.12</v>
      </c>
      <c r="BA28" s="20">
        <f>'EUROSTAT data 2015 EU27'!AZ40</f>
        <v>370.37</v>
      </c>
      <c r="BB28" s="20">
        <f>'EUROSTAT data 2015 EU27'!BA40</f>
        <v>491.56</v>
      </c>
      <c r="BC28" s="20">
        <f>'EUROSTAT data 2015 EU27'!BB40</f>
        <v>468.95</v>
      </c>
      <c r="BD28" s="20">
        <f>'EUROSTAT data 2015 EU27'!BC40</f>
        <v>92.85</v>
      </c>
      <c r="BE28" s="20">
        <f>'EUROSTAT data 2015 EU27'!BD40</f>
        <v>154.55000000000001</v>
      </c>
      <c r="BF28" s="20">
        <f>'EUROSTAT data 2015 EU27'!BE40</f>
        <v>2330.62</v>
      </c>
      <c r="BG28" s="20">
        <f>'EUROSTAT data 2015 EU27'!BF40</f>
        <v>14166.26</v>
      </c>
      <c r="BH28" s="20">
        <f>'EUROSTAT data 2015 EU27'!BG40</f>
        <v>1115.48</v>
      </c>
      <c r="BI28" s="20">
        <f>'EUROSTAT data 2015 EU27'!BH40</f>
        <v>2333.5100000000002</v>
      </c>
      <c r="BJ28" s="20">
        <f>'EUROSTAT data 2015 EU27'!BI40</f>
        <v>989.9</v>
      </c>
      <c r="BK28" s="20">
        <f>'EUROSTAT data 2015 EU27'!BJ40</f>
        <v>434.05</v>
      </c>
      <c r="BL28" s="20">
        <f>'EUROSTAT data 2015 EU27'!BK40</f>
        <v>497.87</v>
      </c>
      <c r="BM28" s="20">
        <f>'EUROSTAT data 2015 EU27'!BL40</f>
        <v>296.81</v>
      </c>
      <c r="BN28" s="20">
        <f>'EUROSTAT data 2015 EU27'!BM40</f>
        <v>49.66</v>
      </c>
      <c r="BO28" s="20">
        <f>'EUROSTAT data 2015 EU27'!BN40</f>
        <v>661.82</v>
      </c>
      <c r="BP28" s="20">
        <f>'EUROSTAT data 2015 EU27'!BO40</f>
        <v>0</v>
      </c>
      <c r="BQ28" s="20">
        <f>'EUROSTAT data 2015 EU27'!BP40</f>
        <v>0</v>
      </c>
    </row>
    <row r="29" spans="5:69" x14ac:dyDescent="0.35">
      <c r="E29" t="str">
        <f>'EUROSTAT data 2015 EU27'!C206</f>
        <v>ISIC 41-43</v>
      </c>
      <c r="F29" s="20">
        <f>'EUROSTAT data 2015 EU27'!E41</f>
        <v>3542.29</v>
      </c>
      <c r="G29" s="20">
        <f>'EUROSTAT data 2015 EU27'!F41</f>
        <v>427</v>
      </c>
      <c r="H29" s="20">
        <f>'EUROSTAT data 2015 EU27'!G41</f>
        <v>82.66</v>
      </c>
      <c r="I29" s="20">
        <f>'EUROSTAT data 2015 EU27'!H41</f>
        <v>1477.46</v>
      </c>
      <c r="J29" s="20">
        <f>'EUROSTAT data 2015 EU27'!I41</f>
        <v>3474.31</v>
      </c>
      <c r="K29" s="20">
        <f>'EUROSTAT data 2015 EU27'!J41</f>
        <v>761.68</v>
      </c>
      <c r="L29" s="20">
        <f>'EUROSTAT data 2015 EU27'!K41</f>
        <v>768.51</v>
      </c>
      <c r="M29" s="20">
        <f>'EUROSTAT data 2015 EU27'!L41</f>
        <v>887.75</v>
      </c>
      <c r="N29" s="20">
        <f>'EUROSTAT data 2015 EU27'!M41</f>
        <v>547.75</v>
      </c>
      <c r="O29" s="20">
        <f>'EUROSTAT data 2015 EU27'!N41</f>
        <v>1336.91</v>
      </c>
      <c r="P29" s="20">
        <f>'EUROSTAT data 2015 EU27'!O41</f>
        <v>3129.51</v>
      </c>
      <c r="Q29" s="20">
        <f>'EUROSTAT data 2015 EU27'!P41</f>
        <v>1044.6500000000001</v>
      </c>
      <c r="R29" s="20">
        <f>'EUROSTAT data 2015 EU27'!Q41</f>
        <v>1288.5899999999999</v>
      </c>
      <c r="S29" s="20">
        <f>'EUROSTAT data 2015 EU27'!R41</f>
        <v>1702.86</v>
      </c>
      <c r="T29" s="20">
        <f>'EUROSTAT data 2015 EU27'!S41</f>
        <v>2402.25</v>
      </c>
      <c r="U29" s="20">
        <f>'EUROSTAT data 2015 EU27'!T41</f>
        <v>2856.01</v>
      </c>
      <c r="V29" s="20">
        <f>'EUROSTAT data 2015 EU27'!U41</f>
        <v>879.16</v>
      </c>
      <c r="W29" s="20">
        <f>'EUROSTAT data 2015 EU27'!V41</f>
        <v>1379.39</v>
      </c>
      <c r="X29" s="20">
        <f>'EUROSTAT data 2015 EU27'!W41</f>
        <v>2848.95</v>
      </c>
      <c r="Y29" s="20">
        <f>'EUROSTAT data 2015 EU27'!X41</f>
        <v>2377.69</v>
      </c>
      <c r="Z29" s="20">
        <f>'EUROSTAT data 2015 EU27'!Y41</f>
        <v>1144.78</v>
      </c>
      <c r="AA29" s="20">
        <f>'EUROSTAT data 2015 EU27'!Z41</f>
        <v>1062.17</v>
      </c>
      <c r="AB29" s="20">
        <f>'EUROSTAT data 2015 EU27'!AA41</f>
        <v>2293.96</v>
      </c>
      <c r="AC29" s="20">
        <f>'EUROSTAT data 2015 EU27'!AB41</f>
        <v>16024.07</v>
      </c>
      <c r="AD29" s="20">
        <f>'EUROSTAT data 2015 EU27'!AC41</f>
        <v>1357.01</v>
      </c>
      <c r="AE29" s="20">
        <f>'EUROSTAT data 2015 EU27'!AD41</f>
        <v>4493.5600000000004</v>
      </c>
      <c r="AF29" s="20">
        <f>'EUROSTAT data 2015 EU27'!AE41</f>
        <v>253263.05</v>
      </c>
      <c r="AG29" s="20">
        <f>'EUROSTAT data 2015 EU27'!AF41</f>
        <v>1436.51</v>
      </c>
      <c r="AH29" s="20">
        <f>'EUROSTAT data 2015 EU27'!AG41</f>
        <v>6385.67</v>
      </c>
      <c r="AI29" s="20">
        <f>'EUROSTAT data 2015 EU27'!AH41</f>
        <v>7395.16</v>
      </c>
      <c r="AJ29" s="20">
        <f>'EUROSTAT data 2015 EU27'!AI41</f>
        <v>5148.09</v>
      </c>
      <c r="AK29" s="20">
        <f>'EUROSTAT data 2015 EU27'!AJ41</f>
        <v>355.91</v>
      </c>
      <c r="AL29" s="20">
        <f>'EUROSTAT data 2015 EU27'!AK41</f>
        <v>451.86</v>
      </c>
      <c r="AM29" s="20">
        <f>'EUROSTAT data 2015 EU27'!AL41</f>
        <v>9836.5300000000007</v>
      </c>
      <c r="AN29" s="20">
        <f>'EUROSTAT data 2015 EU27'!AM41</f>
        <v>769.7</v>
      </c>
      <c r="AO29" s="20">
        <f>'EUROSTAT data 2015 EU27'!AN41</f>
        <v>4598.25</v>
      </c>
      <c r="AP29" s="20">
        <f>'EUROSTAT data 2015 EU27'!AO41</f>
        <v>536.08000000000004</v>
      </c>
      <c r="AQ29" s="20">
        <f>'EUROSTAT data 2015 EU27'!AP41</f>
        <v>1135.46</v>
      </c>
      <c r="AR29" s="20">
        <f>'EUROSTAT data 2015 EU27'!AQ41</f>
        <v>3875.79</v>
      </c>
      <c r="AS29" s="20">
        <f>'EUROSTAT data 2015 EU27'!AR41</f>
        <v>1872.93</v>
      </c>
      <c r="AT29" s="20">
        <f>'EUROSTAT data 2015 EU27'!AS41</f>
        <v>2868.91</v>
      </c>
      <c r="AU29" s="20">
        <f>'EUROSTAT data 2015 EU27'!AT41</f>
        <v>1790.67</v>
      </c>
      <c r="AV29" s="20">
        <f>'EUROSTAT data 2015 EU27'!AU41</f>
        <v>1108.69</v>
      </c>
      <c r="AW29" s="20">
        <f>'EUROSTAT data 2015 EU27'!AV41</f>
        <v>75782.3</v>
      </c>
      <c r="AX29" s="20">
        <f>'EUROSTAT data 2015 EU27'!AW41</f>
        <v>3340.61</v>
      </c>
      <c r="AY29" s="20">
        <f>'EUROSTAT data 2015 EU27'!AX41</f>
        <v>5284.21</v>
      </c>
      <c r="AZ29" s="20">
        <f>'EUROSTAT data 2015 EU27'!AY41</f>
        <v>1891.51</v>
      </c>
      <c r="BA29" s="20">
        <f>'EUROSTAT data 2015 EU27'!AZ41</f>
        <v>553.89</v>
      </c>
      <c r="BB29" s="20">
        <f>'EUROSTAT data 2015 EU27'!BA41</f>
        <v>1327.15</v>
      </c>
      <c r="BC29" s="20">
        <f>'EUROSTAT data 2015 EU27'!BB41</f>
        <v>1025.18</v>
      </c>
      <c r="BD29" s="20">
        <f>'EUROSTAT data 2015 EU27'!BC41</f>
        <v>457.15</v>
      </c>
      <c r="BE29" s="20">
        <f>'EUROSTAT data 2015 EU27'!BD41</f>
        <v>371.35</v>
      </c>
      <c r="BF29" s="20">
        <f>'EUROSTAT data 2015 EU27'!BE41</f>
        <v>3750.94</v>
      </c>
      <c r="BG29" s="20">
        <f>'EUROSTAT data 2015 EU27'!BF41</f>
        <v>22667.62</v>
      </c>
      <c r="BH29" s="20">
        <f>'EUROSTAT data 2015 EU27'!BG41</f>
        <v>7310.04</v>
      </c>
      <c r="BI29" s="20">
        <f>'EUROSTAT data 2015 EU27'!BH41</f>
        <v>6440.64</v>
      </c>
      <c r="BJ29" s="20">
        <f>'EUROSTAT data 2015 EU27'!BI41</f>
        <v>3022.63</v>
      </c>
      <c r="BK29" s="20">
        <f>'EUROSTAT data 2015 EU27'!BJ41</f>
        <v>2133.37</v>
      </c>
      <c r="BL29" s="20">
        <f>'EUROSTAT data 2015 EU27'!BK41</f>
        <v>1433.12</v>
      </c>
      <c r="BM29" s="20">
        <f>'EUROSTAT data 2015 EU27'!BL41</f>
        <v>1403.06</v>
      </c>
      <c r="BN29" s="20">
        <f>'EUROSTAT data 2015 EU27'!BM41</f>
        <v>164.54</v>
      </c>
      <c r="BO29" s="20">
        <f>'EUROSTAT data 2015 EU27'!BN41</f>
        <v>876.02</v>
      </c>
      <c r="BP29" s="20">
        <f>'EUROSTAT data 2015 EU27'!BO41</f>
        <v>0</v>
      </c>
      <c r="BQ29" s="20">
        <f>'EUROSTAT data 2015 EU27'!BP41</f>
        <v>0</v>
      </c>
    </row>
    <row r="30" spans="5:69" x14ac:dyDescent="0.35">
      <c r="E30" t="str">
        <f>'EUROSTAT data 2015 EU27'!C207</f>
        <v>ISIC 45</v>
      </c>
      <c r="F30" s="20">
        <f>'EUROSTAT data 2015 EU27'!E42</f>
        <v>1245.3</v>
      </c>
      <c r="G30" s="20">
        <f>'EUROSTAT data 2015 EU27'!F42</f>
        <v>248.3</v>
      </c>
      <c r="H30" s="20">
        <f>'EUROSTAT data 2015 EU27'!G42</f>
        <v>52.38</v>
      </c>
      <c r="I30" s="20">
        <f>'EUROSTAT data 2015 EU27'!H42</f>
        <v>266.18</v>
      </c>
      <c r="J30" s="20">
        <f>'EUROSTAT data 2015 EU27'!I42</f>
        <v>1499.58</v>
      </c>
      <c r="K30" s="20">
        <f>'EUROSTAT data 2015 EU27'!J42</f>
        <v>306.67</v>
      </c>
      <c r="L30" s="20">
        <f>'EUROSTAT data 2015 EU27'!K42</f>
        <v>365.05</v>
      </c>
      <c r="M30" s="20">
        <f>'EUROSTAT data 2015 EU27'!L42</f>
        <v>255.8</v>
      </c>
      <c r="N30" s="20">
        <f>'EUROSTAT data 2015 EU27'!M42</f>
        <v>173.34</v>
      </c>
      <c r="O30" s="20">
        <f>'EUROSTAT data 2015 EU27'!N42</f>
        <v>477.09</v>
      </c>
      <c r="P30" s="20">
        <f>'EUROSTAT data 2015 EU27'!O42</f>
        <v>754.86</v>
      </c>
      <c r="Q30" s="20">
        <f>'EUROSTAT data 2015 EU27'!P42</f>
        <v>199.75</v>
      </c>
      <c r="R30" s="20">
        <f>'EUROSTAT data 2015 EU27'!Q42</f>
        <v>568.59</v>
      </c>
      <c r="S30" s="20">
        <f>'EUROSTAT data 2015 EU27'!R42</f>
        <v>879.66</v>
      </c>
      <c r="T30" s="20">
        <f>'EUROSTAT data 2015 EU27'!S42</f>
        <v>529.91999999999996</v>
      </c>
      <c r="U30" s="20">
        <f>'EUROSTAT data 2015 EU27'!T42</f>
        <v>1123.3800000000001</v>
      </c>
      <c r="V30" s="20">
        <f>'EUROSTAT data 2015 EU27'!U42</f>
        <v>483.95</v>
      </c>
      <c r="W30" s="20">
        <f>'EUROSTAT data 2015 EU27'!V42</f>
        <v>677.75</v>
      </c>
      <c r="X30" s="20">
        <f>'EUROSTAT data 2015 EU27'!W42</f>
        <v>3125.65</v>
      </c>
      <c r="Y30" s="20">
        <f>'EUROSTAT data 2015 EU27'!X42</f>
        <v>24404.33</v>
      </c>
      <c r="Z30" s="20">
        <f>'EUROSTAT data 2015 EU27'!Y42</f>
        <v>2279.1799999999998</v>
      </c>
      <c r="AA30" s="20">
        <f>'EUROSTAT data 2015 EU27'!Z42</f>
        <v>445.6</v>
      </c>
      <c r="AB30" s="20">
        <f>'EUROSTAT data 2015 EU27'!AA42</f>
        <v>908.71</v>
      </c>
      <c r="AC30" s="20">
        <f>'EUROSTAT data 2015 EU27'!AB42</f>
        <v>735.34</v>
      </c>
      <c r="AD30" s="20">
        <f>'EUROSTAT data 2015 EU27'!AC42</f>
        <v>175.99</v>
      </c>
      <c r="AE30" s="20">
        <f>'EUROSTAT data 2015 EU27'!AD42</f>
        <v>1750.39</v>
      </c>
      <c r="AF30" s="20">
        <f>'EUROSTAT data 2015 EU27'!AE42</f>
        <v>4230.8900000000003</v>
      </c>
      <c r="AG30" s="20">
        <f>'EUROSTAT data 2015 EU27'!AF42</f>
        <v>11221.86</v>
      </c>
      <c r="AH30" s="20">
        <f>'EUROSTAT data 2015 EU27'!AG42</f>
        <v>4898.57</v>
      </c>
      <c r="AI30" s="20">
        <f>'EUROSTAT data 2015 EU27'!AH42</f>
        <v>3374.09</v>
      </c>
      <c r="AJ30" s="20">
        <f>'EUROSTAT data 2015 EU27'!AI42</f>
        <v>12620.97</v>
      </c>
      <c r="AK30" s="20">
        <f>'EUROSTAT data 2015 EU27'!AJ42</f>
        <v>107.26</v>
      </c>
      <c r="AL30" s="20">
        <f>'EUROSTAT data 2015 EU27'!AK42</f>
        <v>380.62</v>
      </c>
      <c r="AM30" s="20">
        <f>'EUROSTAT data 2015 EU27'!AL42</f>
        <v>5683.16</v>
      </c>
      <c r="AN30" s="20">
        <f>'EUROSTAT data 2015 EU27'!AM42</f>
        <v>3929.08</v>
      </c>
      <c r="AO30" s="20">
        <f>'EUROSTAT data 2015 EU27'!AN42</f>
        <v>861.34</v>
      </c>
      <c r="AP30" s="20">
        <f>'EUROSTAT data 2015 EU27'!AO42</f>
        <v>233.09</v>
      </c>
      <c r="AQ30" s="20">
        <f>'EUROSTAT data 2015 EU27'!AP42</f>
        <v>318.43</v>
      </c>
      <c r="AR30" s="20">
        <f>'EUROSTAT data 2015 EU27'!AQ42</f>
        <v>700.02</v>
      </c>
      <c r="AS30" s="20">
        <f>'EUROSTAT data 2015 EU27'!AR42</f>
        <v>600.94000000000005</v>
      </c>
      <c r="AT30" s="20">
        <f>'EUROSTAT data 2015 EU27'!AS42</f>
        <v>398.96</v>
      </c>
      <c r="AU30" s="20">
        <f>'EUROSTAT data 2015 EU27'!AT42</f>
        <v>267.42</v>
      </c>
      <c r="AV30" s="20">
        <f>'EUROSTAT data 2015 EU27'!AU42</f>
        <v>205.27</v>
      </c>
      <c r="AW30" s="20">
        <f>'EUROSTAT data 2015 EU27'!AV42</f>
        <v>385.61</v>
      </c>
      <c r="AX30" s="20">
        <f>'EUROSTAT data 2015 EU27'!AW42</f>
        <v>1133.69</v>
      </c>
      <c r="AY30" s="20">
        <f>'EUROSTAT data 2015 EU27'!AX42</f>
        <v>514.01</v>
      </c>
      <c r="AZ30" s="20">
        <f>'EUROSTAT data 2015 EU27'!AY42</f>
        <v>299.62</v>
      </c>
      <c r="BA30" s="20">
        <f>'EUROSTAT data 2015 EU27'!AZ42</f>
        <v>218.46</v>
      </c>
      <c r="BB30" s="20">
        <f>'EUROSTAT data 2015 EU27'!BA42</f>
        <v>375.23</v>
      </c>
      <c r="BC30" s="20">
        <f>'EUROSTAT data 2015 EU27'!BB42</f>
        <v>4029.13</v>
      </c>
      <c r="BD30" s="20">
        <f>'EUROSTAT data 2015 EU27'!BC42</f>
        <v>125.1</v>
      </c>
      <c r="BE30" s="20">
        <f>'EUROSTAT data 2015 EU27'!BD42</f>
        <v>139.44</v>
      </c>
      <c r="BF30" s="20">
        <f>'EUROSTAT data 2015 EU27'!BE42</f>
        <v>998.03</v>
      </c>
      <c r="BG30" s="20">
        <f>'EUROSTAT data 2015 EU27'!BF42</f>
        <v>2905.75</v>
      </c>
      <c r="BH30" s="20">
        <f>'EUROSTAT data 2015 EU27'!BG42</f>
        <v>614.66</v>
      </c>
      <c r="BI30" s="20">
        <f>'EUROSTAT data 2015 EU27'!BH42</f>
        <v>1106.3</v>
      </c>
      <c r="BJ30" s="20">
        <f>'EUROSTAT data 2015 EU27'!BI42</f>
        <v>586.05999999999995</v>
      </c>
      <c r="BK30" s="20">
        <f>'EUROSTAT data 2015 EU27'!BJ42</f>
        <v>373.09</v>
      </c>
      <c r="BL30" s="20">
        <f>'EUROSTAT data 2015 EU27'!BK42</f>
        <v>255.38</v>
      </c>
      <c r="BM30" s="20">
        <f>'EUROSTAT data 2015 EU27'!BL42</f>
        <v>366.65</v>
      </c>
      <c r="BN30" s="20">
        <f>'EUROSTAT data 2015 EU27'!BM42</f>
        <v>41.66</v>
      </c>
      <c r="BO30" s="20">
        <f>'EUROSTAT data 2015 EU27'!BN42</f>
        <v>221.96</v>
      </c>
      <c r="BP30" s="20">
        <f>'EUROSTAT data 2015 EU27'!BO42</f>
        <v>0</v>
      </c>
      <c r="BQ30" s="20">
        <f>'EUROSTAT data 2015 EU27'!BP42</f>
        <v>0</v>
      </c>
    </row>
    <row r="31" spans="5:69" x14ac:dyDescent="0.35">
      <c r="E31" t="str">
        <f>'EUROSTAT data 2015 EU27'!C208</f>
        <v>ISIC 46</v>
      </c>
      <c r="F31" s="20">
        <f>'EUROSTAT data 2015 EU27'!E43</f>
        <v>21064.91</v>
      </c>
      <c r="G31" s="20">
        <f>'EUROSTAT data 2015 EU27'!F43</f>
        <v>1440.39</v>
      </c>
      <c r="H31" s="20">
        <f>'EUROSTAT data 2015 EU27'!G43</f>
        <v>560.29999999999995</v>
      </c>
      <c r="I31" s="20">
        <f>'EUROSTAT data 2015 EU27'!H43</f>
        <v>2108.79</v>
      </c>
      <c r="J31" s="20">
        <f>'EUROSTAT data 2015 EU27'!I43</f>
        <v>71252.42</v>
      </c>
      <c r="K31" s="20">
        <f>'EUROSTAT data 2015 EU27'!J43</f>
        <v>12313.05</v>
      </c>
      <c r="L31" s="20">
        <f>'EUROSTAT data 2015 EU27'!K43</f>
        <v>7499.57</v>
      </c>
      <c r="M31" s="20">
        <f>'EUROSTAT data 2015 EU27'!L43</f>
        <v>7491.99</v>
      </c>
      <c r="N31" s="20">
        <f>'EUROSTAT data 2015 EU27'!M43</f>
        <v>3741.26</v>
      </c>
      <c r="O31" s="20">
        <f>'EUROSTAT data 2015 EU27'!N43</f>
        <v>13288.48</v>
      </c>
      <c r="P31" s="20">
        <f>'EUROSTAT data 2015 EU27'!O43</f>
        <v>23716.720000000001</v>
      </c>
      <c r="Q31" s="20">
        <f>'EUROSTAT data 2015 EU27'!P43</f>
        <v>19169.080000000002</v>
      </c>
      <c r="R31" s="20">
        <f>'EUROSTAT data 2015 EU27'!Q43</f>
        <v>11485.9</v>
      </c>
      <c r="S31" s="20">
        <f>'EUROSTAT data 2015 EU27'!R43</f>
        <v>9722.65</v>
      </c>
      <c r="T31" s="20">
        <f>'EUROSTAT data 2015 EU27'!S43</f>
        <v>15041.31</v>
      </c>
      <c r="U31" s="20">
        <f>'EUROSTAT data 2015 EU27'!T43</f>
        <v>17918.27</v>
      </c>
      <c r="V31" s="20">
        <f>'EUROSTAT data 2015 EU27'!U43</f>
        <v>29165.54</v>
      </c>
      <c r="W31" s="20">
        <f>'EUROSTAT data 2015 EU27'!V43</f>
        <v>14075.17</v>
      </c>
      <c r="X31" s="20">
        <f>'EUROSTAT data 2015 EU27'!W43</f>
        <v>29395.59</v>
      </c>
      <c r="Y31" s="20">
        <f>'EUROSTAT data 2015 EU27'!X43</f>
        <v>26088.37</v>
      </c>
      <c r="Z31" s="20">
        <f>'EUROSTAT data 2015 EU27'!Y43</f>
        <v>8262.7199999999993</v>
      </c>
      <c r="AA31" s="20">
        <f>'EUROSTAT data 2015 EU27'!Z43</f>
        <v>16082.66</v>
      </c>
      <c r="AB31" s="20">
        <f>'EUROSTAT data 2015 EU27'!AA43</f>
        <v>9295.74</v>
      </c>
      <c r="AC31" s="20">
        <f>'EUROSTAT data 2015 EU27'!AB43</f>
        <v>10205.33</v>
      </c>
      <c r="AD31" s="20">
        <f>'EUROSTAT data 2015 EU27'!AC43</f>
        <v>1134.1300000000001</v>
      </c>
      <c r="AE31" s="20">
        <f>'EUROSTAT data 2015 EU27'!AD43</f>
        <v>4705.45</v>
      </c>
      <c r="AF31" s="20">
        <f>'EUROSTAT data 2015 EU27'!AE43</f>
        <v>65516.69</v>
      </c>
      <c r="AG31" s="20">
        <f>'EUROSTAT data 2015 EU27'!AF43</f>
        <v>7150.98</v>
      </c>
      <c r="AH31" s="20">
        <f>'EUROSTAT data 2015 EU27'!AG43</f>
        <v>73835.69</v>
      </c>
      <c r="AI31" s="20">
        <f>'EUROSTAT data 2015 EU27'!AH43</f>
        <v>13454.4</v>
      </c>
      <c r="AJ31" s="20">
        <f>'EUROSTAT data 2015 EU27'!AI43</f>
        <v>6967.19</v>
      </c>
      <c r="AK31" s="20">
        <f>'EUROSTAT data 2015 EU27'!AJ43</f>
        <v>2004.94</v>
      </c>
      <c r="AL31" s="20">
        <f>'EUROSTAT data 2015 EU27'!AK43</f>
        <v>3681.08</v>
      </c>
      <c r="AM31" s="20">
        <f>'EUROSTAT data 2015 EU27'!AL43</f>
        <v>4122.6099999999997</v>
      </c>
      <c r="AN31" s="20">
        <f>'EUROSTAT data 2015 EU27'!AM43</f>
        <v>536.92999999999995</v>
      </c>
      <c r="AO31" s="20">
        <f>'EUROSTAT data 2015 EU27'!AN43</f>
        <v>32242.92</v>
      </c>
      <c r="AP31" s="20">
        <f>'EUROSTAT data 2015 EU27'!AO43</f>
        <v>7304.1</v>
      </c>
      <c r="AQ31" s="20">
        <f>'EUROSTAT data 2015 EU27'!AP43</f>
        <v>2411.4499999999998</v>
      </c>
      <c r="AR31" s="20">
        <f>'EUROSTAT data 2015 EU27'!AQ43</f>
        <v>6413.56</v>
      </c>
      <c r="AS31" s="20">
        <f>'EUROSTAT data 2015 EU27'!AR43</f>
        <v>20966.18</v>
      </c>
      <c r="AT31" s="20">
        <f>'EUROSTAT data 2015 EU27'!AS43</f>
        <v>1350.14</v>
      </c>
      <c r="AU31" s="20">
        <f>'EUROSTAT data 2015 EU27'!AT43</f>
        <v>1186.99</v>
      </c>
      <c r="AV31" s="20">
        <f>'EUROSTAT data 2015 EU27'!AU43</f>
        <v>5510.6</v>
      </c>
      <c r="AW31" s="20">
        <f>'EUROSTAT data 2015 EU27'!AV43</f>
        <v>4153.79</v>
      </c>
      <c r="AX31" s="20">
        <f>'EUROSTAT data 2015 EU27'!AW43</f>
        <v>4423.2700000000004</v>
      </c>
      <c r="AY31" s="20">
        <f>'EUROSTAT data 2015 EU27'!AX43</f>
        <v>3656.49</v>
      </c>
      <c r="AZ31" s="20">
        <f>'EUROSTAT data 2015 EU27'!AY43</f>
        <v>2513.27</v>
      </c>
      <c r="BA31" s="20">
        <f>'EUROSTAT data 2015 EU27'!AZ43</f>
        <v>2803.48</v>
      </c>
      <c r="BB31" s="20">
        <f>'EUROSTAT data 2015 EU27'!BA43</f>
        <v>1993</v>
      </c>
      <c r="BC31" s="20">
        <f>'EUROSTAT data 2015 EU27'!BB43</f>
        <v>2444.46</v>
      </c>
      <c r="BD31" s="20">
        <f>'EUROSTAT data 2015 EU27'!BC43</f>
        <v>414.76</v>
      </c>
      <c r="BE31" s="20">
        <f>'EUROSTAT data 2015 EU27'!BD43</f>
        <v>2138.17</v>
      </c>
      <c r="BF31" s="20">
        <f>'EUROSTAT data 2015 EU27'!BE43</f>
        <v>6556.38</v>
      </c>
      <c r="BG31" s="20">
        <f>'EUROSTAT data 2015 EU27'!BF43</f>
        <v>6998.41</v>
      </c>
      <c r="BH31" s="20">
        <f>'EUROSTAT data 2015 EU27'!BG43</f>
        <v>4590.25</v>
      </c>
      <c r="BI31" s="20">
        <f>'EUROSTAT data 2015 EU27'!BH43</f>
        <v>24250.04</v>
      </c>
      <c r="BJ31" s="20">
        <f>'EUROSTAT data 2015 EU27'!BI43</f>
        <v>4824.68</v>
      </c>
      <c r="BK31" s="20">
        <f>'EUROSTAT data 2015 EU27'!BJ43</f>
        <v>3167.16</v>
      </c>
      <c r="BL31" s="20">
        <f>'EUROSTAT data 2015 EU27'!BK43</f>
        <v>2023.41</v>
      </c>
      <c r="BM31" s="20">
        <f>'EUROSTAT data 2015 EU27'!BL43</f>
        <v>1409.57</v>
      </c>
      <c r="BN31" s="20">
        <f>'EUROSTAT data 2015 EU27'!BM43</f>
        <v>1033.01</v>
      </c>
      <c r="BO31" s="20">
        <f>'EUROSTAT data 2015 EU27'!BN43</f>
        <v>1918.81</v>
      </c>
      <c r="BP31" s="20">
        <f>'EUROSTAT data 2015 EU27'!BO43</f>
        <v>0</v>
      </c>
      <c r="BQ31" s="20">
        <f>'EUROSTAT data 2015 EU27'!BP43</f>
        <v>0</v>
      </c>
    </row>
    <row r="32" spans="5:69" x14ac:dyDescent="0.35">
      <c r="E32" t="str">
        <f>'EUROSTAT data 2015 EU27'!C209</f>
        <v>ISIC 47</v>
      </c>
      <c r="F32" s="20">
        <f>'EUROSTAT data 2015 EU27'!E44</f>
        <v>6920.25</v>
      </c>
      <c r="G32" s="20">
        <f>'EUROSTAT data 2015 EU27'!F44</f>
        <v>273.14</v>
      </c>
      <c r="H32" s="20">
        <f>'EUROSTAT data 2015 EU27'!G44</f>
        <v>205.06</v>
      </c>
      <c r="I32" s="20">
        <f>'EUROSTAT data 2015 EU27'!H44</f>
        <v>605.61</v>
      </c>
      <c r="J32" s="20">
        <f>'EUROSTAT data 2015 EU27'!I44</f>
        <v>14530.74</v>
      </c>
      <c r="K32" s="20">
        <f>'EUROSTAT data 2015 EU27'!J44</f>
        <v>2849.21</v>
      </c>
      <c r="L32" s="20">
        <f>'EUROSTAT data 2015 EU27'!K44</f>
        <v>1488.15</v>
      </c>
      <c r="M32" s="20">
        <f>'EUROSTAT data 2015 EU27'!L44</f>
        <v>1336.97</v>
      </c>
      <c r="N32" s="20">
        <f>'EUROSTAT data 2015 EU27'!M44</f>
        <v>490.32</v>
      </c>
      <c r="O32" s="20">
        <f>'EUROSTAT data 2015 EU27'!N44</f>
        <v>1116.8900000000001</v>
      </c>
      <c r="P32" s="20">
        <f>'EUROSTAT data 2015 EU27'!O44</f>
        <v>3911.55</v>
      </c>
      <c r="Q32" s="20">
        <f>'EUROSTAT data 2015 EU27'!P44</f>
        <v>1354.44</v>
      </c>
      <c r="R32" s="20">
        <f>'EUROSTAT data 2015 EU27'!Q44</f>
        <v>2455.85</v>
      </c>
      <c r="S32" s="20">
        <f>'EUROSTAT data 2015 EU27'!R44</f>
        <v>1302.79</v>
      </c>
      <c r="T32" s="20">
        <f>'EUROSTAT data 2015 EU27'!S44</f>
        <v>1752.24</v>
      </c>
      <c r="U32" s="20">
        <f>'EUROSTAT data 2015 EU27'!T44</f>
        <v>2872.55</v>
      </c>
      <c r="V32" s="20">
        <f>'EUROSTAT data 2015 EU27'!U44</f>
        <v>3749.23</v>
      </c>
      <c r="W32" s="20">
        <f>'EUROSTAT data 2015 EU27'!V44</f>
        <v>3146.47</v>
      </c>
      <c r="X32" s="20">
        <f>'EUROSTAT data 2015 EU27'!W44</f>
        <v>4011.97</v>
      </c>
      <c r="Y32" s="20">
        <f>'EUROSTAT data 2015 EU27'!X44</f>
        <v>7118.53</v>
      </c>
      <c r="Z32" s="20">
        <f>'EUROSTAT data 2015 EU27'!Y44</f>
        <v>1805.73</v>
      </c>
      <c r="AA32" s="20">
        <f>'EUROSTAT data 2015 EU27'!Z44</f>
        <v>3428.78</v>
      </c>
      <c r="AB32" s="20">
        <f>'EUROSTAT data 2015 EU27'!AA44</f>
        <v>1456.99</v>
      </c>
      <c r="AC32" s="20">
        <f>'EUROSTAT data 2015 EU27'!AB44</f>
        <v>2384.62</v>
      </c>
      <c r="AD32" s="20">
        <f>'EUROSTAT data 2015 EU27'!AC44</f>
        <v>243.02</v>
      </c>
      <c r="AE32" s="20">
        <f>'EUROSTAT data 2015 EU27'!AD44</f>
        <v>670.75</v>
      </c>
      <c r="AF32" s="20">
        <f>'EUROSTAT data 2015 EU27'!AE44</f>
        <v>10715.52</v>
      </c>
      <c r="AG32" s="20">
        <f>'EUROSTAT data 2015 EU27'!AF44</f>
        <v>876.4</v>
      </c>
      <c r="AH32" s="20">
        <f>'EUROSTAT data 2015 EU27'!AG44</f>
        <v>3189.02</v>
      </c>
      <c r="AI32" s="20">
        <f>'EUROSTAT data 2015 EU27'!AH44</f>
        <v>24534.51</v>
      </c>
      <c r="AJ32" s="20">
        <f>'EUROSTAT data 2015 EU27'!AI44</f>
        <v>2905.82</v>
      </c>
      <c r="AK32" s="20">
        <f>'EUROSTAT data 2015 EU27'!AJ44</f>
        <v>413.87</v>
      </c>
      <c r="AL32" s="20">
        <f>'EUROSTAT data 2015 EU27'!AK44</f>
        <v>554.79999999999995</v>
      </c>
      <c r="AM32" s="20">
        <f>'EUROSTAT data 2015 EU27'!AL44</f>
        <v>814.26</v>
      </c>
      <c r="AN32" s="20">
        <f>'EUROSTAT data 2015 EU27'!AM44</f>
        <v>139.93</v>
      </c>
      <c r="AO32" s="20">
        <f>'EUROSTAT data 2015 EU27'!AN44</f>
        <v>8573.15</v>
      </c>
      <c r="AP32" s="20">
        <f>'EUROSTAT data 2015 EU27'!AO44</f>
        <v>491.59</v>
      </c>
      <c r="AQ32" s="20">
        <f>'EUROSTAT data 2015 EU27'!AP44</f>
        <v>337.12</v>
      </c>
      <c r="AR32" s="20">
        <f>'EUROSTAT data 2015 EU27'!AQ44</f>
        <v>1465.2</v>
      </c>
      <c r="AS32" s="20">
        <f>'EUROSTAT data 2015 EU27'!AR44</f>
        <v>654.84</v>
      </c>
      <c r="AT32" s="20">
        <f>'EUROSTAT data 2015 EU27'!AS44</f>
        <v>351.34</v>
      </c>
      <c r="AU32" s="20">
        <f>'EUROSTAT data 2015 EU27'!AT44</f>
        <v>235.83</v>
      </c>
      <c r="AV32" s="20">
        <f>'EUROSTAT data 2015 EU27'!AU44</f>
        <v>135.87</v>
      </c>
      <c r="AW32" s="20">
        <f>'EUROSTAT data 2015 EU27'!AV44</f>
        <v>799.51</v>
      </c>
      <c r="AX32" s="20">
        <f>'EUROSTAT data 2015 EU27'!AW44</f>
        <v>704.61</v>
      </c>
      <c r="AY32" s="20">
        <f>'EUROSTAT data 2015 EU27'!AX44</f>
        <v>999</v>
      </c>
      <c r="AZ32" s="20">
        <f>'EUROSTAT data 2015 EU27'!AY44</f>
        <v>514.61</v>
      </c>
      <c r="BA32" s="20">
        <f>'EUROSTAT data 2015 EU27'!AZ44</f>
        <v>504.54</v>
      </c>
      <c r="BB32" s="20">
        <f>'EUROSTAT data 2015 EU27'!BA44</f>
        <v>544.28</v>
      </c>
      <c r="BC32" s="20">
        <f>'EUROSTAT data 2015 EU27'!BB44</f>
        <v>235.59</v>
      </c>
      <c r="BD32" s="20">
        <f>'EUROSTAT data 2015 EU27'!BC44</f>
        <v>77.28</v>
      </c>
      <c r="BE32" s="20">
        <f>'EUROSTAT data 2015 EU27'!BD44</f>
        <v>86.6</v>
      </c>
      <c r="BF32" s="20">
        <f>'EUROSTAT data 2015 EU27'!BE44</f>
        <v>1329.34</v>
      </c>
      <c r="BG32" s="20">
        <f>'EUROSTAT data 2015 EU27'!BF44</f>
        <v>3853.19</v>
      </c>
      <c r="BH32" s="20">
        <f>'EUROSTAT data 2015 EU27'!BG44</f>
        <v>1401.11</v>
      </c>
      <c r="BI32" s="20">
        <f>'EUROSTAT data 2015 EU27'!BH44</f>
        <v>11060.53</v>
      </c>
      <c r="BJ32" s="20">
        <f>'EUROSTAT data 2015 EU27'!BI44</f>
        <v>2811.7</v>
      </c>
      <c r="BK32" s="20">
        <f>'EUROSTAT data 2015 EU27'!BJ44</f>
        <v>594.69000000000005</v>
      </c>
      <c r="BL32" s="20">
        <f>'EUROSTAT data 2015 EU27'!BK44</f>
        <v>390.66</v>
      </c>
      <c r="BM32" s="20">
        <f>'EUROSTAT data 2015 EU27'!BL44</f>
        <v>478.5</v>
      </c>
      <c r="BN32" s="20">
        <f>'EUROSTAT data 2015 EU27'!BM44</f>
        <v>197.81</v>
      </c>
      <c r="BO32" s="20">
        <f>'EUROSTAT data 2015 EU27'!BN44</f>
        <v>601.75</v>
      </c>
      <c r="BP32" s="20">
        <f>'EUROSTAT data 2015 EU27'!BO44</f>
        <v>0</v>
      </c>
      <c r="BQ32" s="20">
        <f>'EUROSTAT data 2015 EU27'!BP44</f>
        <v>0</v>
      </c>
    </row>
    <row r="33" spans="5:69" x14ac:dyDescent="0.35">
      <c r="E33" t="str">
        <f>'EUROSTAT data 2015 EU27'!C210</f>
        <v>ISIC 49</v>
      </c>
      <c r="F33" s="20">
        <f>'EUROSTAT data 2015 EU27'!E45</f>
        <v>3877.38</v>
      </c>
      <c r="G33" s="20">
        <f>'EUROSTAT data 2015 EU27'!F45</f>
        <v>1940.37</v>
      </c>
      <c r="H33" s="20">
        <f>'EUROSTAT data 2015 EU27'!G45</f>
        <v>132.24</v>
      </c>
      <c r="I33" s="20">
        <f>'EUROSTAT data 2015 EU27'!H45</f>
        <v>3229.12</v>
      </c>
      <c r="J33" s="20">
        <f>'EUROSTAT data 2015 EU27'!I45</f>
        <v>24105.119999999999</v>
      </c>
      <c r="K33" s="20">
        <f>'EUROSTAT data 2015 EU27'!J45</f>
        <v>2741.14</v>
      </c>
      <c r="L33" s="20">
        <f>'EUROSTAT data 2015 EU27'!K45</f>
        <v>4168.51</v>
      </c>
      <c r="M33" s="20">
        <f>'EUROSTAT data 2015 EU27'!L45</f>
        <v>5639.74</v>
      </c>
      <c r="N33" s="20">
        <f>'EUROSTAT data 2015 EU27'!M45</f>
        <v>869.26</v>
      </c>
      <c r="O33" s="20">
        <f>'EUROSTAT data 2015 EU27'!N45</f>
        <v>7897.77</v>
      </c>
      <c r="P33" s="20">
        <f>'EUROSTAT data 2015 EU27'!O45</f>
        <v>10707.19</v>
      </c>
      <c r="Q33" s="20">
        <f>'EUROSTAT data 2015 EU27'!P45</f>
        <v>1412.06</v>
      </c>
      <c r="R33" s="20">
        <f>'EUROSTAT data 2015 EU27'!Q45</f>
        <v>5129.34</v>
      </c>
      <c r="S33" s="20">
        <f>'EUROSTAT data 2015 EU27'!R45</f>
        <v>8075.51</v>
      </c>
      <c r="T33" s="20">
        <f>'EUROSTAT data 2015 EU27'!S45</f>
        <v>9656.42</v>
      </c>
      <c r="U33" s="20">
        <f>'EUROSTAT data 2015 EU27'!T45</f>
        <v>4672.46</v>
      </c>
      <c r="V33" s="20">
        <f>'EUROSTAT data 2015 EU27'!U45</f>
        <v>2194.8200000000002</v>
      </c>
      <c r="W33" s="20">
        <f>'EUROSTAT data 2015 EU27'!V45</f>
        <v>3312.6</v>
      </c>
      <c r="X33" s="20">
        <f>'EUROSTAT data 2015 EU27'!W45</f>
        <v>6401.85</v>
      </c>
      <c r="Y33" s="20">
        <f>'EUROSTAT data 2015 EU27'!X45</f>
        <v>9732.99</v>
      </c>
      <c r="Z33" s="20">
        <f>'EUROSTAT data 2015 EU27'!Y45</f>
        <v>1246.4000000000001</v>
      </c>
      <c r="AA33" s="20">
        <f>'EUROSTAT data 2015 EU27'!Z45</f>
        <v>3460.39</v>
      </c>
      <c r="AB33" s="20">
        <f>'EUROSTAT data 2015 EU27'!AA45</f>
        <v>1316.99</v>
      </c>
      <c r="AC33" s="20">
        <f>'EUROSTAT data 2015 EU27'!AB45</f>
        <v>15744.25</v>
      </c>
      <c r="AD33" s="20">
        <f>'EUROSTAT data 2015 EU27'!AC45</f>
        <v>328.27</v>
      </c>
      <c r="AE33" s="20">
        <f>'EUROSTAT data 2015 EU27'!AD45</f>
        <v>3103.29</v>
      </c>
      <c r="AF33" s="20">
        <f>'EUROSTAT data 2015 EU27'!AE45</f>
        <v>13432.87</v>
      </c>
      <c r="AG33" s="20">
        <f>'EUROSTAT data 2015 EU27'!AF45</f>
        <v>5193.0600000000004</v>
      </c>
      <c r="AH33" s="20">
        <f>'EUROSTAT data 2015 EU27'!AG45</f>
        <v>58448.7</v>
      </c>
      <c r="AI33" s="20">
        <f>'EUROSTAT data 2015 EU27'!AH45</f>
        <v>13778.04</v>
      </c>
      <c r="AJ33" s="20">
        <f>'EUROSTAT data 2015 EU27'!AI45</f>
        <v>57035.89</v>
      </c>
      <c r="AK33" s="20">
        <f>'EUROSTAT data 2015 EU27'!AJ45</f>
        <v>1168.83</v>
      </c>
      <c r="AL33" s="20">
        <f>'EUROSTAT data 2015 EU27'!AK45</f>
        <v>580.79</v>
      </c>
      <c r="AM33" s="20">
        <f>'EUROSTAT data 2015 EU27'!AL45</f>
        <v>47963.92</v>
      </c>
      <c r="AN33" s="20">
        <f>'EUROSTAT data 2015 EU27'!AM45</f>
        <v>2027.5</v>
      </c>
      <c r="AO33" s="20">
        <f>'EUROSTAT data 2015 EU27'!AN45</f>
        <v>3249.35</v>
      </c>
      <c r="AP33" s="20">
        <f>'EUROSTAT data 2015 EU27'!AO45</f>
        <v>1764.15</v>
      </c>
      <c r="AQ33" s="20">
        <f>'EUROSTAT data 2015 EU27'!AP45</f>
        <v>1270.51</v>
      </c>
      <c r="AR33" s="20">
        <f>'EUROSTAT data 2015 EU27'!AQ45</f>
        <v>1048.82</v>
      </c>
      <c r="AS33" s="20">
        <f>'EUROSTAT data 2015 EU27'!AR45</f>
        <v>1389.89</v>
      </c>
      <c r="AT33" s="20">
        <f>'EUROSTAT data 2015 EU27'!AS45</f>
        <v>888.31</v>
      </c>
      <c r="AU33" s="20">
        <f>'EUROSTAT data 2015 EU27'!AT45</f>
        <v>383.12</v>
      </c>
      <c r="AV33" s="20">
        <f>'EUROSTAT data 2015 EU27'!AU45</f>
        <v>570.01</v>
      </c>
      <c r="AW33" s="20">
        <f>'EUROSTAT data 2015 EU27'!AV45</f>
        <v>794.77</v>
      </c>
      <c r="AX33" s="20">
        <f>'EUROSTAT data 2015 EU27'!AW45</f>
        <v>2036.92</v>
      </c>
      <c r="AY33" s="20">
        <f>'EUROSTAT data 2015 EU27'!AX45</f>
        <v>1046.53</v>
      </c>
      <c r="AZ33" s="20">
        <f>'EUROSTAT data 2015 EU27'!AY45</f>
        <v>1191.58</v>
      </c>
      <c r="BA33" s="20">
        <f>'EUROSTAT data 2015 EU27'!AZ45</f>
        <v>648.77</v>
      </c>
      <c r="BB33" s="20">
        <f>'EUROSTAT data 2015 EU27'!BA45</f>
        <v>599.82000000000005</v>
      </c>
      <c r="BC33" s="20">
        <f>'EUROSTAT data 2015 EU27'!BB45</f>
        <v>1318.79</v>
      </c>
      <c r="BD33" s="20">
        <f>'EUROSTAT data 2015 EU27'!BC45</f>
        <v>212.21</v>
      </c>
      <c r="BE33" s="20">
        <f>'EUROSTAT data 2015 EU27'!BD45</f>
        <v>2455</v>
      </c>
      <c r="BF33" s="20">
        <f>'EUROSTAT data 2015 EU27'!BE45</f>
        <v>1998.45</v>
      </c>
      <c r="BG33" s="20">
        <f>'EUROSTAT data 2015 EU27'!BF45</f>
        <v>9410.84</v>
      </c>
      <c r="BH33" s="20">
        <f>'EUROSTAT data 2015 EU27'!BG45</f>
        <v>10772.87</v>
      </c>
      <c r="BI33" s="20">
        <f>'EUROSTAT data 2015 EU27'!BH45</f>
        <v>2915.58</v>
      </c>
      <c r="BJ33" s="20">
        <f>'EUROSTAT data 2015 EU27'!BI45</f>
        <v>1738.92</v>
      </c>
      <c r="BK33" s="20">
        <f>'EUROSTAT data 2015 EU27'!BJ45</f>
        <v>697.25</v>
      </c>
      <c r="BL33" s="20">
        <f>'EUROSTAT data 2015 EU27'!BK45</f>
        <v>729.85</v>
      </c>
      <c r="BM33" s="20">
        <f>'EUROSTAT data 2015 EU27'!BL45</f>
        <v>1566.59</v>
      </c>
      <c r="BN33" s="20">
        <f>'EUROSTAT data 2015 EU27'!BM45</f>
        <v>233.23</v>
      </c>
      <c r="BO33" s="20">
        <f>'EUROSTAT data 2015 EU27'!BN45</f>
        <v>817.93</v>
      </c>
      <c r="BP33" s="20">
        <f>'EUROSTAT data 2015 EU27'!BO45</f>
        <v>0</v>
      </c>
      <c r="BQ33" s="20">
        <f>'EUROSTAT data 2015 EU27'!BP45</f>
        <v>0</v>
      </c>
    </row>
    <row r="34" spans="5:69" x14ac:dyDescent="0.35">
      <c r="E34" t="str">
        <f>'EUROSTAT data 2015 EU27'!C211</f>
        <v>ISIC 50</v>
      </c>
      <c r="F34" s="20">
        <f>'EUROSTAT data 2015 EU27'!E46</f>
        <v>136.63</v>
      </c>
      <c r="G34" s="20">
        <f>'EUROSTAT data 2015 EU27'!F46</f>
        <v>349.94</v>
      </c>
      <c r="H34" s="20">
        <f>'EUROSTAT data 2015 EU27'!G46</f>
        <v>87.75</v>
      </c>
      <c r="I34" s="20">
        <f>'EUROSTAT data 2015 EU27'!H46</f>
        <v>247.85</v>
      </c>
      <c r="J34" s="20">
        <f>'EUROSTAT data 2015 EU27'!I46</f>
        <v>1355.91</v>
      </c>
      <c r="K34" s="20">
        <f>'EUROSTAT data 2015 EU27'!J46</f>
        <v>194.84</v>
      </c>
      <c r="L34" s="20">
        <f>'EUROSTAT data 2015 EU27'!K46</f>
        <v>412.52</v>
      </c>
      <c r="M34" s="20">
        <f>'EUROSTAT data 2015 EU27'!L46</f>
        <v>516.41999999999996</v>
      </c>
      <c r="N34" s="20">
        <f>'EUROSTAT data 2015 EU27'!M46</f>
        <v>43.43</v>
      </c>
      <c r="O34" s="20">
        <f>'EUROSTAT data 2015 EU27'!N46</f>
        <v>2204.21</v>
      </c>
      <c r="P34" s="20">
        <f>'EUROSTAT data 2015 EU27'!O46</f>
        <v>1431.42</v>
      </c>
      <c r="Q34" s="20">
        <f>'EUROSTAT data 2015 EU27'!P46</f>
        <v>93.53</v>
      </c>
      <c r="R34" s="20">
        <f>'EUROSTAT data 2015 EU27'!Q46</f>
        <v>306.44</v>
      </c>
      <c r="S34" s="20">
        <f>'EUROSTAT data 2015 EU27'!R46</f>
        <v>554.22</v>
      </c>
      <c r="T34" s="20">
        <f>'EUROSTAT data 2015 EU27'!S46</f>
        <v>1593.74</v>
      </c>
      <c r="U34" s="20">
        <f>'EUROSTAT data 2015 EU27'!T46</f>
        <v>629.38</v>
      </c>
      <c r="V34" s="20">
        <f>'EUROSTAT data 2015 EU27'!U46</f>
        <v>194.94</v>
      </c>
      <c r="W34" s="20">
        <f>'EUROSTAT data 2015 EU27'!V46</f>
        <v>239.17</v>
      </c>
      <c r="X34" s="20">
        <f>'EUROSTAT data 2015 EU27'!W46</f>
        <v>627.74</v>
      </c>
      <c r="Y34" s="20">
        <f>'EUROSTAT data 2015 EU27'!X46</f>
        <v>414.17</v>
      </c>
      <c r="Z34" s="20">
        <f>'EUROSTAT data 2015 EU27'!Y46</f>
        <v>87.89</v>
      </c>
      <c r="AA34" s="20">
        <f>'EUROSTAT data 2015 EU27'!Z46</f>
        <v>181.1</v>
      </c>
      <c r="AB34" s="20">
        <f>'EUROSTAT data 2015 EU27'!AA46</f>
        <v>93.48</v>
      </c>
      <c r="AC34" s="20">
        <f>'EUROSTAT data 2015 EU27'!AB46</f>
        <v>615.72</v>
      </c>
      <c r="AD34" s="20">
        <f>'EUROSTAT data 2015 EU27'!AC46</f>
        <v>6.51</v>
      </c>
      <c r="AE34" s="20">
        <f>'EUROSTAT data 2015 EU27'!AD46</f>
        <v>170.82</v>
      </c>
      <c r="AF34" s="20">
        <f>'EUROSTAT data 2015 EU27'!AE46</f>
        <v>660.61</v>
      </c>
      <c r="AG34" s="20">
        <f>'EUROSTAT data 2015 EU27'!AF46</f>
        <v>1224.95</v>
      </c>
      <c r="AH34" s="20">
        <f>'EUROSTAT data 2015 EU27'!AG46</f>
        <v>6946</v>
      </c>
      <c r="AI34" s="20">
        <f>'EUROSTAT data 2015 EU27'!AH46</f>
        <v>202.49</v>
      </c>
      <c r="AJ34" s="20">
        <f>'EUROSTAT data 2015 EU27'!AI46</f>
        <v>2530</v>
      </c>
      <c r="AK34" s="20">
        <f>'EUROSTAT data 2015 EU27'!AJ46</f>
        <v>15521.35</v>
      </c>
      <c r="AL34" s="20">
        <f>'EUROSTAT data 2015 EU27'!AK46</f>
        <v>95.05</v>
      </c>
      <c r="AM34" s="20">
        <f>'EUROSTAT data 2015 EU27'!AL46</f>
        <v>4846.91</v>
      </c>
      <c r="AN34" s="20">
        <f>'EUROSTAT data 2015 EU27'!AM46</f>
        <v>111.26</v>
      </c>
      <c r="AO34" s="20">
        <f>'EUROSTAT data 2015 EU27'!AN46</f>
        <v>155.82</v>
      </c>
      <c r="AP34" s="20">
        <f>'EUROSTAT data 2015 EU27'!AO46</f>
        <v>97.81</v>
      </c>
      <c r="AQ34" s="20">
        <f>'EUROSTAT data 2015 EU27'!AP46</f>
        <v>12.82</v>
      </c>
      <c r="AR34" s="20">
        <f>'EUROSTAT data 2015 EU27'!AQ46</f>
        <v>113.46</v>
      </c>
      <c r="AS34" s="20">
        <f>'EUROSTAT data 2015 EU27'!AR46</f>
        <v>82.14</v>
      </c>
      <c r="AT34" s="20">
        <f>'EUROSTAT data 2015 EU27'!AS46</f>
        <v>23.84</v>
      </c>
      <c r="AU34" s="20">
        <f>'EUROSTAT data 2015 EU27'!AT46</f>
        <v>1.88</v>
      </c>
      <c r="AV34" s="20">
        <f>'EUROSTAT data 2015 EU27'!AU46</f>
        <v>17.52</v>
      </c>
      <c r="AW34" s="20">
        <f>'EUROSTAT data 2015 EU27'!AV46</f>
        <v>34.61</v>
      </c>
      <c r="AX34" s="20">
        <f>'EUROSTAT data 2015 EU27'!AW46</f>
        <v>87.48</v>
      </c>
      <c r="AY34" s="20">
        <f>'EUROSTAT data 2015 EU27'!AX46</f>
        <v>67.84</v>
      </c>
      <c r="AZ34" s="20">
        <f>'EUROSTAT data 2015 EU27'!AY46</f>
        <v>20.28</v>
      </c>
      <c r="BA34" s="20">
        <f>'EUROSTAT data 2015 EU27'!AZ46</f>
        <v>62.19</v>
      </c>
      <c r="BB34" s="20">
        <f>'EUROSTAT data 2015 EU27'!BA46</f>
        <v>32.520000000000003</v>
      </c>
      <c r="BC34" s="20">
        <f>'EUROSTAT data 2015 EU27'!BB46</f>
        <v>133.12</v>
      </c>
      <c r="BD34" s="20">
        <f>'EUROSTAT data 2015 EU27'!BC46</f>
        <v>13.99</v>
      </c>
      <c r="BE34" s="20">
        <f>'EUROSTAT data 2015 EU27'!BD46</f>
        <v>471.42</v>
      </c>
      <c r="BF34" s="20">
        <f>'EUROSTAT data 2015 EU27'!BE46</f>
        <v>105.38</v>
      </c>
      <c r="BG34" s="20">
        <f>'EUROSTAT data 2015 EU27'!BF46</f>
        <v>159.88999999999999</v>
      </c>
      <c r="BH34" s="20">
        <f>'EUROSTAT data 2015 EU27'!BG46</f>
        <v>120.85</v>
      </c>
      <c r="BI34" s="20">
        <f>'EUROSTAT data 2015 EU27'!BH46</f>
        <v>114.99</v>
      </c>
      <c r="BJ34" s="20">
        <f>'EUROSTAT data 2015 EU27'!BI46</f>
        <v>71.680000000000007</v>
      </c>
      <c r="BK34" s="20">
        <f>'EUROSTAT data 2015 EU27'!BJ46</f>
        <v>22.05</v>
      </c>
      <c r="BL34" s="20">
        <f>'EUROSTAT data 2015 EU27'!BK46</f>
        <v>23.52</v>
      </c>
      <c r="BM34" s="20">
        <f>'EUROSTAT data 2015 EU27'!BL46</f>
        <v>50.71</v>
      </c>
      <c r="BN34" s="20">
        <f>'EUROSTAT data 2015 EU27'!BM46</f>
        <v>5.15</v>
      </c>
      <c r="BO34" s="20">
        <f>'EUROSTAT data 2015 EU27'!BN46</f>
        <v>14.29</v>
      </c>
      <c r="BP34" s="20">
        <f>'EUROSTAT data 2015 EU27'!BO46</f>
        <v>0</v>
      </c>
      <c r="BQ34" s="20">
        <f>'EUROSTAT data 2015 EU27'!BP46</f>
        <v>0</v>
      </c>
    </row>
    <row r="35" spans="5:69" x14ac:dyDescent="0.35">
      <c r="E35" t="str">
        <f>'EUROSTAT data 2015 EU27'!C212</f>
        <v>ISIC 51</v>
      </c>
      <c r="F35" s="20">
        <f>'EUROSTAT data 2015 EU27'!E47</f>
        <v>90.39</v>
      </c>
      <c r="G35" s="20">
        <f>'EUROSTAT data 2015 EU27'!F47</f>
        <v>37.61</v>
      </c>
      <c r="H35" s="20">
        <f>'EUROSTAT data 2015 EU27'!G47</f>
        <v>20.22</v>
      </c>
      <c r="I35" s="20">
        <f>'EUROSTAT data 2015 EU27'!H47</f>
        <v>104.44</v>
      </c>
      <c r="J35" s="20">
        <f>'EUROSTAT data 2015 EU27'!I47</f>
        <v>900.75</v>
      </c>
      <c r="K35" s="20">
        <f>'EUROSTAT data 2015 EU27'!J47</f>
        <v>172.52</v>
      </c>
      <c r="L35" s="20">
        <f>'EUROSTAT data 2015 EU27'!K47</f>
        <v>87.29</v>
      </c>
      <c r="M35" s="20">
        <f>'EUROSTAT data 2015 EU27'!L47</f>
        <v>154.71</v>
      </c>
      <c r="N35" s="20">
        <f>'EUROSTAT data 2015 EU27'!M47</f>
        <v>68.459999999999994</v>
      </c>
      <c r="O35" s="20">
        <f>'EUROSTAT data 2015 EU27'!N47</f>
        <v>196.54</v>
      </c>
      <c r="P35" s="20">
        <f>'EUROSTAT data 2015 EU27'!O47</f>
        <v>619.55999999999995</v>
      </c>
      <c r="Q35" s="20">
        <f>'EUROSTAT data 2015 EU27'!P47</f>
        <v>289.04000000000002</v>
      </c>
      <c r="R35" s="20">
        <f>'EUROSTAT data 2015 EU27'!Q47</f>
        <v>258.63</v>
      </c>
      <c r="S35" s="20">
        <f>'EUROSTAT data 2015 EU27'!R47</f>
        <v>239.72</v>
      </c>
      <c r="T35" s="20">
        <f>'EUROSTAT data 2015 EU27'!S47</f>
        <v>214.04</v>
      </c>
      <c r="U35" s="20">
        <f>'EUROSTAT data 2015 EU27'!T47</f>
        <v>382.18</v>
      </c>
      <c r="V35" s="20">
        <f>'EUROSTAT data 2015 EU27'!U47</f>
        <v>767.83</v>
      </c>
      <c r="W35" s="20">
        <f>'EUROSTAT data 2015 EU27'!V47</f>
        <v>373.37</v>
      </c>
      <c r="X35" s="20">
        <f>'EUROSTAT data 2015 EU27'!W47</f>
        <v>1080.1099999999999</v>
      </c>
      <c r="Y35" s="20">
        <f>'EUROSTAT data 2015 EU27'!X47</f>
        <v>621.94000000000005</v>
      </c>
      <c r="Z35" s="20">
        <f>'EUROSTAT data 2015 EU27'!Y47</f>
        <v>223.46</v>
      </c>
      <c r="AA35" s="20">
        <f>'EUROSTAT data 2015 EU27'!Z47</f>
        <v>326.39999999999998</v>
      </c>
      <c r="AB35" s="20">
        <f>'EUROSTAT data 2015 EU27'!AA47</f>
        <v>244.48</v>
      </c>
      <c r="AC35" s="20">
        <f>'EUROSTAT data 2015 EU27'!AB47</f>
        <v>516.48</v>
      </c>
      <c r="AD35" s="20">
        <f>'EUROSTAT data 2015 EU27'!AC47</f>
        <v>17.05</v>
      </c>
      <c r="AE35" s="20">
        <f>'EUROSTAT data 2015 EU27'!AD47</f>
        <v>163.47</v>
      </c>
      <c r="AF35" s="20">
        <f>'EUROSTAT data 2015 EU27'!AE47</f>
        <v>709.24</v>
      </c>
      <c r="AG35" s="20">
        <f>'EUROSTAT data 2015 EU27'!AF47</f>
        <v>329.44</v>
      </c>
      <c r="AH35" s="20">
        <f>'EUROSTAT data 2015 EU27'!AG47</f>
        <v>2922.15</v>
      </c>
      <c r="AI35" s="20">
        <f>'EUROSTAT data 2015 EU27'!AH47</f>
        <v>1007.99</v>
      </c>
      <c r="AJ35" s="20">
        <f>'EUROSTAT data 2015 EU27'!AI47</f>
        <v>1280.08</v>
      </c>
      <c r="AK35" s="20">
        <f>'EUROSTAT data 2015 EU27'!AJ47</f>
        <v>169.74</v>
      </c>
      <c r="AL35" s="20">
        <f>'EUROSTAT data 2015 EU27'!AK47</f>
        <v>5510.36</v>
      </c>
      <c r="AM35" s="20">
        <f>'EUROSTAT data 2015 EU27'!AL47</f>
        <v>3667.19</v>
      </c>
      <c r="AN35" s="20">
        <f>'EUROSTAT data 2015 EU27'!AM47</f>
        <v>614.33000000000004</v>
      </c>
      <c r="AO35" s="20">
        <f>'EUROSTAT data 2015 EU27'!AN47</f>
        <v>343.5</v>
      </c>
      <c r="AP35" s="20">
        <f>'EUROSTAT data 2015 EU27'!AO47</f>
        <v>198.48</v>
      </c>
      <c r="AQ35" s="20">
        <f>'EUROSTAT data 2015 EU27'!AP47</f>
        <v>254.63</v>
      </c>
      <c r="AR35" s="20">
        <f>'EUROSTAT data 2015 EU27'!AQ47</f>
        <v>281.60000000000002</v>
      </c>
      <c r="AS35" s="20">
        <f>'EUROSTAT data 2015 EU27'!AR47</f>
        <v>593.99</v>
      </c>
      <c r="AT35" s="20">
        <f>'EUROSTAT data 2015 EU27'!AS47</f>
        <v>1731.83</v>
      </c>
      <c r="AU35" s="20">
        <f>'EUROSTAT data 2015 EU27'!AT47</f>
        <v>609.29</v>
      </c>
      <c r="AV35" s="20">
        <f>'EUROSTAT data 2015 EU27'!AU47</f>
        <v>942.19</v>
      </c>
      <c r="AW35" s="20">
        <f>'EUROSTAT data 2015 EU27'!AV47</f>
        <v>171.58</v>
      </c>
      <c r="AX35" s="20">
        <f>'EUROSTAT data 2015 EU27'!AW47</f>
        <v>1513.06</v>
      </c>
      <c r="AY35" s="20">
        <f>'EUROSTAT data 2015 EU27'!AX47</f>
        <v>818.88</v>
      </c>
      <c r="AZ35" s="20">
        <f>'EUROSTAT data 2015 EU27'!AY47</f>
        <v>555.87</v>
      </c>
      <c r="BA35" s="20">
        <f>'EUROSTAT data 2015 EU27'!AZ47</f>
        <v>226.71</v>
      </c>
      <c r="BB35" s="20">
        <f>'EUROSTAT data 2015 EU27'!BA47</f>
        <v>263.98</v>
      </c>
      <c r="BC35" s="20">
        <f>'EUROSTAT data 2015 EU27'!BB47</f>
        <v>599.25</v>
      </c>
      <c r="BD35" s="20">
        <f>'EUROSTAT data 2015 EU27'!BC47</f>
        <v>137</v>
      </c>
      <c r="BE35" s="20">
        <f>'EUROSTAT data 2015 EU27'!BD47</f>
        <v>7240.8</v>
      </c>
      <c r="BF35" s="20">
        <f>'EUROSTAT data 2015 EU27'!BE47</f>
        <v>622.98</v>
      </c>
      <c r="BG35" s="20">
        <f>'EUROSTAT data 2015 EU27'!BF47</f>
        <v>2153.67</v>
      </c>
      <c r="BH35" s="20">
        <f>'EUROSTAT data 2015 EU27'!BG47</f>
        <v>644.59</v>
      </c>
      <c r="BI35" s="20">
        <f>'EUROSTAT data 2015 EU27'!BH47</f>
        <v>566.20000000000005</v>
      </c>
      <c r="BJ35" s="20">
        <f>'EUROSTAT data 2015 EU27'!BI47</f>
        <v>336.3</v>
      </c>
      <c r="BK35" s="20">
        <f>'EUROSTAT data 2015 EU27'!BJ47</f>
        <v>334.19</v>
      </c>
      <c r="BL35" s="20">
        <f>'EUROSTAT data 2015 EU27'!BK47</f>
        <v>221.03</v>
      </c>
      <c r="BM35" s="20">
        <f>'EUROSTAT data 2015 EU27'!BL47</f>
        <v>776.28</v>
      </c>
      <c r="BN35" s="20">
        <f>'EUROSTAT data 2015 EU27'!BM47</f>
        <v>27.1</v>
      </c>
      <c r="BO35" s="20">
        <f>'EUROSTAT data 2015 EU27'!BN47</f>
        <v>90.98</v>
      </c>
      <c r="BP35" s="20">
        <f>'EUROSTAT data 2015 EU27'!BO47</f>
        <v>0</v>
      </c>
      <c r="BQ35" s="20">
        <f>'EUROSTAT data 2015 EU27'!BP47</f>
        <v>0</v>
      </c>
    </row>
    <row r="36" spans="5:69" x14ac:dyDescent="0.35">
      <c r="E36" t="str">
        <f>'EUROSTAT data 2015 EU27'!C213</f>
        <v>ISIC 52</v>
      </c>
      <c r="F36" s="20">
        <f>'EUROSTAT data 2015 EU27'!E48</f>
        <v>899.75</v>
      </c>
      <c r="G36" s="20">
        <f>'EUROSTAT data 2015 EU27'!F48</f>
        <v>153.88999999999999</v>
      </c>
      <c r="H36" s="20">
        <f>'EUROSTAT data 2015 EU27'!G48</f>
        <v>349.59</v>
      </c>
      <c r="I36" s="20">
        <f>'EUROSTAT data 2015 EU27'!H48</f>
        <v>1744.61</v>
      </c>
      <c r="J36" s="20">
        <f>'EUROSTAT data 2015 EU27'!I48</f>
        <v>14583.6</v>
      </c>
      <c r="K36" s="20">
        <f>'EUROSTAT data 2015 EU27'!J48</f>
        <v>1199.55</v>
      </c>
      <c r="L36" s="20">
        <f>'EUROSTAT data 2015 EU27'!K48</f>
        <v>1623.15</v>
      </c>
      <c r="M36" s="20">
        <f>'EUROSTAT data 2015 EU27'!L48</f>
        <v>2922.16</v>
      </c>
      <c r="N36" s="20">
        <f>'EUROSTAT data 2015 EU27'!M48</f>
        <v>589.20000000000005</v>
      </c>
      <c r="O36" s="20">
        <f>'EUROSTAT data 2015 EU27'!N48</f>
        <v>4045.69</v>
      </c>
      <c r="P36" s="20">
        <f>'EUROSTAT data 2015 EU27'!O48</f>
        <v>5355.86</v>
      </c>
      <c r="Q36" s="20">
        <f>'EUROSTAT data 2015 EU27'!P48</f>
        <v>1191.79</v>
      </c>
      <c r="R36" s="20">
        <f>'EUROSTAT data 2015 EU27'!Q48</f>
        <v>2327.4699999999998</v>
      </c>
      <c r="S36" s="20">
        <f>'EUROSTAT data 2015 EU27'!R48</f>
        <v>2896.45</v>
      </c>
      <c r="T36" s="20">
        <f>'EUROSTAT data 2015 EU27'!S48</f>
        <v>3506.6</v>
      </c>
      <c r="U36" s="20">
        <f>'EUROSTAT data 2015 EU27'!T48</f>
        <v>2498.38</v>
      </c>
      <c r="V36" s="20">
        <f>'EUROSTAT data 2015 EU27'!U48</f>
        <v>1744.28</v>
      </c>
      <c r="W36" s="20">
        <f>'EUROSTAT data 2015 EU27'!V48</f>
        <v>2014.33</v>
      </c>
      <c r="X36" s="20">
        <f>'EUROSTAT data 2015 EU27'!W48</f>
        <v>5181.8599999999997</v>
      </c>
      <c r="Y36" s="20">
        <f>'EUROSTAT data 2015 EU27'!X48</f>
        <v>7018.48</v>
      </c>
      <c r="Z36" s="20">
        <f>'EUROSTAT data 2015 EU27'!Y48</f>
        <v>1090.43</v>
      </c>
      <c r="AA36" s="20">
        <f>'EUROSTAT data 2015 EU27'!Z48</f>
        <v>1313.85</v>
      </c>
      <c r="AB36" s="20">
        <f>'EUROSTAT data 2015 EU27'!AA48</f>
        <v>894.24</v>
      </c>
      <c r="AC36" s="20">
        <f>'EUROSTAT data 2015 EU27'!AB48</f>
        <v>3423.12</v>
      </c>
      <c r="AD36" s="20">
        <f>'EUROSTAT data 2015 EU27'!AC48</f>
        <v>210.35</v>
      </c>
      <c r="AE36" s="20">
        <f>'EUROSTAT data 2015 EU27'!AD48</f>
        <v>1336.73</v>
      </c>
      <c r="AF36" s="20">
        <f>'EUROSTAT data 2015 EU27'!AE48</f>
        <v>6053.33</v>
      </c>
      <c r="AG36" s="20">
        <f>'EUROSTAT data 2015 EU27'!AF48</f>
        <v>3870.22</v>
      </c>
      <c r="AH36" s="20">
        <f>'EUROSTAT data 2015 EU27'!AG48</f>
        <v>65825.13</v>
      </c>
      <c r="AI36" s="20">
        <f>'EUROSTAT data 2015 EU27'!AH48</f>
        <v>11329.48</v>
      </c>
      <c r="AJ36" s="20">
        <f>'EUROSTAT data 2015 EU27'!AI48</f>
        <v>60613.46</v>
      </c>
      <c r="AK36" s="20">
        <f>'EUROSTAT data 2015 EU27'!AJ48</f>
        <v>38019.040000000001</v>
      </c>
      <c r="AL36" s="20">
        <f>'EUROSTAT data 2015 EU27'!AK48</f>
        <v>18423.43</v>
      </c>
      <c r="AM36" s="20">
        <f>'EUROSTAT data 2015 EU27'!AL48</f>
        <v>95581.32</v>
      </c>
      <c r="AN36" s="20">
        <f>'EUROSTAT data 2015 EU27'!AM48</f>
        <v>10533.47</v>
      </c>
      <c r="AO36" s="20">
        <f>'EUROSTAT data 2015 EU27'!AN48</f>
        <v>1877.1</v>
      </c>
      <c r="AP36" s="20">
        <f>'EUROSTAT data 2015 EU27'!AO48</f>
        <v>1246.8</v>
      </c>
      <c r="AQ36" s="20">
        <f>'EUROSTAT data 2015 EU27'!AP48</f>
        <v>369.1</v>
      </c>
      <c r="AR36" s="20">
        <f>'EUROSTAT data 2015 EU27'!AQ48</f>
        <v>1016.84</v>
      </c>
      <c r="AS36" s="20">
        <f>'EUROSTAT data 2015 EU27'!AR48</f>
        <v>1166.78</v>
      </c>
      <c r="AT36" s="20">
        <f>'EUROSTAT data 2015 EU27'!AS48</f>
        <v>218.38</v>
      </c>
      <c r="AU36" s="20">
        <f>'EUROSTAT data 2015 EU27'!AT48</f>
        <v>152.88999999999999</v>
      </c>
      <c r="AV36" s="20">
        <f>'EUROSTAT data 2015 EU27'!AU48</f>
        <v>190.45</v>
      </c>
      <c r="AW36" s="20">
        <f>'EUROSTAT data 2015 EU27'!AV48</f>
        <v>842.77</v>
      </c>
      <c r="AX36" s="20">
        <f>'EUROSTAT data 2015 EU27'!AW48</f>
        <v>2521.61</v>
      </c>
      <c r="AY36" s="20">
        <f>'EUROSTAT data 2015 EU27'!AX48</f>
        <v>1104.08</v>
      </c>
      <c r="AZ36" s="20">
        <f>'EUROSTAT data 2015 EU27'!AY48</f>
        <v>413.4</v>
      </c>
      <c r="BA36" s="20">
        <f>'EUROSTAT data 2015 EU27'!AZ48</f>
        <v>346.04</v>
      </c>
      <c r="BB36" s="20">
        <f>'EUROSTAT data 2015 EU27'!BA48</f>
        <v>783.64</v>
      </c>
      <c r="BC36" s="20">
        <f>'EUROSTAT data 2015 EU27'!BB48</f>
        <v>1430.88</v>
      </c>
      <c r="BD36" s="20">
        <f>'EUROSTAT data 2015 EU27'!BC48</f>
        <v>218.72</v>
      </c>
      <c r="BE36" s="20">
        <f>'EUROSTAT data 2015 EU27'!BD48</f>
        <v>839.43</v>
      </c>
      <c r="BF36" s="20">
        <f>'EUROSTAT data 2015 EU27'!BE48</f>
        <v>2061.77</v>
      </c>
      <c r="BG36" s="20">
        <f>'EUROSTAT data 2015 EU27'!BF48</f>
        <v>2216.81</v>
      </c>
      <c r="BH36" s="20">
        <f>'EUROSTAT data 2015 EU27'!BG48</f>
        <v>454.76</v>
      </c>
      <c r="BI36" s="20">
        <f>'EUROSTAT data 2015 EU27'!BH48</f>
        <v>487.98</v>
      </c>
      <c r="BJ36" s="20">
        <f>'EUROSTAT data 2015 EU27'!BI48</f>
        <v>142.94</v>
      </c>
      <c r="BK36" s="20">
        <f>'EUROSTAT data 2015 EU27'!BJ48</f>
        <v>416.24</v>
      </c>
      <c r="BL36" s="20">
        <f>'EUROSTAT data 2015 EU27'!BK48</f>
        <v>329.59</v>
      </c>
      <c r="BM36" s="20">
        <f>'EUROSTAT data 2015 EU27'!BL48</f>
        <v>160.93</v>
      </c>
      <c r="BN36" s="20">
        <f>'EUROSTAT data 2015 EU27'!BM48</f>
        <v>132.09</v>
      </c>
      <c r="BO36" s="20">
        <f>'EUROSTAT data 2015 EU27'!BN48</f>
        <v>250.28</v>
      </c>
      <c r="BP36" s="20">
        <f>'EUROSTAT data 2015 EU27'!BO48</f>
        <v>0</v>
      </c>
      <c r="BQ36" s="20">
        <f>'EUROSTAT data 2015 EU27'!BP48</f>
        <v>0</v>
      </c>
    </row>
    <row r="37" spans="5:69" x14ac:dyDescent="0.35">
      <c r="E37" t="str">
        <f>'EUROSTAT data 2015 EU27'!C214</f>
        <v>ISIC 53</v>
      </c>
      <c r="F37" s="20">
        <f>'EUROSTAT data 2015 EU27'!E49</f>
        <v>122.6</v>
      </c>
      <c r="G37" s="20">
        <f>'EUROSTAT data 2015 EU27'!F49</f>
        <v>28.69</v>
      </c>
      <c r="H37" s="20">
        <f>'EUROSTAT data 2015 EU27'!G49</f>
        <v>6.48</v>
      </c>
      <c r="I37" s="20">
        <f>'EUROSTAT data 2015 EU27'!H49</f>
        <v>79.27</v>
      </c>
      <c r="J37" s="20">
        <f>'EUROSTAT data 2015 EU27'!I49</f>
        <v>785.65</v>
      </c>
      <c r="K37" s="20">
        <f>'EUROSTAT data 2015 EU27'!J49</f>
        <v>253.26</v>
      </c>
      <c r="L37" s="20">
        <f>'EUROSTAT data 2015 EU27'!K49</f>
        <v>79.42</v>
      </c>
      <c r="M37" s="20">
        <f>'EUROSTAT data 2015 EU27'!L49</f>
        <v>128.65</v>
      </c>
      <c r="N37" s="20">
        <f>'EUROSTAT data 2015 EU27'!M49</f>
        <v>322.18</v>
      </c>
      <c r="O37" s="20">
        <f>'EUROSTAT data 2015 EU27'!N49</f>
        <v>188.61</v>
      </c>
      <c r="P37" s="20">
        <f>'EUROSTAT data 2015 EU27'!O49</f>
        <v>1499.12</v>
      </c>
      <c r="Q37" s="20">
        <f>'EUROSTAT data 2015 EU27'!P49</f>
        <v>728.16</v>
      </c>
      <c r="R37" s="20">
        <f>'EUROSTAT data 2015 EU27'!Q49</f>
        <v>398.53</v>
      </c>
      <c r="S37" s="20">
        <f>'EUROSTAT data 2015 EU27'!R49</f>
        <v>171.37</v>
      </c>
      <c r="T37" s="20">
        <f>'EUROSTAT data 2015 EU27'!S49</f>
        <v>221.05</v>
      </c>
      <c r="U37" s="20">
        <f>'EUROSTAT data 2015 EU27'!T49</f>
        <v>674.77</v>
      </c>
      <c r="V37" s="20">
        <f>'EUROSTAT data 2015 EU27'!U49</f>
        <v>1140.07</v>
      </c>
      <c r="W37" s="20">
        <f>'EUROSTAT data 2015 EU27'!V49</f>
        <v>1166.8800000000001</v>
      </c>
      <c r="X37" s="20">
        <f>'EUROSTAT data 2015 EU27'!W49</f>
        <v>2462.92</v>
      </c>
      <c r="Y37" s="20">
        <f>'EUROSTAT data 2015 EU27'!X49</f>
        <v>1162.76</v>
      </c>
      <c r="Z37" s="20">
        <f>'EUROSTAT data 2015 EU27'!Y49</f>
        <v>87.88</v>
      </c>
      <c r="AA37" s="20">
        <f>'EUROSTAT data 2015 EU27'!Z49</f>
        <v>563.84</v>
      </c>
      <c r="AB37" s="20">
        <f>'EUROSTAT data 2015 EU27'!AA49</f>
        <v>354.55</v>
      </c>
      <c r="AC37" s="20">
        <f>'EUROSTAT data 2015 EU27'!AB49</f>
        <v>1373.61</v>
      </c>
      <c r="AD37" s="20">
        <f>'EUROSTAT data 2015 EU27'!AC49</f>
        <v>274.91000000000003</v>
      </c>
      <c r="AE37" s="20">
        <f>'EUROSTAT data 2015 EU27'!AD49</f>
        <v>702.89</v>
      </c>
      <c r="AF37" s="20">
        <f>'EUROSTAT data 2015 EU27'!AE49</f>
        <v>988.22</v>
      </c>
      <c r="AG37" s="20">
        <f>'EUROSTAT data 2015 EU27'!AF49</f>
        <v>796.76</v>
      </c>
      <c r="AH37" s="20">
        <f>'EUROSTAT data 2015 EU27'!AG49</f>
        <v>7302.27</v>
      </c>
      <c r="AI37" s="20">
        <f>'EUROSTAT data 2015 EU27'!AH49</f>
        <v>13230.84</v>
      </c>
      <c r="AJ37" s="20">
        <f>'EUROSTAT data 2015 EU27'!AI49</f>
        <v>1827.22</v>
      </c>
      <c r="AK37" s="20">
        <f>'EUROSTAT data 2015 EU27'!AJ49</f>
        <v>115.44</v>
      </c>
      <c r="AL37" s="20">
        <f>'EUROSTAT data 2015 EU27'!AK49</f>
        <v>252.6</v>
      </c>
      <c r="AM37" s="20">
        <f>'EUROSTAT data 2015 EU27'!AL49</f>
        <v>1553.61</v>
      </c>
      <c r="AN37" s="20">
        <f>'EUROSTAT data 2015 EU27'!AM49</f>
        <v>6739.9</v>
      </c>
      <c r="AO37" s="20">
        <f>'EUROSTAT data 2015 EU27'!AN49</f>
        <v>1593.67</v>
      </c>
      <c r="AP37" s="20">
        <f>'EUROSTAT data 2015 EU27'!AO49</f>
        <v>1658.87</v>
      </c>
      <c r="AQ37" s="20">
        <f>'EUROSTAT data 2015 EU27'!AP49</f>
        <v>423.56</v>
      </c>
      <c r="AR37" s="20">
        <f>'EUROSTAT data 2015 EU27'!AQ49</f>
        <v>4281.12</v>
      </c>
      <c r="AS37" s="20">
        <f>'EUROSTAT data 2015 EU27'!AR49</f>
        <v>1217.1099999999999</v>
      </c>
      <c r="AT37" s="20">
        <f>'EUROSTAT data 2015 EU27'!AS49</f>
        <v>2732.26</v>
      </c>
      <c r="AU37" s="20">
        <f>'EUROSTAT data 2015 EU27'!AT49</f>
        <v>1424.38</v>
      </c>
      <c r="AV37" s="20">
        <f>'EUROSTAT data 2015 EU27'!AU49</f>
        <v>1271.31</v>
      </c>
      <c r="AW37" s="20">
        <f>'EUROSTAT data 2015 EU27'!AV49</f>
        <v>703.24</v>
      </c>
      <c r="AX37" s="20">
        <f>'EUROSTAT data 2015 EU27'!AW49</f>
        <v>2580.33</v>
      </c>
      <c r="AY37" s="20">
        <f>'EUROSTAT data 2015 EU27'!AX49</f>
        <v>874.27</v>
      </c>
      <c r="AZ37" s="20">
        <f>'EUROSTAT data 2015 EU27'!AY49</f>
        <v>431.31</v>
      </c>
      <c r="BA37" s="20">
        <f>'EUROSTAT data 2015 EU27'!AZ49</f>
        <v>490.45</v>
      </c>
      <c r="BB37" s="20">
        <f>'EUROSTAT data 2015 EU27'!BA49</f>
        <v>551.88</v>
      </c>
      <c r="BC37" s="20">
        <f>'EUROSTAT data 2015 EU27'!BB49</f>
        <v>558.63</v>
      </c>
      <c r="BD37" s="20">
        <f>'EUROSTAT data 2015 EU27'!BC49</f>
        <v>828.68</v>
      </c>
      <c r="BE37" s="20">
        <f>'EUROSTAT data 2015 EU27'!BD49</f>
        <v>317.3</v>
      </c>
      <c r="BF37" s="20">
        <f>'EUROSTAT data 2015 EU27'!BE49</f>
        <v>1576.09</v>
      </c>
      <c r="BG37" s="20">
        <f>'EUROSTAT data 2015 EU27'!BF49</f>
        <v>6865.02</v>
      </c>
      <c r="BH37" s="20">
        <f>'EUROSTAT data 2015 EU27'!BG49</f>
        <v>997.39</v>
      </c>
      <c r="BI37" s="20">
        <f>'EUROSTAT data 2015 EU27'!BH49</f>
        <v>1052.3900000000001</v>
      </c>
      <c r="BJ37" s="20">
        <f>'EUROSTAT data 2015 EU27'!BI49</f>
        <v>981.25</v>
      </c>
      <c r="BK37" s="20">
        <f>'EUROSTAT data 2015 EU27'!BJ49</f>
        <v>728.92</v>
      </c>
      <c r="BL37" s="20">
        <f>'EUROSTAT data 2015 EU27'!BK49</f>
        <v>346.85</v>
      </c>
      <c r="BM37" s="20">
        <f>'EUROSTAT data 2015 EU27'!BL49</f>
        <v>640.02</v>
      </c>
      <c r="BN37" s="20">
        <f>'EUROSTAT data 2015 EU27'!BM49</f>
        <v>47.32</v>
      </c>
      <c r="BO37" s="20">
        <f>'EUROSTAT data 2015 EU27'!BN49</f>
        <v>225.63</v>
      </c>
      <c r="BP37" s="20">
        <f>'EUROSTAT data 2015 EU27'!BO49</f>
        <v>0</v>
      </c>
      <c r="BQ37" s="20">
        <f>'EUROSTAT data 2015 EU27'!BP49</f>
        <v>0</v>
      </c>
    </row>
    <row r="38" spans="5:69" x14ac:dyDescent="0.35">
      <c r="E38" t="str">
        <f>'EUROSTAT data 2015 EU27'!C215</f>
        <v>ISIC 55-56</v>
      </c>
      <c r="F38" s="20">
        <f>'EUROSTAT data 2015 EU27'!E50</f>
        <v>330.61</v>
      </c>
      <c r="G38" s="20">
        <f>'EUROSTAT data 2015 EU27'!F50</f>
        <v>47.18</v>
      </c>
      <c r="H38" s="20">
        <f>'EUROSTAT data 2015 EU27'!G50</f>
        <v>11.64</v>
      </c>
      <c r="I38" s="20">
        <f>'EUROSTAT data 2015 EU27'!H50</f>
        <v>280.89999999999998</v>
      </c>
      <c r="J38" s="20">
        <f>'EUROSTAT data 2015 EU27'!I50</f>
        <v>1496.67</v>
      </c>
      <c r="K38" s="20">
        <f>'EUROSTAT data 2015 EU27'!J50</f>
        <v>698.53</v>
      </c>
      <c r="L38" s="20">
        <f>'EUROSTAT data 2015 EU27'!K50</f>
        <v>362.18</v>
      </c>
      <c r="M38" s="20">
        <f>'EUROSTAT data 2015 EU27'!L50</f>
        <v>162.49</v>
      </c>
      <c r="N38" s="20">
        <f>'EUROSTAT data 2015 EU27'!M50</f>
        <v>209.46</v>
      </c>
      <c r="O38" s="20">
        <f>'EUROSTAT data 2015 EU27'!N50</f>
        <v>372.44</v>
      </c>
      <c r="P38" s="20">
        <f>'EUROSTAT data 2015 EU27'!O50</f>
        <v>1386.83</v>
      </c>
      <c r="Q38" s="20">
        <f>'EUROSTAT data 2015 EU27'!P50</f>
        <v>578.57000000000005</v>
      </c>
      <c r="R38" s="20">
        <f>'EUROSTAT data 2015 EU27'!Q50</f>
        <v>959.92</v>
      </c>
      <c r="S38" s="20">
        <f>'EUROSTAT data 2015 EU27'!R50</f>
        <v>580.80999999999995</v>
      </c>
      <c r="T38" s="20">
        <f>'EUROSTAT data 2015 EU27'!S50</f>
        <v>1097.0899999999999</v>
      </c>
      <c r="U38" s="20">
        <f>'EUROSTAT data 2015 EU27'!T50</f>
        <v>1553.95</v>
      </c>
      <c r="V38" s="20">
        <f>'EUROSTAT data 2015 EU27'!U50</f>
        <v>759.29</v>
      </c>
      <c r="W38" s="20">
        <f>'EUROSTAT data 2015 EU27'!V50</f>
        <v>925.94</v>
      </c>
      <c r="X38" s="20">
        <f>'EUROSTAT data 2015 EU27'!W50</f>
        <v>2475.35</v>
      </c>
      <c r="Y38" s="20">
        <f>'EUROSTAT data 2015 EU27'!X50</f>
        <v>884.05</v>
      </c>
      <c r="Z38" s="20">
        <f>'EUROSTAT data 2015 EU27'!Y50</f>
        <v>523.02</v>
      </c>
      <c r="AA38" s="20">
        <f>'EUROSTAT data 2015 EU27'!Z50</f>
        <v>708.81</v>
      </c>
      <c r="AB38" s="20">
        <f>'EUROSTAT data 2015 EU27'!AA50</f>
        <v>1070.18</v>
      </c>
      <c r="AC38" s="20">
        <f>'EUROSTAT data 2015 EU27'!AB50</f>
        <v>2402.89</v>
      </c>
      <c r="AD38" s="20">
        <f>'EUROSTAT data 2015 EU27'!AC50</f>
        <v>234.18</v>
      </c>
      <c r="AE38" s="20">
        <f>'EUROSTAT data 2015 EU27'!AD50</f>
        <v>578.04999999999995</v>
      </c>
      <c r="AF38" s="20">
        <f>'EUROSTAT data 2015 EU27'!AE50</f>
        <v>5967.63</v>
      </c>
      <c r="AG38" s="20">
        <f>'EUROSTAT data 2015 EU27'!AF50</f>
        <v>1556.77</v>
      </c>
      <c r="AH38" s="20">
        <f>'EUROSTAT data 2015 EU27'!AG50</f>
        <v>10261.91</v>
      </c>
      <c r="AI38" s="20">
        <f>'EUROSTAT data 2015 EU27'!AH50</f>
        <v>4461.7299999999996</v>
      </c>
      <c r="AJ38" s="20">
        <f>'EUROSTAT data 2015 EU27'!AI50</f>
        <v>3369.31</v>
      </c>
      <c r="AK38" s="20">
        <f>'EUROSTAT data 2015 EU27'!AJ50</f>
        <v>890.09</v>
      </c>
      <c r="AL38" s="20">
        <f>'EUROSTAT data 2015 EU27'!AK50</f>
        <v>2448.98</v>
      </c>
      <c r="AM38" s="20">
        <f>'EUROSTAT data 2015 EU27'!AL50</f>
        <v>2172.8200000000002</v>
      </c>
      <c r="AN38" s="20">
        <f>'EUROSTAT data 2015 EU27'!AM50</f>
        <v>242.55</v>
      </c>
      <c r="AO38" s="20">
        <f>'EUROSTAT data 2015 EU27'!AN50</f>
        <v>4541.2</v>
      </c>
      <c r="AP38" s="20">
        <f>'EUROSTAT data 2015 EU27'!AO50</f>
        <v>533.72</v>
      </c>
      <c r="AQ38" s="20">
        <f>'EUROSTAT data 2015 EU27'!AP50</f>
        <v>1276.3399999999999</v>
      </c>
      <c r="AR38" s="20">
        <f>'EUROSTAT data 2015 EU27'!AQ50</f>
        <v>1247.08</v>
      </c>
      <c r="AS38" s="20">
        <f>'EUROSTAT data 2015 EU27'!AR50</f>
        <v>2908.71</v>
      </c>
      <c r="AT38" s="20">
        <f>'EUROSTAT data 2015 EU27'!AS50</f>
        <v>2250.02</v>
      </c>
      <c r="AU38" s="20">
        <f>'EUROSTAT data 2015 EU27'!AT50</f>
        <v>795.4</v>
      </c>
      <c r="AV38" s="20">
        <f>'EUROSTAT data 2015 EU27'!AU50</f>
        <v>1694.16</v>
      </c>
      <c r="AW38" s="20">
        <f>'EUROSTAT data 2015 EU27'!AV50</f>
        <v>1684.09</v>
      </c>
      <c r="AX38" s="20">
        <f>'EUROSTAT data 2015 EU27'!AW50</f>
        <v>4529</v>
      </c>
      <c r="AY38" s="20">
        <f>'EUROSTAT data 2015 EU27'!AX50</f>
        <v>2322.17</v>
      </c>
      <c r="AZ38" s="20">
        <f>'EUROSTAT data 2015 EU27'!AY50</f>
        <v>1155.9000000000001</v>
      </c>
      <c r="BA38" s="20">
        <f>'EUROSTAT data 2015 EU27'!AZ50</f>
        <v>562.09</v>
      </c>
      <c r="BB38" s="20">
        <f>'EUROSTAT data 2015 EU27'!BA50</f>
        <v>632.76</v>
      </c>
      <c r="BC38" s="20">
        <f>'EUROSTAT data 2015 EU27'!BB50</f>
        <v>1709.01</v>
      </c>
      <c r="BD38" s="20">
        <f>'EUROSTAT data 2015 EU27'!BC50</f>
        <v>536.29</v>
      </c>
      <c r="BE38" s="20">
        <f>'EUROSTAT data 2015 EU27'!BD50</f>
        <v>12580.94</v>
      </c>
      <c r="BF38" s="20">
        <f>'EUROSTAT data 2015 EU27'!BE50</f>
        <v>3914.1</v>
      </c>
      <c r="BG38" s="20">
        <f>'EUROSTAT data 2015 EU27'!BF50</f>
        <v>4678.4799999999996</v>
      </c>
      <c r="BH38" s="20">
        <f>'EUROSTAT data 2015 EU27'!BG50</f>
        <v>3925.68</v>
      </c>
      <c r="BI38" s="20">
        <f>'EUROSTAT data 2015 EU27'!BH50</f>
        <v>4378</v>
      </c>
      <c r="BJ38" s="20">
        <f>'EUROSTAT data 2015 EU27'!BI50</f>
        <v>3600.98</v>
      </c>
      <c r="BK38" s="20">
        <f>'EUROSTAT data 2015 EU27'!BJ50</f>
        <v>1152.31</v>
      </c>
      <c r="BL38" s="20">
        <f>'EUROSTAT data 2015 EU27'!BK50</f>
        <v>1019.43</v>
      </c>
      <c r="BM38" s="20">
        <f>'EUROSTAT data 2015 EU27'!BL50</f>
        <v>1863.94</v>
      </c>
      <c r="BN38" s="20">
        <f>'EUROSTAT data 2015 EU27'!BM50</f>
        <v>82.41</v>
      </c>
      <c r="BO38" s="20">
        <f>'EUROSTAT data 2015 EU27'!BN50</f>
        <v>1232.55</v>
      </c>
      <c r="BP38" s="20">
        <f>'EUROSTAT data 2015 EU27'!BO50</f>
        <v>0</v>
      </c>
      <c r="BQ38" s="20">
        <f>'EUROSTAT data 2015 EU27'!BP50</f>
        <v>0</v>
      </c>
    </row>
    <row r="39" spans="5:69" x14ac:dyDescent="0.35">
      <c r="E39" t="str">
        <f>'EUROSTAT data 2015 EU27'!C216</f>
        <v>ISIC 58</v>
      </c>
      <c r="F39" s="20">
        <f>'EUROSTAT data 2015 EU27'!E51</f>
        <v>244.13</v>
      </c>
      <c r="G39" s="20">
        <f>'EUROSTAT data 2015 EU27'!F51</f>
        <v>35.47</v>
      </c>
      <c r="H39" s="20">
        <f>'EUROSTAT data 2015 EU27'!G51</f>
        <v>3.99</v>
      </c>
      <c r="I39" s="20">
        <f>'EUROSTAT data 2015 EU27'!H51</f>
        <v>339.21</v>
      </c>
      <c r="J39" s="20">
        <f>'EUROSTAT data 2015 EU27'!I51</f>
        <v>927.08</v>
      </c>
      <c r="K39" s="20">
        <f>'EUROSTAT data 2015 EU27'!J51</f>
        <v>179.4</v>
      </c>
      <c r="L39" s="20">
        <f>'EUROSTAT data 2015 EU27'!K51</f>
        <v>103.43</v>
      </c>
      <c r="M39" s="20">
        <f>'EUROSTAT data 2015 EU27'!L51</f>
        <v>259.23</v>
      </c>
      <c r="N39" s="20">
        <f>'EUROSTAT data 2015 EU27'!M51</f>
        <v>959.7</v>
      </c>
      <c r="O39" s="20">
        <f>'EUROSTAT data 2015 EU27'!N51</f>
        <v>476.89</v>
      </c>
      <c r="P39" s="20">
        <f>'EUROSTAT data 2015 EU27'!O51</f>
        <v>723.93</v>
      </c>
      <c r="Q39" s="20">
        <f>'EUROSTAT data 2015 EU27'!P51</f>
        <v>858.42</v>
      </c>
      <c r="R39" s="20">
        <f>'EUROSTAT data 2015 EU27'!Q51</f>
        <v>285.64</v>
      </c>
      <c r="S39" s="20">
        <f>'EUROSTAT data 2015 EU27'!R51</f>
        <v>225</v>
      </c>
      <c r="T39" s="20">
        <f>'EUROSTAT data 2015 EU27'!S51</f>
        <v>328.54</v>
      </c>
      <c r="U39" s="20">
        <f>'EUROSTAT data 2015 EU27'!T51</f>
        <v>477.55</v>
      </c>
      <c r="V39" s="20">
        <f>'EUROSTAT data 2015 EU27'!U51</f>
        <v>599.46</v>
      </c>
      <c r="W39" s="20">
        <f>'EUROSTAT data 2015 EU27'!V51</f>
        <v>538.45000000000005</v>
      </c>
      <c r="X39" s="20">
        <f>'EUROSTAT data 2015 EU27'!W51</f>
        <v>721.61</v>
      </c>
      <c r="Y39" s="20">
        <f>'EUROSTAT data 2015 EU27'!X51</f>
        <v>923.96</v>
      </c>
      <c r="Z39" s="20">
        <f>'EUROSTAT data 2015 EU27'!Y51</f>
        <v>146.65</v>
      </c>
      <c r="AA39" s="20">
        <f>'EUROSTAT data 2015 EU27'!Z51</f>
        <v>330.38</v>
      </c>
      <c r="AB39" s="20">
        <f>'EUROSTAT data 2015 EU27'!AA51</f>
        <v>199.23</v>
      </c>
      <c r="AC39" s="20">
        <f>'EUROSTAT data 2015 EU27'!AB51</f>
        <v>660.77</v>
      </c>
      <c r="AD39" s="20">
        <f>'EUROSTAT data 2015 EU27'!AC51</f>
        <v>86.53</v>
      </c>
      <c r="AE39" s="20">
        <f>'EUROSTAT data 2015 EU27'!AD51</f>
        <v>712.85</v>
      </c>
      <c r="AF39" s="20">
        <f>'EUROSTAT data 2015 EU27'!AE51</f>
        <v>739.85</v>
      </c>
      <c r="AG39" s="20">
        <f>'EUROSTAT data 2015 EU27'!AF51</f>
        <v>783.5</v>
      </c>
      <c r="AH39" s="20">
        <f>'EUROSTAT data 2015 EU27'!AG51</f>
        <v>3196.69</v>
      </c>
      <c r="AI39" s="20">
        <f>'EUROSTAT data 2015 EU27'!AH51</f>
        <v>2007.61</v>
      </c>
      <c r="AJ39" s="20">
        <f>'EUROSTAT data 2015 EU27'!AI51</f>
        <v>496.35</v>
      </c>
      <c r="AK39" s="20">
        <f>'EUROSTAT data 2015 EU27'!AJ51</f>
        <v>96.89</v>
      </c>
      <c r="AL39" s="20">
        <f>'EUROSTAT data 2015 EU27'!AK51</f>
        <v>201.2</v>
      </c>
      <c r="AM39" s="20">
        <f>'EUROSTAT data 2015 EU27'!AL51</f>
        <v>575.71</v>
      </c>
      <c r="AN39" s="20">
        <f>'EUROSTAT data 2015 EU27'!AM51</f>
        <v>192.58</v>
      </c>
      <c r="AO39" s="20">
        <f>'EUROSTAT data 2015 EU27'!AN51</f>
        <v>1067.3900000000001</v>
      </c>
      <c r="AP39" s="20">
        <f>'EUROSTAT data 2015 EU27'!AO51</f>
        <v>4767.0200000000004</v>
      </c>
      <c r="AQ39" s="20">
        <f>'EUROSTAT data 2015 EU27'!AP51</f>
        <v>881.49</v>
      </c>
      <c r="AR39" s="20">
        <f>'EUROSTAT data 2015 EU27'!AQ51</f>
        <v>1159.79</v>
      </c>
      <c r="AS39" s="20">
        <f>'EUROSTAT data 2015 EU27'!AR51</f>
        <v>3158.03</v>
      </c>
      <c r="AT39" s="20">
        <f>'EUROSTAT data 2015 EU27'!AS51</f>
        <v>3368.22</v>
      </c>
      <c r="AU39" s="20">
        <f>'EUROSTAT data 2015 EU27'!AT51</f>
        <v>1292.79</v>
      </c>
      <c r="AV39" s="20">
        <f>'EUROSTAT data 2015 EU27'!AU51</f>
        <v>1974.93</v>
      </c>
      <c r="AW39" s="20">
        <f>'EUROSTAT data 2015 EU27'!AV51</f>
        <v>641.59</v>
      </c>
      <c r="AX39" s="20">
        <f>'EUROSTAT data 2015 EU27'!AW51</f>
        <v>2688.27</v>
      </c>
      <c r="AY39" s="20">
        <f>'EUROSTAT data 2015 EU27'!AX51</f>
        <v>2077.64</v>
      </c>
      <c r="AZ39" s="20">
        <f>'EUROSTAT data 2015 EU27'!AY51</f>
        <v>1868.93</v>
      </c>
      <c r="BA39" s="20">
        <f>'EUROSTAT data 2015 EU27'!AZ51</f>
        <v>5388.37</v>
      </c>
      <c r="BB39" s="20">
        <f>'EUROSTAT data 2015 EU27'!BA51</f>
        <v>1215.56</v>
      </c>
      <c r="BC39" s="20">
        <f>'EUROSTAT data 2015 EU27'!BB51</f>
        <v>517.44000000000005</v>
      </c>
      <c r="BD39" s="20">
        <f>'EUROSTAT data 2015 EU27'!BC51</f>
        <v>343.39</v>
      </c>
      <c r="BE39" s="20">
        <f>'EUROSTAT data 2015 EU27'!BD51</f>
        <v>307.64</v>
      </c>
      <c r="BF39" s="20">
        <f>'EUROSTAT data 2015 EU27'!BE51</f>
        <v>1965.18</v>
      </c>
      <c r="BG39" s="20">
        <f>'EUROSTAT data 2015 EU27'!BF51</f>
        <v>5488.13</v>
      </c>
      <c r="BH39" s="20">
        <f>'EUROSTAT data 2015 EU27'!BG51</f>
        <v>5642.4</v>
      </c>
      <c r="BI39" s="20">
        <f>'EUROSTAT data 2015 EU27'!BH51</f>
        <v>2071.4</v>
      </c>
      <c r="BJ39" s="20">
        <f>'EUROSTAT data 2015 EU27'!BI51</f>
        <v>1293.42</v>
      </c>
      <c r="BK39" s="20">
        <f>'EUROSTAT data 2015 EU27'!BJ51</f>
        <v>2310.21</v>
      </c>
      <c r="BL39" s="20">
        <f>'EUROSTAT data 2015 EU27'!BK51</f>
        <v>715.58</v>
      </c>
      <c r="BM39" s="20">
        <f>'EUROSTAT data 2015 EU27'!BL51</f>
        <v>1336.84</v>
      </c>
      <c r="BN39" s="20">
        <f>'EUROSTAT data 2015 EU27'!BM51</f>
        <v>28.81</v>
      </c>
      <c r="BO39" s="20">
        <f>'EUROSTAT data 2015 EU27'!BN51</f>
        <v>226.25</v>
      </c>
      <c r="BP39" s="20">
        <f>'EUROSTAT data 2015 EU27'!BO51</f>
        <v>0</v>
      </c>
      <c r="BQ39" s="20">
        <f>'EUROSTAT data 2015 EU27'!BP51</f>
        <v>0</v>
      </c>
    </row>
    <row r="40" spans="5:69" x14ac:dyDescent="0.35">
      <c r="E40" t="str">
        <f>'EUROSTAT data 2015 EU27'!C217</f>
        <v>ISIC 59-60</v>
      </c>
      <c r="F40" s="20">
        <f>'EUROSTAT data 2015 EU27'!E52</f>
        <v>7.17</v>
      </c>
      <c r="G40" s="20">
        <f>'EUROSTAT data 2015 EU27'!F52</f>
        <v>6.38</v>
      </c>
      <c r="H40" s="20">
        <f>'EUROSTAT data 2015 EU27'!G52</f>
        <v>7</v>
      </c>
      <c r="I40" s="20">
        <f>'EUROSTAT data 2015 EU27'!H52</f>
        <v>21.03</v>
      </c>
      <c r="J40" s="20">
        <f>'EUROSTAT data 2015 EU27'!I52</f>
        <v>952.24</v>
      </c>
      <c r="K40" s="20">
        <f>'EUROSTAT data 2015 EU27'!J52</f>
        <v>85.27</v>
      </c>
      <c r="L40" s="20">
        <f>'EUROSTAT data 2015 EU27'!K52</f>
        <v>43.35</v>
      </c>
      <c r="M40" s="20">
        <f>'EUROSTAT data 2015 EU27'!L52</f>
        <v>45.36</v>
      </c>
      <c r="N40" s="20">
        <f>'EUROSTAT data 2015 EU27'!M52</f>
        <v>211.45</v>
      </c>
      <c r="O40" s="20">
        <f>'EUROSTAT data 2015 EU27'!N52</f>
        <v>48.7</v>
      </c>
      <c r="P40" s="20">
        <f>'EUROSTAT data 2015 EU27'!O52</f>
        <v>208.04</v>
      </c>
      <c r="Q40" s="20">
        <f>'EUROSTAT data 2015 EU27'!P52</f>
        <v>175.78</v>
      </c>
      <c r="R40" s="20">
        <f>'EUROSTAT data 2015 EU27'!Q52</f>
        <v>51.74</v>
      </c>
      <c r="S40" s="20">
        <f>'EUROSTAT data 2015 EU27'!R52</f>
        <v>50.56</v>
      </c>
      <c r="T40" s="20">
        <f>'EUROSTAT data 2015 EU27'!S52</f>
        <v>40.21</v>
      </c>
      <c r="U40" s="20">
        <f>'EUROSTAT data 2015 EU27'!T52</f>
        <v>95.63</v>
      </c>
      <c r="V40" s="20">
        <f>'EUROSTAT data 2015 EU27'!U52</f>
        <v>109.9</v>
      </c>
      <c r="W40" s="20">
        <f>'EUROSTAT data 2015 EU27'!V52</f>
        <v>65.69</v>
      </c>
      <c r="X40" s="20">
        <f>'EUROSTAT data 2015 EU27'!W52</f>
        <v>116</v>
      </c>
      <c r="Y40" s="20">
        <f>'EUROSTAT data 2015 EU27'!X52</f>
        <v>109.82</v>
      </c>
      <c r="Z40" s="20">
        <f>'EUROSTAT data 2015 EU27'!Y52</f>
        <v>151.91</v>
      </c>
      <c r="AA40" s="20">
        <f>'EUROSTAT data 2015 EU27'!Z52</f>
        <v>110.7</v>
      </c>
      <c r="AB40" s="20">
        <f>'EUROSTAT data 2015 EU27'!AA52</f>
        <v>42.18</v>
      </c>
      <c r="AC40" s="20">
        <f>'EUROSTAT data 2015 EU27'!AB52</f>
        <v>221.24</v>
      </c>
      <c r="AD40" s="20">
        <f>'EUROSTAT data 2015 EU27'!AC52</f>
        <v>47.72</v>
      </c>
      <c r="AE40" s="20">
        <f>'EUROSTAT data 2015 EU27'!AD52</f>
        <v>52.93</v>
      </c>
      <c r="AF40" s="20">
        <f>'EUROSTAT data 2015 EU27'!AE52</f>
        <v>393.65</v>
      </c>
      <c r="AG40" s="20">
        <f>'EUROSTAT data 2015 EU27'!AF52</f>
        <v>376.25</v>
      </c>
      <c r="AH40" s="20">
        <f>'EUROSTAT data 2015 EU27'!AG52</f>
        <v>2204.0700000000002</v>
      </c>
      <c r="AI40" s="20">
        <f>'EUROSTAT data 2015 EU27'!AH52</f>
        <v>2001.74</v>
      </c>
      <c r="AJ40" s="20">
        <f>'EUROSTAT data 2015 EU27'!AI52</f>
        <v>117.52</v>
      </c>
      <c r="AK40" s="20">
        <f>'EUROSTAT data 2015 EU27'!AJ52</f>
        <v>79.48</v>
      </c>
      <c r="AL40" s="20">
        <f>'EUROSTAT data 2015 EU27'!AK52</f>
        <v>103.48</v>
      </c>
      <c r="AM40" s="20">
        <f>'EUROSTAT data 2015 EU27'!AL52</f>
        <v>238.31</v>
      </c>
      <c r="AN40" s="20">
        <f>'EUROSTAT data 2015 EU27'!AM52</f>
        <v>59.82</v>
      </c>
      <c r="AO40" s="20">
        <f>'EUROSTAT data 2015 EU27'!AN52</f>
        <v>1355.2</v>
      </c>
      <c r="AP40" s="20">
        <f>'EUROSTAT data 2015 EU27'!AO52</f>
        <v>1840.4</v>
      </c>
      <c r="AQ40" s="20">
        <f>'EUROSTAT data 2015 EU27'!AP52</f>
        <v>19582.48</v>
      </c>
      <c r="AR40" s="20">
        <f>'EUROSTAT data 2015 EU27'!AQ52</f>
        <v>4024.99</v>
      </c>
      <c r="AS40" s="20">
        <f>'EUROSTAT data 2015 EU27'!AR52</f>
        <v>3275.82</v>
      </c>
      <c r="AT40" s="20">
        <f>'EUROSTAT data 2015 EU27'!AS52</f>
        <v>244.03</v>
      </c>
      <c r="AU40" s="20">
        <f>'EUROSTAT data 2015 EU27'!AT52</f>
        <v>171.31</v>
      </c>
      <c r="AV40" s="20">
        <f>'EUROSTAT data 2015 EU27'!AU52</f>
        <v>76.22</v>
      </c>
      <c r="AW40" s="20">
        <f>'EUROSTAT data 2015 EU27'!AV52</f>
        <v>449.79</v>
      </c>
      <c r="AX40" s="20">
        <f>'EUROSTAT data 2015 EU27'!AW52</f>
        <v>2432.09</v>
      </c>
      <c r="AY40" s="20">
        <f>'EUROSTAT data 2015 EU27'!AX52</f>
        <v>1089.68</v>
      </c>
      <c r="AZ40" s="20">
        <f>'EUROSTAT data 2015 EU27'!AY52</f>
        <v>673.72</v>
      </c>
      <c r="BA40" s="20">
        <f>'EUROSTAT data 2015 EU27'!AZ52</f>
        <v>11197.7</v>
      </c>
      <c r="BB40" s="20">
        <f>'EUROSTAT data 2015 EU27'!BA52</f>
        <v>281.08</v>
      </c>
      <c r="BC40" s="20">
        <f>'EUROSTAT data 2015 EU27'!BB52</f>
        <v>872.91</v>
      </c>
      <c r="BD40" s="20">
        <f>'EUROSTAT data 2015 EU27'!BC52</f>
        <v>126.24</v>
      </c>
      <c r="BE40" s="20">
        <f>'EUROSTAT data 2015 EU27'!BD52</f>
        <v>79.3</v>
      </c>
      <c r="BF40" s="20">
        <f>'EUROSTAT data 2015 EU27'!BE52</f>
        <v>1488.31</v>
      </c>
      <c r="BG40" s="20">
        <f>'EUROSTAT data 2015 EU27'!BF52</f>
        <v>308.54000000000002</v>
      </c>
      <c r="BH40" s="20">
        <f>'EUROSTAT data 2015 EU27'!BG52</f>
        <v>468.9</v>
      </c>
      <c r="BI40" s="20">
        <f>'EUROSTAT data 2015 EU27'!BH52</f>
        <v>344.24</v>
      </c>
      <c r="BJ40" s="20">
        <f>'EUROSTAT data 2015 EU27'!BI52</f>
        <v>158.55000000000001</v>
      </c>
      <c r="BK40" s="20">
        <f>'EUROSTAT data 2015 EU27'!BJ52</f>
        <v>825.86</v>
      </c>
      <c r="BL40" s="20">
        <f>'EUROSTAT data 2015 EU27'!BK52</f>
        <v>802.37</v>
      </c>
      <c r="BM40" s="20">
        <f>'EUROSTAT data 2015 EU27'!BL52</f>
        <v>412.1</v>
      </c>
      <c r="BN40" s="20">
        <f>'EUROSTAT data 2015 EU27'!BM52</f>
        <v>26.67</v>
      </c>
      <c r="BO40" s="20">
        <f>'EUROSTAT data 2015 EU27'!BN52</f>
        <v>183.82</v>
      </c>
      <c r="BP40" s="20">
        <f>'EUROSTAT data 2015 EU27'!BO52</f>
        <v>0</v>
      </c>
      <c r="BQ40" s="20">
        <f>'EUROSTAT data 2015 EU27'!BP52</f>
        <v>0</v>
      </c>
    </row>
    <row r="41" spans="5:69" x14ac:dyDescent="0.35">
      <c r="E41" t="str">
        <f>'EUROSTAT data 2015 EU27'!C218</f>
        <v>ISIC 61</v>
      </c>
      <c r="F41" s="20">
        <f>'EUROSTAT data 2015 EU27'!E53</f>
        <v>391.06</v>
      </c>
      <c r="G41" s="20">
        <f>'EUROSTAT data 2015 EU27'!F53</f>
        <v>64.22</v>
      </c>
      <c r="H41" s="20">
        <f>'EUROSTAT data 2015 EU27'!G53</f>
        <v>75.11</v>
      </c>
      <c r="I41" s="20">
        <f>'EUROSTAT data 2015 EU27'!H53</f>
        <v>343.77</v>
      </c>
      <c r="J41" s="20">
        <f>'EUROSTAT data 2015 EU27'!I53</f>
        <v>2439.58</v>
      </c>
      <c r="K41" s="20">
        <f>'EUROSTAT data 2015 EU27'!J53</f>
        <v>647.41</v>
      </c>
      <c r="L41" s="20">
        <f>'EUROSTAT data 2015 EU27'!K53</f>
        <v>313.18</v>
      </c>
      <c r="M41" s="20">
        <f>'EUROSTAT data 2015 EU27'!L53</f>
        <v>464.11</v>
      </c>
      <c r="N41" s="20">
        <f>'EUROSTAT data 2015 EU27'!M53</f>
        <v>296.39999999999998</v>
      </c>
      <c r="O41" s="20">
        <f>'EUROSTAT data 2015 EU27'!N53</f>
        <v>452.88</v>
      </c>
      <c r="P41" s="20">
        <f>'EUROSTAT data 2015 EU27'!O53</f>
        <v>1317.2</v>
      </c>
      <c r="Q41" s="20">
        <f>'EUROSTAT data 2015 EU27'!P53</f>
        <v>694.34</v>
      </c>
      <c r="R41" s="20">
        <f>'EUROSTAT data 2015 EU27'!Q53</f>
        <v>956.25</v>
      </c>
      <c r="S41" s="20">
        <f>'EUROSTAT data 2015 EU27'!R53</f>
        <v>856.92</v>
      </c>
      <c r="T41" s="20">
        <f>'EUROSTAT data 2015 EU27'!S53</f>
        <v>1007.27</v>
      </c>
      <c r="U41" s="20">
        <f>'EUROSTAT data 2015 EU27'!T53</f>
        <v>1309.3499999999999</v>
      </c>
      <c r="V41" s="20">
        <f>'EUROSTAT data 2015 EU27'!U53</f>
        <v>837.27</v>
      </c>
      <c r="W41" s="20">
        <f>'EUROSTAT data 2015 EU27'!V53</f>
        <v>670.07</v>
      </c>
      <c r="X41" s="20">
        <f>'EUROSTAT data 2015 EU27'!W53</f>
        <v>1721.42</v>
      </c>
      <c r="Y41" s="20">
        <f>'EUROSTAT data 2015 EU27'!X53</f>
        <v>1143.24</v>
      </c>
      <c r="Z41" s="20">
        <f>'EUROSTAT data 2015 EU27'!Y53</f>
        <v>429.34</v>
      </c>
      <c r="AA41" s="20">
        <f>'EUROSTAT data 2015 EU27'!Z53</f>
        <v>640.98</v>
      </c>
      <c r="AB41" s="20">
        <f>'EUROSTAT data 2015 EU27'!AA53</f>
        <v>397.18</v>
      </c>
      <c r="AC41" s="20">
        <f>'EUROSTAT data 2015 EU27'!AB53</f>
        <v>2721.3</v>
      </c>
      <c r="AD41" s="20">
        <f>'EUROSTAT data 2015 EU27'!AC53</f>
        <v>444.59</v>
      </c>
      <c r="AE41" s="20">
        <f>'EUROSTAT data 2015 EU27'!AD53</f>
        <v>723.65</v>
      </c>
      <c r="AF41" s="20">
        <f>'EUROSTAT data 2015 EU27'!AE53</f>
        <v>2608.3200000000002</v>
      </c>
      <c r="AG41" s="20">
        <f>'EUROSTAT data 2015 EU27'!AF53</f>
        <v>1423.55</v>
      </c>
      <c r="AH41" s="20">
        <f>'EUROSTAT data 2015 EU27'!AG53</f>
        <v>8164.66</v>
      </c>
      <c r="AI41" s="20">
        <f>'EUROSTAT data 2015 EU27'!AH53</f>
        <v>5463.5</v>
      </c>
      <c r="AJ41" s="20">
        <f>'EUROSTAT data 2015 EU27'!AI53</f>
        <v>1564</v>
      </c>
      <c r="AK41" s="20">
        <f>'EUROSTAT data 2015 EU27'!AJ53</f>
        <v>240.64</v>
      </c>
      <c r="AL41" s="20">
        <f>'EUROSTAT data 2015 EU27'!AK53</f>
        <v>310.2</v>
      </c>
      <c r="AM41" s="20">
        <f>'EUROSTAT data 2015 EU27'!AL53</f>
        <v>1796.97</v>
      </c>
      <c r="AN41" s="20">
        <f>'EUROSTAT data 2015 EU27'!AM53</f>
        <v>1832.05</v>
      </c>
      <c r="AO41" s="20">
        <f>'EUROSTAT data 2015 EU27'!AN53</f>
        <v>4276</v>
      </c>
      <c r="AP41" s="20">
        <f>'EUROSTAT data 2015 EU27'!AO53</f>
        <v>1780.21</v>
      </c>
      <c r="AQ41" s="20">
        <f>'EUROSTAT data 2015 EU27'!AP53</f>
        <v>2057.1</v>
      </c>
      <c r="AR41" s="20">
        <f>'EUROSTAT data 2015 EU27'!AQ53</f>
        <v>52316.98</v>
      </c>
      <c r="AS41" s="20">
        <f>'EUROSTAT data 2015 EU27'!AR53</f>
        <v>4997.33</v>
      </c>
      <c r="AT41" s="20">
        <f>'EUROSTAT data 2015 EU27'!AS53</f>
        <v>7222.41</v>
      </c>
      <c r="AU41" s="20">
        <f>'EUROSTAT data 2015 EU27'!AT53</f>
        <v>2261.63</v>
      </c>
      <c r="AV41" s="20">
        <f>'EUROSTAT data 2015 EU27'!AU53</f>
        <v>2851.05</v>
      </c>
      <c r="AW41" s="20">
        <f>'EUROSTAT data 2015 EU27'!AV53</f>
        <v>2314.9299999999998</v>
      </c>
      <c r="AX41" s="20">
        <f>'EUROSTAT data 2015 EU27'!AW53</f>
        <v>4758.41</v>
      </c>
      <c r="AY41" s="20">
        <f>'EUROSTAT data 2015 EU27'!AX53</f>
        <v>1955.57</v>
      </c>
      <c r="AZ41" s="20">
        <f>'EUROSTAT data 2015 EU27'!AY53</f>
        <v>1431.51</v>
      </c>
      <c r="BA41" s="20">
        <f>'EUROSTAT data 2015 EU27'!AZ53</f>
        <v>1223.3699999999999</v>
      </c>
      <c r="BB41" s="20">
        <f>'EUROSTAT data 2015 EU27'!BA53</f>
        <v>1090.24</v>
      </c>
      <c r="BC41" s="20">
        <f>'EUROSTAT data 2015 EU27'!BB53</f>
        <v>1368.94</v>
      </c>
      <c r="BD41" s="20">
        <f>'EUROSTAT data 2015 EU27'!BC53</f>
        <v>1230.71</v>
      </c>
      <c r="BE41" s="20">
        <f>'EUROSTAT data 2015 EU27'!BD53</f>
        <v>1345.73</v>
      </c>
      <c r="BF41" s="20">
        <f>'EUROSTAT data 2015 EU27'!BE53</f>
        <v>2852.19</v>
      </c>
      <c r="BG41" s="20">
        <f>'EUROSTAT data 2015 EU27'!BF53</f>
        <v>7165.12</v>
      </c>
      <c r="BH41" s="20">
        <f>'EUROSTAT data 2015 EU27'!BG53</f>
        <v>1817.46</v>
      </c>
      <c r="BI41" s="20">
        <f>'EUROSTAT data 2015 EU27'!BH53</f>
        <v>2552.89</v>
      </c>
      <c r="BJ41" s="20">
        <f>'EUROSTAT data 2015 EU27'!BI53</f>
        <v>1329.92</v>
      </c>
      <c r="BK41" s="20">
        <f>'EUROSTAT data 2015 EU27'!BJ53</f>
        <v>1419</v>
      </c>
      <c r="BL41" s="20">
        <f>'EUROSTAT data 2015 EU27'!BK53</f>
        <v>744.87</v>
      </c>
      <c r="BM41" s="20">
        <f>'EUROSTAT data 2015 EU27'!BL53</f>
        <v>881.11</v>
      </c>
      <c r="BN41" s="20">
        <f>'EUROSTAT data 2015 EU27'!BM53</f>
        <v>111.3</v>
      </c>
      <c r="BO41" s="20">
        <f>'EUROSTAT data 2015 EU27'!BN53</f>
        <v>915.63</v>
      </c>
      <c r="BP41" s="20">
        <f>'EUROSTAT data 2015 EU27'!BO53</f>
        <v>0</v>
      </c>
      <c r="BQ41" s="20">
        <f>'EUROSTAT data 2015 EU27'!BP53</f>
        <v>0</v>
      </c>
    </row>
    <row r="42" spans="5:69" x14ac:dyDescent="0.35">
      <c r="E42" t="str">
        <f>'EUROSTAT data 2015 EU27'!C219</f>
        <v>ISIC 62-63</v>
      </c>
      <c r="F42" s="20">
        <f>'EUROSTAT data 2015 EU27'!E54</f>
        <v>260.27999999999997</v>
      </c>
      <c r="G42" s="20">
        <f>'EUROSTAT data 2015 EU27'!F54</f>
        <v>74.349999999999994</v>
      </c>
      <c r="H42" s="20">
        <f>'EUROSTAT data 2015 EU27'!G54</f>
        <v>12.98</v>
      </c>
      <c r="I42" s="20">
        <f>'EUROSTAT data 2015 EU27'!H54</f>
        <v>491.35</v>
      </c>
      <c r="J42" s="20">
        <f>'EUROSTAT data 2015 EU27'!I54</f>
        <v>3189.04</v>
      </c>
      <c r="K42" s="20">
        <f>'EUROSTAT data 2015 EU27'!J54</f>
        <v>849.94</v>
      </c>
      <c r="L42" s="20">
        <f>'EUROSTAT data 2015 EU27'!K54</f>
        <v>379.3</v>
      </c>
      <c r="M42" s="20">
        <f>'EUROSTAT data 2015 EU27'!L54</f>
        <v>938.23</v>
      </c>
      <c r="N42" s="20">
        <f>'EUROSTAT data 2015 EU27'!M54</f>
        <v>786.51</v>
      </c>
      <c r="O42" s="20">
        <f>'EUROSTAT data 2015 EU27'!N54</f>
        <v>1277.3</v>
      </c>
      <c r="P42" s="20">
        <f>'EUROSTAT data 2015 EU27'!O54</f>
        <v>3418.27</v>
      </c>
      <c r="Q42" s="20">
        <f>'EUROSTAT data 2015 EU27'!P54</f>
        <v>1531.83</v>
      </c>
      <c r="R42" s="20">
        <f>'EUROSTAT data 2015 EU27'!Q54</f>
        <v>1197.54</v>
      </c>
      <c r="S42" s="20">
        <f>'EUROSTAT data 2015 EU27'!R54</f>
        <v>901.99</v>
      </c>
      <c r="T42" s="20">
        <f>'EUROSTAT data 2015 EU27'!S54</f>
        <v>1739.15</v>
      </c>
      <c r="U42" s="20">
        <f>'EUROSTAT data 2015 EU27'!T54</f>
        <v>2649.01</v>
      </c>
      <c r="V42" s="20">
        <f>'EUROSTAT data 2015 EU27'!U54</f>
        <v>3370.73</v>
      </c>
      <c r="W42" s="20">
        <f>'EUROSTAT data 2015 EU27'!V54</f>
        <v>2196.69</v>
      </c>
      <c r="X42" s="20">
        <f>'EUROSTAT data 2015 EU27'!W54</f>
        <v>4938.18</v>
      </c>
      <c r="Y42" s="20">
        <f>'EUROSTAT data 2015 EU27'!X54</f>
        <v>4208.91</v>
      </c>
      <c r="Z42" s="20">
        <f>'EUROSTAT data 2015 EU27'!Y54</f>
        <v>1468.13</v>
      </c>
      <c r="AA42" s="20">
        <f>'EUROSTAT data 2015 EU27'!Z54</f>
        <v>1063.44</v>
      </c>
      <c r="AB42" s="20">
        <f>'EUROSTAT data 2015 EU27'!AA54</f>
        <v>1347.58</v>
      </c>
      <c r="AC42" s="20">
        <f>'EUROSTAT data 2015 EU27'!AB54</f>
        <v>4636.55</v>
      </c>
      <c r="AD42" s="20">
        <f>'EUROSTAT data 2015 EU27'!AC54</f>
        <v>513.44000000000005</v>
      </c>
      <c r="AE42" s="20">
        <f>'EUROSTAT data 2015 EU27'!AD54</f>
        <v>2473.02</v>
      </c>
      <c r="AF42" s="20">
        <f>'EUROSTAT data 2015 EU27'!AE54</f>
        <v>4856.57</v>
      </c>
      <c r="AG42" s="20">
        <f>'EUROSTAT data 2015 EU27'!AF54</f>
        <v>2152.5100000000002</v>
      </c>
      <c r="AH42" s="20">
        <f>'EUROSTAT data 2015 EU27'!AG54</f>
        <v>13509.61</v>
      </c>
      <c r="AI42" s="20">
        <f>'EUROSTAT data 2015 EU27'!AH54</f>
        <v>7108.22</v>
      </c>
      <c r="AJ42" s="20">
        <f>'EUROSTAT data 2015 EU27'!AI54</f>
        <v>4148.24</v>
      </c>
      <c r="AK42" s="20">
        <f>'EUROSTAT data 2015 EU27'!AJ54</f>
        <v>610.41</v>
      </c>
      <c r="AL42" s="20">
        <f>'EUROSTAT data 2015 EU27'!AK54</f>
        <v>1401.18</v>
      </c>
      <c r="AM42" s="20">
        <f>'EUROSTAT data 2015 EU27'!AL54</f>
        <v>4647.62</v>
      </c>
      <c r="AN42" s="20">
        <f>'EUROSTAT data 2015 EU27'!AM54</f>
        <v>1950.78</v>
      </c>
      <c r="AO42" s="20">
        <f>'EUROSTAT data 2015 EU27'!AN54</f>
        <v>2039.14</v>
      </c>
      <c r="AP42" s="20">
        <f>'EUROSTAT data 2015 EU27'!AO54</f>
        <v>7010.27</v>
      </c>
      <c r="AQ42" s="20">
        <f>'EUROSTAT data 2015 EU27'!AP54</f>
        <v>2306.5700000000002</v>
      </c>
      <c r="AR42" s="20">
        <f>'EUROSTAT data 2015 EU27'!AQ54</f>
        <v>9547.44</v>
      </c>
      <c r="AS42" s="20">
        <f>'EUROSTAT data 2015 EU27'!AR54</f>
        <v>103108.54</v>
      </c>
      <c r="AT42" s="20">
        <f>'EUROSTAT data 2015 EU27'!AS54</f>
        <v>20627.27</v>
      </c>
      <c r="AU42" s="20">
        <f>'EUROSTAT data 2015 EU27'!AT54</f>
        <v>5400.54</v>
      </c>
      <c r="AV42" s="20">
        <f>'EUROSTAT data 2015 EU27'!AU54</f>
        <v>5690.3</v>
      </c>
      <c r="AW42" s="20">
        <f>'EUROSTAT data 2015 EU27'!AV54</f>
        <v>3106.64</v>
      </c>
      <c r="AX42" s="20">
        <f>'EUROSTAT data 2015 EU27'!AW54</f>
        <v>12601.73</v>
      </c>
      <c r="AY42" s="20">
        <f>'EUROSTAT data 2015 EU27'!AX54</f>
        <v>4684.55</v>
      </c>
      <c r="AZ42" s="20">
        <f>'EUROSTAT data 2015 EU27'!AY54</f>
        <v>4211.7299999999996</v>
      </c>
      <c r="BA42" s="20">
        <f>'EUROSTAT data 2015 EU27'!AZ54</f>
        <v>2187.91</v>
      </c>
      <c r="BB42" s="20">
        <f>'EUROSTAT data 2015 EU27'!BA54</f>
        <v>2225.37</v>
      </c>
      <c r="BC42" s="20">
        <f>'EUROSTAT data 2015 EU27'!BB54</f>
        <v>2440.92</v>
      </c>
      <c r="BD42" s="20">
        <f>'EUROSTAT data 2015 EU27'!BC54</f>
        <v>1153.5899999999999</v>
      </c>
      <c r="BE42" s="20">
        <f>'EUROSTAT data 2015 EU27'!BD54</f>
        <v>984.98</v>
      </c>
      <c r="BF42" s="20">
        <f>'EUROSTAT data 2015 EU27'!BE54</f>
        <v>5019.4799999999996</v>
      </c>
      <c r="BG42" s="20">
        <f>'EUROSTAT data 2015 EU27'!BF54</f>
        <v>11948.26</v>
      </c>
      <c r="BH42" s="20">
        <f>'EUROSTAT data 2015 EU27'!BG54</f>
        <v>4538.72</v>
      </c>
      <c r="BI42" s="20">
        <f>'EUROSTAT data 2015 EU27'!BH54</f>
        <v>5323.47</v>
      </c>
      <c r="BJ42" s="20">
        <f>'EUROSTAT data 2015 EU27'!BI54</f>
        <v>1714.25</v>
      </c>
      <c r="BK42" s="20">
        <f>'EUROSTAT data 2015 EU27'!BJ54</f>
        <v>2491.5100000000002</v>
      </c>
      <c r="BL42" s="20">
        <f>'EUROSTAT data 2015 EU27'!BK54</f>
        <v>633.78</v>
      </c>
      <c r="BM42" s="20">
        <f>'EUROSTAT data 2015 EU27'!BL54</f>
        <v>1222.33</v>
      </c>
      <c r="BN42" s="20">
        <f>'EUROSTAT data 2015 EU27'!BM54</f>
        <v>431.57</v>
      </c>
      <c r="BO42" s="20">
        <f>'EUROSTAT data 2015 EU27'!BN54</f>
        <v>705.91</v>
      </c>
      <c r="BP42" s="20">
        <f>'EUROSTAT data 2015 EU27'!BO54</f>
        <v>0</v>
      </c>
      <c r="BQ42" s="20">
        <f>'EUROSTAT data 2015 EU27'!BP54</f>
        <v>0</v>
      </c>
    </row>
    <row r="43" spans="5:69" x14ac:dyDescent="0.35">
      <c r="E43" t="str">
        <f>'EUROSTAT data 2015 EU27'!C220</f>
        <v>ISIC 64</v>
      </c>
      <c r="F43" s="20">
        <f>'EUROSTAT data 2015 EU27'!E55</f>
        <v>6151.23</v>
      </c>
      <c r="G43" s="20">
        <f>'EUROSTAT data 2015 EU27'!F55</f>
        <v>511.46</v>
      </c>
      <c r="H43" s="20">
        <f>'EUROSTAT data 2015 EU27'!G55</f>
        <v>306.45999999999998</v>
      </c>
      <c r="I43" s="20">
        <f>'EUROSTAT data 2015 EU27'!H55</f>
        <v>1074.2</v>
      </c>
      <c r="J43" s="20">
        <f>'EUROSTAT data 2015 EU27'!I55</f>
        <v>10331.719999999999</v>
      </c>
      <c r="K43" s="20">
        <f>'EUROSTAT data 2015 EU27'!J55</f>
        <v>2509.0500000000002</v>
      </c>
      <c r="L43" s="20">
        <f>'EUROSTAT data 2015 EU27'!K55</f>
        <v>1215.69</v>
      </c>
      <c r="M43" s="20">
        <f>'EUROSTAT data 2015 EU27'!L55</f>
        <v>1572.62</v>
      </c>
      <c r="N43" s="20">
        <f>'EUROSTAT data 2015 EU27'!M55</f>
        <v>883.64</v>
      </c>
      <c r="O43" s="20">
        <f>'EUROSTAT data 2015 EU27'!N55</f>
        <v>3312.16</v>
      </c>
      <c r="P43" s="20">
        <f>'EUROSTAT data 2015 EU27'!O55</f>
        <v>4641.25</v>
      </c>
      <c r="Q43" s="20">
        <f>'EUROSTAT data 2015 EU27'!P55</f>
        <v>1860.25</v>
      </c>
      <c r="R43" s="20">
        <f>'EUROSTAT data 2015 EU27'!Q55</f>
        <v>2679.43</v>
      </c>
      <c r="S43" s="20">
        <f>'EUROSTAT data 2015 EU27'!R55</f>
        <v>1940.38</v>
      </c>
      <c r="T43" s="20">
        <f>'EUROSTAT data 2015 EU27'!S55</f>
        <v>3295.23</v>
      </c>
      <c r="U43" s="20">
        <f>'EUROSTAT data 2015 EU27'!T55</f>
        <v>4445.49</v>
      </c>
      <c r="V43" s="20">
        <f>'EUROSTAT data 2015 EU27'!U55</f>
        <v>3209.44</v>
      </c>
      <c r="W43" s="20">
        <f>'EUROSTAT data 2015 EU27'!V55</f>
        <v>2448.02</v>
      </c>
      <c r="X43" s="20">
        <f>'EUROSTAT data 2015 EU27'!W55</f>
        <v>5874.6</v>
      </c>
      <c r="Y43" s="20">
        <f>'EUROSTAT data 2015 EU27'!X55</f>
        <v>5847.71</v>
      </c>
      <c r="Z43" s="20">
        <f>'EUROSTAT data 2015 EU27'!Y55</f>
        <v>1578.08</v>
      </c>
      <c r="AA43" s="20">
        <f>'EUROSTAT data 2015 EU27'!Z55</f>
        <v>2145.75</v>
      </c>
      <c r="AB43" s="20">
        <f>'EUROSTAT data 2015 EU27'!AA55</f>
        <v>1576.59</v>
      </c>
      <c r="AC43" s="20">
        <f>'EUROSTAT data 2015 EU27'!AB55</f>
        <v>7817.11</v>
      </c>
      <c r="AD43" s="20">
        <f>'EUROSTAT data 2015 EU27'!AC55</f>
        <v>1258.6199999999999</v>
      </c>
      <c r="AE43" s="20">
        <f>'EUROSTAT data 2015 EU27'!AD55</f>
        <v>1969.48</v>
      </c>
      <c r="AF43" s="20">
        <f>'EUROSTAT data 2015 EU27'!AE55</f>
        <v>21518.6</v>
      </c>
      <c r="AG43" s="20">
        <f>'EUROSTAT data 2015 EU27'!AF55</f>
        <v>5001.3599999999997</v>
      </c>
      <c r="AH43" s="20">
        <f>'EUROSTAT data 2015 EU27'!AG55</f>
        <v>24108.13</v>
      </c>
      <c r="AI43" s="20">
        <f>'EUROSTAT data 2015 EU27'!AH55</f>
        <v>17002.28</v>
      </c>
      <c r="AJ43" s="20">
        <f>'EUROSTAT data 2015 EU27'!AI55</f>
        <v>6888.5</v>
      </c>
      <c r="AK43" s="20">
        <f>'EUROSTAT data 2015 EU27'!AJ55</f>
        <v>1734.65</v>
      </c>
      <c r="AL43" s="20">
        <f>'EUROSTAT data 2015 EU27'!AK55</f>
        <v>1413.45</v>
      </c>
      <c r="AM43" s="20">
        <f>'EUROSTAT data 2015 EU27'!AL55</f>
        <v>7421.02</v>
      </c>
      <c r="AN43" s="20">
        <f>'EUROSTAT data 2015 EU27'!AM55</f>
        <v>1110.75</v>
      </c>
      <c r="AO43" s="20">
        <f>'EUROSTAT data 2015 EU27'!AN55</f>
        <v>8444.65</v>
      </c>
      <c r="AP43" s="20">
        <f>'EUROSTAT data 2015 EU27'!AO55</f>
        <v>1228.1300000000001</v>
      </c>
      <c r="AQ43" s="20">
        <f>'EUROSTAT data 2015 EU27'!AP55</f>
        <v>1384.09</v>
      </c>
      <c r="AR43" s="20">
        <f>'EUROSTAT data 2015 EU27'!AQ55</f>
        <v>3480.62</v>
      </c>
      <c r="AS43" s="20">
        <f>'EUROSTAT data 2015 EU27'!AR55</f>
        <v>5118.34</v>
      </c>
      <c r="AT43" s="20">
        <f>'EUROSTAT data 2015 EU27'!AS55</f>
        <v>102463.48</v>
      </c>
      <c r="AU43" s="20">
        <f>'EUROSTAT data 2015 EU27'!AT55</f>
        <v>21595.97</v>
      </c>
      <c r="AV43" s="20">
        <f>'EUROSTAT data 2015 EU27'!AU55</f>
        <v>11307.93</v>
      </c>
      <c r="AW43" s="20">
        <f>'EUROSTAT data 2015 EU27'!AV55</f>
        <v>108360.74</v>
      </c>
      <c r="AX43" s="20">
        <f>'EUROSTAT data 2015 EU27'!AW55</f>
        <v>15437.73</v>
      </c>
      <c r="AY43" s="20">
        <f>'EUROSTAT data 2015 EU27'!AX55</f>
        <v>3690.66</v>
      </c>
      <c r="AZ43" s="20">
        <f>'EUROSTAT data 2015 EU27'!AY55</f>
        <v>1302.8900000000001</v>
      </c>
      <c r="BA43" s="20">
        <f>'EUROSTAT data 2015 EU27'!AZ55</f>
        <v>1845.03</v>
      </c>
      <c r="BB43" s="20">
        <f>'EUROSTAT data 2015 EU27'!BA55</f>
        <v>1858.58</v>
      </c>
      <c r="BC43" s="20">
        <f>'EUROSTAT data 2015 EU27'!BB55</f>
        <v>3667.53</v>
      </c>
      <c r="BD43" s="20">
        <f>'EUROSTAT data 2015 EU27'!BC55</f>
        <v>1171.55</v>
      </c>
      <c r="BE43" s="20">
        <f>'EUROSTAT data 2015 EU27'!BD55</f>
        <v>1273.3</v>
      </c>
      <c r="BF43" s="20">
        <f>'EUROSTAT data 2015 EU27'!BE55</f>
        <v>4950.4399999999996</v>
      </c>
      <c r="BG43" s="20">
        <f>'EUROSTAT data 2015 EU27'!BF55</f>
        <v>20274.12</v>
      </c>
      <c r="BH43" s="20">
        <f>'EUROSTAT data 2015 EU27'!BG55</f>
        <v>3276.53</v>
      </c>
      <c r="BI43" s="20">
        <f>'EUROSTAT data 2015 EU27'!BH55</f>
        <v>8276.5499999999993</v>
      </c>
      <c r="BJ43" s="20">
        <f>'EUROSTAT data 2015 EU27'!BI55</f>
        <v>2239.87</v>
      </c>
      <c r="BK43" s="20">
        <f>'EUROSTAT data 2015 EU27'!BJ55</f>
        <v>2020.05</v>
      </c>
      <c r="BL43" s="20">
        <f>'EUROSTAT data 2015 EU27'!BK55</f>
        <v>1342.28</v>
      </c>
      <c r="BM43" s="20">
        <f>'EUROSTAT data 2015 EU27'!BL55</f>
        <v>3559.91</v>
      </c>
      <c r="BN43" s="20">
        <f>'EUROSTAT data 2015 EU27'!BM55</f>
        <v>266.17</v>
      </c>
      <c r="BO43" s="20">
        <f>'EUROSTAT data 2015 EU27'!BN55</f>
        <v>2038.05</v>
      </c>
      <c r="BP43" s="20">
        <f>'EUROSTAT data 2015 EU27'!BO55</f>
        <v>0</v>
      </c>
      <c r="BQ43" s="20">
        <f>'EUROSTAT data 2015 EU27'!BP55</f>
        <v>0</v>
      </c>
    </row>
    <row r="44" spans="5:69" x14ac:dyDescent="0.35">
      <c r="E44" t="str">
        <f>'EUROSTAT data 2015 EU27'!C221</f>
        <v>ISIC 65</v>
      </c>
      <c r="F44" s="20">
        <f>'EUROSTAT data 2015 EU27'!E56</f>
        <v>2799.02</v>
      </c>
      <c r="G44" s="20">
        <f>'EUROSTAT data 2015 EU27'!F56</f>
        <v>158.58000000000001</v>
      </c>
      <c r="H44" s="20">
        <f>'EUROSTAT data 2015 EU27'!G56</f>
        <v>105.95</v>
      </c>
      <c r="I44" s="20">
        <f>'EUROSTAT data 2015 EU27'!H56</f>
        <v>231.1</v>
      </c>
      <c r="J44" s="20">
        <f>'EUROSTAT data 2015 EU27'!I56</f>
        <v>2111.46</v>
      </c>
      <c r="K44" s="20">
        <f>'EUROSTAT data 2015 EU27'!J56</f>
        <v>321</v>
      </c>
      <c r="L44" s="20">
        <f>'EUROSTAT data 2015 EU27'!K56</f>
        <v>371.59</v>
      </c>
      <c r="M44" s="20">
        <f>'EUROSTAT data 2015 EU27'!L56</f>
        <v>396.33</v>
      </c>
      <c r="N44" s="20">
        <f>'EUROSTAT data 2015 EU27'!M56</f>
        <v>228.23</v>
      </c>
      <c r="O44" s="20">
        <f>'EUROSTAT data 2015 EU27'!N56</f>
        <v>382.61</v>
      </c>
      <c r="P44" s="20">
        <f>'EUROSTAT data 2015 EU27'!O56</f>
        <v>1384.3</v>
      </c>
      <c r="Q44" s="20">
        <f>'EUROSTAT data 2015 EU27'!P56</f>
        <v>430</v>
      </c>
      <c r="R44" s="20">
        <f>'EUROSTAT data 2015 EU27'!Q56</f>
        <v>641.52</v>
      </c>
      <c r="S44" s="20">
        <f>'EUROSTAT data 2015 EU27'!R56</f>
        <v>542.79</v>
      </c>
      <c r="T44" s="20">
        <f>'EUROSTAT data 2015 EU27'!S56</f>
        <v>487.7</v>
      </c>
      <c r="U44" s="20">
        <f>'EUROSTAT data 2015 EU27'!T56</f>
        <v>715.24</v>
      </c>
      <c r="V44" s="20">
        <f>'EUROSTAT data 2015 EU27'!U56</f>
        <v>431.44</v>
      </c>
      <c r="W44" s="20">
        <f>'EUROSTAT data 2015 EU27'!V56</f>
        <v>417.04</v>
      </c>
      <c r="X44" s="20">
        <f>'EUROSTAT data 2015 EU27'!W56</f>
        <v>1005.54</v>
      </c>
      <c r="Y44" s="20">
        <f>'EUROSTAT data 2015 EU27'!X56</f>
        <v>900.5</v>
      </c>
      <c r="Z44" s="20">
        <f>'EUROSTAT data 2015 EU27'!Y56</f>
        <v>331.44</v>
      </c>
      <c r="AA44" s="20">
        <f>'EUROSTAT data 2015 EU27'!Z56</f>
        <v>522.17999999999995</v>
      </c>
      <c r="AB44" s="20">
        <f>'EUROSTAT data 2015 EU27'!AA56</f>
        <v>310.5</v>
      </c>
      <c r="AC44" s="20">
        <f>'EUROSTAT data 2015 EU27'!AB56</f>
        <v>2157.08</v>
      </c>
      <c r="AD44" s="20">
        <f>'EUROSTAT data 2015 EU27'!AC56</f>
        <v>217.6</v>
      </c>
      <c r="AE44" s="20">
        <f>'EUROSTAT data 2015 EU27'!AD56</f>
        <v>1003.04</v>
      </c>
      <c r="AF44" s="20">
        <f>'EUROSTAT data 2015 EU27'!AE56</f>
        <v>4047.96</v>
      </c>
      <c r="AG44" s="20">
        <f>'EUROSTAT data 2015 EU27'!AF56</f>
        <v>960.43</v>
      </c>
      <c r="AH44" s="20">
        <f>'EUROSTAT data 2015 EU27'!AG56</f>
        <v>3839.99</v>
      </c>
      <c r="AI44" s="20">
        <f>'EUROSTAT data 2015 EU27'!AH56</f>
        <v>3065.72</v>
      </c>
      <c r="AJ44" s="20">
        <f>'EUROSTAT data 2015 EU27'!AI56</f>
        <v>5365.29</v>
      </c>
      <c r="AK44" s="20">
        <f>'EUROSTAT data 2015 EU27'!AJ56</f>
        <v>1045.52</v>
      </c>
      <c r="AL44" s="20">
        <f>'EUROSTAT data 2015 EU27'!AK56</f>
        <v>526.55999999999995</v>
      </c>
      <c r="AM44" s="20">
        <f>'EUROSTAT data 2015 EU27'!AL56</f>
        <v>2409.83</v>
      </c>
      <c r="AN44" s="20">
        <f>'EUROSTAT data 2015 EU27'!AM56</f>
        <v>256.33999999999997</v>
      </c>
      <c r="AO44" s="20">
        <f>'EUROSTAT data 2015 EU27'!AN56</f>
        <v>1209.06</v>
      </c>
      <c r="AP44" s="20">
        <f>'EUROSTAT data 2015 EU27'!AO56</f>
        <v>277.39</v>
      </c>
      <c r="AQ44" s="20">
        <f>'EUROSTAT data 2015 EU27'!AP56</f>
        <v>174.72</v>
      </c>
      <c r="AR44" s="20">
        <f>'EUROSTAT data 2015 EU27'!AQ56</f>
        <v>1048.27</v>
      </c>
      <c r="AS44" s="20">
        <f>'EUROSTAT data 2015 EU27'!AR56</f>
        <v>810.29</v>
      </c>
      <c r="AT44" s="20">
        <f>'EUROSTAT data 2015 EU27'!AS56</f>
        <v>2535</v>
      </c>
      <c r="AU44" s="20">
        <f>'EUROSTAT data 2015 EU27'!AT56</f>
        <v>29207.3</v>
      </c>
      <c r="AV44" s="20">
        <f>'EUROSTAT data 2015 EU27'!AU56</f>
        <v>3460.21</v>
      </c>
      <c r="AW44" s="20">
        <f>'EUROSTAT data 2015 EU27'!AV56</f>
        <v>5853.06</v>
      </c>
      <c r="AX44" s="20">
        <f>'EUROSTAT data 2015 EU27'!AW56</f>
        <v>2310.89</v>
      </c>
      <c r="AY44" s="20">
        <f>'EUROSTAT data 2015 EU27'!AX56</f>
        <v>808.36</v>
      </c>
      <c r="AZ44" s="20">
        <f>'EUROSTAT data 2015 EU27'!AY56</f>
        <v>327.31</v>
      </c>
      <c r="BA44" s="20">
        <f>'EUROSTAT data 2015 EU27'!AZ56</f>
        <v>238.39</v>
      </c>
      <c r="BB44" s="20">
        <f>'EUROSTAT data 2015 EU27'!BA56</f>
        <v>336.69</v>
      </c>
      <c r="BC44" s="20">
        <f>'EUROSTAT data 2015 EU27'!BB56</f>
        <v>2236.44</v>
      </c>
      <c r="BD44" s="20">
        <f>'EUROSTAT data 2015 EU27'!BC56</f>
        <v>200.6</v>
      </c>
      <c r="BE44" s="20">
        <f>'EUROSTAT data 2015 EU27'!BD56</f>
        <v>287.41000000000003</v>
      </c>
      <c r="BF44" s="20">
        <f>'EUROSTAT data 2015 EU27'!BE56</f>
        <v>1362.76</v>
      </c>
      <c r="BG44" s="20">
        <f>'EUROSTAT data 2015 EU27'!BF56</f>
        <v>3749.54</v>
      </c>
      <c r="BH44" s="20">
        <f>'EUROSTAT data 2015 EU27'!BG56</f>
        <v>1795.58</v>
      </c>
      <c r="BI44" s="20">
        <f>'EUROSTAT data 2015 EU27'!BH56</f>
        <v>1625.62</v>
      </c>
      <c r="BJ44" s="20">
        <f>'EUROSTAT data 2015 EU27'!BI56</f>
        <v>496.44</v>
      </c>
      <c r="BK44" s="20">
        <f>'EUROSTAT data 2015 EU27'!BJ56</f>
        <v>248.19</v>
      </c>
      <c r="BL44" s="20">
        <f>'EUROSTAT data 2015 EU27'!BK56</f>
        <v>280.35000000000002</v>
      </c>
      <c r="BM44" s="20">
        <f>'EUROSTAT data 2015 EU27'!BL56</f>
        <v>383.05</v>
      </c>
      <c r="BN44" s="20">
        <f>'EUROSTAT data 2015 EU27'!BM56</f>
        <v>60.13</v>
      </c>
      <c r="BO44" s="20">
        <f>'EUROSTAT data 2015 EU27'!BN56</f>
        <v>288.7</v>
      </c>
      <c r="BP44" s="20">
        <f>'EUROSTAT data 2015 EU27'!BO56</f>
        <v>0</v>
      </c>
      <c r="BQ44" s="20">
        <f>'EUROSTAT data 2015 EU27'!BP56</f>
        <v>0</v>
      </c>
    </row>
    <row r="45" spans="5:69" x14ac:dyDescent="0.35">
      <c r="E45" t="str">
        <f>'EUROSTAT data 2015 EU27'!C222</f>
        <v>ISIC 66</v>
      </c>
      <c r="F45" s="20">
        <f>'EUROSTAT data 2015 EU27'!E57</f>
        <v>408.9</v>
      </c>
      <c r="G45" s="20">
        <f>'EUROSTAT data 2015 EU27'!F57</f>
        <v>38.36</v>
      </c>
      <c r="H45" s="20">
        <f>'EUROSTAT data 2015 EU27'!G57</f>
        <v>28.79</v>
      </c>
      <c r="I45" s="20">
        <f>'EUROSTAT data 2015 EU27'!H57</f>
        <v>72.3</v>
      </c>
      <c r="J45" s="20">
        <f>'EUROSTAT data 2015 EU27'!I57</f>
        <v>1338.51</v>
      </c>
      <c r="K45" s="20">
        <f>'EUROSTAT data 2015 EU27'!J57</f>
        <v>577.44000000000005</v>
      </c>
      <c r="L45" s="20">
        <f>'EUROSTAT data 2015 EU27'!K57</f>
        <v>177.45</v>
      </c>
      <c r="M45" s="20">
        <f>'EUROSTAT data 2015 EU27'!L57</f>
        <v>246.94</v>
      </c>
      <c r="N45" s="20">
        <f>'EUROSTAT data 2015 EU27'!M57</f>
        <v>92.89</v>
      </c>
      <c r="O45" s="20">
        <f>'EUROSTAT data 2015 EU27'!N57</f>
        <v>350.82</v>
      </c>
      <c r="P45" s="20">
        <f>'EUROSTAT data 2015 EU27'!O57</f>
        <v>858.35</v>
      </c>
      <c r="Q45" s="20">
        <f>'EUROSTAT data 2015 EU27'!P57</f>
        <v>295.11</v>
      </c>
      <c r="R45" s="20">
        <f>'EUROSTAT data 2015 EU27'!Q57</f>
        <v>262.44</v>
      </c>
      <c r="S45" s="20">
        <f>'EUROSTAT data 2015 EU27'!R57</f>
        <v>397.9</v>
      </c>
      <c r="T45" s="20">
        <f>'EUROSTAT data 2015 EU27'!S57</f>
        <v>344.72</v>
      </c>
      <c r="U45" s="20">
        <f>'EUROSTAT data 2015 EU27'!T57</f>
        <v>410.32</v>
      </c>
      <c r="V45" s="20">
        <f>'EUROSTAT data 2015 EU27'!U57</f>
        <v>283.99</v>
      </c>
      <c r="W45" s="20">
        <f>'EUROSTAT data 2015 EU27'!V57</f>
        <v>321.62</v>
      </c>
      <c r="X45" s="20">
        <f>'EUROSTAT data 2015 EU27'!W57</f>
        <v>1085</v>
      </c>
      <c r="Y45" s="20">
        <f>'EUROSTAT data 2015 EU27'!X57</f>
        <v>284.58</v>
      </c>
      <c r="Z45" s="20">
        <f>'EUROSTAT data 2015 EU27'!Y57</f>
        <v>439.52</v>
      </c>
      <c r="AA45" s="20">
        <f>'EUROSTAT data 2015 EU27'!Z57</f>
        <v>414.62</v>
      </c>
      <c r="AB45" s="20">
        <f>'EUROSTAT data 2015 EU27'!AA57</f>
        <v>141.16999999999999</v>
      </c>
      <c r="AC45" s="20">
        <f>'EUROSTAT data 2015 EU27'!AB57</f>
        <v>955.77</v>
      </c>
      <c r="AD45" s="20">
        <f>'EUROSTAT data 2015 EU27'!AC57</f>
        <v>103.38</v>
      </c>
      <c r="AE45" s="20">
        <f>'EUROSTAT data 2015 EU27'!AD57</f>
        <v>172.01</v>
      </c>
      <c r="AF45" s="20">
        <f>'EUROSTAT data 2015 EU27'!AE57</f>
        <v>1673.39</v>
      </c>
      <c r="AG45" s="20">
        <f>'EUROSTAT data 2015 EU27'!AF57</f>
        <v>787.71</v>
      </c>
      <c r="AH45" s="20">
        <f>'EUROSTAT data 2015 EU27'!AG57</f>
        <v>4449.5</v>
      </c>
      <c r="AI45" s="20">
        <f>'EUROSTAT data 2015 EU27'!AH57</f>
        <v>1799.48</v>
      </c>
      <c r="AJ45" s="20">
        <f>'EUROSTAT data 2015 EU27'!AI57</f>
        <v>999.5</v>
      </c>
      <c r="AK45" s="20">
        <f>'EUROSTAT data 2015 EU27'!AJ57</f>
        <v>377.71</v>
      </c>
      <c r="AL45" s="20">
        <f>'EUROSTAT data 2015 EU27'!AK57</f>
        <v>571.99</v>
      </c>
      <c r="AM45" s="20">
        <f>'EUROSTAT data 2015 EU27'!AL57</f>
        <v>525.97</v>
      </c>
      <c r="AN45" s="20">
        <f>'EUROSTAT data 2015 EU27'!AM57</f>
        <v>149.44999999999999</v>
      </c>
      <c r="AO45" s="20">
        <f>'EUROSTAT data 2015 EU27'!AN57</f>
        <v>731.96</v>
      </c>
      <c r="AP45" s="20">
        <f>'EUROSTAT data 2015 EU27'!AO57</f>
        <v>323.64999999999998</v>
      </c>
      <c r="AQ45" s="20">
        <f>'EUROSTAT data 2015 EU27'!AP57</f>
        <v>124.45</v>
      </c>
      <c r="AR45" s="20">
        <f>'EUROSTAT data 2015 EU27'!AQ57</f>
        <v>1364.84</v>
      </c>
      <c r="AS45" s="20">
        <f>'EUROSTAT data 2015 EU27'!AR57</f>
        <v>884.34</v>
      </c>
      <c r="AT45" s="20">
        <f>'EUROSTAT data 2015 EU27'!AS57</f>
        <v>63113.93</v>
      </c>
      <c r="AU45" s="20">
        <f>'EUROSTAT data 2015 EU27'!AT57</f>
        <v>67555.22</v>
      </c>
      <c r="AV45" s="20">
        <f>'EUROSTAT data 2015 EU27'!AU57</f>
        <v>32001.87</v>
      </c>
      <c r="AW45" s="20">
        <f>'EUROSTAT data 2015 EU27'!AV57</f>
        <v>1015.75</v>
      </c>
      <c r="AX45" s="20">
        <f>'EUROSTAT data 2015 EU27'!AW57</f>
        <v>2404.19</v>
      </c>
      <c r="AY45" s="20">
        <f>'EUROSTAT data 2015 EU27'!AX57</f>
        <v>426.32</v>
      </c>
      <c r="AZ45" s="20">
        <f>'EUROSTAT data 2015 EU27'!AY57</f>
        <v>186.52</v>
      </c>
      <c r="BA45" s="20">
        <f>'EUROSTAT data 2015 EU27'!AZ57</f>
        <v>346.3</v>
      </c>
      <c r="BB45" s="20">
        <f>'EUROSTAT data 2015 EU27'!BA57</f>
        <v>219.81</v>
      </c>
      <c r="BC45" s="20">
        <f>'EUROSTAT data 2015 EU27'!BB57</f>
        <v>821.89</v>
      </c>
      <c r="BD45" s="20">
        <f>'EUROSTAT data 2015 EU27'!BC57</f>
        <v>101.69</v>
      </c>
      <c r="BE45" s="20">
        <f>'EUROSTAT data 2015 EU27'!BD57</f>
        <v>609.48</v>
      </c>
      <c r="BF45" s="20">
        <f>'EUROSTAT data 2015 EU27'!BE57</f>
        <v>928.4</v>
      </c>
      <c r="BG45" s="20">
        <f>'EUROSTAT data 2015 EU27'!BF57</f>
        <v>397.63</v>
      </c>
      <c r="BH45" s="20">
        <f>'EUROSTAT data 2015 EU27'!BG57</f>
        <v>233.2</v>
      </c>
      <c r="BI45" s="20">
        <f>'EUROSTAT data 2015 EU27'!BH57</f>
        <v>457.97</v>
      </c>
      <c r="BJ45" s="20">
        <f>'EUROSTAT data 2015 EU27'!BI57</f>
        <v>234.1</v>
      </c>
      <c r="BK45" s="20">
        <f>'EUROSTAT data 2015 EU27'!BJ57</f>
        <v>304.29000000000002</v>
      </c>
      <c r="BL45" s="20">
        <f>'EUROSTAT data 2015 EU27'!BK57</f>
        <v>102.6</v>
      </c>
      <c r="BM45" s="20">
        <f>'EUROSTAT data 2015 EU27'!BL57</f>
        <v>420.99</v>
      </c>
      <c r="BN45" s="20">
        <f>'EUROSTAT data 2015 EU27'!BM57</f>
        <v>41.11</v>
      </c>
      <c r="BO45" s="20">
        <f>'EUROSTAT data 2015 EU27'!BN57</f>
        <v>104.2</v>
      </c>
      <c r="BP45" s="20">
        <f>'EUROSTAT data 2015 EU27'!BO57</f>
        <v>0</v>
      </c>
      <c r="BQ45" s="20">
        <f>'EUROSTAT data 2015 EU27'!BP57</f>
        <v>0</v>
      </c>
    </row>
    <row r="46" spans="5:69" x14ac:dyDescent="0.35">
      <c r="E46" t="str">
        <f>'EUROSTAT data 2015 EU27'!C223</f>
        <v>ISIC 68</v>
      </c>
      <c r="F46" s="20">
        <f>'EUROSTAT data 2015 EU27'!E58</f>
        <v>1445.64</v>
      </c>
      <c r="G46" s="20">
        <f>'EUROSTAT data 2015 EU27'!F58</f>
        <v>115.35</v>
      </c>
      <c r="H46" s="20">
        <f>'EUROSTAT data 2015 EU27'!G58</f>
        <v>26.38</v>
      </c>
      <c r="I46" s="20">
        <f>'EUROSTAT data 2015 EU27'!H58</f>
        <v>495.46</v>
      </c>
      <c r="J46" s="20">
        <f>'EUROSTAT data 2015 EU27'!I58</f>
        <v>6937.11</v>
      </c>
      <c r="K46" s="20">
        <f>'EUROSTAT data 2015 EU27'!J58</f>
        <v>2585.39</v>
      </c>
      <c r="L46" s="20">
        <f>'EUROSTAT data 2015 EU27'!K58</f>
        <v>1112.21</v>
      </c>
      <c r="M46" s="20">
        <f>'EUROSTAT data 2015 EU27'!L58</f>
        <v>1239.48</v>
      </c>
      <c r="N46" s="20">
        <f>'EUROSTAT data 2015 EU27'!M58</f>
        <v>1374.41</v>
      </c>
      <c r="O46" s="20">
        <f>'EUROSTAT data 2015 EU27'!N58</f>
        <v>673.91</v>
      </c>
      <c r="P46" s="20">
        <f>'EUROSTAT data 2015 EU27'!O58</f>
        <v>2827.91</v>
      </c>
      <c r="Q46" s="20">
        <f>'EUROSTAT data 2015 EU27'!P58</f>
        <v>1228.8699999999999</v>
      </c>
      <c r="R46" s="20">
        <f>'EUROSTAT data 2015 EU27'!Q58</f>
        <v>2611.79</v>
      </c>
      <c r="S46" s="20">
        <f>'EUROSTAT data 2015 EU27'!R58</f>
        <v>1896.61</v>
      </c>
      <c r="T46" s="20">
        <f>'EUROSTAT data 2015 EU27'!S58</f>
        <v>1754.95</v>
      </c>
      <c r="U46" s="20">
        <f>'EUROSTAT data 2015 EU27'!T58</f>
        <v>5338.93</v>
      </c>
      <c r="V46" s="20">
        <f>'EUROSTAT data 2015 EU27'!U58</f>
        <v>1991.25</v>
      </c>
      <c r="W46" s="20">
        <f>'EUROSTAT data 2015 EU27'!V58</f>
        <v>2427.71</v>
      </c>
      <c r="X46" s="20">
        <f>'EUROSTAT data 2015 EU27'!W58</f>
        <v>6103.42</v>
      </c>
      <c r="Y46" s="20">
        <f>'EUROSTAT data 2015 EU27'!X58</f>
        <v>6154.7</v>
      </c>
      <c r="Z46" s="20">
        <f>'EUROSTAT data 2015 EU27'!Y58</f>
        <v>1297.5999999999999</v>
      </c>
      <c r="AA46" s="20">
        <f>'EUROSTAT data 2015 EU27'!Z58</f>
        <v>2652.25</v>
      </c>
      <c r="AB46" s="20">
        <f>'EUROSTAT data 2015 EU27'!AA58</f>
        <v>1736.83</v>
      </c>
      <c r="AC46" s="20">
        <f>'EUROSTAT data 2015 EU27'!AB58</f>
        <v>5266.15</v>
      </c>
      <c r="AD46" s="20">
        <f>'EUROSTAT data 2015 EU27'!AC58</f>
        <v>651.07000000000005</v>
      </c>
      <c r="AE46" s="20">
        <f>'EUROSTAT data 2015 EU27'!AD58</f>
        <v>2056.64</v>
      </c>
      <c r="AF46" s="20">
        <f>'EUROSTAT data 2015 EU27'!AE58</f>
        <v>29390.33</v>
      </c>
      <c r="AG46" s="20">
        <f>'EUROSTAT data 2015 EU27'!AF58</f>
        <v>10950.63</v>
      </c>
      <c r="AH46" s="20">
        <f>'EUROSTAT data 2015 EU27'!AG58</f>
        <v>40979.5</v>
      </c>
      <c r="AI46" s="20">
        <f>'EUROSTAT data 2015 EU27'!AH58</f>
        <v>66331.42</v>
      </c>
      <c r="AJ46" s="20">
        <f>'EUROSTAT data 2015 EU27'!AI58</f>
        <v>5654.22</v>
      </c>
      <c r="AK46" s="20">
        <f>'EUROSTAT data 2015 EU27'!AJ58</f>
        <v>855.52</v>
      </c>
      <c r="AL46" s="20">
        <f>'EUROSTAT data 2015 EU27'!AK58</f>
        <v>1074.1199999999999</v>
      </c>
      <c r="AM46" s="20">
        <f>'EUROSTAT data 2015 EU27'!AL58</f>
        <v>9905.82</v>
      </c>
      <c r="AN46" s="20">
        <f>'EUROSTAT data 2015 EU27'!AM58</f>
        <v>1721.88</v>
      </c>
      <c r="AO46" s="20">
        <f>'EUROSTAT data 2015 EU27'!AN58</f>
        <v>29123.67</v>
      </c>
      <c r="AP46" s="20">
        <f>'EUROSTAT data 2015 EU27'!AO58</f>
        <v>2407.4</v>
      </c>
      <c r="AQ46" s="20">
        <f>'EUROSTAT data 2015 EU27'!AP58</f>
        <v>3368.26</v>
      </c>
      <c r="AR46" s="20">
        <f>'EUROSTAT data 2015 EU27'!AQ58</f>
        <v>12997.01</v>
      </c>
      <c r="AS46" s="20">
        <f>'EUROSTAT data 2015 EU27'!AR58</f>
        <v>8876.4699999999993</v>
      </c>
      <c r="AT46" s="20">
        <f>'EUROSTAT data 2015 EU27'!AS58</f>
        <v>19592.87</v>
      </c>
      <c r="AU46" s="20">
        <f>'EUROSTAT data 2015 EU27'!AT58</f>
        <v>7601.76</v>
      </c>
      <c r="AV46" s="20">
        <f>'EUROSTAT data 2015 EU27'!AU58</f>
        <v>5104.93</v>
      </c>
      <c r="AW46" s="20">
        <f>'EUROSTAT data 2015 EU27'!AV58</f>
        <v>36224.57</v>
      </c>
      <c r="AX46" s="20">
        <f>'EUROSTAT data 2015 EU27'!AW58</f>
        <v>20871.93</v>
      </c>
      <c r="AY46" s="20">
        <f>'EUROSTAT data 2015 EU27'!AX58</f>
        <v>9337.8700000000008</v>
      </c>
      <c r="AZ46" s="20">
        <f>'EUROSTAT data 2015 EU27'!AY58</f>
        <v>4047.19</v>
      </c>
      <c r="BA46" s="20">
        <f>'EUROSTAT data 2015 EU27'!AZ58</f>
        <v>3373.68</v>
      </c>
      <c r="BB46" s="20">
        <f>'EUROSTAT data 2015 EU27'!BA58</f>
        <v>3503.91</v>
      </c>
      <c r="BC46" s="20">
        <f>'EUROSTAT data 2015 EU27'!BB58</f>
        <v>4372.1400000000003</v>
      </c>
      <c r="BD46" s="20">
        <f>'EUROSTAT data 2015 EU27'!BC58</f>
        <v>2771.66</v>
      </c>
      <c r="BE46" s="20">
        <f>'EUROSTAT data 2015 EU27'!BD58</f>
        <v>1392.28</v>
      </c>
      <c r="BF46" s="20">
        <f>'EUROSTAT data 2015 EU27'!BE58</f>
        <v>11525.99</v>
      </c>
      <c r="BG46" s="20">
        <f>'EUROSTAT data 2015 EU27'!BF58</f>
        <v>19769.07</v>
      </c>
      <c r="BH46" s="20">
        <f>'EUROSTAT data 2015 EU27'!BG58</f>
        <v>8793.84</v>
      </c>
      <c r="BI46" s="20">
        <f>'EUROSTAT data 2015 EU27'!BH58</f>
        <v>11910.78</v>
      </c>
      <c r="BJ46" s="20">
        <f>'EUROSTAT data 2015 EU27'!BI58</f>
        <v>7959.75</v>
      </c>
      <c r="BK46" s="20">
        <f>'EUROSTAT data 2015 EU27'!BJ58</f>
        <v>3431.28</v>
      </c>
      <c r="BL46" s="20">
        <f>'EUROSTAT data 2015 EU27'!BK58</f>
        <v>3734.38</v>
      </c>
      <c r="BM46" s="20">
        <f>'EUROSTAT data 2015 EU27'!BL58</f>
        <v>2517.64</v>
      </c>
      <c r="BN46" s="20">
        <f>'EUROSTAT data 2015 EU27'!BM58</f>
        <v>456</v>
      </c>
      <c r="BO46" s="20">
        <f>'EUROSTAT data 2015 EU27'!BN58</f>
        <v>4363.55</v>
      </c>
      <c r="BP46" s="20">
        <f>'EUROSTAT data 2015 EU27'!BO58</f>
        <v>0</v>
      </c>
      <c r="BQ46" s="20">
        <f>'EUROSTAT data 2015 EU27'!BP58</f>
        <v>0</v>
      </c>
    </row>
    <row r="47" spans="5:69" x14ac:dyDescent="0.35">
      <c r="E47" t="str">
        <f>'EUROSTAT data 2015 EU27'!C224</f>
        <v>ISIC 69-70</v>
      </c>
      <c r="F47" s="20">
        <f>'EUROSTAT data 2015 EU27'!E59</f>
        <v>2451.29</v>
      </c>
      <c r="G47" s="20">
        <f>'EUROSTAT data 2015 EU27'!F59</f>
        <v>347.69</v>
      </c>
      <c r="H47" s="20">
        <f>'EUROSTAT data 2015 EU27'!G59</f>
        <v>156.59</v>
      </c>
      <c r="I47" s="20">
        <f>'EUROSTAT data 2015 EU27'!H59</f>
        <v>1590.3</v>
      </c>
      <c r="J47" s="20">
        <f>'EUROSTAT data 2015 EU27'!I59</f>
        <v>16554.29</v>
      </c>
      <c r="K47" s="20">
        <f>'EUROSTAT data 2015 EU27'!J59</f>
        <v>2889.75</v>
      </c>
      <c r="L47" s="20">
        <f>'EUROSTAT data 2015 EU27'!K59</f>
        <v>1688.91</v>
      </c>
      <c r="M47" s="20">
        <f>'EUROSTAT data 2015 EU27'!L59</f>
        <v>3211.38</v>
      </c>
      <c r="N47" s="20">
        <f>'EUROSTAT data 2015 EU27'!M59</f>
        <v>1745.89</v>
      </c>
      <c r="O47" s="20">
        <f>'EUROSTAT data 2015 EU27'!N59</f>
        <v>6190.91</v>
      </c>
      <c r="P47" s="20">
        <f>'EUROSTAT data 2015 EU27'!O59</f>
        <v>9444.2999999999993</v>
      </c>
      <c r="Q47" s="20">
        <f>'EUROSTAT data 2015 EU27'!P59</f>
        <v>6565.36</v>
      </c>
      <c r="R47" s="20">
        <f>'EUROSTAT data 2015 EU27'!Q59</f>
        <v>4777.87</v>
      </c>
      <c r="S47" s="20">
        <f>'EUROSTAT data 2015 EU27'!R59</f>
        <v>3855.89</v>
      </c>
      <c r="T47" s="20">
        <f>'EUROSTAT data 2015 EU27'!S59</f>
        <v>5239.53</v>
      </c>
      <c r="U47" s="20">
        <f>'EUROSTAT data 2015 EU27'!T59</f>
        <v>6844.89</v>
      </c>
      <c r="V47" s="20">
        <f>'EUROSTAT data 2015 EU27'!U59</f>
        <v>6278.62</v>
      </c>
      <c r="W47" s="20">
        <f>'EUROSTAT data 2015 EU27'!V59</f>
        <v>5454.02</v>
      </c>
      <c r="X47" s="20">
        <f>'EUROSTAT data 2015 EU27'!W59</f>
        <v>13673.22</v>
      </c>
      <c r="Y47" s="20">
        <f>'EUROSTAT data 2015 EU27'!X59</f>
        <v>10502.39</v>
      </c>
      <c r="Z47" s="20">
        <f>'EUROSTAT data 2015 EU27'!Y59</f>
        <v>3681.41</v>
      </c>
      <c r="AA47" s="20">
        <f>'EUROSTAT data 2015 EU27'!Z59</f>
        <v>3216.77</v>
      </c>
      <c r="AB47" s="20">
        <f>'EUROSTAT data 2015 EU27'!AA59</f>
        <v>3347.78</v>
      </c>
      <c r="AC47" s="20">
        <f>'EUROSTAT data 2015 EU27'!AB59</f>
        <v>8491.11</v>
      </c>
      <c r="AD47" s="20">
        <f>'EUROSTAT data 2015 EU27'!AC59</f>
        <v>967</v>
      </c>
      <c r="AE47" s="20">
        <f>'EUROSTAT data 2015 EU27'!AD59</f>
        <v>3633.63</v>
      </c>
      <c r="AF47" s="20">
        <f>'EUROSTAT data 2015 EU27'!AE59</f>
        <v>26610.78</v>
      </c>
      <c r="AG47" s="20">
        <f>'EUROSTAT data 2015 EU27'!AF59</f>
        <v>7149</v>
      </c>
      <c r="AH47" s="20">
        <f>'EUROSTAT data 2015 EU27'!AG59</f>
        <v>53431.91</v>
      </c>
      <c r="AI47" s="20">
        <f>'EUROSTAT data 2015 EU27'!AH59</f>
        <v>22829.7</v>
      </c>
      <c r="AJ47" s="20">
        <f>'EUROSTAT data 2015 EU27'!AI59</f>
        <v>6532.21</v>
      </c>
      <c r="AK47" s="20">
        <f>'EUROSTAT data 2015 EU27'!AJ59</f>
        <v>2435.84</v>
      </c>
      <c r="AL47" s="20">
        <f>'EUROSTAT data 2015 EU27'!AK59</f>
        <v>1639.68</v>
      </c>
      <c r="AM47" s="20">
        <f>'EUROSTAT data 2015 EU27'!AL59</f>
        <v>9558.1200000000008</v>
      </c>
      <c r="AN47" s="20">
        <f>'EUROSTAT data 2015 EU27'!AM59</f>
        <v>1650.96</v>
      </c>
      <c r="AO47" s="20">
        <f>'EUROSTAT data 2015 EU27'!AN59</f>
        <v>9745.6299999999992</v>
      </c>
      <c r="AP47" s="20">
        <f>'EUROSTAT data 2015 EU27'!AO59</f>
        <v>4471.5600000000004</v>
      </c>
      <c r="AQ47" s="20">
        <f>'EUROSTAT data 2015 EU27'!AP59</f>
        <v>3779.39</v>
      </c>
      <c r="AR47" s="20">
        <f>'EUROSTAT data 2015 EU27'!AQ59</f>
        <v>6883.64</v>
      </c>
      <c r="AS47" s="20">
        <f>'EUROSTAT data 2015 EU27'!AR59</f>
        <v>18057.88</v>
      </c>
      <c r="AT47" s="20">
        <f>'EUROSTAT data 2015 EU27'!AS59</f>
        <v>26360.720000000001</v>
      </c>
      <c r="AU47" s="20">
        <f>'EUROSTAT data 2015 EU27'!AT59</f>
        <v>9551.2099999999991</v>
      </c>
      <c r="AV47" s="20">
        <f>'EUROSTAT data 2015 EU27'!AU59</f>
        <v>8839.4599999999991</v>
      </c>
      <c r="AW47" s="20">
        <f>'EUROSTAT data 2015 EU27'!AV59</f>
        <v>22315.759999999998</v>
      </c>
      <c r="AX47" s="20">
        <f>'EUROSTAT data 2015 EU27'!AW59</f>
        <v>110197.07</v>
      </c>
      <c r="AY47" s="20">
        <f>'EUROSTAT data 2015 EU27'!AX59</f>
        <v>19328.36</v>
      </c>
      <c r="AZ47" s="20">
        <f>'EUROSTAT data 2015 EU27'!AY59</f>
        <v>6103.25</v>
      </c>
      <c r="BA47" s="20">
        <f>'EUROSTAT data 2015 EU27'!AZ59</f>
        <v>4981.12</v>
      </c>
      <c r="BB47" s="20">
        <f>'EUROSTAT data 2015 EU27'!BA59</f>
        <v>7707.89</v>
      </c>
      <c r="BC47" s="20">
        <f>'EUROSTAT data 2015 EU27'!BB59</f>
        <v>7283.53</v>
      </c>
      <c r="BD47" s="20">
        <f>'EUROSTAT data 2015 EU27'!BC59</f>
        <v>3145.16</v>
      </c>
      <c r="BE47" s="20">
        <f>'EUROSTAT data 2015 EU27'!BD59</f>
        <v>3201.13</v>
      </c>
      <c r="BF47" s="20">
        <f>'EUROSTAT data 2015 EU27'!BE59</f>
        <v>23062.71</v>
      </c>
      <c r="BG47" s="20">
        <f>'EUROSTAT data 2015 EU27'!BF59</f>
        <v>14993.21</v>
      </c>
      <c r="BH47" s="20">
        <f>'EUROSTAT data 2015 EU27'!BG59</f>
        <v>5215.8100000000004</v>
      </c>
      <c r="BI47" s="20">
        <f>'EUROSTAT data 2015 EU27'!BH59</f>
        <v>9116.98</v>
      </c>
      <c r="BJ47" s="20">
        <f>'EUROSTAT data 2015 EU27'!BI59</f>
        <v>3914.14</v>
      </c>
      <c r="BK47" s="20">
        <f>'EUROSTAT data 2015 EU27'!BJ59</f>
        <v>3333.59</v>
      </c>
      <c r="BL47" s="20">
        <f>'EUROSTAT data 2015 EU27'!BK59</f>
        <v>2254.27</v>
      </c>
      <c r="BM47" s="20">
        <f>'EUROSTAT data 2015 EU27'!BL59</f>
        <v>3789.86</v>
      </c>
      <c r="BN47" s="20">
        <f>'EUROSTAT data 2015 EU27'!BM59</f>
        <v>580.98</v>
      </c>
      <c r="BO47" s="20">
        <f>'EUROSTAT data 2015 EU27'!BN59</f>
        <v>2296.12</v>
      </c>
      <c r="BP47" s="20">
        <f>'EUROSTAT data 2015 EU27'!BO59</f>
        <v>0</v>
      </c>
      <c r="BQ47" s="20">
        <f>'EUROSTAT data 2015 EU27'!BP59</f>
        <v>0</v>
      </c>
    </row>
    <row r="48" spans="5:69" x14ac:dyDescent="0.35">
      <c r="E48" t="str">
        <f>'EUROSTAT data 2015 EU27'!C225</f>
        <v>ISIC 71</v>
      </c>
      <c r="F48" s="20">
        <f>'EUROSTAT data 2015 EU27'!E60</f>
        <v>975.58</v>
      </c>
      <c r="G48" s="20">
        <f>'EUROSTAT data 2015 EU27'!F60</f>
        <v>124.84</v>
      </c>
      <c r="H48" s="20">
        <f>'EUROSTAT data 2015 EU27'!G60</f>
        <v>18.72</v>
      </c>
      <c r="I48" s="20">
        <f>'EUROSTAT data 2015 EU27'!H60</f>
        <v>1507.9</v>
      </c>
      <c r="J48" s="20">
        <f>'EUROSTAT data 2015 EU27'!I60</f>
        <v>3548.31</v>
      </c>
      <c r="K48" s="20">
        <f>'EUROSTAT data 2015 EU27'!J60</f>
        <v>1028.44</v>
      </c>
      <c r="L48" s="20">
        <f>'EUROSTAT data 2015 EU27'!K60</f>
        <v>645</v>
      </c>
      <c r="M48" s="20">
        <f>'EUROSTAT data 2015 EU27'!L60</f>
        <v>884.02</v>
      </c>
      <c r="N48" s="20">
        <f>'EUROSTAT data 2015 EU27'!M60</f>
        <v>298.79000000000002</v>
      </c>
      <c r="O48" s="20">
        <f>'EUROSTAT data 2015 EU27'!N60</f>
        <v>2864.22</v>
      </c>
      <c r="P48" s="20">
        <f>'EUROSTAT data 2015 EU27'!O60</f>
        <v>4155.55</v>
      </c>
      <c r="Q48" s="20">
        <f>'EUROSTAT data 2015 EU27'!P60</f>
        <v>1998.31</v>
      </c>
      <c r="R48" s="20">
        <f>'EUROSTAT data 2015 EU27'!Q60</f>
        <v>2348.54</v>
      </c>
      <c r="S48" s="20">
        <f>'EUROSTAT data 2015 EU27'!R60</f>
        <v>1930.11</v>
      </c>
      <c r="T48" s="20">
        <f>'EUROSTAT data 2015 EU27'!S60</f>
        <v>1680.98</v>
      </c>
      <c r="U48" s="20">
        <f>'EUROSTAT data 2015 EU27'!T60</f>
        <v>3502.29</v>
      </c>
      <c r="V48" s="20">
        <f>'EUROSTAT data 2015 EU27'!U60</f>
        <v>2568.65</v>
      </c>
      <c r="W48" s="20">
        <f>'EUROSTAT data 2015 EU27'!V60</f>
        <v>3268.92</v>
      </c>
      <c r="X48" s="20">
        <f>'EUROSTAT data 2015 EU27'!W60</f>
        <v>5923.81</v>
      </c>
      <c r="Y48" s="20">
        <f>'EUROSTAT data 2015 EU27'!X60</f>
        <v>6478.15</v>
      </c>
      <c r="Z48" s="20">
        <f>'EUROSTAT data 2015 EU27'!Y60</f>
        <v>2954.63</v>
      </c>
      <c r="AA48" s="20">
        <f>'EUROSTAT data 2015 EU27'!Z60</f>
        <v>826.89</v>
      </c>
      <c r="AB48" s="20">
        <f>'EUROSTAT data 2015 EU27'!AA60</f>
        <v>1740.27</v>
      </c>
      <c r="AC48" s="20">
        <f>'EUROSTAT data 2015 EU27'!AB60</f>
        <v>5741.71</v>
      </c>
      <c r="AD48" s="20">
        <f>'EUROSTAT data 2015 EU27'!AC60</f>
        <v>930.03</v>
      </c>
      <c r="AE48" s="20">
        <f>'EUROSTAT data 2015 EU27'!AD60</f>
        <v>5056.08</v>
      </c>
      <c r="AF48" s="20">
        <f>'EUROSTAT data 2015 EU27'!AE60</f>
        <v>39787.54</v>
      </c>
      <c r="AG48" s="20">
        <f>'EUROSTAT data 2015 EU27'!AF60</f>
        <v>996.98</v>
      </c>
      <c r="AH48" s="20">
        <f>'EUROSTAT data 2015 EU27'!AG60</f>
        <v>6557.37</v>
      </c>
      <c r="AI48" s="20">
        <f>'EUROSTAT data 2015 EU27'!AH60</f>
        <v>3041.53</v>
      </c>
      <c r="AJ48" s="20">
        <f>'EUROSTAT data 2015 EU27'!AI60</f>
        <v>3630.09</v>
      </c>
      <c r="AK48" s="20">
        <f>'EUROSTAT data 2015 EU27'!AJ60</f>
        <v>959.47</v>
      </c>
      <c r="AL48" s="20">
        <f>'EUROSTAT data 2015 EU27'!AK60</f>
        <v>723.23</v>
      </c>
      <c r="AM48" s="20">
        <f>'EUROSTAT data 2015 EU27'!AL60</f>
        <v>3793.36</v>
      </c>
      <c r="AN48" s="20">
        <f>'EUROSTAT data 2015 EU27'!AM60</f>
        <v>298.45999999999998</v>
      </c>
      <c r="AO48" s="20">
        <f>'EUROSTAT data 2015 EU27'!AN60</f>
        <v>1697.72</v>
      </c>
      <c r="AP48" s="20">
        <f>'EUROSTAT data 2015 EU27'!AO60</f>
        <v>926.51</v>
      </c>
      <c r="AQ48" s="20">
        <f>'EUROSTAT data 2015 EU27'!AP60</f>
        <v>673.36</v>
      </c>
      <c r="AR48" s="20">
        <f>'EUROSTAT data 2015 EU27'!AQ60</f>
        <v>2277.0700000000002</v>
      </c>
      <c r="AS48" s="20">
        <f>'EUROSTAT data 2015 EU27'!AR60</f>
        <v>4614.49</v>
      </c>
      <c r="AT48" s="20">
        <f>'EUROSTAT data 2015 EU27'!AS60</f>
        <v>1922.89</v>
      </c>
      <c r="AU48" s="20">
        <f>'EUROSTAT data 2015 EU27'!AT60</f>
        <v>878.4</v>
      </c>
      <c r="AV48" s="20">
        <f>'EUROSTAT data 2015 EU27'!AU60</f>
        <v>1030.83</v>
      </c>
      <c r="AW48" s="20">
        <f>'EUROSTAT data 2015 EU27'!AV60</f>
        <v>6201.87</v>
      </c>
      <c r="AX48" s="20">
        <f>'EUROSTAT data 2015 EU27'!AW60</f>
        <v>7217.57</v>
      </c>
      <c r="AY48" s="20">
        <f>'EUROSTAT data 2015 EU27'!AX60</f>
        <v>36775.919999999998</v>
      </c>
      <c r="AZ48" s="20">
        <f>'EUROSTAT data 2015 EU27'!AY60</f>
        <v>2960.05</v>
      </c>
      <c r="BA48" s="20">
        <f>'EUROSTAT data 2015 EU27'!AZ60</f>
        <v>1541</v>
      </c>
      <c r="BB48" s="20">
        <f>'EUROSTAT data 2015 EU27'!BA60</f>
        <v>2058.2199999999998</v>
      </c>
      <c r="BC48" s="20">
        <f>'EUROSTAT data 2015 EU27'!BB60</f>
        <v>1831.56</v>
      </c>
      <c r="BD48" s="20">
        <f>'EUROSTAT data 2015 EU27'!BC60</f>
        <v>591.11</v>
      </c>
      <c r="BE48" s="20">
        <f>'EUROSTAT data 2015 EU27'!BD60</f>
        <v>285.35000000000002</v>
      </c>
      <c r="BF48" s="20">
        <f>'EUROSTAT data 2015 EU27'!BE60</f>
        <v>5829.9</v>
      </c>
      <c r="BG48" s="20">
        <f>'EUROSTAT data 2015 EU27'!BF60</f>
        <v>7772.24</v>
      </c>
      <c r="BH48" s="20">
        <f>'EUROSTAT data 2015 EU27'!BG60</f>
        <v>1629.05</v>
      </c>
      <c r="BI48" s="20">
        <f>'EUROSTAT data 2015 EU27'!BH60</f>
        <v>1474.57</v>
      </c>
      <c r="BJ48" s="20">
        <f>'EUROSTAT data 2015 EU27'!BI60</f>
        <v>646.16</v>
      </c>
      <c r="BK48" s="20">
        <f>'EUROSTAT data 2015 EU27'!BJ60</f>
        <v>1285.3499999999999</v>
      </c>
      <c r="BL48" s="20">
        <f>'EUROSTAT data 2015 EU27'!BK60</f>
        <v>723.66</v>
      </c>
      <c r="BM48" s="20">
        <f>'EUROSTAT data 2015 EU27'!BL60</f>
        <v>530.66</v>
      </c>
      <c r="BN48" s="20">
        <f>'EUROSTAT data 2015 EU27'!BM60</f>
        <v>130.94999999999999</v>
      </c>
      <c r="BO48" s="20">
        <f>'EUROSTAT data 2015 EU27'!BN60</f>
        <v>722.21</v>
      </c>
      <c r="BP48" s="20">
        <f>'EUROSTAT data 2015 EU27'!BO60</f>
        <v>0</v>
      </c>
      <c r="BQ48" s="20">
        <f>'EUROSTAT data 2015 EU27'!BP60</f>
        <v>0</v>
      </c>
    </row>
    <row r="49" spans="5:69" x14ac:dyDescent="0.35">
      <c r="E49" t="str">
        <f>'EUROSTAT data 2015 EU27'!C226</f>
        <v>ISIC 72</v>
      </c>
      <c r="F49" s="20">
        <f>'EUROSTAT data 2015 EU27'!E61</f>
        <v>61.46</v>
      </c>
      <c r="G49" s="20">
        <f>'EUROSTAT data 2015 EU27'!F61</f>
        <v>0.21</v>
      </c>
      <c r="H49" s="20">
        <f>'EUROSTAT data 2015 EU27'!G61</f>
        <v>0.23</v>
      </c>
      <c r="I49" s="20">
        <f>'EUROSTAT data 2015 EU27'!H61</f>
        <v>32.29</v>
      </c>
      <c r="J49" s="20">
        <f>'EUROSTAT data 2015 EU27'!I61</f>
        <v>313.7</v>
      </c>
      <c r="K49" s="20">
        <f>'EUROSTAT data 2015 EU27'!J61</f>
        <v>132.76</v>
      </c>
      <c r="L49" s="20">
        <f>'EUROSTAT data 2015 EU27'!K61</f>
        <v>11.82</v>
      </c>
      <c r="M49" s="20">
        <f>'EUROSTAT data 2015 EU27'!L61</f>
        <v>34.909999999999997</v>
      </c>
      <c r="N49" s="20">
        <f>'EUROSTAT data 2015 EU27'!M61</f>
        <v>87.87</v>
      </c>
      <c r="O49" s="20">
        <f>'EUROSTAT data 2015 EU27'!N61</f>
        <v>54.64</v>
      </c>
      <c r="P49" s="20">
        <f>'EUROSTAT data 2015 EU27'!O61</f>
        <v>478.81</v>
      </c>
      <c r="Q49" s="20">
        <f>'EUROSTAT data 2015 EU27'!P61</f>
        <v>8673.5</v>
      </c>
      <c r="R49" s="20">
        <f>'EUROSTAT data 2015 EU27'!Q61</f>
        <v>85.57</v>
      </c>
      <c r="S49" s="20">
        <f>'EUROSTAT data 2015 EU27'!R61</f>
        <v>41.65</v>
      </c>
      <c r="T49" s="20">
        <f>'EUROSTAT data 2015 EU27'!S61</f>
        <v>22.57</v>
      </c>
      <c r="U49" s="20">
        <f>'EUROSTAT data 2015 EU27'!T61</f>
        <v>133.06</v>
      </c>
      <c r="V49" s="20">
        <f>'EUROSTAT data 2015 EU27'!U61</f>
        <v>3682.69</v>
      </c>
      <c r="W49" s="20">
        <f>'EUROSTAT data 2015 EU27'!V61</f>
        <v>157.37</v>
      </c>
      <c r="X49" s="20">
        <f>'EUROSTAT data 2015 EU27'!W61</f>
        <v>655.17999999999995</v>
      </c>
      <c r="Y49" s="20">
        <f>'EUROSTAT data 2015 EU27'!X61</f>
        <v>1815.88</v>
      </c>
      <c r="Z49" s="20">
        <f>'EUROSTAT data 2015 EU27'!Y61</f>
        <v>106.87</v>
      </c>
      <c r="AA49" s="20">
        <f>'EUROSTAT data 2015 EU27'!Z61</f>
        <v>329.78</v>
      </c>
      <c r="AB49" s="20">
        <f>'EUROSTAT data 2015 EU27'!AA61</f>
        <v>44.53</v>
      </c>
      <c r="AC49" s="20">
        <f>'EUROSTAT data 2015 EU27'!AB61</f>
        <v>105.12</v>
      </c>
      <c r="AD49" s="20">
        <f>'EUROSTAT data 2015 EU27'!AC61</f>
        <v>17.95</v>
      </c>
      <c r="AE49" s="20">
        <f>'EUROSTAT data 2015 EU27'!AD61</f>
        <v>56.47</v>
      </c>
      <c r="AF49" s="20">
        <f>'EUROSTAT data 2015 EU27'!AE61</f>
        <v>332.62</v>
      </c>
      <c r="AG49" s="20">
        <f>'EUROSTAT data 2015 EU27'!AF61</f>
        <v>12.59</v>
      </c>
      <c r="AH49" s="20">
        <f>'EUROSTAT data 2015 EU27'!AG61</f>
        <v>833.75</v>
      </c>
      <c r="AI49" s="20">
        <f>'EUROSTAT data 2015 EU27'!AH61</f>
        <v>74.72</v>
      </c>
      <c r="AJ49" s="20">
        <f>'EUROSTAT data 2015 EU27'!AI61</f>
        <v>30.56</v>
      </c>
      <c r="AK49" s="20">
        <f>'EUROSTAT data 2015 EU27'!AJ61</f>
        <v>0.68</v>
      </c>
      <c r="AL49" s="20">
        <f>'EUROSTAT data 2015 EU27'!AK61</f>
        <v>2.37</v>
      </c>
      <c r="AM49" s="20">
        <f>'EUROSTAT data 2015 EU27'!AL61</f>
        <v>11.34</v>
      </c>
      <c r="AN49" s="20">
        <f>'EUROSTAT data 2015 EU27'!AM61</f>
        <v>-0.69</v>
      </c>
      <c r="AO49" s="20">
        <f>'EUROSTAT data 2015 EU27'!AN61</f>
        <v>7.31</v>
      </c>
      <c r="AP49" s="20">
        <f>'EUROSTAT data 2015 EU27'!AO61</f>
        <v>2828.84</v>
      </c>
      <c r="AQ49" s="20">
        <f>'EUROSTAT data 2015 EU27'!AP61</f>
        <v>27.77</v>
      </c>
      <c r="AR49" s="20">
        <f>'EUROSTAT data 2015 EU27'!AQ61</f>
        <v>17.989999999999998</v>
      </c>
      <c r="AS49" s="20">
        <f>'EUROSTAT data 2015 EU27'!AR61</f>
        <v>3123.87</v>
      </c>
      <c r="AT49" s="20">
        <f>'EUROSTAT data 2015 EU27'!AS61</f>
        <v>94</v>
      </c>
      <c r="AU49" s="20">
        <f>'EUROSTAT data 2015 EU27'!AT61</f>
        <v>29.89</v>
      </c>
      <c r="AV49" s="20">
        <f>'EUROSTAT data 2015 EU27'!AU61</f>
        <v>5.04</v>
      </c>
      <c r="AW49" s="20">
        <f>'EUROSTAT data 2015 EU27'!AV61</f>
        <v>114.8</v>
      </c>
      <c r="AX49" s="20">
        <f>'EUROSTAT data 2015 EU27'!AW61</f>
        <v>1527.92</v>
      </c>
      <c r="AY49" s="20">
        <f>'EUROSTAT data 2015 EU27'!AX61</f>
        <v>103.56</v>
      </c>
      <c r="AZ49" s="20">
        <f>'EUROSTAT data 2015 EU27'!AY61</f>
        <v>7229.34</v>
      </c>
      <c r="BA49" s="20">
        <f>'EUROSTAT data 2015 EU27'!AZ61</f>
        <v>125.59</v>
      </c>
      <c r="BB49" s="20">
        <f>'EUROSTAT data 2015 EU27'!BA61</f>
        <v>30.33</v>
      </c>
      <c r="BC49" s="20">
        <f>'EUROSTAT data 2015 EU27'!BB61</f>
        <v>28.63</v>
      </c>
      <c r="BD49" s="20">
        <f>'EUROSTAT data 2015 EU27'!BC61</f>
        <v>7.28</v>
      </c>
      <c r="BE49" s="20">
        <f>'EUROSTAT data 2015 EU27'!BD61</f>
        <v>0.41</v>
      </c>
      <c r="BF49" s="20">
        <f>'EUROSTAT data 2015 EU27'!BE61</f>
        <v>32.4</v>
      </c>
      <c r="BG49" s="20">
        <f>'EUROSTAT data 2015 EU27'!BF61</f>
        <v>577.26</v>
      </c>
      <c r="BH49" s="20">
        <f>'EUROSTAT data 2015 EU27'!BG61</f>
        <v>275.55</v>
      </c>
      <c r="BI49" s="20">
        <f>'EUROSTAT data 2015 EU27'!BH61</f>
        <v>392.13</v>
      </c>
      <c r="BJ49" s="20">
        <f>'EUROSTAT data 2015 EU27'!BI61</f>
        <v>39.64</v>
      </c>
      <c r="BK49" s="20">
        <f>'EUROSTAT data 2015 EU27'!BJ61</f>
        <v>21.73</v>
      </c>
      <c r="BL49" s="20">
        <f>'EUROSTAT data 2015 EU27'!BK61</f>
        <v>22.68</v>
      </c>
      <c r="BM49" s="20">
        <f>'EUROSTAT data 2015 EU27'!BL61</f>
        <v>100.44</v>
      </c>
      <c r="BN49" s="20">
        <f>'EUROSTAT data 2015 EU27'!BM61</f>
        <v>0.79</v>
      </c>
      <c r="BO49" s="20">
        <f>'EUROSTAT data 2015 EU27'!BN61</f>
        <v>5.5</v>
      </c>
      <c r="BP49" s="20">
        <f>'EUROSTAT data 2015 EU27'!BO61</f>
        <v>0</v>
      </c>
      <c r="BQ49" s="20">
        <f>'EUROSTAT data 2015 EU27'!BP61</f>
        <v>0</v>
      </c>
    </row>
    <row r="50" spans="5:69" x14ac:dyDescent="0.35">
      <c r="E50" t="str">
        <f>'EUROSTAT data 2015 EU27'!C227</f>
        <v>ISIC 73</v>
      </c>
      <c r="F50" s="20">
        <f>'EUROSTAT data 2015 EU27'!E62</f>
        <v>209.51</v>
      </c>
      <c r="G50" s="20">
        <f>'EUROSTAT data 2015 EU27'!F62</f>
        <v>46.87</v>
      </c>
      <c r="H50" s="20">
        <f>'EUROSTAT data 2015 EU27'!G62</f>
        <v>16.149999999999999</v>
      </c>
      <c r="I50" s="20">
        <f>'EUROSTAT data 2015 EU27'!H62</f>
        <v>258.45999999999998</v>
      </c>
      <c r="J50" s="20">
        <f>'EUROSTAT data 2015 EU27'!I62</f>
        <v>16127.36</v>
      </c>
      <c r="K50" s="20">
        <f>'EUROSTAT data 2015 EU27'!J62</f>
        <v>1551.02</v>
      </c>
      <c r="L50" s="20">
        <f>'EUROSTAT data 2015 EU27'!K62</f>
        <v>289.77999999999997</v>
      </c>
      <c r="M50" s="20">
        <f>'EUROSTAT data 2015 EU27'!L62</f>
        <v>785.04</v>
      </c>
      <c r="N50" s="20">
        <f>'EUROSTAT data 2015 EU27'!M62</f>
        <v>521.42999999999995</v>
      </c>
      <c r="O50" s="20">
        <f>'EUROSTAT data 2015 EU27'!N62</f>
        <v>1229.3499999999999</v>
      </c>
      <c r="P50" s="20">
        <f>'EUROSTAT data 2015 EU27'!O62</f>
        <v>4652.37</v>
      </c>
      <c r="Q50" s="20">
        <f>'EUROSTAT data 2015 EU27'!P62</f>
        <v>4684.88</v>
      </c>
      <c r="R50" s="20">
        <f>'EUROSTAT data 2015 EU27'!Q62</f>
        <v>1099.52</v>
      </c>
      <c r="S50" s="20">
        <f>'EUROSTAT data 2015 EU27'!R62</f>
        <v>740.79</v>
      </c>
      <c r="T50" s="20">
        <f>'EUROSTAT data 2015 EU27'!S62</f>
        <v>436.33</v>
      </c>
      <c r="U50" s="20">
        <f>'EUROSTAT data 2015 EU27'!T62</f>
        <v>1230.6400000000001</v>
      </c>
      <c r="V50" s="20">
        <f>'EUROSTAT data 2015 EU27'!U62</f>
        <v>1480.31</v>
      </c>
      <c r="W50" s="20">
        <f>'EUROSTAT data 2015 EU27'!V62</f>
        <v>1276.48</v>
      </c>
      <c r="X50" s="20">
        <f>'EUROSTAT data 2015 EU27'!W62</f>
        <v>1817.29</v>
      </c>
      <c r="Y50" s="20">
        <f>'EUROSTAT data 2015 EU27'!X62</f>
        <v>3948.52</v>
      </c>
      <c r="Z50" s="20">
        <f>'EUROSTAT data 2015 EU27'!Y62</f>
        <v>485.53</v>
      </c>
      <c r="AA50" s="20">
        <f>'EUROSTAT data 2015 EU27'!Z62</f>
        <v>1955.25</v>
      </c>
      <c r="AB50" s="20">
        <f>'EUROSTAT data 2015 EU27'!AA62</f>
        <v>492.12</v>
      </c>
      <c r="AC50" s="20">
        <f>'EUROSTAT data 2015 EU27'!AB62</f>
        <v>1234.95</v>
      </c>
      <c r="AD50" s="20">
        <f>'EUROSTAT data 2015 EU27'!AC62</f>
        <v>139.46</v>
      </c>
      <c r="AE50" s="20">
        <f>'EUROSTAT data 2015 EU27'!AD62</f>
        <v>602.89</v>
      </c>
      <c r="AF50" s="20">
        <f>'EUROSTAT data 2015 EU27'!AE62</f>
        <v>2284.12</v>
      </c>
      <c r="AG50" s="20">
        <f>'EUROSTAT data 2015 EU27'!AF62</f>
        <v>4856.3500000000004</v>
      </c>
      <c r="AH50" s="20">
        <f>'EUROSTAT data 2015 EU27'!AG62</f>
        <v>18571.54</v>
      </c>
      <c r="AI50" s="20">
        <f>'EUROSTAT data 2015 EU27'!AH62</f>
        <v>12314.21</v>
      </c>
      <c r="AJ50" s="20">
        <f>'EUROSTAT data 2015 EU27'!AI62</f>
        <v>1172.6400000000001</v>
      </c>
      <c r="AK50" s="20">
        <f>'EUROSTAT data 2015 EU27'!AJ62</f>
        <v>182.41</v>
      </c>
      <c r="AL50" s="20">
        <f>'EUROSTAT data 2015 EU27'!AK62</f>
        <v>520.29999999999995</v>
      </c>
      <c r="AM50" s="20">
        <f>'EUROSTAT data 2015 EU27'!AL62</f>
        <v>956.1</v>
      </c>
      <c r="AN50" s="20">
        <f>'EUROSTAT data 2015 EU27'!AM62</f>
        <v>422.7</v>
      </c>
      <c r="AO50" s="20">
        <f>'EUROSTAT data 2015 EU27'!AN62</f>
        <v>2078.85</v>
      </c>
      <c r="AP50" s="20">
        <f>'EUROSTAT data 2015 EU27'!AO62</f>
        <v>2993.7</v>
      </c>
      <c r="AQ50" s="20">
        <f>'EUROSTAT data 2015 EU27'!AP62</f>
        <v>1728.18</v>
      </c>
      <c r="AR50" s="20">
        <f>'EUROSTAT data 2015 EU27'!AQ62</f>
        <v>3163.61</v>
      </c>
      <c r="AS50" s="20">
        <f>'EUROSTAT data 2015 EU27'!AR62</f>
        <v>3600.04</v>
      </c>
      <c r="AT50" s="20">
        <f>'EUROSTAT data 2015 EU27'!AS62</f>
        <v>5080.18</v>
      </c>
      <c r="AU50" s="20">
        <f>'EUROSTAT data 2015 EU27'!AT62</f>
        <v>2401.25</v>
      </c>
      <c r="AV50" s="20">
        <f>'EUROSTAT data 2015 EU27'!AU62</f>
        <v>1072.71</v>
      </c>
      <c r="AW50" s="20">
        <f>'EUROSTAT data 2015 EU27'!AV62</f>
        <v>1401.66</v>
      </c>
      <c r="AX50" s="20">
        <f>'EUROSTAT data 2015 EU27'!AW62</f>
        <v>4457.3500000000004</v>
      </c>
      <c r="AY50" s="20">
        <f>'EUROSTAT data 2015 EU27'!AX62</f>
        <v>1020.59</v>
      </c>
      <c r="AZ50" s="20">
        <f>'EUROSTAT data 2015 EU27'!AY62</f>
        <v>364.12</v>
      </c>
      <c r="BA50" s="20">
        <f>'EUROSTAT data 2015 EU27'!AZ62</f>
        <v>14888.96</v>
      </c>
      <c r="BB50" s="20">
        <f>'EUROSTAT data 2015 EU27'!BA62</f>
        <v>788.21</v>
      </c>
      <c r="BC50" s="20">
        <f>'EUROSTAT data 2015 EU27'!BB62</f>
        <v>1154</v>
      </c>
      <c r="BD50" s="20">
        <f>'EUROSTAT data 2015 EU27'!BC62</f>
        <v>805.17</v>
      </c>
      <c r="BE50" s="20">
        <f>'EUROSTAT data 2015 EU27'!BD62</f>
        <v>2619.42</v>
      </c>
      <c r="BF50" s="20">
        <f>'EUROSTAT data 2015 EU27'!BE62</f>
        <v>1934.5</v>
      </c>
      <c r="BG50" s="20">
        <f>'EUROSTAT data 2015 EU27'!BF62</f>
        <v>2461.29</v>
      </c>
      <c r="BH50" s="20">
        <f>'EUROSTAT data 2015 EU27'!BG62</f>
        <v>733.79</v>
      </c>
      <c r="BI50" s="20">
        <f>'EUROSTAT data 2015 EU27'!BH62</f>
        <v>1191.81</v>
      </c>
      <c r="BJ50" s="20">
        <f>'EUROSTAT data 2015 EU27'!BI62</f>
        <v>285.7</v>
      </c>
      <c r="BK50" s="20">
        <f>'EUROSTAT data 2015 EU27'!BJ62</f>
        <v>1402.62</v>
      </c>
      <c r="BL50" s="20">
        <f>'EUROSTAT data 2015 EU27'!BK62</f>
        <v>1129.83</v>
      </c>
      <c r="BM50" s="20">
        <f>'EUROSTAT data 2015 EU27'!BL62</f>
        <v>698.34</v>
      </c>
      <c r="BN50" s="20">
        <f>'EUROSTAT data 2015 EU27'!BM62</f>
        <v>97.05</v>
      </c>
      <c r="BO50" s="20">
        <f>'EUROSTAT data 2015 EU27'!BN62</f>
        <v>488.47</v>
      </c>
      <c r="BP50" s="20">
        <f>'EUROSTAT data 2015 EU27'!BO62</f>
        <v>0</v>
      </c>
      <c r="BQ50" s="20">
        <f>'EUROSTAT data 2015 EU27'!BP62</f>
        <v>0</v>
      </c>
    </row>
    <row r="51" spans="5:69" x14ac:dyDescent="0.35">
      <c r="E51" t="str">
        <f>'EUROSTAT data 2015 EU27'!C228</f>
        <v>ISIC 74-75</v>
      </c>
      <c r="F51" s="20">
        <f>'EUROSTAT data 2015 EU27'!E63</f>
        <v>4103.34</v>
      </c>
      <c r="G51" s="20">
        <f>'EUROSTAT data 2015 EU27'!F63</f>
        <v>82.51</v>
      </c>
      <c r="H51" s="20">
        <f>'EUROSTAT data 2015 EU27'!G63</f>
        <v>22.9</v>
      </c>
      <c r="I51" s="20">
        <f>'EUROSTAT data 2015 EU27'!H63</f>
        <v>353.56</v>
      </c>
      <c r="J51" s="20">
        <f>'EUROSTAT data 2015 EU27'!I63</f>
        <v>1903.6</v>
      </c>
      <c r="K51" s="20">
        <f>'EUROSTAT data 2015 EU27'!J63</f>
        <v>1331.81</v>
      </c>
      <c r="L51" s="20">
        <f>'EUROSTAT data 2015 EU27'!K63</f>
        <v>178.12</v>
      </c>
      <c r="M51" s="20">
        <f>'EUROSTAT data 2015 EU27'!L63</f>
        <v>381.23</v>
      </c>
      <c r="N51" s="20">
        <f>'EUROSTAT data 2015 EU27'!M63</f>
        <v>254.28</v>
      </c>
      <c r="O51" s="20">
        <f>'EUROSTAT data 2015 EU27'!N63</f>
        <v>334.28</v>
      </c>
      <c r="P51" s="20">
        <f>'EUROSTAT data 2015 EU27'!O63</f>
        <v>1115.78</v>
      </c>
      <c r="Q51" s="20">
        <f>'EUROSTAT data 2015 EU27'!P63</f>
        <v>544.67999999999995</v>
      </c>
      <c r="R51" s="20">
        <f>'EUROSTAT data 2015 EU27'!Q63</f>
        <v>867.86</v>
      </c>
      <c r="S51" s="20">
        <f>'EUROSTAT data 2015 EU27'!R63</f>
        <v>419.95</v>
      </c>
      <c r="T51" s="20">
        <f>'EUROSTAT data 2015 EU27'!S63</f>
        <v>664.92</v>
      </c>
      <c r="U51" s="20">
        <f>'EUROSTAT data 2015 EU27'!T63</f>
        <v>914.41</v>
      </c>
      <c r="V51" s="20">
        <f>'EUROSTAT data 2015 EU27'!U63</f>
        <v>987.92</v>
      </c>
      <c r="W51" s="20">
        <f>'EUROSTAT data 2015 EU27'!V63</f>
        <v>1011.81</v>
      </c>
      <c r="X51" s="20">
        <f>'EUROSTAT data 2015 EU27'!W63</f>
        <v>1948.41</v>
      </c>
      <c r="Y51" s="20">
        <f>'EUROSTAT data 2015 EU27'!X63</f>
        <v>2082.85</v>
      </c>
      <c r="Z51" s="20">
        <f>'EUROSTAT data 2015 EU27'!Y63</f>
        <v>574.99</v>
      </c>
      <c r="AA51" s="20">
        <f>'EUROSTAT data 2015 EU27'!Z63</f>
        <v>1123.3699999999999</v>
      </c>
      <c r="AB51" s="20">
        <f>'EUROSTAT data 2015 EU27'!AA63</f>
        <v>361.73</v>
      </c>
      <c r="AC51" s="20">
        <f>'EUROSTAT data 2015 EU27'!AB63</f>
        <v>1734.14</v>
      </c>
      <c r="AD51" s="20">
        <f>'EUROSTAT data 2015 EU27'!AC63</f>
        <v>224.95</v>
      </c>
      <c r="AE51" s="20">
        <f>'EUROSTAT data 2015 EU27'!AD63</f>
        <v>866.58</v>
      </c>
      <c r="AF51" s="20">
        <f>'EUROSTAT data 2015 EU27'!AE63</f>
        <v>4368.2299999999996</v>
      </c>
      <c r="AG51" s="20">
        <f>'EUROSTAT data 2015 EU27'!AF63</f>
        <v>1106.56</v>
      </c>
      <c r="AH51" s="20">
        <f>'EUROSTAT data 2015 EU27'!AG63</f>
        <v>9096.42</v>
      </c>
      <c r="AI51" s="20">
        <f>'EUROSTAT data 2015 EU27'!AH63</f>
        <v>3833.73</v>
      </c>
      <c r="AJ51" s="20">
        <f>'EUROSTAT data 2015 EU27'!AI63</f>
        <v>1107.55</v>
      </c>
      <c r="AK51" s="20">
        <f>'EUROSTAT data 2015 EU27'!AJ63</f>
        <v>511.04</v>
      </c>
      <c r="AL51" s="20">
        <f>'EUROSTAT data 2015 EU27'!AK63</f>
        <v>497.17</v>
      </c>
      <c r="AM51" s="20">
        <f>'EUROSTAT data 2015 EU27'!AL63</f>
        <v>1174.5999999999999</v>
      </c>
      <c r="AN51" s="20">
        <f>'EUROSTAT data 2015 EU27'!AM63</f>
        <v>221.52</v>
      </c>
      <c r="AO51" s="20">
        <f>'EUROSTAT data 2015 EU27'!AN63</f>
        <v>1617.07</v>
      </c>
      <c r="AP51" s="20">
        <f>'EUROSTAT data 2015 EU27'!AO63</f>
        <v>3761.11</v>
      </c>
      <c r="AQ51" s="20">
        <f>'EUROSTAT data 2015 EU27'!AP63</f>
        <v>1053.9000000000001</v>
      </c>
      <c r="AR51" s="20">
        <f>'EUROSTAT data 2015 EU27'!AQ63</f>
        <v>1631.7</v>
      </c>
      <c r="AS51" s="20">
        <f>'EUROSTAT data 2015 EU27'!AR63</f>
        <v>5881.88</v>
      </c>
      <c r="AT51" s="20">
        <f>'EUROSTAT data 2015 EU27'!AS63</f>
        <v>4350.71</v>
      </c>
      <c r="AU51" s="20">
        <f>'EUROSTAT data 2015 EU27'!AT63</f>
        <v>2142.63</v>
      </c>
      <c r="AV51" s="20">
        <f>'EUROSTAT data 2015 EU27'!AU63</f>
        <v>2452</v>
      </c>
      <c r="AW51" s="20">
        <f>'EUROSTAT data 2015 EU27'!AV63</f>
        <v>2174.91</v>
      </c>
      <c r="AX51" s="20">
        <f>'EUROSTAT data 2015 EU27'!AW63</f>
        <v>6889.68</v>
      </c>
      <c r="AY51" s="20">
        <f>'EUROSTAT data 2015 EU27'!AX63</f>
        <v>2681.09</v>
      </c>
      <c r="AZ51" s="20">
        <f>'EUROSTAT data 2015 EU27'!AY63</f>
        <v>1109.6500000000001</v>
      </c>
      <c r="BA51" s="20">
        <f>'EUROSTAT data 2015 EU27'!AZ63</f>
        <v>1686.69</v>
      </c>
      <c r="BB51" s="20">
        <f>'EUROSTAT data 2015 EU27'!BA63</f>
        <v>5510.72</v>
      </c>
      <c r="BC51" s="20">
        <f>'EUROSTAT data 2015 EU27'!BB63</f>
        <v>989.1</v>
      </c>
      <c r="BD51" s="20">
        <f>'EUROSTAT data 2015 EU27'!BC63</f>
        <v>590.29</v>
      </c>
      <c r="BE51" s="20">
        <f>'EUROSTAT data 2015 EU27'!BD63</f>
        <v>441.95</v>
      </c>
      <c r="BF51" s="20">
        <f>'EUROSTAT data 2015 EU27'!BE63</f>
        <v>3366.89</v>
      </c>
      <c r="BG51" s="20">
        <f>'EUROSTAT data 2015 EU27'!BF63</f>
        <v>4259.7299999999996</v>
      </c>
      <c r="BH51" s="20">
        <f>'EUROSTAT data 2015 EU27'!BG63</f>
        <v>1655.33</v>
      </c>
      <c r="BI51" s="20">
        <f>'EUROSTAT data 2015 EU27'!BH63</f>
        <v>1681.34</v>
      </c>
      <c r="BJ51" s="20">
        <f>'EUROSTAT data 2015 EU27'!BI63</f>
        <v>964.76</v>
      </c>
      <c r="BK51" s="20">
        <f>'EUROSTAT data 2015 EU27'!BJ63</f>
        <v>1361.66</v>
      </c>
      <c r="BL51" s="20">
        <f>'EUROSTAT data 2015 EU27'!BK63</f>
        <v>832.48</v>
      </c>
      <c r="BM51" s="20">
        <f>'EUROSTAT data 2015 EU27'!BL63</f>
        <v>610.30999999999995</v>
      </c>
      <c r="BN51" s="20">
        <f>'EUROSTAT data 2015 EU27'!BM63</f>
        <v>88.59</v>
      </c>
      <c r="BO51" s="20">
        <f>'EUROSTAT data 2015 EU27'!BN63</f>
        <v>364.55</v>
      </c>
      <c r="BP51" s="20">
        <f>'EUROSTAT data 2015 EU27'!BO63</f>
        <v>0</v>
      </c>
      <c r="BQ51" s="20">
        <f>'EUROSTAT data 2015 EU27'!BP63</f>
        <v>0</v>
      </c>
    </row>
    <row r="52" spans="5:69" x14ac:dyDescent="0.35">
      <c r="E52" t="str">
        <f>'EUROSTAT data 2015 EU27'!C229</f>
        <v>ISIC 77</v>
      </c>
      <c r="F52" s="20">
        <f>'EUROSTAT data 2015 EU27'!E64</f>
        <v>3701.47</v>
      </c>
      <c r="G52" s="20">
        <f>'EUROSTAT data 2015 EU27'!F64</f>
        <v>248.53</v>
      </c>
      <c r="H52" s="20">
        <f>'EUROSTAT data 2015 EU27'!G64</f>
        <v>68.459999999999994</v>
      </c>
      <c r="I52" s="20">
        <f>'EUROSTAT data 2015 EU27'!H64</f>
        <v>1371.97</v>
      </c>
      <c r="J52" s="20">
        <f>'EUROSTAT data 2015 EU27'!I64</f>
        <v>5786.2</v>
      </c>
      <c r="K52" s="20">
        <f>'EUROSTAT data 2015 EU27'!J64</f>
        <v>982.12</v>
      </c>
      <c r="L52" s="20">
        <f>'EUROSTAT data 2015 EU27'!K64</f>
        <v>783.99</v>
      </c>
      <c r="M52" s="20">
        <f>'EUROSTAT data 2015 EU27'!L64</f>
        <v>1078.6099999999999</v>
      </c>
      <c r="N52" s="20">
        <f>'EUROSTAT data 2015 EU27'!M64</f>
        <v>1363.82</v>
      </c>
      <c r="O52" s="20">
        <f>'EUROSTAT data 2015 EU27'!N64</f>
        <v>1135.1099999999999</v>
      </c>
      <c r="P52" s="20">
        <f>'EUROSTAT data 2015 EU27'!O64</f>
        <v>5019.3599999999997</v>
      </c>
      <c r="Q52" s="20">
        <f>'EUROSTAT data 2015 EU27'!P64</f>
        <v>22395.09</v>
      </c>
      <c r="R52" s="20">
        <f>'EUROSTAT data 2015 EU27'!Q64</f>
        <v>1960.82</v>
      </c>
      <c r="S52" s="20">
        <f>'EUROSTAT data 2015 EU27'!R64</f>
        <v>1877.76</v>
      </c>
      <c r="T52" s="20">
        <f>'EUROSTAT data 2015 EU27'!S64</f>
        <v>2200.5</v>
      </c>
      <c r="U52" s="20">
        <f>'EUROSTAT data 2015 EU27'!T64</f>
        <v>2691.52</v>
      </c>
      <c r="V52" s="20">
        <f>'EUROSTAT data 2015 EU27'!U64</f>
        <v>14474.55</v>
      </c>
      <c r="W52" s="20">
        <f>'EUROSTAT data 2015 EU27'!V64</f>
        <v>1902.2</v>
      </c>
      <c r="X52" s="20">
        <f>'EUROSTAT data 2015 EU27'!W64</f>
        <v>3684.21</v>
      </c>
      <c r="Y52" s="20">
        <f>'EUROSTAT data 2015 EU27'!X64</f>
        <v>3921.37</v>
      </c>
      <c r="Z52" s="20">
        <f>'EUROSTAT data 2015 EU27'!Y64</f>
        <v>1654.66</v>
      </c>
      <c r="AA52" s="20">
        <f>'EUROSTAT data 2015 EU27'!Z64</f>
        <v>2461.61</v>
      </c>
      <c r="AB52" s="20">
        <f>'EUROSTAT data 2015 EU27'!AA64</f>
        <v>1091.8800000000001</v>
      </c>
      <c r="AC52" s="20">
        <f>'EUROSTAT data 2015 EU27'!AB64</f>
        <v>4385.91</v>
      </c>
      <c r="AD52" s="20">
        <f>'EUROSTAT data 2015 EU27'!AC64</f>
        <v>813.55</v>
      </c>
      <c r="AE52" s="20">
        <f>'EUROSTAT data 2015 EU27'!AD64</f>
        <v>2984.24</v>
      </c>
      <c r="AF52" s="20">
        <f>'EUROSTAT data 2015 EU27'!AE64</f>
        <v>20977.200000000001</v>
      </c>
      <c r="AG52" s="20">
        <f>'EUROSTAT data 2015 EU27'!AF64</f>
        <v>2394.4</v>
      </c>
      <c r="AH52" s="20">
        <f>'EUROSTAT data 2015 EU27'!AG64</f>
        <v>22790.91</v>
      </c>
      <c r="AI52" s="20">
        <f>'EUROSTAT data 2015 EU27'!AH64</f>
        <v>10305.23</v>
      </c>
      <c r="AJ52" s="20">
        <f>'EUROSTAT data 2015 EU27'!AI64</f>
        <v>9255.36</v>
      </c>
      <c r="AK52" s="20">
        <f>'EUROSTAT data 2015 EU27'!AJ64</f>
        <v>2851.45</v>
      </c>
      <c r="AL52" s="20">
        <f>'EUROSTAT data 2015 EU27'!AK64</f>
        <v>5729.55</v>
      </c>
      <c r="AM52" s="20">
        <f>'EUROSTAT data 2015 EU27'!AL64</f>
        <v>5706.5</v>
      </c>
      <c r="AN52" s="20">
        <f>'EUROSTAT data 2015 EU27'!AM64</f>
        <v>782.07</v>
      </c>
      <c r="AO52" s="20">
        <f>'EUROSTAT data 2015 EU27'!AN64</f>
        <v>4546.84</v>
      </c>
      <c r="AP52" s="20">
        <f>'EUROSTAT data 2015 EU27'!AO64</f>
        <v>2020.34</v>
      </c>
      <c r="AQ52" s="20">
        <f>'EUROSTAT data 2015 EU27'!AP64</f>
        <v>5499.92</v>
      </c>
      <c r="AR52" s="20">
        <f>'EUROSTAT data 2015 EU27'!AQ64</f>
        <v>4986.8500000000004</v>
      </c>
      <c r="AS52" s="20">
        <f>'EUROSTAT data 2015 EU27'!AR64</f>
        <v>30646.46</v>
      </c>
      <c r="AT52" s="20">
        <f>'EUROSTAT data 2015 EU27'!AS64</f>
        <v>6260.78</v>
      </c>
      <c r="AU52" s="20">
        <f>'EUROSTAT data 2015 EU27'!AT64</f>
        <v>2427.21</v>
      </c>
      <c r="AV52" s="20">
        <f>'EUROSTAT data 2015 EU27'!AU64</f>
        <v>2588.61</v>
      </c>
      <c r="AW52" s="20">
        <f>'EUROSTAT data 2015 EU27'!AV64</f>
        <v>2132.25</v>
      </c>
      <c r="AX52" s="20">
        <f>'EUROSTAT data 2015 EU27'!AW64</f>
        <v>10382.61</v>
      </c>
      <c r="AY52" s="20">
        <f>'EUROSTAT data 2015 EU27'!AX64</f>
        <v>2643.1</v>
      </c>
      <c r="AZ52" s="20">
        <f>'EUROSTAT data 2015 EU27'!AY64</f>
        <v>3113.1</v>
      </c>
      <c r="BA52" s="20">
        <f>'EUROSTAT data 2015 EU27'!AZ64</f>
        <v>1768.26</v>
      </c>
      <c r="BB52" s="20">
        <f>'EUROSTAT data 2015 EU27'!BA64</f>
        <v>1782.7</v>
      </c>
      <c r="BC52" s="20">
        <f>'EUROSTAT data 2015 EU27'!BB64</f>
        <v>28678.66</v>
      </c>
      <c r="BD52" s="20">
        <f>'EUROSTAT data 2015 EU27'!BC64</f>
        <v>462.87</v>
      </c>
      <c r="BE52" s="20">
        <f>'EUROSTAT data 2015 EU27'!BD64</f>
        <v>1030.05</v>
      </c>
      <c r="BF52" s="20">
        <f>'EUROSTAT data 2015 EU27'!BE64</f>
        <v>6733.24</v>
      </c>
      <c r="BG52" s="20">
        <f>'EUROSTAT data 2015 EU27'!BF64</f>
        <v>5488.93</v>
      </c>
      <c r="BH52" s="20">
        <f>'EUROSTAT data 2015 EU27'!BG64</f>
        <v>2904.85</v>
      </c>
      <c r="BI52" s="20">
        <f>'EUROSTAT data 2015 EU27'!BH64</f>
        <v>4099.76</v>
      </c>
      <c r="BJ52" s="20">
        <f>'EUROSTAT data 2015 EU27'!BI64</f>
        <v>1636</v>
      </c>
      <c r="BK52" s="20">
        <f>'EUROSTAT data 2015 EU27'!BJ64</f>
        <v>2122.64</v>
      </c>
      <c r="BL52" s="20">
        <f>'EUROSTAT data 2015 EU27'!BK64</f>
        <v>1627.72</v>
      </c>
      <c r="BM52" s="20">
        <f>'EUROSTAT data 2015 EU27'!BL64</f>
        <v>877.19</v>
      </c>
      <c r="BN52" s="20">
        <f>'EUROSTAT data 2015 EU27'!BM64</f>
        <v>305.39</v>
      </c>
      <c r="BO52" s="20">
        <f>'EUROSTAT data 2015 EU27'!BN64</f>
        <v>2540.79</v>
      </c>
      <c r="BP52" s="20">
        <f>'EUROSTAT data 2015 EU27'!BO64</f>
        <v>0</v>
      </c>
      <c r="BQ52" s="20">
        <f>'EUROSTAT data 2015 EU27'!BP64</f>
        <v>0</v>
      </c>
    </row>
    <row r="53" spans="5:69" x14ac:dyDescent="0.35">
      <c r="E53" t="str">
        <f>'EUROSTAT data 2015 EU27'!C230</f>
        <v>ISIC 78</v>
      </c>
      <c r="F53" s="20">
        <f>'EUROSTAT data 2015 EU27'!E65</f>
        <v>3141.46</v>
      </c>
      <c r="G53" s="20">
        <f>'EUROSTAT data 2015 EU27'!F65</f>
        <v>137.44999999999999</v>
      </c>
      <c r="H53" s="20">
        <f>'EUROSTAT data 2015 EU27'!G65</f>
        <v>20.079999999999998</v>
      </c>
      <c r="I53" s="20">
        <f>'EUROSTAT data 2015 EU27'!H65</f>
        <v>707.28</v>
      </c>
      <c r="J53" s="20">
        <f>'EUROSTAT data 2015 EU27'!I65</f>
        <v>7650.16</v>
      </c>
      <c r="K53" s="20">
        <f>'EUROSTAT data 2015 EU27'!J65</f>
        <v>1051.8399999999999</v>
      </c>
      <c r="L53" s="20">
        <f>'EUROSTAT data 2015 EU27'!K65</f>
        <v>776.38</v>
      </c>
      <c r="M53" s="20">
        <f>'EUROSTAT data 2015 EU27'!L65</f>
        <v>874.51</v>
      </c>
      <c r="N53" s="20">
        <f>'EUROSTAT data 2015 EU27'!M65</f>
        <v>673.86</v>
      </c>
      <c r="O53" s="20">
        <f>'EUROSTAT data 2015 EU27'!N65</f>
        <v>195.42</v>
      </c>
      <c r="P53" s="20">
        <f>'EUROSTAT data 2015 EU27'!O65</f>
        <v>2432.0100000000002</v>
      </c>
      <c r="Q53" s="20">
        <f>'EUROSTAT data 2015 EU27'!P65</f>
        <v>2015.02</v>
      </c>
      <c r="R53" s="20">
        <f>'EUROSTAT data 2015 EU27'!Q65</f>
        <v>3071.17</v>
      </c>
      <c r="S53" s="20">
        <f>'EUROSTAT data 2015 EU27'!R65</f>
        <v>1818.23</v>
      </c>
      <c r="T53" s="20">
        <f>'EUROSTAT data 2015 EU27'!S65</f>
        <v>1944.51</v>
      </c>
      <c r="U53" s="20">
        <f>'EUROSTAT data 2015 EU27'!T65</f>
        <v>5358.7</v>
      </c>
      <c r="V53" s="20">
        <f>'EUROSTAT data 2015 EU27'!U65</f>
        <v>2220.09</v>
      </c>
      <c r="W53" s="20">
        <f>'EUROSTAT data 2015 EU27'!V65</f>
        <v>2608.98</v>
      </c>
      <c r="X53" s="20">
        <f>'EUROSTAT data 2015 EU27'!W65</f>
        <v>6153.18</v>
      </c>
      <c r="Y53" s="20">
        <f>'EUROSTAT data 2015 EU27'!X65</f>
        <v>7002.59</v>
      </c>
      <c r="Z53" s="20">
        <f>'EUROSTAT data 2015 EU27'!Y65</f>
        <v>3222.03</v>
      </c>
      <c r="AA53" s="20">
        <f>'EUROSTAT data 2015 EU27'!Z65</f>
        <v>1446.79</v>
      </c>
      <c r="AB53" s="20">
        <f>'EUROSTAT data 2015 EU27'!AA65</f>
        <v>3439.93</v>
      </c>
      <c r="AC53" s="20">
        <f>'EUROSTAT data 2015 EU27'!AB65</f>
        <v>2150.0700000000002</v>
      </c>
      <c r="AD53" s="20">
        <f>'EUROSTAT data 2015 EU27'!AC65</f>
        <v>442.53</v>
      </c>
      <c r="AE53" s="20">
        <f>'EUROSTAT data 2015 EU27'!AD65</f>
        <v>1622.54</v>
      </c>
      <c r="AF53" s="20">
        <f>'EUROSTAT data 2015 EU27'!AE65</f>
        <v>10627.27</v>
      </c>
      <c r="AG53" s="20">
        <f>'EUROSTAT data 2015 EU27'!AF65</f>
        <v>1197.57</v>
      </c>
      <c r="AH53" s="20">
        <f>'EUROSTAT data 2015 EU27'!AG65</f>
        <v>8268.7800000000007</v>
      </c>
      <c r="AI53" s="20">
        <f>'EUROSTAT data 2015 EU27'!AH65</f>
        <v>4204.53</v>
      </c>
      <c r="AJ53" s="20">
        <f>'EUROSTAT data 2015 EU27'!AI65</f>
        <v>4104.99</v>
      </c>
      <c r="AK53" s="20">
        <f>'EUROSTAT data 2015 EU27'!AJ65</f>
        <v>1149.19</v>
      </c>
      <c r="AL53" s="20">
        <f>'EUROSTAT data 2015 EU27'!AK65</f>
        <v>752.54</v>
      </c>
      <c r="AM53" s="20">
        <f>'EUROSTAT data 2015 EU27'!AL65</f>
        <v>6682.54</v>
      </c>
      <c r="AN53" s="20">
        <f>'EUROSTAT data 2015 EU27'!AM65</f>
        <v>772.57</v>
      </c>
      <c r="AO53" s="20">
        <f>'EUROSTAT data 2015 EU27'!AN65</f>
        <v>3059.3</v>
      </c>
      <c r="AP53" s="20">
        <f>'EUROSTAT data 2015 EU27'!AO65</f>
        <v>561.74</v>
      </c>
      <c r="AQ53" s="20">
        <f>'EUROSTAT data 2015 EU27'!AP65</f>
        <v>409.19</v>
      </c>
      <c r="AR53" s="20">
        <f>'EUROSTAT data 2015 EU27'!AQ65</f>
        <v>1864.83</v>
      </c>
      <c r="AS53" s="20">
        <f>'EUROSTAT data 2015 EU27'!AR65</f>
        <v>2498.64</v>
      </c>
      <c r="AT53" s="20">
        <f>'EUROSTAT data 2015 EU27'!AS65</f>
        <v>1927.06</v>
      </c>
      <c r="AU53" s="20">
        <f>'EUROSTAT data 2015 EU27'!AT65</f>
        <v>565.15</v>
      </c>
      <c r="AV53" s="20">
        <f>'EUROSTAT data 2015 EU27'!AU65</f>
        <v>733.32</v>
      </c>
      <c r="AW53" s="20">
        <f>'EUROSTAT data 2015 EU27'!AV65</f>
        <v>1119.03</v>
      </c>
      <c r="AX53" s="20">
        <f>'EUROSTAT data 2015 EU27'!AW65</f>
        <v>4064.65</v>
      </c>
      <c r="AY53" s="20">
        <f>'EUROSTAT data 2015 EU27'!AX65</f>
        <v>2419.59</v>
      </c>
      <c r="AZ53" s="20">
        <f>'EUROSTAT data 2015 EU27'!AY65</f>
        <v>1010.29</v>
      </c>
      <c r="BA53" s="20">
        <f>'EUROSTAT data 2015 EU27'!AZ65</f>
        <v>698.45</v>
      </c>
      <c r="BB53" s="20">
        <f>'EUROSTAT data 2015 EU27'!BA65</f>
        <v>514.89</v>
      </c>
      <c r="BC53" s="20">
        <f>'EUROSTAT data 2015 EU27'!BB65</f>
        <v>1102.8699999999999</v>
      </c>
      <c r="BD53" s="20">
        <f>'EUROSTAT data 2015 EU27'!BC65</f>
        <v>3092.04</v>
      </c>
      <c r="BE53" s="20">
        <f>'EUROSTAT data 2015 EU27'!BD65</f>
        <v>264.69</v>
      </c>
      <c r="BF53" s="20">
        <f>'EUROSTAT data 2015 EU27'!BE65</f>
        <v>4062.99</v>
      </c>
      <c r="BG53" s="20">
        <f>'EUROSTAT data 2015 EU27'!BF65</f>
        <v>3208.9</v>
      </c>
      <c r="BH53" s="20">
        <f>'EUROSTAT data 2015 EU27'!BG65</f>
        <v>2337.41</v>
      </c>
      <c r="BI53" s="20">
        <f>'EUROSTAT data 2015 EU27'!BH65</f>
        <v>3452.81</v>
      </c>
      <c r="BJ53" s="20">
        <f>'EUROSTAT data 2015 EU27'!BI65</f>
        <v>1323.21</v>
      </c>
      <c r="BK53" s="20">
        <f>'EUROSTAT data 2015 EU27'!BJ65</f>
        <v>490.87</v>
      </c>
      <c r="BL53" s="20">
        <f>'EUROSTAT data 2015 EU27'!BK65</f>
        <v>380.29</v>
      </c>
      <c r="BM53" s="20">
        <f>'EUROSTAT data 2015 EU27'!BL65</f>
        <v>332.69</v>
      </c>
      <c r="BN53" s="20">
        <f>'EUROSTAT data 2015 EU27'!BM65</f>
        <v>198.11</v>
      </c>
      <c r="BO53" s="20">
        <f>'EUROSTAT data 2015 EU27'!BN65</f>
        <v>373.93</v>
      </c>
      <c r="BP53" s="20">
        <f>'EUROSTAT data 2015 EU27'!BO65</f>
        <v>0</v>
      </c>
      <c r="BQ53" s="20">
        <f>'EUROSTAT data 2015 EU27'!BP65</f>
        <v>0</v>
      </c>
    </row>
    <row r="54" spans="5:69" x14ac:dyDescent="0.35">
      <c r="E54" t="str">
        <f>'EUROSTAT data 2015 EU27'!C231</f>
        <v>ISIC 79</v>
      </c>
      <c r="F54" s="20">
        <f>'EUROSTAT data 2015 EU27'!E66</f>
        <v>11.95</v>
      </c>
      <c r="G54" s="20">
        <f>'EUROSTAT data 2015 EU27'!F66</f>
        <v>11.72</v>
      </c>
      <c r="H54" s="20">
        <f>'EUROSTAT data 2015 EU27'!G66</f>
        <v>4.07</v>
      </c>
      <c r="I54" s="20">
        <f>'EUROSTAT data 2015 EU27'!H66</f>
        <v>31.78</v>
      </c>
      <c r="J54" s="20">
        <f>'EUROSTAT data 2015 EU27'!I66</f>
        <v>195.51</v>
      </c>
      <c r="K54" s="20">
        <f>'EUROSTAT data 2015 EU27'!J66</f>
        <v>86.25</v>
      </c>
      <c r="L54" s="20">
        <f>'EUROSTAT data 2015 EU27'!K66</f>
        <v>28.18</v>
      </c>
      <c r="M54" s="20">
        <f>'EUROSTAT data 2015 EU27'!L66</f>
        <v>25.62</v>
      </c>
      <c r="N54" s="20">
        <f>'EUROSTAT data 2015 EU27'!M66</f>
        <v>48.87</v>
      </c>
      <c r="O54" s="20">
        <f>'EUROSTAT data 2015 EU27'!N66</f>
        <v>97.05</v>
      </c>
      <c r="P54" s="20">
        <f>'EUROSTAT data 2015 EU27'!O66</f>
        <v>174.02</v>
      </c>
      <c r="Q54" s="20">
        <f>'EUROSTAT data 2015 EU27'!P66</f>
        <v>184.61</v>
      </c>
      <c r="R54" s="20">
        <f>'EUROSTAT data 2015 EU27'!Q66</f>
        <v>74</v>
      </c>
      <c r="S54" s="20">
        <f>'EUROSTAT data 2015 EU27'!R66</f>
        <v>166.09</v>
      </c>
      <c r="T54" s="20">
        <f>'EUROSTAT data 2015 EU27'!S66</f>
        <v>125.4</v>
      </c>
      <c r="U54" s="20">
        <f>'EUROSTAT data 2015 EU27'!T66</f>
        <v>91.08</v>
      </c>
      <c r="V54" s="20">
        <f>'EUROSTAT data 2015 EU27'!U66</f>
        <v>108</v>
      </c>
      <c r="W54" s="20">
        <f>'EUROSTAT data 2015 EU27'!V66</f>
        <v>80.84</v>
      </c>
      <c r="X54" s="20">
        <f>'EUROSTAT data 2015 EU27'!W66</f>
        <v>205.76</v>
      </c>
      <c r="Y54" s="20">
        <f>'EUROSTAT data 2015 EU27'!X66</f>
        <v>106.66</v>
      </c>
      <c r="Z54" s="20">
        <f>'EUROSTAT data 2015 EU27'!Y66</f>
        <v>71.94</v>
      </c>
      <c r="AA54" s="20">
        <f>'EUROSTAT data 2015 EU27'!Z66</f>
        <v>70.819999999999993</v>
      </c>
      <c r="AB54" s="20">
        <f>'EUROSTAT data 2015 EU27'!AA66</f>
        <v>68.290000000000006</v>
      </c>
      <c r="AC54" s="20">
        <f>'EUROSTAT data 2015 EU27'!AB66</f>
        <v>127.24</v>
      </c>
      <c r="AD54" s="20">
        <f>'EUROSTAT data 2015 EU27'!AC66</f>
        <v>41.89</v>
      </c>
      <c r="AE54" s="20">
        <f>'EUROSTAT data 2015 EU27'!AD66</f>
        <v>155.43</v>
      </c>
      <c r="AF54" s="20">
        <f>'EUROSTAT data 2015 EU27'!AE66</f>
        <v>362.54</v>
      </c>
      <c r="AG54" s="20">
        <f>'EUROSTAT data 2015 EU27'!AF66</f>
        <v>207.35</v>
      </c>
      <c r="AH54" s="20">
        <f>'EUROSTAT data 2015 EU27'!AG66</f>
        <v>1676.62</v>
      </c>
      <c r="AI54" s="20">
        <f>'EUROSTAT data 2015 EU27'!AH66</f>
        <v>678.35</v>
      </c>
      <c r="AJ54" s="20">
        <f>'EUROSTAT data 2015 EU27'!AI66</f>
        <v>1874.24</v>
      </c>
      <c r="AK54" s="20">
        <f>'EUROSTAT data 2015 EU27'!AJ66</f>
        <v>1649.4</v>
      </c>
      <c r="AL54" s="20">
        <f>'EUROSTAT data 2015 EU27'!AK66</f>
        <v>5673.68</v>
      </c>
      <c r="AM54" s="20">
        <f>'EUROSTAT data 2015 EU27'!AL66</f>
        <v>868.12</v>
      </c>
      <c r="AN54" s="20">
        <f>'EUROSTAT data 2015 EU27'!AM66</f>
        <v>43.66</v>
      </c>
      <c r="AO54" s="20">
        <f>'EUROSTAT data 2015 EU27'!AN66</f>
        <v>1647.56</v>
      </c>
      <c r="AP54" s="20">
        <f>'EUROSTAT data 2015 EU27'!AO66</f>
        <v>68.510000000000005</v>
      </c>
      <c r="AQ54" s="20">
        <f>'EUROSTAT data 2015 EU27'!AP66</f>
        <v>205.56</v>
      </c>
      <c r="AR54" s="20">
        <f>'EUROSTAT data 2015 EU27'!AQ66</f>
        <v>183.61</v>
      </c>
      <c r="AS54" s="20">
        <f>'EUROSTAT data 2015 EU27'!AR66</f>
        <v>312.92</v>
      </c>
      <c r="AT54" s="20">
        <f>'EUROSTAT data 2015 EU27'!AS66</f>
        <v>210.2</v>
      </c>
      <c r="AU54" s="20">
        <f>'EUROSTAT data 2015 EU27'!AT66</f>
        <v>44.84</v>
      </c>
      <c r="AV54" s="20">
        <f>'EUROSTAT data 2015 EU27'!AU66</f>
        <v>27.81</v>
      </c>
      <c r="AW54" s="20">
        <f>'EUROSTAT data 2015 EU27'!AV66</f>
        <v>199.24</v>
      </c>
      <c r="AX54" s="20">
        <f>'EUROSTAT data 2015 EU27'!AW66</f>
        <v>659.47</v>
      </c>
      <c r="AY54" s="20">
        <f>'EUROSTAT data 2015 EU27'!AX66</f>
        <v>343.93</v>
      </c>
      <c r="AZ54" s="20">
        <f>'EUROSTAT data 2015 EU27'!AY66</f>
        <v>114.23</v>
      </c>
      <c r="BA54" s="20">
        <f>'EUROSTAT data 2015 EU27'!AZ66</f>
        <v>145.57</v>
      </c>
      <c r="BB54" s="20">
        <f>'EUROSTAT data 2015 EU27'!BA66</f>
        <v>141.19</v>
      </c>
      <c r="BC54" s="20">
        <f>'EUROSTAT data 2015 EU27'!BB66</f>
        <v>261.72000000000003</v>
      </c>
      <c r="BD54" s="20">
        <f>'EUROSTAT data 2015 EU27'!BC66</f>
        <v>78.86</v>
      </c>
      <c r="BE54" s="20">
        <f>'EUROSTAT data 2015 EU27'!BD66</f>
        <v>26384.28</v>
      </c>
      <c r="BF54" s="20">
        <f>'EUROSTAT data 2015 EU27'!BE66</f>
        <v>388.26</v>
      </c>
      <c r="BG54" s="20">
        <f>'EUROSTAT data 2015 EU27'!BF66</f>
        <v>519.5</v>
      </c>
      <c r="BH54" s="20">
        <f>'EUROSTAT data 2015 EU27'!BG66</f>
        <v>255.59</v>
      </c>
      <c r="BI54" s="20">
        <f>'EUROSTAT data 2015 EU27'!BH66</f>
        <v>108.91</v>
      </c>
      <c r="BJ54" s="20">
        <f>'EUROSTAT data 2015 EU27'!BI66</f>
        <v>111.86</v>
      </c>
      <c r="BK54" s="20">
        <f>'EUROSTAT data 2015 EU27'!BJ66</f>
        <v>560.61</v>
      </c>
      <c r="BL54" s="20">
        <f>'EUROSTAT data 2015 EU27'!BK66</f>
        <v>948.31</v>
      </c>
      <c r="BM54" s="20">
        <f>'EUROSTAT data 2015 EU27'!BL66</f>
        <v>82.03</v>
      </c>
      <c r="BN54" s="20">
        <f>'EUROSTAT data 2015 EU27'!BM66</f>
        <v>16.739999999999998</v>
      </c>
      <c r="BO54" s="20">
        <f>'EUROSTAT data 2015 EU27'!BN66</f>
        <v>56.85</v>
      </c>
      <c r="BP54" s="20">
        <f>'EUROSTAT data 2015 EU27'!BO66</f>
        <v>0</v>
      </c>
      <c r="BQ54" s="20">
        <f>'EUROSTAT data 2015 EU27'!BP66</f>
        <v>0</v>
      </c>
    </row>
    <row r="55" spans="5:69" x14ac:dyDescent="0.35">
      <c r="E55" t="str">
        <f>'EUROSTAT data 2015 EU27'!C232</f>
        <v>ISIC 80-82</v>
      </c>
      <c r="F55" s="20">
        <f>'EUROSTAT data 2015 EU27'!E67</f>
        <v>1652.77</v>
      </c>
      <c r="G55" s="20">
        <f>'EUROSTAT data 2015 EU27'!F67</f>
        <v>177.68</v>
      </c>
      <c r="H55" s="20">
        <f>'EUROSTAT data 2015 EU27'!G67</f>
        <v>87.81</v>
      </c>
      <c r="I55" s="20">
        <f>'EUROSTAT data 2015 EU27'!H67</f>
        <v>1007.99</v>
      </c>
      <c r="J55" s="20">
        <f>'EUROSTAT data 2015 EU27'!I67</f>
        <v>9652.9</v>
      </c>
      <c r="K55" s="20">
        <f>'EUROSTAT data 2015 EU27'!J67</f>
        <v>2717.62</v>
      </c>
      <c r="L55" s="20">
        <f>'EUROSTAT data 2015 EU27'!K67</f>
        <v>1078.28</v>
      </c>
      <c r="M55" s="20">
        <f>'EUROSTAT data 2015 EU27'!L67</f>
        <v>1558.56</v>
      </c>
      <c r="N55" s="20">
        <f>'EUROSTAT data 2015 EU27'!M67</f>
        <v>1832.49</v>
      </c>
      <c r="O55" s="20">
        <f>'EUROSTAT data 2015 EU27'!N67</f>
        <v>2306.0500000000002</v>
      </c>
      <c r="P55" s="20">
        <f>'EUROSTAT data 2015 EU27'!O67</f>
        <v>5262.5</v>
      </c>
      <c r="Q55" s="20">
        <f>'EUROSTAT data 2015 EU27'!P67</f>
        <v>2271.6</v>
      </c>
      <c r="R55" s="20">
        <f>'EUROSTAT data 2015 EU27'!Q67</f>
        <v>2405.94</v>
      </c>
      <c r="S55" s="20">
        <f>'EUROSTAT data 2015 EU27'!R67</f>
        <v>2440.48</v>
      </c>
      <c r="T55" s="20">
        <f>'EUROSTAT data 2015 EU27'!S67</f>
        <v>3817.63</v>
      </c>
      <c r="U55" s="20">
        <f>'EUROSTAT data 2015 EU27'!T67</f>
        <v>4451.8599999999997</v>
      </c>
      <c r="V55" s="20">
        <f>'EUROSTAT data 2015 EU27'!U67</f>
        <v>2492.41</v>
      </c>
      <c r="W55" s="20">
        <f>'EUROSTAT data 2015 EU27'!V67</f>
        <v>2906.82</v>
      </c>
      <c r="X55" s="20">
        <f>'EUROSTAT data 2015 EU27'!W67</f>
        <v>6552.39</v>
      </c>
      <c r="Y55" s="20">
        <f>'EUROSTAT data 2015 EU27'!X67</f>
        <v>6309.43</v>
      </c>
      <c r="Z55" s="20">
        <f>'EUROSTAT data 2015 EU27'!Y67</f>
        <v>1928.69</v>
      </c>
      <c r="AA55" s="20">
        <f>'EUROSTAT data 2015 EU27'!Z67</f>
        <v>2212.58</v>
      </c>
      <c r="AB55" s="20">
        <f>'EUROSTAT data 2015 EU27'!AA67</f>
        <v>2036.27</v>
      </c>
      <c r="AC55" s="20">
        <f>'EUROSTAT data 2015 EU27'!AB67</f>
        <v>6726.14</v>
      </c>
      <c r="AD55" s="20">
        <f>'EUROSTAT data 2015 EU27'!AC67</f>
        <v>1641.36</v>
      </c>
      <c r="AE55" s="20">
        <f>'EUROSTAT data 2015 EU27'!AD67</f>
        <v>5860.04</v>
      </c>
      <c r="AF55" s="20">
        <f>'EUROSTAT data 2015 EU27'!AE67</f>
        <v>14824.26</v>
      </c>
      <c r="AG55" s="20">
        <f>'EUROSTAT data 2015 EU27'!AF67</f>
        <v>4513.4799999999996</v>
      </c>
      <c r="AH55" s="20">
        <f>'EUROSTAT data 2015 EU27'!AG67</f>
        <v>25756.83</v>
      </c>
      <c r="AI55" s="20">
        <f>'EUROSTAT data 2015 EU27'!AH67</f>
        <v>16215.18</v>
      </c>
      <c r="AJ55" s="20">
        <f>'EUROSTAT data 2015 EU27'!AI67</f>
        <v>4745.18</v>
      </c>
      <c r="AK55" s="20">
        <f>'EUROSTAT data 2015 EU27'!AJ67</f>
        <v>1605.74</v>
      </c>
      <c r="AL55" s="20">
        <f>'EUROSTAT data 2015 EU27'!AK67</f>
        <v>1540.6</v>
      </c>
      <c r="AM55" s="20">
        <f>'EUROSTAT data 2015 EU27'!AL67</f>
        <v>7209.17</v>
      </c>
      <c r="AN55" s="20">
        <f>'EUROSTAT data 2015 EU27'!AM67</f>
        <v>1050.07</v>
      </c>
      <c r="AO55" s="20">
        <f>'EUROSTAT data 2015 EU27'!AN67</f>
        <v>6106.17</v>
      </c>
      <c r="AP55" s="20">
        <f>'EUROSTAT data 2015 EU27'!AO67</f>
        <v>3136.24</v>
      </c>
      <c r="AQ55" s="20">
        <f>'EUROSTAT data 2015 EU27'!AP67</f>
        <v>4061.3</v>
      </c>
      <c r="AR55" s="20">
        <f>'EUROSTAT data 2015 EU27'!AQ67</f>
        <v>5620.78</v>
      </c>
      <c r="AS55" s="20">
        <f>'EUROSTAT data 2015 EU27'!AR67</f>
        <v>7433.94</v>
      </c>
      <c r="AT55" s="20">
        <f>'EUROSTAT data 2015 EU27'!AS67</f>
        <v>12020.05</v>
      </c>
      <c r="AU55" s="20">
        <f>'EUROSTAT data 2015 EU27'!AT67</f>
        <v>5665.57</v>
      </c>
      <c r="AV55" s="20">
        <f>'EUROSTAT data 2015 EU27'!AU67</f>
        <v>4585.57</v>
      </c>
      <c r="AW55" s="20">
        <f>'EUROSTAT data 2015 EU27'!AV67</f>
        <v>16005.34</v>
      </c>
      <c r="AX55" s="20">
        <f>'EUROSTAT data 2015 EU27'!AW67</f>
        <v>16682.580000000002</v>
      </c>
      <c r="AY55" s="20">
        <f>'EUROSTAT data 2015 EU27'!AX67</f>
        <v>5367.5</v>
      </c>
      <c r="AZ55" s="20">
        <f>'EUROSTAT data 2015 EU27'!AY67</f>
        <v>4825.83</v>
      </c>
      <c r="BA55" s="20">
        <f>'EUROSTAT data 2015 EU27'!AZ67</f>
        <v>3069.88</v>
      </c>
      <c r="BB55" s="20">
        <f>'EUROSTAT data 2015 EU27'!BA67</f>
        <v>2614.96</v>
      </c>
      <c r="BC55" s="20">
        <f>'EUROSTAT data 2015 EU27'!BB67</f>
        <v>6781.75</v>
      </c>
      <c r="BD55" s="20">
        <f>'EUROSTAT data 2015 EU27'!BC67</f>
        <v>900.01</v>
      </c>
      <c r="BE55" s="20">
        <f>'EUROSTAT data 2015 EU27'!BD67</f>
        <v>1405.65</v>
      </c>
      <c r="BF55" s="20">
        <f>'EUROSTAT data 2015 EU27'!BE67</f>
        <v>25491.74</v>
      </c>
      <c r="BG55" s="20">
        <f>'EUROSTAT data 2015 EU27'!BF67</f>
        <v>27427.1</v>
      </c>
      <c r="BH55" s="20">
        <f>'EUROSTAT data 2015 EU27'!BG67</f>
        <v>8048.47</v>
      </c>
      <c r="BI55" s="20">
        <f>'EUROSTAT data 2015 EU27'!BH67</f>
        <v>12256.23</v>
      </c>
      <c r="BJ55" s="20">
        <f>'EUROSTAT data 2015 EU27'!BI67</f>
        <v>5104.8100000000004</v>
      </c>
      <c r="BK55" s="20">
        <f>'EUROSTAT data 2015 EU27'!BJ67</f>
        <v>2771.91</v>
      </c>
      <c r="BL55" s="20">
        <f>'EUROSTAT data 2015 EU27'!BK67</f>
        <v>2242.52</v>
      </c>
      <c r="BM55" s="20">
        <f>'EUROSTAT data 2015 EU27'!BL67</f>
        <v>1970.36</v>
      </c>
      <c r="BN55" s="20">
        <f>'EUROSTAT data 2015 EU27'!BM67</f>
        <v>380.56</v>
      </c>
      <c r="BO55" s="20">
        <f>'EUROSTAT data 2015 EU27'!BN67</f>
        <v>2828.64</v>
      </c>
      <c r="BP55" s="20">
        <f>'EUROSTAT data 2015 EU27'!BO67</f>
        <v>0</v>
      </c>
      <c r="BQ55" s="20">
        <f>'EUROSTAT data 2015 EU27'!BP67</f>
        <v>0</v>
      </c>
    </row>
    <row r="56" spans="5:69" x14ac:dyDescent="0.35">
      <c r="E56" t="str">
        <f>'EUROSTAT data 2015 EU27'!C233</f>
        <v>ISIC 84</v>
      </c>
      <c r="F56" s="20">
        <f>'EUROSTAT data 2015 EU27'!E68</f>
        <v>576.69000000000005</v>
      </c>
      <c r="G56" s="20">
        <f>'EUROSTAT data 2015 EU27'!F68</f>
        <v>137.91999999999999</v>
      </c>
      <c r="H56" s="20">
        <f>'EUROSTAT data 2015 EU27'!G68</f>
        <v>12.05</v>
      </c>
      <c r="I56" s="20">
        <f>'EUROSTAT data 2015 EU27'!H68</f>
        <v>327.04000000000002</v>
      </c>
      <c r="J56" s="20">
        <f>'EUROSTAT data 2015 EU27'!I68</f>
        <v>1854.38</v>
      </c>
      <c r="K56" s="20">
        <f>'EUROSTAT data 2015 EU27'!J68</f>
        <v>369.26</v>
      </c>
      <c r="L56" s="20">
        <f>'EUROSTAT data 2015 EU27'!K68</f>
        <v>305.58</v>
      </c>
      <c r="M56" s="20">
        <f>'EUROSTAT data 2015 EU27'!L68</f>
        <v>503.22</v>
      </c>
      <c r="N56" s="20">
        <f>'EUROSTAT data 2015 EU27'!M68</f>
        <v>338.31</v>
      </c>
      <c r="O56" s="20">
        <f>'EUROSTAT data 2015 EU27'!N68</f>
        <v>485.31</v>
      </c>
      <c r="P56" s="20">
        <f>'EUROSTAT data 2015 EU27'!O68</f>
        <v>1549.37</v>
      </c>
      <c r="Q56" s="20">
        <f>'EUROSTAT data 2015 EU27'!P68</f>
        <v>646.82000000000005</v>
      </c>
      <c r="R56" s="20">
        <f>'EUROSTAT data 2015 EU27'!Q68</f>
        <v>754.06</v>
      </c>
      <c r="S56" s="20">
        <f>'EUROSTAT data 2015 EU27'!R68</f>
        <v>750.86</v>
      </c>
      <c r="T56" s="20">
        <f>'EUROSTAT data 2015 EU27'!S68</f>
        <v>1001.52</v>
      </c>
      <c r="U56" s="20">
        <f>'EUROSTAT data 2015 EU27'!T68</f>
        <v>897.98</v>
      </c>
      <c r="V56" s="20">
        <f>'EUROSTAT data 2015 EU27'!U68</f>
        <v>643.41</v>
      </c>
      <c r="W56" s="20">
        <f>'EUROSTAT data 2015 EU27'!V68</f>
        <v>793.13</v>
      </c>
      <c r="X56" s="20">
        <f>'EUROSTAT data 2015 EU27'!W68</f>
        <v>1275.3499999999999</v>
      </c>
      <c r="Y56" s="20">
        <f>'EUROSTAT data 2015 EU27'!X68</f>
        <v>1502.98</v>
      </c>
      <c r="Z56" s="20">
        <f>'EUROSTAT data 2015 EU27'!Y68</f>
        <v>206.41</v>
      </c>
      <c r="AA56" s="20">
        <f>'EUROSTAT data 2015 EU27'!Z68</f>
        <v>380.36</v>
      </c>
      <c r="AB56" s="20">
        <f>'EUROSTAT data 2015 EU27'!AA68</f>
        <v>303.39999999999998</v>
      </c>
      <c r="AC56" s="20">
        <f>'EUROSTAT data 2015 EU27'!AB68</f>
        <v>10792.95</v>
      </c>
      <c r="AD56" s="20">
        <f>'EUROSTAT data 2015 EU27'!AC68</f>
        <v>256.41000000000003</v>
      </c>
      <c r="AE56" s="20">
        <f>'EUROSTAT data 2015 EU27'!AD68</f>
        <v>908.63</v>
      </c>
      <c r="AF56" s="20">
        <f>'EUROSTAT data 2015 EU27'!AE68</f>
        <v>5034.4799999999996</v>
      </c>
      <c r="AG56" s="20">
        <f>'EUROSTAT data 2015 EU27'!AF68</f>
        <v>803.06</v>
      </c>
      <c r="AH56" s="20">
        <f>'EUROSTAT data 2015 EU27'!AG68</f>
        <v>2531.02</v>
      </c>
      <c r="AI56" s="20">
        <f>'EUROSTAT data 2015 EU27'!AH68</f>
        <v>1734.91</v>
      </c>
      <c r="AJ56" s="20">
        <f>'EUROSTAT data 2015 EU27'!AI68</f>
        <v>1403.04</v>
      </c>
      <c r="AK56" s="20">
        <f>'EUROSTAT data 2015 EU27'!AJ68</f>
        <v>189.37</v>
      </c>
      <c r="AL56" s="20">
        <f>'EUROSTAT data 2015 EU27'!AK68</f>
        <v>161.25</v>
      </c>
      <c r="AM56" s="20">
        <f>'EUROSTAT data 2015 EU27'!AL68</f>
        <v>904.95</v>
      </c>
      <c r="AN56" s="20">
        <f>'EUROSTAT data 2015 EU27'!AM68</f>
        <v>193.26</v>
      </c>
      <c r="AO56" s="20">
        <f>'EUROSTAT data 2015 EU27'!AN68</f>
        <v>1112.19</v>
      </c>
      <c r="AP56" s="20">
        <f>'EUROSTAT data 2015 EU27'!AO68</f>
        <v>248.83</v>
      </c>
      <c r="AQ56" s="20">
        <f>'EUROSTAT data 2015 EU27'!AP68</f>
        <v>238.17</v>
      </c>
      <c r="AR56" s="20">
        <f>'EUROSTAT data 2015 EU27'!AQ68</f>
        <v>573.24</v>
      </c>
      <c r="AS56" s="20">
        <f>'EUROSTAT data 2015 EU27'!AR68</f>
        <v>1089.7</v>
      </c>
      <c r="AT56" s="20">
        <f>'EUROSTAT data 2015 EU27'!AS68</f>
        <v>1018.96</v>
      </c>
      <c r="AU56" s="20">
        <f>'EUROSTAT data 2015 EU27'!AT68</f>
        <v>467.16</v>
      </c>
      <c r="AV56" s="20">
        <f>'EUROSTAT data 2015 EU27'!AU68</f>
        <v>238.35</v>
      </c>
      <c r="AW56" s="20">
        <f>'EUROSTAT data 2015 EU27'!AV68</f>
        <v>2724.35</v>
      </c>
      <c r="AX56" s="20">
        <f>'EUROSTAT data 2015 EU27'!AW68</f>
        <v>3924.59</v>
      </c>
      <c r="AY56" s="20">
        <f>'EUROSTAT data 2015 EU27'!AX68</f>
        <v>2028.76</v>
      </c>
      <c r="AZ56" s="20">
        <f>'EUROSTAT data 2015 EU27'!AY68</f>
        <v>323.48</v>
      </c>
      <c r="BA56" s="20">
        <f>'EUROSTAT data 2015 EU27'!AZ68</f>
        <v>733.65</v>
      </c>
      <c r="BB56" s="20">
        <f>'EUROSTAT data 2015 EU27'!BA68</f>
        <v>1117.81</v>
      </c>
      <c r="BC56" s="20">
        <f>'EUROSTAT data 2015 EU27'!BB68</f>
        <v>524.29</v>
      </c>
      <c r="BD56" s="20">
        <f>'EUROSTAT data 2015 EU27'!BC68</f>
        <v>302.67</v>
      </c>
      <c r="BE56" s="20">
        <f>'EUROSTAT data 2015 EU27'!BD68</f>
        <v>142.38999999999999</v>
      </c>
      <c r="BF56" s="20">
        <f>'EUROSTAT data 2015 EU27'!BE68</f>
        <v>2073.54</v>
      </c>
      <c r="BG56" s="20">
        <f>'EUROSTAT data 2015 EU27'!BF68</f>
        <v>10071.69</v>
      </c>
      <c r="BH56" s="20">
        <f>'EUROSTAT data 2015 EU27'!BG68</f>
        <v>1744</v>
      </c>
      <c r="BI56" s="20">
        <f>'EUROSTAT data 2015 EU27'!BH68</f>
        <v>1624.86</v>
      </c>
      <c r="BJ56" s="20">
        <f>'EUROSTAT data 2015 EU27'!BI68</f>
        <v>1498.55</v>
      </c>
      <c r="BK56" s="20">
        <f>'EUROSTAT data 2015 EU27'!BJ68</f>
        <v>341.63</v>
      </c>
      <c r="BL56" s="20">
        <f>'EUROSTAT data 2015 EU27'!BK68</f>
        <v>395.27</v>
      </c>
      <c r="BM56" s="20">
        <f>'EUROSTAT data 2015 EU27'!BL68</f>
        <v>685.28</v>
      </c>
      <c r="BN56" s="20">
        <f>'EUROSTAT data 2015 EU27'!BM68</f>
        <v>21.28</v>
      </c>
      <c r="BO56" s="20">
        <f>'EUROSTAT data 2015 EU27'!BN68</f>
        <v>162.41</v>
      </c>
      <c r="BP56" s="20">
        <f>'EUROSTAT data 2015 EU27'!BO68</f>
        <v>0</v>
      </c>
      <c r="BQ56" s="20">
        <f>'EUROSTAT data 2015 EU27'!BP68</f>
        <v>0</v>
      </c>
    </row>
    <row r="57" spans="5:69" x14ac:dyDescent="0.35">
      <c r="E57" t="str">
        <f>'EUROSTAT data 2015 EU27'!C234</f>
        <v>ISIC 85</v>
      </c>
      <c r="F57" s="20">
        <f>'EUROSTAT data 2015 EU27'!E69</f>
        <v>238.07</v>
      </c>
      <c r="G57" s="20">
        <f>'EUROSTAT data 2015 EU27'!F69</f>
        <v>41.7</v>
      </c>
      <c r="H57" s="20">
        <f>'EUROSTAT data 2015 EU27'!G69</f>
        <v>26.3</v>
      </c>
      <c r="I57" s="20">
        <f>'EUROSTAT data 2015 EU27'!H69</f>
        <v>138.41999999999999</v>
      </c>
      <c r="J57" s="20">
        <f>'EUROSTAT data 2015 EU27'!I69</f>
        <v>1435.26</v>
      </c>
      <c r="K57" s="20">
        <f>'EUROSTAT data 2015 EU27'!J69</f>
        <v>192.01</v>
      </c>
      <c r="L57" s="20">
        <f>'EUROSTAT data 2015 EU27'!K69</f>
        <v>89.73</v>
      </c>
      <c r="M57" s="20">
        <f>'EUROSTAT data 2015 EU27'!L69</f>
        <v>151.86000000000001</v>
      </c>
      <c r="N57" s="20">
        <f>'EUROSTAT data 2015 EU27'!M69</f>
        <v>230.53</v>
      </c>
      <c r="O57" s="20">
        <f>'EUROSTAT data 2015 EU27'!N69</f>
        <v>310.55</v>
      </c>
      <c r="P57" s="20">
        <f>'EUROSTAT data 2015 EU27'!O69</f>
        <v>778.28</v>
      </c>
      <c r="Q57" s="20">
        <f>'EUROSTAT data 2015 EU27'!P69</f>
        <v>651.59</v>
      </c>
      <c r="R57" s="20">
        <f>'EUROSTAT data 2015 EU27'!Q69</f>
        <v>373.45</v>
      </c>
      <c r="S57" s="20">
        <f>'EUROSTAT data 2015 EU27'!R69</f>
        <v>247.08</v>
      </c>
      <c r="T57" s="20">
        <f>'EUROSTAT data 2015 EU27'!S69</f>
        <v>489.26</v>
      </c>
      <c r="U57" s="20">
        <f>'EUROSTAT data 2015 EU27'!T69</f>
        <v>592.25</v>
      </c>
      <c r="V57" s="20">
        <f>'EUROSTAT data 2015 EU27'!U69</f>
        <v>564.13</v>
      </c>
      <c r="W57" s="20">
        <f>'EUROSTAT data 2015 EU27'!V69</f>
        <v>609.70000000000005</v>
      </c>
      <c r="X57" s="20">
        <f>'EUROSTAT data 2015 EU27'!W69</f>
        <v>1159.01</v>
      </c>
      <c r="Y57" s="20">
        <f>'EUROSTAT data 2015 EU27'!X69</f>
        <v>1998.32</v>
      </c>
      <c r="Z57" s="20">
        <f>'EUROSTAT data 2015 EU27'!Y69</f>
        <v>641.13</v>
      </c>
      <c r="AA57" s="20">
        <f>'EUROSTAT data 2015 EU27'!Z69</f>
        <v>268.14</v>
      </c>
      <c r="AB57" s="20">
        <f>'EUROSTAT data 2015 EU27'!AA69</f>
        <v>539.5</v>
      </c>
      <c r="AC57" s="20">
        <f>'EUROSTAT data 2015 EU27'!AB69</f>
        <v>1136.22</v>
      </c>
      <c r="AD57" s="20">
        <f>'EUROSTAT data 2015 EU27'!AC69</f>
        <v>132.05000000000001</v>
      </c>
      <c r="AE57" s="20">
        <f>'EUROSTAT data 2015 EU27'!AD69</f>
        <v>295.82</v>
      </c>
      <c r="AF57" s="20">
        <f>'EUROSTAT data 2015 EU27'!AE69</f>
        <v>1428.1</v>
      </c>
      <c r="AG57" s="20">
        <f>'EUROSTAT data 2015 EU27'!AF69</f>
        <v>669.22</v>
      </c>
      <c r="AH57" s="20">
        <f>'EUROSTAT data 2015 EU27'!AG69</f>
        <v>2529.6</v>
      </c>
      <c r="AI57" s="20">
        <f>'EUROSTAT data 2015 EU27'!AH69</f>
        <v>1910</v>
      </c>
      <c r="AJ57" s="20">
        <f>'EUROSTAT data 2015 EU27'!AI69</f>
        <v>1644.64</v>
      </c>
      <c r="AK57" s="20">
        <f>'EUROSTAT data 2015 EU27'!AJ69</f>
        <v>148.86000000000001</v>
      </c>
      <c r="AL57" s="20">
        <f>'EUROSTAT data 2015 EU27'!AK69</f>
        <v>1140.17</v>
      </c>
      <c r="AM57" s="20">
        <f>'EUROSTAT data 2015 EU27'!AL69</f>
        <v>914.44</v>
      </c>
      <c r="AN57" s="20">
        <f>'EUROSTAT data 2015 EU27'!AM69</f>
        <v>335.15</v>
      </c>
      <c r="AO57" s="20">
        <f>'EUROSTAT data 2015 EU27'!AN69</f>
        <v>538.6</v>
      </c>
      <c r="AP57" s="20">
        <f>'EUROSTAT data 2015 EU27'!AO69</f>
        <v>242.42</v>
      </c>
      <c r="AQ57" s="20">
        <f>'EUROSTAT data 2015 EU27'!AP69</f>
        <v>344.79</v>
      </c>
      <c r="AR57" s="20">
        <f>'EUROSTAT data 2015 EU27'!AQ69</f>
        <v>1490.59</v>
      </c>
      <c r="AS57" s="20">
        <f>'EUROSTAT data 2015 EU27'!AR69</f>
        <v>2574.88</v>
      </c>
      <c r="AT57" s="20">
        <f>'EUROSTAT data 2015 EU27'!AS69</f>
        <v>2330.6799999999998</v>
      </c>
      <c r="AU57" s="20">
        <f>'EUROSTAT data 2015 EU27'!AT69</f>
        <v>643.76</v>
      </c>
      <c r="AV57" s="20">
        <f>'EUROSTAT data 2015 EU27'!AU69</f>
        <v>318.70999999999998</v>
      </c>
      <c r="AW57" s="20">
        <f>'EUROSTAT data 2015 EU27'!AV69</f>
        <v>914.65</v>
      </c>
      <c r="AX57" s="20">
        <f>'EUROSTAT data 2015 EU27'!AW69</f>
        <v>2201.79</v>
      </c>
      <c r="AY57" s="20">
        <f>'EUROSTAT data 2015 EU27'!AX69</f>
        <v>790.65</v>
      </c>
      <c r="AZ57" s="20">
        <f>'EUROSTAT data 2015 EU27'!AY69</f>
        <v>1822.44</v>
      </c>
      <c r="BA57" s="20">
        <f>'EUROSTAT data 2015 EU27'!AZ69</f>
        <v>537.72</v>
      </c>
      <c r="BB57" s="20">
        <f>'EUROSTAT data 2015 EU27'!BA69</f>
        <v>304.7</v>
      </c>
      <c r="BC57" s="20">
        <f>'EUROSTAT data 2015 EU27'!BB69</f>
        <v>372.92</v>
      </c>
      <c r="BD57" s="20">
        <f>'EUROSTAT data 2015 EU27'!BC69</f>
        <v>390.36</v>
      </c>
      <c r="BE57" s="20">
        <f>'EUROSTAT data 2015 EU27'!BD69</f>
        <v>122.67</v>
      </c>
      <c r="BF57" s="20">
        <f>'EUROSTAT data 2015 EU27'!BE69</f>
        <v>1190.19</v>
      </c>
      <c r="BG57" s="20">
        <f>'EUROSTAT data 2015 EU27'!BF69</f>
        <v>7207.19</v>
      </c>
      <c r="BH57" s="20">
        <f>'EUROSTAT data 2015 EU27'!BG69</f>
        <v>19250.61</v>
      </c>
      <c r="BI57" s="20">
        <f>'EUROSTAT data 2015 EU27'!BH69</f>
        <v>3335.63</v>
      </c>
      <c r="BJ57" s="20">
        <f>'EUROSTAT data 2015 EU27'!BI69</f>
        <v>962.77</v>
      </c>
      <c r="BK57" s="20">
        <f>'EUROSTAT data 2015 EU27'!BJ69</f>
        <v>418.05</v>
      </c>
      <c r="BL57" s="20">
        <f>'EUROSTAT data 2015 EU27'!BK69</f>
        <v>272.06</v>
      </c>
      <c r="BM57" s="20">
        <f>'EUROSTAT data 2015 EU27'!BL69</f>
        <v>658.16</v>
      </c>
      <c r="BN57" s="20">
        <f>'EUROSTAT data 2015 EU27'!BM69</f>
        <v>70.67</v>
      </c>
      <c r="BO57" s="20">
        <f>'EUROSTAT data 2015 EU27'!BN69</f>
        <v>257.01</v>
      </c>
      <c r="BP57" s="20">
        <f>'EUROSTAT data 2015 EU27'!BO69</f>
        <v>0</v>
      </c>
      <c r="BQ57" s="20">
        <f>'EUROSTAT data 2015 EU27'!BP69</f>
        <v>0</v>
      </c>
    </row>
    <row r="58" spans="5:69" x14ac:dyDescent="0.35">
      <c r="E58" t="str">
        <f>'EUROSTAT data 2015 EU27'!C235</f>
        <v>ISIC 86</v>
      </c>
      <c r="F58" s="20">
        <f>'EUROSTAT data 2015 EU27'!E70</f>
        <v>70.73</v>
      </c>
      <c r="G58" s="20">
        <f>'EUROSTAT data 2015 EU27'!F70</f>
        <v>19.399999999999999</v>
      </c>
      <c r="H58" s="20">
        <f>'EUROSTAT data 2015 EU27'!G70</f>
        <v>11.61</v>
      </c>
      <c r="I58" s="20">
        <f>'EUROSTAT data 2015 EU27'!H70</f>
        <v>45.02</v>
      </c>
      <c r="J58" s="20">
        <f>'EUROSTAT data 2015 EU27'!I70</f>
        <v>496.05</v>
      </c>
      <c r="K58" s="20">
        <f>'EUROSTAT data 2015 EU27'!J70</f>
        <v>74.239999999999995</v>
      </c>
      <c r="L58" s="20">
        <f>'EUROSTAT data 2015 EU27'!K70</f>
        <v>25.4</v>
      </c>
      <c r="M58" s="20">
        <f>'EUROSTAT data 2015 EU27'!L70</f>
        <v>29.87</v>
      </c>
      <c r="N58" s="20">
        <f>'EUROSTAT data 2015 EU27'!M70</f>
        <v>41.31</v>
      </c>
      <c r="O58" s="20">
        <f>'EUROSTAT data 2015 EU27'!N70</f>
        <v>112.82</v>
      </c>
      <c r="P58" s="20">
        <f>'EUROSTAT data 2015 EU27'!O70</f>
        <v>154.91</v>
      </c>
      <c r="Q58" s="20">
        <f>'EUROSTAT data 2015 EU27'!P70</f>
        <v>255.39</v>
      </c>
      <c r="R58" s="20">
        <f>'EUROSTAT data 2015 EU27'!Q70</f>
        <v>78.55</v>
      </c>
      <c r="S58" s="20">
        <f>'EUROSTAT data 2015 EU27'!R70</f>
        <v>53.61</v>
      </c>
      <c r="T58" s="20">
        <f>'EUROSTAT data 2015 EU27'!S70</f>
        <v>125.11</v>
      </c>
      <c r="U58" s="20">
        <f>'EUROSTAT data 2015 EU27'!T70</f>
        <v>118.85</v>
      </c>
      <c r="V58" s="20">
        <f>'EUROSTAT data 2015 EU27'!U70</f>
        <v>46.01</v>
      </c>
      <c r="W58" s="20">
        <f>'EUROSTAT data 2015 EU27'!V70</f>
        <v>77.77</v>
      </c>
      <c r="X58" s="20">
        <f>'EUROSTAT data 2015 EU27'!W70</f>
        <v>185.44</v>
      </c>
      <c r="Y58" s="20">
        <f>'EUROSTAT data 2015 EU27'!X70</f>
        <v>130.1</v>
      </c>
      <c r="Z58" s="20">
        <f>'EUROSTAT data 2015 EU27'!Y70</f>
        <v>74.58</v>
      </c>
      <c r="AA58" s="20">
        <f>'EUROSTAT data 2015 EU27'!Z70</f>
        <v>87</v>
      </c>
      <c r="AB58" s="20">
        <f>'EUROSTAT data 2015 EU27'!AA70</f>
        <v>111.88</v>
      </c>
      <c r="AC58" s="20">
        <f>'EUROSTAT data 2015 EU27'!AB70</f>
        <v>239.28</v>
      </c>
      <c r="AD58" s="20">
        <f>'EUROSTAT data 2015 EU27'!AC70</f>
        <v>48.23</v>
      </c>
      <c r="AE58" s="20">
        <f>'EUROSTAT data 2015 EU27'!AD70</f>
        <v>230.19</v>
      </c>
      <c r="AF58" s="20">
        <f>'EUROSTAT data 2015 EU27'!AE70</f>
        <v>383.04</v>
      </c>
      <c r="AG58" s="20">
        <f>'EUROSTAT data 2015 EU27'!AF70</f>
        <v>253.51</v>
      </c>
      <c r="AH58" s="20">
        <f>'EUROSTAT data 2015 EU27'!AG70</f>
        <v>1417.14</v>
      </c>
      <c r="AI58" s="20">
        <f>'EUROSTAT data 2015 EU27'!AH70</f>
        <v>595.99</v>
      </c>
      <c r="AJ58" s="20">
        <f>'EUROSTAT data 2015 EU27'!AI70</f>
        <v>232.56</v>
      </c>
      <c r="AK58" s="20">
        <f>'EUROSTAT data 2015 EU27'!AJ70</f>
        <v>28.31</v>
      </c>
      <c r="AL58" s="20">
        <f>'EUROSTAT data 2015 EU27'!AK70</f>
        <v>59.88</v>
      </c>
      <c r="AM58" s="20">
        <f>'EUROSTAT data 2015 EU27'!AL70</f>
        <v>157.1</v>
      </c>
      <c r="AN58" s="20">
        <f>'EUROSTAT data 2015 EU27'!AM70</f>
        <v>28.26</v>
      </c>
      <c r="AO58" s="20">
        <f>'EUROSTAT data 2015 EU27'!AN70</f>
        <v>770.33</v>
      </c>
      <c r="AP58" s="20">
        <f>'EUROSTAT data 2015 EU27'!AO70</f>
        <v>112.34</v>
      </c>
      <c r="AQ58" s="20">
        <f>'EUROSTAT data 2015 EU27'!AP70</f>
        <v>48.81</v>
      </c>
      <c r="AR58" s="20">
        <f>'EUROSTAT data 2015 EU27'!AQ70</f>
        <v>340.91</v>
      </c>
      <c r="AS58" s="20">
        <f>'EUROSTAT data 2015 EU27'!AR70</f>
        <v>272.87</v>
      </c>
      <c r="AT58" s="20">
        <f>'EUROSTAT data 2015 EU27'!AS70</f>
        <v>240.5</v>
      </c>
      <c r="AU58" s="20">
        <f>'EUROSTAT data 2015 EU27'!AT70</f>
        <v>258.37</v>
      </c>
      <c r="AV58" s="20">
        <f>'EUROSTAT data 2015 EU27'!AU70</f>
        <v>164.92</v>
      </c>
      <c r="AW58" s="20">
        <f>'EUROSTAT data 2015 EU27'!AV70</f>
        <v>107.63</v>
      </c>
      <c r="AX58" s="20">
        <f>'EUROSTAT data 2015 EU27'!AW70</f>
        <v>282.76</v>
      </c>
      <c r="AY58" s="20">
        <f>'EUROSTAT data 2015 EU27'!AX70</f>
        <v>178.84</v>
      </c>
      <c r="AZ58" s="20">
        <f>'EUROSTAT data 2015 EU27'!AY70</f>
        <v>238.09</v>
      </c>
      <c r="BA58" s="20">
        <f>'EUROSTAT data 2015 EU27'!AZ70</f>
        <v>516.02</v>
      </c>
      <c r="BB58" s="20">
        <f>'EUROSTAT data 2015 EU27'!BA70</f>
        <v>247.77</v>
      </c>
      <c r="BC58" s="20">
        <f>'EUROSTAT data 2015 EU27'!BB70</f>
        <v>138.6</v>
      </c>
      <c r="BD58" s="20">
        <f>'EUROSTAT data 2015 EU27'!BC70</f>
        <v>76.23</v>
      </c>
      <c r="BE58" s="20">
        <f>'EUROSTAT data 2015 EU27'!BD70</f>
        <v>411.52</v>
      </c>
      <c r="BF58" s="20">
        <f>'EUROSTAT data 2015 EU27'!BE70</f>
        <v>844</v>
      </c>
      <c r="BG58" s="20">
        <f>'EUROSTAT data 2015 EU27'!BF70</f>
        <v>2541.23</v>
      </c>
      <c r="BH58" s="20">
        <f>'EUROSTAT data 2015 EU27'!BG70</f>
        <v>906.68</v>
      </c>
      <c r="BI58" s="20">
        <f>'EUROSTAT data 2015 EU27'!BH70</f>
        <v>42653.440000000002</v>
      </c>
      <c r="BJ58" s="20">
        <f>'EUROSTAT data 2015 EU27'!BI70</f>
        <v>4721.3999999999996</v>
      </c>
      <c r="BK58" s="20">
        <f>'EUROSTAT data 2015 EU27'!BJ70</f>
        <v>123.17</v>
      </c>
      <c r="BL58" s="20">
        <f>'EUROSTAT data 2015 EU27'!BK70</f>
        <v>302.44</v>
      </c>
      <c r="BM58" s="20">
        <f>'EUROSTAT data 2015 EU27'!BL70</f>
        <v>200.7</v>
      </c>
      <c r="BN58" s="20">
        <f>'EUROSTAT data 2015 EU27'!BM70</f>
        <v>17.41</v>
      </c>
      <c r="BO58" s="20">
        <f>'EUROSTAT data 2015 EU27'!BN70</f>
        <v>91.99</v>
      </c>
      <c r="BP58" s="20">
        <f>'EUROSTAT data 2015 EU27'!BO70</f>
        <v>0</v>
      </c>
      <c r="BQ58" s="20">
        <f>'EUROSTAT data 2015 EU27'!BP70</f>
        <v>0</v>
      </c>
    </row>
    <row r="59" spans="5:69" x14ac:dyDescent="0.35">
      <c r="E59" t="str">
        <f>'EUROSTAT data 2015 EU27'!C236</f>
        <v>ISIC 87-88</v>
      </c>
      <c r="F59" s="20">
        <f>'EUROSTAT data 2015 EU27'!E71</f>
        <v>17.190000000000001</v>
      </c>
      <c r="G59" s="20">
        <f>'EUROSTAT data 2015 EU27'!F71</f>
        <v>3.26</v>
      </c>
      <c r="H59" s="20">
        <f>'EUROSTAT data 2015 EU27'!G71</f>
        <v>0.21</v>
      </c>
      <c r="I59" s="20">
        <f>'EUROSTAT data 2015 EU27'!H71</f>
        <v>0.32</v>
      </c>
      <c r="J59" s="20">
        <f>'EUROSTAT data 2015 EU27'!I71</f>
        <v>1.97</v>
      </c>
      <c r="K59" s="20">
        <f>'EUROSTAT data 2015 EU27'!J71</f>
        <v>1.46</v>
      </c>
      <c r="L59" s="20">
        <f>'EUROSTAT data 2015 EU27'!K71</f>
        <v>0.11</v>
      </c>
      <c r="M59" s="20">
        <f>'EUROSTAT data 2015 EU27'!L71</f>
        <v>0</v>
      </c>
      <c r="N59" s="20">
        <f>'EUROSTAT data 2015 EU27'!M71</f>
        <v>0.11</v>
      </c>
      <c r="O59" s="20">
        <f>'EUROSTAT data 2015 EU27'!N71</f>
        <v>0.1</v>
      </c>
      <c r="P59" s="20">
        <f>'EUROSTAT data 2015 EU27'!O71</f>
        <v>0.37</v>
      </c>
      <c r="Q59" s="20">
        <f>'EUROSTAT data 2015 EU27'!P71</f>
        <v>1.42</v>
      </c>
      <c r="R59" s="20">
        <f>'EUROSTAT data 2015 EU27'!Q71</f>
        <v>0.11</v>
      </c>
      <c r="S59" s="20">
        <f>'EUROSTAT data 2015 EU27'!R71</f>
        <v>0.32</v>
      </c>
      <c r="T59" s="20">
        <f>'EUROSTAT data 2015 EU27'!S71</f>
        <v>0.73</v>
      </c>
      <c r="U59" s="20">
        <f>'EUROSTAT data 2015 EU27'!T71</f>
        <v>0.67</v>
      </c>
      <c r="V59" s="20">
        <f>'EUROSTAT data 2015 EU27'!U71</f>
        <v>0.11</v>
      </c>
      <c r="W59" s="20">
        <f>'EUROSTAT data 2015 EU27'!V71</f>
        <v>0.36</v>
      </c>
      <c r="X59" s="20">
        <f>'EUROSTAT data 2015 EU27'!W71</f>
        <v>0.42</v>
      </c>
      <c r="Y59" s="20">
        <f>'EUROSTAT data 2015 EU27'!X71</f>
        <v>0</v>
      </c>
      <c r="Z59" s="20">
        <f>'EUROSTAT data 2015 EU27'!Y71</f>
        <v>2.91</v>
      </c>
      <c r="AA59" s="20">
        <f>'EUROSTAT data 2015 EU27'!Z71</f>
        <v>4.8</v>
      </c>
      <c r="AB59" s="20">
        <f>'EUROSTAT data 2015 EU27'!AA71</f>
        <v>2.61</v>
      </c>
      <c r="AC59" s="20">
        <f>'EUROSTAT data 2015 EU27'!AB71</f>
        <v>1.37</v>
      </c>
      <c r="AD59" s="20">
        <f>'EUROSTAT data 2015 EU27'!AC71</f>
        <v>0.1</v>
      </c>
      <c r="AE59" s="20">
        <f>'EUROSTAT data 2015 EU27'!AD71</f>
        <v>4.93</v>
      </c>
      <c r="AF59" s="20">
        <f>'EUROSTAT data 2015 EU27'!AE71</f>
        <v>2.29</v>
      </c>
      <c r="AG59" s="20">
        <f>'EUROSTAT data 2015 EU27'!AF71</f>
        <v>0.21</v>
      </c>
      <c r="AH59" s="20">
        <f>'EUROSTAT data 2015 EU27'!AG71</f>
        <v>4.6900000000000004</v>
      </c>
      <c r="AI59" s="20">
        <f>'EUROSTAT data 2015 EU27'!AH71</f>
        <v>1.34</v>
      </c>
      <c r="AJ59" s="20">
        <f>'EUROSTAT data 2015 EU27'!AI71</f>
        <v>2.11</v>
      </c>
      <c r="AK59" s="20">
        <f>'EUROSTAT data 2015 EU27'!AJ71</f>
        <v>0.1</v>
      </c>
      <c r="AL59" s="20">
        <f>'EUROSTAT data 2015 EU27'!AK71</f>
        <v>0.51</v>
      </c>
      <c r="AM59" s="20">
        <f>'EUROSTAT data 2015 EU27'!AL71</f>
        <v>0</v>
      </c>
      <c r="AN59" s="20">
        <f>'EUROSTAT data 2015 EU27'!AM71</f>
        <v>0.02</v>
      </c>
      <c r="AO59" s="20">
        <f>'EUROSTAT data 2015 EU27'!AN71</f>
        <v>30.1</v>
      </c>
      <c r="AP59" s="20">
        <f>'EUROSTAT data 2015 EU27'!AO71</f>
        <v>0.25</v>
      </c>
      <c r="AQ59" s="20">
        <f>'EUROSTAT data 2015 EU27'!AP71</f>
        <v>0.28000000000000003</v>
      </c>
      <c r="AR59" s="20">
        <f>'EUROSTAT data 2015 EU27'!AQ71</f>
        <v>1.67</v>
      </c>
      <c r="AS59" s="20">
        <f>'EUROSTAT data 2015 EU27'!AR71</f>
        <v>0.33</v>
      </c>
      <c r="AT59" s="20">
        <f>'EUROSTAT data 2015 EU27'!AS71</f>
        <v>29.55</v>
      </c>
      <c r="AU59" s="20">
        <f>'EUROSTAT data 2015 EU27'!AT71</f>
        <v>0.38</v>
      </c>
      <c r="AV59" s="20">
        <f>'EUROSTAT data 2015 EU27'!AU71</f>
        <v>3.21</v>
      </c>
      <c r="AW59" s="20">
        <f>'EUROSTAT data 2015 EU27'!AV71</f>
        <v>15.26</v>
      </c>
      <c r="AX59" s="20">
        <f>'EUROSTAT data 2015 EU27'!AW71</f>
        <v>11.4</v>
      </c>
      <c r="AY59" s="20">
        <f>'EUROSTAT data 2015 EU27'!AX71</f>
        <v>0.15</v>
      </c>
      <c r="AZ59" s="20">
        <f>'EUROSTAT data 2015 EU27'!AY71</f>
        <v>11.32</v>
      </c>
      <c r="BA59" s="20">
        <f>'EUROSTAT data 2015 EU27'!AZ71</f>
        <v>1142.1300000000001</v>
      </c>
      <c r="BB59" s="20">
        <f>'EUROSTAT data 2015 EU27'!BA71</f>
        <v>329.91</v>
      </c>
      <c r="BC59" s="20">
        <f>'EUROSTAT data 2015 EU27'!BB71</f>
        <v>0.41</v>
      </c>
      <c r="BD59" s="20">
        <f>'EUROSTAT data 2015 EU27'!BC71</f>
        <v>7.0000000000000007E-2</v>
      </c>
      <c r="BE59" s="20">
        <f>'EUROSTAT data 2015 EU27'!BD71</f>
        <v>498.27</v>
      </c>
      <c r="BF59" s="20">
        <f>'EUROSTAT data 2015 EU27'!BE71</f>
        <v>754.12</v>
      </c>
      <c r="BG59" s="20">
        <f>'EUROSTAT data 2015 EU27'!BF71</f>
        <v>337.06</v>
      </c>
      <c r="BH59" s="20">
        <f>'EUROSTAT data 2015 EU27'!BG71</f>
        <v>266.64999999999998</v>
      </c>
      <c r="BI59" s="20">
        <f>'EUROSTAT data 2015 EU27'!BH71</f>
        <v>3080.43</v>
      </c>
      <c r="BJ59" s="20">
        <f>'EUROSTAT data 2015 EU27'!BI71</f>
        <v>2860.82</v>
      </c>
      <c r="BK59" s="20">
        <f>'EUROSTAT data 2015 EU27'!BJ71</f>
        <v>150.52000000000001</v>
      </c>
      <c r="BL59" s="20">
        <f>'EUROSTAT data 2015 EU27'!BK71</f>
        <v>184.76</v>
      </c>
      <c r="BM59" s="20">
        <f>'EUROSTAT data 2015 EU27'!BL71</f>
        <v>91.4</v>
      </c>
      <c r="BN59" s="20">
        <f>'EUROSTAT data 2015 EU27'!BM71</f>
        <v>0.1</v>
      </c>
      <c r="BO59" s="20">
        <f>'EUROSTAT data 2015 EU27'!BN71</f>
        <v>0.44</v>
      </c>
      <c r="BP59" s="20">
        <f>'EUROSTAT data 2015 EU27'!BO71</f>
        <v>0</v>
      </c>
      <c r="BQ59" s="20">
        <f>'EUROSTAT data 2015 EU27'!BP71</f>
        <v>0</v>
      </c>
    </row>
    <row r="60" spans="5:69" x14ac:dyDescent="0.35">
      <c r="E60" t="str">
        <f>'EUROSTAT data 2015 EU27'!C237</f>
        <v>ISIC 90-92</v>
      </c>
      <c r="F60" s="20">
        <f>'EUROSTAT data 2015 EU27'!E72</f>
        <v>3.56</v>
      </c>
      <c r="G60" s="20">
        <f>'EUROSTAT data 2015 EU27'!F72</f>
        <v>1.92</v>
      </c>
      <c r="H60" s="20">
        <f>'EUROSTAT data 2015 EU27'!G72</f>
        <v>2.91</v>
      </c>
      <c r="I60" s="20">
        <f>'EUROSTAT data 2015 EU27'!H72</f>
        <v>14.2</v>
      </c>
      <c r="J60" s="20">
        <f>'EUROSTAT data 2015 EU27'!I72</f>
        <v>519.13</v>
      </c>
      <c r="K60" s="20">
        <f>'EUROSTAT data 2015 EU27'!J72</f>
        <v>374.1</v>
      </c>
      <c r="L60" s="20">
        <f>'EUROSTAT data 2015 EU27'!K72</f>
        <v>34.74</v>
      </c>
      <c r="M60" s="20">
        <f>'EUROSTAT data 2015 EU27'!L72</f>
        <v>42.82</v>
      </c>
      <c r="N60" s="20">
        <f>'EUROSTAT data 2015 EU27'!M72</f>
        <v>294.75</v>
      </c>
      <c r="O60" s="20">
        <f>'EUROSTAT data 2015 EU27'!N72</f>
        <v>37.01</v>
      </c>
      <c r="P60" s="20">
        <f>'EUROSTAT data 2015 EU27'!O72</f>
        <v>62.62</v>
      </c>
      <c r="Q60" s="20">
        <f>'EUROSTAT data 2015 EU27'!P72</f>
        <v>163.80000000000001</v>
      </c>
      <c r="R60" s="20">
        <f>'EUROSTAT data 2015 EU27'!Q72</f>
        <v>312.14</v>
      </c>
      <c r="S60" s="20">
        <f>'EUROSTAT data 2015 EU27'!R72</f>
        <v>107.17</v>
      </c>
      <c r="T60" s="20">
        <f>'EUROSTAT data 2015 EU27'!S72</f>
        <v>58.35</v>
      </c>
      <c r="U60" s="20">
        <f>'EUROSTAT data 2015 EU27'!T72</f>
        <v>98.45</v>
      </c>
      <c r="V60" s="20">
        <f>'EUROSTAT data 2015 EU27'!U72</f>
        <v>34.42</v>
      </c>
      <c r="W60" s="20">
        <f>'EUROSTAT data 2015 EU27'!V72</f>
        <v>193.79</v>
      </c>
      <c r="X60" s="20">
        <f>'EUROSTAT data 2015 EU27'!W72</f>
        <v>84.04</v>
      </c>
      <c r="Y60" s="20">
        <f>'EUROSTAT data 2015 EU27'!X72</f>
        <v>87.06</v>
      </c>
      <c r="Z60" s="20">
        <f>'EUROSTAT data 2015 EU27'!Y72</f>
        <v>29.51</v>
      </c>
      <c r="AA60" s="20">
        <f>'EUROSTAT data 2015 EU27'!Z72</f>
        <v>114.33</v>
      </c>
      <c r="AB60" s="20">
        <f>'EUROSTAT data 2015 EU27'!AA72</f>
        <v>112.19</v>
      </c>
      <c r="AC60" s="20">
        <f>'EUROSTAT data 2015 EU27'!AB72</f>
        <v>172</v>
      </c>
      <c r="AD60" s="20">
        <f>'EUROSTAT data 2015 EU27'!AC72</f>
        <v>6.25</v>
      </c>
      <c r="AE60" s="20">
        <f>'EUROSTAT data 2015 EU27'!AD72</f>
        <v>37.18</v>
      </c>
      <c r="AF60" s="20">
        <f>'EUROSTAT data 2015 EU27'!AE72</f>
        <v>322.79000000000002</v>
      </c>
      <c r="AG60" s="20">
        <f>'EUROSTAT data 2015 EU27'!AF72</f>
        <v>234.26</v>
      </c>
      <c r="AH60" s="20">
        <f>'EUROSTAT data 2015 EU27'!AG72</f>
        <v>345.61</v>
      </c>
      <c r="AI60" s="20">
        <f>'EUROSTAT data 2015 EU27'!AH72</f>
        <v>126.95</v>
      </c>
      <c r="AJ60" s="20">
        <f>'EUROSTAT data 2015 EU27'!AI72</f>
        <v>27.77</v>
      </c>
      <c r="AK60" s="20">
        <f>'EUROSTAT data 2015 EU27'!AJ72</f>
        <v>40.380000000000003</v>
      </c>
      <c r="AL60" s="20">
        <f>'EUROSTAT data 2015 EU27'!AK72</f>
        <v>36.76</v>
      </c>
      <c r="AM60" s="20">
        <f>'EUROSTAT data 2015 EU27'!AL72</f>
        <v>46.25</v>
      </c>
      <c r="AN60" s="20">
        <f>'EUROSTAT data 2015 EU27'!AM72</f>
        <v>24.31</v>
      </c>
      <c r="AO60" s="20">
        <f>'EUROSTAT data 2015 EU27'!AN72</f>
        <v>1821.76</v>
      </c>
      <c r="AP60" s="20">
        <f>'EUROSTAT data 2015 EU27'!AO72</f>
        <v>2091.64</v>
      </c>
      <c r="AQ60" s="20">
        <f>'EUROSTAT data 2015 EU27'!AP72</f>
        <v>2840.35</v>
      </c>
      <c r="AR60" s="20">
        <f>'EUROSTAT data 2015 EU27'!AQ72</f>
        <v>256.73</v>
      </c>
      <c r="AS60" s="20">
        <f>'EUROSTAT data 2015 EU27'!AR72</f>
        <v>168.73</v>
      </c>
      <c r="AT60" s="20">
        <f>'EUROSTAT data 2015 EU27'!AS72</f>
        <v>384.26</v>
      </c>
      <c r="AU60" s="20">
        <f>'EUROSTAT data 2015 EU27'!AT72</f>
        <v>59.79</v>
      </c>
      <c r="AV60" s="20">
        <f>'EUROSTAT data 2015 EU27'!AU72</f>
        <v>26.88</v>
      </c>
      <c r="AW60" s="20">
        <f>'EUROSTAT data 2015 EU27'!AV72</f>
        <v>413.95</v>
      </c>
      <c r="AX60" s="20">
        <f>'EUROSTAT data 2015 EU27'!AW72</f>
        <v>508.26</v>
      </c>
      <c r="AY60" s="20">
        <f>'EUROSTAT data 2015 EU27'!AX72</f>
        <v>190.35</v>
      </c>
      <c r="AZ60" s="20">
        <f>'EUROSTAT data 2015 EU27'!AY72</f>
        <v>212.12</v>
      </c>
      <c r="BA60" s="20">
        <f>'EUROSTAT data 2015 EU27'!AZ72</f>
        <v>208.69</v>
      </c>
      <c r="BB60" s="20">
        <f>'EUROSTAT data 2015 EU27'!BA72</f>
        <v>234.24</v>
      </c>
      <c r="BC60" s="20">
        <f>'EUROSTAT data 2015 EU27'!BB72</f>
        <v>129.5</v>
      </c>
      <c r="BD60" s="20">
        <f>'EUROSTAT data 2015 EU27'!BC72</f>
        <v>56.27</v>
      </c>
      <c r="BE60" s="20">
        <f>'EUROSTAT data 2015 EU27'!BD72</f>
        <v>355.24</v>
      </c>
      <c r="BF60" s="20">
        <f>'EUROSTAT data 2015 EU27'!BE72</f>
        <v>570.07000000000005</v>
      </c>
      <c r="BG60" s="20">
        <f>'EUROSTAT data 2015 EU27'!BF72</f>
        <v>1133.7</v>
      </c>
      <c r="BH60" s="20">
        <f>'EUROSTAT data 2015 EU27'!BG72</f>
        <v>924.99</v>
      </c>
      <c r="BI60" s="20">
        <f>'EUROSTAT data 2015 EU27'!BH72</f>
        <v>52.22</v>
      </c>
      <c r="BJ60" s="20">
        <f>'EUROSTAT data 2015 EU27'!BI72</f>
        <v>192.53</v>
      </c>
      <c r="BK60" s="20">
        <f>'EUROSTAT data 2015 EU27'!BJ72</f>
        <v>16380.65</v>
      </c>
      <c r="BL60" s="20">
        <f>'EUROSTAT data 2015 EU27'!BK72</f>
        <v>2372.4299999999998</v>
      </c>
      <c r="BM60" s="20">
        <f>'EUROSTAT data 2015 EU27'!BL72</f>
        <v>731.62</v>
      </c>
      <c r="BN60" s="20">
        <f>'EUROSTAT data 2015 EU27'!BM72</f>
        <v>4.38</v>
      </c>
      <c r="BO60" s="20">
        <f>'EUROSTAT data 2015 EU27'!BN72</f>
        <v>40.97</v>
      </c>
      <c r="BP60" s="20">
        <f>'EUROSTAT data 2015 EU27'!BO72</f>
        <v>0</v>
      </c>
      <c r="BQ60" s="20">
        <f>'EUROSTAT data 2015 EU27'!BP72</f>
        <v>0</v>
      </c>
    </row>
    <row r="61" spans="5:69" x14ac:dyDescent="0.35">
      <c r="E61" t="str">
        <f>'EUROSTAT data 2015 EU27'!C238</f>
        <v>ISIC 93</v>
      </c>
      <c r="F61" s="20">
        <f>'EUROSTAT data 2015 EU27'!E73</f>
        <v>23.48</v>
      </c>
      <c r="G61" s="20">
        <f>'EUROSTAT data 2015 EU27'!F73</f>
        <v>5.63</v>
      </c>
      <c r="H61" s="20">
        <f>'EUROSTAT data 2015 EU27'!G73</f>
        <v>1.77</v>
      </c>
      <c r="I61" s="20">
        <f>'EUROSTAT data 2015 EU27'!H73</f>
        <v>23.1</v>
      </c>
      <c r="J61" s="20">
        <f>'EUROSTAT data 2015 EU27'!I73</f>
        <v>815.14</v>
      </c>
      <c r="K61" s="20">
        <f>'EUROSTAT data 2015 EU27'!J73</f>
        <v>273.7</v>
      </c>
      <c r="L61" s="20">
        <f>'EUROSTAT data 2015 EU27'!K73</f>
        <v>32.76</v>
      </c>
      <c r="M61" s="20">
        <f>'EUROSTAT data 2015 EU27'!L73</f>
        <v>39.04</v>
      </c>
      <c r="N61" s="20">
        <f>'EUROSTAT data 2015 EU27'!M73</f>
        <v>180.59</v>
      </c>
      <c r="O61" s="20">
        <f>'EUROSTAT data 2015 EU27'!N73</f>
        <v>85.03</v>
      </c>
      <c r="P61" s="20">
        <f>'EUROSTAT data 2015 EU27'!O73</f>
        <v>120.13</v>
      </c>
      <c r="Q61" s="20">
        <f>'EUROSTAT data 2015 EU27'!P73</f>
        <v>162.55000000000001</v>
      </c>
      <c r="R61" s="20">
        <f>'EUROSTAT data 2015 EU27'!Q73</f>
        <v>254.73</v>
      </c>
      <c r="S61" s="20">
        <f>'EUROSTAT data 2015 EU27'!R73</f>
        <v>99.29</v>
      </c>
      <c r="T61" s="20">
        <f>'EUROSTAT data 2015 EU27'!S73</f>
        <v>97.23</v>
      </c>
      <c r="U61" s="20">
        <f>'EUROSTAT data 2015 EU27'!T73</f>
        <v>120.96</v>
      </c>
      <c r="V61" s="20">
        <f>'EUROSTAT data 2015 EU27'!U73</f>
        <v>67.680000000000007</v>
      </c>
      <c r="W61" s="20">
        <f>'EUROSTAT data 2015 EU27'!V73</f>
        <v>148.38</v>
      </c>
      <c r="X61" s="20">
        <f>'EUROSTAT data 2015 EU27'!W73</f>
        <v>178.06</v>
      </c>
      <c r="Y61" s="20">
        <f>'EUROSTAT data 2015 EU27'!X73</f>
        <v>161.02000000000001</v>
      </c>
      <c r="Z61" s="20">
        <f>'EUROSTAT data 2015 EU27'!Y73</f>
        <v>136</v>
      </c>
      <c r="AA61" s="20">
        <f>'EUROSTAT data 2015 EU27'!Z73</f>
        <v>171.34</v>
      </c>
      <c r="AB61" s="20">
        <f>'EUROSTAT data 2015 EU27'!AA73</f>
        <v>130.78</v>
      </c>
      <c r="AC61" s="20">
        <f>'EUROSTAT data 2015 EU27'!AB73</f>
        <v>224.25</v>
      </c>
      <c r="AD61" s="20">
        <f>'EUROSTAT data 2015 EU27'!AC73</f>
        <v>28.74</v>
      </c>
      <c r="AE61" s="20">
        <f>'EUROSTAT data 2015 EU27'!AD73</f>
        <v>83.18</v>
      </c>
      <c r="AF61" s="20">
        <f>'EUROSTAT data 2015 EU27'!AE73</f>
        <v>304.85000000000002</v>
      </c>
      <c r="AG61" s="20">
        <f>'EUROSTAT data 2015 EU27'!AF73</f>
        <v>281.93</v>
      </c>
      <c r="AH61" s="20">
        <f>'EUROSTAT data 2015 EU27'!AG73</f>
        <v>1395.57</v>
      </c>
      <c r="AI61" s="20">
        <f>'EUROSTAT data 2015 EU27'!AH73</f>
        <v>583.78</v>
      </c>
      <c r="AJ61" s="20">
        <f>'EUROSTAT data 2015 EU27'!AI73</f>
        <v>161.69</v>
      </c>
      <c r="AK61" s="20">
        <f>'EUROSTAT data 2015 EU27'!AJ73</f>
        <v>99.33</v>
      </c>
      <c r="AL61" s="20">
        <f>'EUROSTAT data 2015 EU27'!AK73</f>
        <v>44.77</v>
      </c>
      <c r="AM61" s="20">
        <f>'EUROSTAT data 2015 EU27'!AL73</f>
        <v>163.57</v>
      </c>
      <c r="AN61" s="20">
        <f>'EUROSTAT data 2015 EU27'!AM73</f>
        <v>57.45</v>
      </c>
      <c r="AO61" s="20">
        <f>'EUROSTAT data 2015 EU27'!AN73</f>
        <v>880.94</v>
      </c>
      <c r="AP61" s="20">
        <f>'EUROSTAT data 2015 EU27'!AO73</f>
        <v>220.98</v>
      </c>
      <c r="AQ61" s="20">
        <f>'EUROSTAT data 2015 EU27'!AP73</f>
        <v>577.85</v>
      </c>
      <c r="AR61" s="20">
        <f>'EUROSTAT data 2015 EU27'!AQ73</f>
        <v>390.08</v>
      </c>
      <c r="AS61" s="20">
        <f>'EUROSTAT data 2015 EU27'!AR73</f>
        <v>336.19</v>
      </c>
      <c r="AT61" s="20">
        <f>'EUROSTAT data 2015 EU27'!AS73</f>
        <v>571.47</v>
      </c>
      <c r="AU61" s="20">
        <f>'EUROSTAT data 2015 EU27'!AT73</f>
        <v>141.71</v>
      </c>
      <c r="AV61" s="20">
        <f>'EUROSTAT data 2015 EU27'!AU73</f>
        <v>44.41</v>
      </c>
      <c r="AW61" s="20">
        <f>'EUROSTAT data 2015 EU27'!AV73</f>
        <v>331.94</v>
      </c>
      <c r="AX61" s="20">
        <f>'EUROSTAT data 2015 EU27'!AW73</f>
        <v>671.34</v>
      </c>
      <c r="AY61" s="20">
        <f>'EUROSTAT data 2015 EU27'!AX73</f>
        <v>246.91</v>
      </c>
      <c r="AZ61" s="20">
        <f>'EUROSTAT data 2015 EU27'!AY73</f>
        <v>101.99</v>
      </c>
      <c r="BA61" s="20">
        <f>'EUROSTAT data 2015 EU27'!AZ73</f>
        <v>215.88</v>
      </c>
      <c r="BB61" s="20">
        <f>'EUROSTAT data 2015 EU27'!BA73</f>
        <v>130.53</v>
      </c>
      <c r="BC61" s="20">
        <f>'EUROSTAT data 2015 EU27'!BB73</f>
        <v>285.18</v>
      </c>
      <c r="BD61" s="20">
        <f>'EUROSTAT data 2015 EU27'!BC73</f>
        <v>57.61</v>
      </c>
      <c r="BE61" s="20">
        <f>'EUROSTAT data 2015 EU27'!BD73</f>
        <v>302.42</v>
      </c>
      <c r="BF61" s="20">
        <f>'EUROSTAT data 2015 EU27'!BE73</f>
        <v>1129.5999999999999</v>
      </c>
      <c r="BG61" s="20">
        <f>'EUROSTAT data 2015 EU27'!BF73</f>
        <v>3864.89</v>
      </c>
      <c r="BH61" s="20">
        <f>'EUROSTAT data 2015 EU27'!BG73</f>
        <v>840.25</v>
      </c>
      <c r="BI61" s="20">
        <f>'EUROSTAT data 2015 EU27'!BH73</f>
        <v>425.69</v>
      </c>
      <c r="BJ61" s="20">
        <f>'EUROSTAT data 2015 EU27'!BI73</f>
        <v>350.89</v>
      </c>
      <c r="BK61" s="20">
        <f>'EUROSTAT data 2015 EU27'!BJ73</f>
        <v>2653.4</v>
      </c>
      <c r="BL61" s="20">
        <f>'EUROSTAT data 2015 EU27'!BK73</f>
        <v>8332.2999999999993</v>
      </c>
      <c r="BM61" s="20">
        <f>'EUROSTAT data 2015 EU27'!BL73</f>
        <v>1105.3800000000001</v>
      </c>
      <c r="BN61" s="20">
        <f>'EUROSTAT data 2015 EU27'!BM73</f>
        <v>43.81</v>
      </c>
      <c r="BO61" s="20">
        <f>'EUROSTAT data 2015 EU27'!BN73</f>
        <v>472.18</v>
      </c>
      <c r="BP61" s="20">
        <f>'EUROSTAT data 2015 EU27'!BO73</f>
        <v>0</v>
      </c>
      <c r="BQ61" s="20">
        <f>'EUROSTAT data 2015 EU27'!BP73</f>
        <v>0</v>
      </c>
    </row>
    <row r="62" spans="5:69" x14ac:dyDescent="0.35">
      <c r="E62" t="str">
        <f>'EUROSTAT data 2015 EU27'!C239</f>
        <v>ISIC 94</v>
      </c>
      <c r="F62" s="20">
        <f>'EUROSTAT data 2015 EU27'!E74</f>
        <v>560.80999999999995</v>
      </c>
      <c r="G62" s="20">
        <f>'EUROSTAT data 2015 EU27'!F74</f>
        <v>31.67</v>
      </c>
      <c r="H62" s="20">
        <f>'EUROSTAT data 2015 EU27'!G74</f>
        <v>36.020000000000003</v>
      </c>
      <c r="I62" s="20">
        <f>'EUROSTAT data 2015 EU27'!H74</f>
        <v>81.260000000000005</v>
      </c>
      <c r="J62" s="20">
        <f>'EUROSTAT data 2015 EU27'!I74</f>
        <v>897.59</v>
      </c>
      <c r="K62" s="20">
        <f>'EUROSTAT data 2015 EU27'!J74</f>
        <v>173.75</v>
      </c>
      <c r="L62" s="20">
        <f>'EUROSTAT data 2015 EU27'!K74</f>
        <v>70.92</v>
      </c>
      <c r="M62" s="20">
        <f>'EUROSTAT data 2015 EU27'!L74</f>
        <v>106.68</v>
      </c>
      <c r="N62" s="20">
        <f>'EUROSTAT data 2015 EU27'!M74</f>
        <v>108.37</v>
      </c>
      <c r="O62" s="20">
        <f>'EUROSTAT data 2015 EU27'!N74</f>
        <v>333.18</v>
      </c>
      <c r="P62" s="20">
        <f>'EUROSTAT data 2015 EU27'!O74</f>
        <v>577.80999999999995</v>
      </c>
      <c r="Q62" s="20">
        <f>'EUROSTAT data 2015 EU27'!P74</f>
        <v>205.34</v>
      </c>
      <c r="R62" s="20">
        <f>'EUROSTAT data 2015 EU27'!Q74</f>
        <v>182.48</v>
      </c>
      <c r="S62" s="20">
        <f>'EUROSTAT data 2015 EU27'!R74</f>
        <v>219.08</v>
      </c>
      <c r="T62" s="20">
        <f>'EUROSTAT data 2015 EU27'!S74</f>
        <v>414.23</v>
      </c>
      <c r="U62" s="20">
        <f>'EUROSTAT data 2015 EU27'!T74</f>
        <v>264.27</v>
      </c>
      <c r="V62" s="20">
        <f>'EUROSTAT data 2015 EU27'!U74</f>
        <v>155.31</v>
      </c>
      <c r="W62" s="20">
        <f>'EUROSTAT data 2015 EU27'!V74</f>
        <v>193.5</v>
      </c>
      <c r="X62" s="20">
        <f>'EUROSTAT data 2015 EU27'!W74</f>
        <v>343.45</v>
      </c>
      <c r="Y62" s="20">
        <f>'EUROSTAT data 2015 EU27'!X74</f>
        <v>272.27999999999997</v>
      </c>
      <c r="Z62" s="20">
        <f>'EUROSTAT data 2015 EU27'!Y74</f>
        <v>114.09</v>
      </c>
      <c r="AA62" s="20">
        <f>'EUROSTAT data 2015 EU27'!Z74</f>
        <v>210.01</v>
      </c>
      <c r="AB62" s="20">
        <f>'EUROSTAT data 2015 EU27'!AA74</f>
        <v>134.97999999999999</v>
      </c>
      <c r="AC62" s="20">
        <f>'EUROSTAT data 2015 EU27'!AB74</f>
        <v>963.93</v>
      </c>
      <c r="AD62" s="20">
        <f>'EUROSTAT data 2015 EU27'!AC74</f>
        <v>109.98</v>
      </c>
      <c r="AE62" s="20">
        <f>'EUROSTAT data 2015 EU27'!AD74</f>
        <v>394.09</v>
      </c>
      <c r="AF62" s="20">
        <f>'EUROSTAT data 2015 EU27'!AE74</f>
        <v>1158.69</v>
      </c>
      <c r="AG62" s="20">
        <f>'EUROSTAT data 2015 EU27'!AF74</f>
        <v>585.05999999999995</v>
      </c>
      <c r="AH62" s="20">
        <f>'EUROSTAT data 2015 EU27'!AG74</f>
        <v>1578.24</v>
      </c>
      <c r="AI62" s="20">
        <f>'EUROSTAT data 2015 EU27'!AH74</f>
        <v>1594.1</v>
      </c>
      <c r="AJ62" s="20">
        <f>'EUROSTAT data 2015 EU27'!AI74</f>
        <v>523.85</v>
      </c>
      <c r="AK62" s="20">
        <f>'EUROSTAT data 2015 EU27'!AJ74</f>
        <v>103.15</v>
      </c>
      <c r="AL62" s="20">
        <f>'EUROSTAT data 2015 EU27'!AK74</f>
        <v>33.86</v>
      </c>
      <c r="AM62" s="20">
        <f>'EUROSTAT data 2015 EU27'!AL74</f>
        <v>730.13</v>
      </c>
      <c r="AN62" s="20">
        <f>'EUROSTAT data 2015 EU27'!AM74</f>
        <v>77.72</v>
      </c>
      <c r="AO62" s="20">
        <f>'EUROSTAT data 2015 EU27'!AN74</f>
        <v>559.79999999999995</v>
      </c>
      <c r="AP62" s="20">
        <f>'EUROSTAT data 2015 EU27'!AO74</f>
        <v>203.96</v>
      </c>
      <c r="AQ62" s="20">
        <f>'EUROSTAT data 2015 EU27'!AP74</f>
        <v>130.53</v>
      </c>
      <c r="AR62" s="20">
        <f>'EUROSTAT data 2015 EU27'!AQ74</f>
        <v>352.89</v>
      </c>
      <c r="AS62" s="20">
        <f>'EUROSTAT data 2015 EU27'!AR74</f>
        <v>559.30999999999995</v>
      </c>
      <c r="AT62" s="20">
        <f>'EUROSTAT data 2015 EU27'!AS74</f>
        <v>851.64</v>
      </c>
      <c r="AU62" s="20">
        <f>'EUROSTAT data 2015 EU27'!AT74</f>
        <v>351.11</v>
      </c>
      <c r="AV62" s="20">
        <f>'EUROSTAT data 2015 EU27'!AU74</f>
        <v>354.51</v>
      </c>
      <c r="AW62" s="20">
        <f>'EUROSTAT data 2015 EU27'!AV74</f>
        <v>361.91</v>
      </c>
      <c r="AX62" s="20">
        <f>'EUROSTAT data 2015 EU27'!AW74</f>
        <v>1381.44</v>
      </c>
      <c r="AY62" s="20">
        <f>'EUROSTAT data 2015 EU27'!AX74</f>
        <v>650.96</v>
      </c>
      <c r="AZ62" s="20">
        <f>'EUROSTAT data 2015 EU27'!AY74</f>
        <v>283.26</v>
      </c>
      <c r="BA62" s="20">
        <f>'EUROSTAT data 2015 EU27'!AZ74</f>
        <v>348.84</v>
      </c>
      <c r="BB62" s="20">
        <f>'EUROSTAT data 2015 EU27'!BA74</f>
        <v>293.3</v>
      </c>
      <c r="BC62" s="20">
        <f>'EUROSTAT data 2015 EU27'!BB74</f>
        <v>209.3</v>
      </c>
      <c r="BD62" s="20">
        <f>'EUROSTAT data 2015 EU27'!BC74</f>
        <v>289.62</v>
      </c>
      <c r="BE62" s="20">
        <f>'EUROSTAT data 2015 EU27'!BD74</f>
        <v>110.13</v>
      </c>
      <c r="BF62" s="20">
        <f>'EUROSTAT data 2015 EU27'!BE74</f>
        <v>776.64</v>
      </c>
      <c r="BG62" s="20">
        <f>'EUROSTAT data 2015 EU27'!BF74</f>
        <v>547.69000000000005</v>
      </c>
      <c r="BH62" s="20">
        <f>'EUROSTAT data 2015 EU27'!BG74</f>
        <v>347.49</v>
      </c>
      <c r="BI62" s="20">
        <f>'EUROSTAT data 2015 EU27'!BH74</f>
        <v>1661.27</v>
      </c>
      <c r="BJ62" s="20">
        <f>'EUROSTAT data 2015 EU27'!BI74</f>
        <v>375.43</v>
      </c>
      <c r="BK62" s="20">
        <f>'EUROSTAT data 2015 EU27'!BJ74</f>
        <v>210.17</v>
      </c>
      <c r="BL62" s="20">
        <f>'EUROSTAT data 2015 EU27'!BK74</f>
        <v>217.91</v>
      </c>
      <c r="BM62" s="20">
        <f>'EUROSTAT data 2015 EU27'!BL74</f>
        <v>1780.83</v>
      </c>
      <c r="BN62" s="20">
        <f>'EUROSTAT data 2015 EU27'!BM74</f>
        <v>33.06</v>
      </c>
      <c r="BO62" s="20">
        <f>'EUROSTAT data 2015 EU27'!BN74</f>
        <v>306.99</v>
      </c>
      <c r="BP62" s="20">
        <f>'EUROSTAT data 2015 EU27'!BO74</f>
        <v>0</v>
      </c>
      <c r="BQ62" s="20">
        <f>'EUROSTAT data 2015 EU27'!BP74</f>
        <v>0</v>
      </c>
    </row>
    <row r="63" spans="5:69" x14ac:dyDescent="0.35">
      <c r="E63" t="str">
        <f>'EUROSTAT data 2015 EU27'!C240</f>
        <v>ISIC 95</v>
      </c>
      <c r="F63" s="20">
        <f>'EUROSTAT data 2015 EU27'!E75</f>
        <v>27.61</v>
      </c>
      <c r="G63" s="20">
        <f>'EUROSTAT data 2015 EU27'!F75</f>
        <v>38.770000000000003</v>
      </c>
      <c r="H63" s="20">
        <f>'EUROSTAT data 2015 EU27'!G75</f>
        <v>56.34</v>
      </c>
      <c r="I63" s="20">
        <f>'EUROSTAT data 2015 EU27'!H75</f>
        <v>35.86</v>
      </c>
      <c r="J63" s="20">
        <f>'EUROSTAT data 2015 EU27'!I75</f>
        <v>501.47</v>
      </c>
      <c r="K63" s="20">
        <f>'EUROSTAT data 2015 EU27'!J75</f>
        <v>121.61</v>
      </c>
      <c r="L63" s="20">
        <f>'EUROSTAT data 2015 EU27'!K75</f>
        <v>72.540000000000006</v>
      </c>
      <c r="M63" s="20">
        <f>'EUROSTAT data 2015 EU27'!L75</f>
        <v>69.510000000000005</v>
      </c>
      <c r="N63" s="20">
        <f>'EUROSTAT data 2015 EU27'!M75</f>
        <v>64.709999999999994</v>
      </c>
      <c r="O63" s="20">
        <f>'EUROSTAT data 2015 EU27'!N75</f>
        <v>138.06</v>
      </c>
      <c r="P63" s="20">
        <f>'EUROSTAT data 2015 EU27'!O75</f>
        <v>152.13999999999999</v>
      </c>
      <c r="Q63" s="20">
        <f>'EUROSTAT data 2015 EU27'!P75</f>
        <v>87.65</v>
      </c>
      <c r="R63" s="20">
        <f>'EUROSTAT data 2015 EU27'!Q75</f>
        <v>132.62</v>
      </c>
      <c r="S63" s="20">
        <f>'EUROSTAT data 2015 EU27'!R75</f>
        <v>131.88</v>
      </c>
      <c r="T63" s="20">
        <f>'EUROSTAT data 2015 EU27'!S75</f>
        <v>136.47</v>
      </c>
      <c r="U63" s="20">
        <f>'EUROSTAT data 2015 EU27'!T75</f>
        <v>123.11</v>
      </c>
      <c r="V63" s="20">
        <f>'EUROSTAT data 2015 EU27'!U75</f>
        <v>249.09</v>
      </c>
      <c r="W63" s="20">
        <f>'EUROSTAT data 2015 EU27'!V75</f>
        <v>238.12</v>
      </c>
      <c r="X63" s="20">
        <f>'EUROSTAT data 2015 EU27'!W75</f>
        <v>330.81</v>
      </c>
      <c r="Y63" s="20">
        <f>'EUROSTAT data 2015 EU27'!X75</f>
        <v>563.64</v>
      </c>
      <c r="Z63" s="20">
        <f>'EUROSTAT data 2015 EU27'!Y75</f>
        <v>134.65</v>
      </c>
      <c r="AA63" s="20">
        <f>'EUROSTAT data 2015 EU27'!Z75</f>
        <v>367.91</v>
      </c>
      <c r="AB63" s="20">
        <f>'EUROSTAT data 2015 EU27'!AA75</f>
        <v>281.47000000000003</v>
      </c>
      <c r="AC63" s="20">
        <f>'EUROSTAT data 2015 EU27'!AB75</f>
        <v>236.99</v>
      </c>
      <c r="AD63" s="20">
        <f>'EUROSTAT data 2015 EU27'!AC75</f>
        <v>74.11</v>
      </c>
      <c r="AE63" s="20">
        <f>'EUROSTAT data 2015 EU27'!AD75</f>
        <v>98.23</v>
      </c>
      <c r="AF63" s="20">
        <f>'EUROSTAT data 2015 EU27'!AE75</f>
        <v>362.47</v>
      </c>
      <c r="AG63" s="20">
        <f>'EUROSTAT data 2015 EU27'!AF75</f>
        <v>101.9</v>
      </c>
      <c r="AH63" s="20">
        <f>'EUROSTAT data 2015 EU27'!AG75</f>
        <v>1005.06</v>
      </c>
      <c r="AI63" s="20">
        <f>'EUROSTAT data 2015 EU27'!AH75</f>
        <v>791.42</v>
      </c>
      <c r="AJ63" s="20">
        <f>'EUROSTAT data 2015 EU27'!AI75</f>
        <v>247.28</v>
      </c>
      <c r="AK63" s="20">
        <f>'EUROSTAT data 2015 EU27'!AJ75</f>
        <v>59.96</v>
      </c>
      <c r="AL63" s="20">
        <f>'EUROSTAT data 2015 EU27'!AK75</f>
        <v>127.95</v>
      </c>
      <c r="AM63" s="20">
        <f>'EUROSTAT data 2015 EU27'!AL75</f>
        <v>192.46</v>
      </c>
      <c r="AN63" s="20">
        <f>'EUROSTAT data 2015 EU27'!AM75</f>
        <v>44.03</v>
      </c>
      <c r="AO63" s="20">
        <f>'EUROSTAT data 2015 EU27'!AN75</f>
        <v>393.45</v>
      </c>
      <c r="AP63" s="20">
        <f>'EUROSTAT data 2015 EU27'!AO75</f>
        <v>76.75</v>
      </c>
      <c r="AQ63" s="20">
        <f>'EUROSTAT data 2015 EU27'!AP75</f>
        <v>339.25</v>
      </c>
      <c r="AR63" s="20">
        <f>'EUROSTAT data 2015 EU27'!AQ75</f>
        <v>424.51</v>
      </c>
      <c r="AS63" s="20">
        <f>'EUROSTAT data 2015 EU27'!AR75</f>
        <v>703.18</v>
      </c>
      <c r="AT63" s="20">
        <f>'EUROSTAT data 2015 EU27'!AS75</f>
        <v>677.88</v>
      </c>
      <c r="AU63" s="20">
        <f>'EUROSTAT data 2015 EU27'!AT75</f>
        <v>217.15</v>
      </c>
      <c r="AV63" s="20">
        <f>'EUROSTAT data 2015 EU27'!AU75</f>
        <v>184.15</v>
      </c>
      <c r="AW63" s="20">
        <f>'EUROSTAT data 2015 EU27'!AV75</f>
        <v>306.17</v>
      </c>
      <c r="AX63" s="20">
        <f>'EUROSTAT data 2015 EU27'!AW75</f>
        <v>723.81</v>
      </c>
      <c r="AY63" s="20">
        <f>'EUROSTAT data 2015 EU27'!AX75</f>
        <v>171.34</v>
      </c>
      <c r="AZ63" s="20">
        <f>'EUROSTAT data 2015 EU27'!AY75</f>
        <v>147.58000000000001</v>
      </c>
      <c r="BA63" s="20">
        <f>'EUROSTAT data 2015 EU27'!AZ75</f>
        <v>96.39</v>
      </c>
      <c r="BB63" s="20">
        <f>'EUROSTAT data 2015 EU27'!BA75</f>
        <v>104.08</v>
      </c>
      <c r="BC63" s="20">
        <f>'EUROSTAT data 2015 EU27'!BB75</f>
        <v>142.16</v>
      </c>
      <c r="BD63" s="20">
        <f>'EUROSTAT data 2015 EU27'!BC75</f>
        <v>25.6</v>
      </c>
      <c r="BE63" s="20">
        <f>'EUROSTAT data 2015 EU27'!BD75</f>
        <v>73.53</v>
      </c>
      <c r="BF63" s="20">
        <f>'EUROSTAT data 2015 EU27'!BE75</f>
        <v>221.56</v>
      </c>
      <c r="BG63" s="20">
        <f>'EUROSTAT data 2015 EU27'!BF75</f>
        <v>1242.83</v>
      </c>
      <c r="BH63" s="20">
        <f>'EUROSTAT data 2015 EU27'!BG75</f>
        <v>470.05</v>
      </c>
      <c r="BI63" s="20">
        <f>'EUROSTAT data 2015 EU27'!BH75</f>
        <v>498.04</v>
      </c>
      <c r="BJ63" s="20">
        <f>'EUROSTAT data 2015 EU27'!BI75</f>
        <v>186.95</v>
      </c>
      <c r="BK63" s="20">
        <f>'EUROSTAT data 2015 EU27'!BJ75</f>
        <v>129.9</v>
      </c>
      <c r="BL63" s="20">
        <f>'EUROSTAT data 2015 EU27'!BK75</f>
        <v>55.17</v>
      </c>
      <c r="BM63" s="20">
        <f>'EUROSTAT data 2015 EU27'!BL75</f>
        <v>88.15</v>
      </c>
      <c r="BN63" s="20">
        <f>'EUROSTAT data 2015 EU27'!BM75</f>
        <v>664.79</v>
      </c>
      <c r="BO63" s="20">
        <f>'EUROSTAT data 2015 EU27'!BN75</f>
        <v>57.59</v>
      </c>
      <c r="BP63" s="20">
        <f>'EUROSTAT data 2015 EU27'!BO75</f>
        <v>0</v>
      </c>
      <c r="BQ63" s="20">
        <f>'EUROSTAT data 2015 EU27'!BP75</f>
        <v>0</v>
      </c>
    </row>
    <row r="64" spans="5:69" x14ac:dyDescent="0.35">
      <c r="E64" t="str">
        <f>'EUROSTAT data 2015 EU27'!C241</f>
        <v>ISIC 96</v>
      </c>
      <c r="F64" s="20">
        <f>'EUROSTAT data 2015 EU27'!E76</f>
        <v>58.66</v>
      </c>
      <c r="G64" s="20">
        <f>'EUROSTAT data 2015 EU27'!F76</f>
        <v>6.24</v>
      </c>
      <c r="H64" s="20">
        <f>'EUROSTAT data 2015 EU27'!G76</f>
        <v>14.93</v>
      </c>
      <c r="I64" s="20">
        <f>'EUROSTAT data 2015 EU27'!H76</f>
        <v>68.45</v>
      </c>
      <c r="J64" s="20">
        <f>'EUROSTAT data 2015 EU27'!I76</f>
        <v>465.03</v>
      </c>
      <c r="K64" s="20">
        <f>'EUROSTAT data 2015 EU27'!J76</f>
        <v>121.02</v>
      </c>
      <c r="L64" s="20">
        <f>'EUROSTAT data 2015 EU27'!K76</f>
        <v>26.02</v>
      </c>
      <c r="M64" s="20">
        <f>'EUROSTAT data 2015 EU27'!L76</f>
        <v>59.87</v>
      </c>
      <c r="N64" s="20">
        <f>'EUROSTAT data 2015 EU27'!M76</f>
        <v>68.27</v>
      </c>
      <c r="O64" s="20">
        <f>'EUROSTAT data 2015 EU27'!N76</f>
        <v>90.62</v>
      </c>
      <c r="P64" s="20">
        <f>'EUROSTAT data 2015 EU27'!O76</f>
        <v>264.61</v>
      </c>
      <c r="Q64" s="20">
        <f>'EUROSTAT data 2015 EU27'!P76</f>
        <v>125.91</v>
      </c>
      <c r="R64" s="20">
        <f>'EUROSTAT data 2015 EU27'!Q76</f>
        <v>107.75</v>
      </c>
      <c r="S64" s="20">
        <f>'EUROSTAT data 2015 EU27'!R76</f>
        <v>88.19</v>
      </c>
      <c r="T64" s="20">
        <f>'EUROSTAT data 2015 EU27'!S76</f>
        <v>140.22</v>
      </c>
      <c r="U64" s="20">
        <f>'EUROSTAT data 2015 EU27'!T76</f>
        <v>142.99</v>
      </c>
      <c r="V64" s="20">
        <f>'EUROSTAT data 2015 EU27'!U76</f>
        <v>165.72</v>
      </c>
      <c r="W64" s="20">
        <f>'EUROSTAT data 2015 EU27'!V76</f>
        <v>131.4</v>
      </c>
      <c r="X64" s="20">
        <f>'EUROSTAT data 2015 EU27'!W76</f>
        <v>223.2</v>
      </c>
      <c r="Y64" s="20">
        <f>'EUROSTAT data 2015 EU27'!X76</f>
        <v>179.23</v>
      </c>
      <c r="Z64" s="20">
        <f>'EUROSTAT data 2015 EU27'!Y76</f>
        <v>68.86</v>
      </c>
      <c r="AA64" s="20">
        <f>'EUROSTAT data 2015 EU27'!Z76</f>
        <v>277.88</v>
      </c>
      <c r="AB64" s="20">
        <f>'EUROSTAT data 2015 EU27'!AA76</f>
        <v>69.92</v>
      </c>
      <c r="AC64" s="20">
        <f>'EUROSTAT data 2015 EU27'!AB76</f>
        <v>357.18</v>
      </c>
      <c r="AD64" s="20">
        <f>'EUROSTAT data 2015 EU27'!AC76</f>
        <v>69.92</v>
      </c>
      <c r="AE64" s="20">
        <f>'EUROSTAT data 2015 EU27'!AD76</f>
        <v>601.66999999999996</v>
      </c>
      <c r="AF64" s="20">
        <f>'EUROSTAT data 2015 EU27'!AE76</f>
        <v>558.71</v>
      </c>
      <c r="AG64" s="20">
        <f>'EUROSTAT data 2015 EU27'!AF76</f>
        <v>155.97999999999999</v>
      </c>
      <c r="AH64" s="20">
        <f>'EUROSTAT data 2015 EU27'!AG76</f>
        <v>630.20000000000005</v>
      </c>
      <c r="AI64" s="20">
        <f>'EUROSTAT data 2015 EU27'!AH76</f>
        <v>577.20000000000005</v>
      </c>
      <c r="AJ64" s="20">
        <f>'EUROSTAT data 2015 EU27'!AI76</f>
        <v>787.88</v>
      </c>
      <c r="AK64" s="20">
        <f>'EUROSTAT data 2015 EU27'!AJ76</f>
        <v>87.15</v>
      </c>
      <c r="AL64" s="20">
        <f>'EUROSTAT data 2015 EU27'!AK76</f>
        <v>105.04</v>
      </c>
      <c r="AM64" s="20">
        <f>'EUROSTAT data 2015 EU27'!AL76</f>
        <v>263.67</v>
      </c>
      <c r="AN64" s="20">
        <f>'EUROSTAT data 2015 EU27'!AM76</f>
        <v>61.42</v>
      </c>
      <c r="AO64" s="20">
        <f>'EUROSTAT data 2015 EU27'!AN76</f>
        <v>2035.46</v>
      </c>
      <c r="AP64" s="20">
        <f>'EUROSTAT data 2015 EU27'!AO76</f>
        <v>58.2</v>
      </c>
      <c r="AQ64" s="20">
        <f>'EUROSTAT data 2015 EU27'!AP76</f>
        <v>157.84</v>
      </c>
      <c r="AR64" s="20">
        <f>'EUROSTAT data 2015 EU27'!AQ76</f>
        <v>327.78</v>
      </c>
      <c r="AS64" s="20">
        <f>'EUROSTAT data 2015 EU27'!AR76</f>
        <v>448.39</v>
      </c>
      <c r="AT64" s="20">
        <f>'EUROSTAT data 2015 EU27'!AS76</f>
        <v>251.14</v>
      </c>
      <c r="AU64" s="20">
        <f>'EUROSTAT data 2015 EU27'!AT76</f>
        <v>141.18</v>
      </c>
      <c r="AV64" s="20">
        <f>'EUROSTAT data 2015 EU27'!AU76</f>
        <v>34.78</v>
      </c>
      <c r="AW64" s="20">
        <f>'EUROSTAT data 2015 EU27'!AV76</f>
        <v>217.96</v>
      </c>
      <c r="AX64" s="20">
        <f>'EUROSTAT data 2015 EU27'!AW76</f>
        <v>1686.66</v>
      </c>
      <c r="AY64" s="20">
        <f>'EUROSTAT data 2015 EU27'!AX76</f>
        <v>446.92</v>
      </c>
      <c r="AZ64" s="20">
        <f>'EUROSTAT data 2015 EU27'!AY76</f>
        <v>160.37</v>
      </c>
      <c r="BA64" s="20">
        <f>'EUROSTAT data 2015 EU27'!AZ76</f>
        <v>508.97</v>
      </c>
      <c r="BB64" s="20">
        <f>'EUROSTAT data 2015 EU27'!BA76</f>
        <v>415.76</v>
      </c>
      <c r="BC64" s="20">
        <f>'EUROSTAT data 2015 EU27'!BB76</f>
        <v>1036.6500000000001</v>
      </c>
      <c r="BD64" s="20">
        <f>'EUROSTAT data 2015 EU27'!BC76</f>
        <v>248.61</v>
      </c>
      <c r="BE64" s="20">
        <f>'EUROSTAT data 2015 EU27'!BD76</f>
        <v>630.29</v>
      </c>
      <c r="BF64" s="20">
        <f>'EUROSTAT data 2015 EU27'!BE76</f>
        <v>1157.27</v>
      </c>
      <c r="BG64" s="20">
        <f>'EUROSTAT data 2015 EU27'!BF76</f>
        <v>995.55</v>
      </c>
      <c r="BH64" s="20">
        <f>'EUROSTAT data 2015 EU27'!BG76</f>
        <v>506.47</v>
      </c>
      <c r="BI64" s="20">
        <f>'EUROSTAT data 2015 EU27'!BH76</f>
        <v>3679.82</v>
      </c>
      <c r="BJ64" s="20">
        <f>'EUROSTAT data 2015 EU27'!BI76</f>
        <v>1181.2</v>
      </c>
      <c r="BK64" s="20">
        <f>'EUROSTAT data 2015 EU27'!BJ76</f>
        <v>442.67</v>
      </c>
      <c r="BL64" s="20">
        <f>'EUROSTAT data 2015 EU27'!BK76</f>
        <v>563.35</v>
      </c>
      <c r="BM64" s="20">
        <f>'EUROSTAT data 2015 EU27'!BL76</f>
        <v>339.14</v>
      </c>
      <c r="BN64" s="20">
        <f>'EUROSTAT data 2015 EU27'!BM76</f>
        <v>8.82</v>
      </c>
      <c r="BO64" s="20">
        <f>'EUROSTAT data 2015 EU27'!BN76</f>
        <v>7962.61</v>
      </c>
      <c r="BP64" s="20">
        <f>'EUROSTAT data 2015 EU27'!BO76</f>
        <v>0</v>
      </c>
      <c r="BQ64" s="20">
        <f>'EUROSTAT data 2015 EU27'!BP76</f>
        <v>0</v>
      </c>
    </row>
    <row r="65" spans="1:69" x14ac:dyDescent="0.35">
      <c r="E65" t="str">
        <f>'EUROSTAT data 2015 EU27'!C242</f>
        <v>ISIC 97-98</v>
      </c>
      <c r="F65" s="20">
        <f>'EUROSTAT data 2015 EU27'!E77</f>
        <v>0</v>
      </c>
      <c r="G65" s="20">
        <f>'EUROSTAT data 2015 EU27'!F77</f>
        <v>13.34</v>
      </c>
      <c r="H65" s="20">
        <f>'EUROSTAT data 2015 EU27'!G77</f>
        <v>0</v>
      </c>
      <c r="I65" s="20">
        <f>'EUROSTAT data 2015 EU27'!H77</f>
        <v>0</v>
      </c>
      <c r="J65" s="20">
        <f>'EUROSTAT data 2015 EU27'!I77</f>
        <v>0</v>
      </c>
      <c r="K65" s="20">
        <f>'EUROSTAT data 2015 EU27'!J77</f>
        <v>0</v>
      </c>
      <c r="L65" s="20">
        <f>'EUROSTAT data 2015 EU27'!K77</f>
        <v>0</v>
      </c>
      <c r="M65" s="20">
        <f>'EUROSTAT data 2015 EU27'!L77</f>
        <v>0</v>
      </c>
      <c r="N65" s="20">
        <f>'EUROSTAT data 2015 EU27'!M77</f>
        <v>0</v>
      </c>
      <c r="O65" s="20">
        <f>'EUROSTAT data 2015 EU27'!N77</f>
        <v>0</v>
      </c>
      <c r="P65" s="20">
        <f>'EUROSTAT data 2015 EU27'!O77</f>
        <v>0</v>
      </c>
      <c r="Q65" s="20">
        <f>'EUROSTAT data 2015 EU27'!P77</f>
        <v>0</v>
      </c>
      <c r="R65" s="20">
        <f>'EUROSTAT data 2015 EU27'!Q77</f>
        <v>0</v>
      </c>
      <c r="S65" s="20">
        <f>'EUROSTAT data 2015 EU27'!R77</f>
        <v>0</v>
      </c>
      <c r="T65" s="20">
        <f>'EUROSTAT data 2015 EU27'!S77</f>
        <v>0</v>
      </c>
      <c r="U65" s="20">
        <f>'EUROSTAT data 2015 EU27'!T77</f>
        <v>0</v>
      </c>
      <c r="V65" s="20">
        <f>'EUROSTAT data 2015 EU27'!U77</f>
        <v>0</v>
      </c>
      <c r="W65" s="20">
        <f>'EUROSTAT data 2015 EU27'!V77</f>
        <v>0</v>
      </c>
      <c r="X65" s="20">
        <f>'EUROSTAT data 2015 EU27'!W77</f>
        <v>0</v>
      </c>
      <c r="Y65" s="20">
        <f>'EUROSTAT data 2015 EU27'!X77</f>
        <v>0</v>
      </c>
      <c r="Z65" s="20">
        <f>'EUROSTAT data 2015 EU27'!Y77</f>
        <v>0</v>
      </c>
      <c r="AA65" s="20">
        <f>'EUROSTAT data 2015 EU27'!Z77</f>
        <v>0</v>
      </c>
      <c r="AB65" s="20">
        <f>'EUROSTAT data 2015 EU27'!AA77</f>
        <v>0</v>
      </c>
      <c r="AC65" s="20">
        <f>'EUROSTAT data 2015 EU27'!AB77</f>
        <v>0</v>
      </c>
      <c r="AD65" s="20">
        <f>'EUROSTAT data 2015 EU27'!AC77</f>
        <v>0</v>
      </c>
      <c r="AE65" s="20">
        <f>'EUROSTAT data 2015 EU27'!AD77</f>
        <v>0</v>
      </c>
      <c r="AF65" s="20">
        <f>'EUROSTAT data 2015 EU27'!AE77</f>
        <v>55.08</v>
      </c>
      <c r="AG65" s="20">
        <f>'EUROSTAT data 2015 EU27'!AF77</f>
        <v>0</v>
      </c>
      <c r="AH65" s="20">
        <f>'EUROSTAT data 2015 EU27'!AG77</f>
        <v>0</v>
      </c>
      <c r="AI65" s="20">
        <f>'EUROSTAT data 2015 EU27'!AH77</f>
        <v>0</v>
      </c>
      <c r="AJ65" s="20">
        <f>'EUROSTAT data 2015 EU27'!AI77</f>
        <v>0</v>
      </c>
      <c r="AK65" s="20">
        <f>'EUROSTAT data 2015 EU27'!AJ77</f>
        <v>0</v>
      </c>
      <c r="AL65" s="20">
        <f>'EUROSTAT data 2015 EU27'!AK77</f>
        <v>0</v>
      </c>
      <c r="AM65" s="20">
        <f>'EUROSTAT data 2015 EU27'!AL77</f>
        <v>32.46</v>
      </c>
      <c r="AN65" s="20">
        <f>'EUROSTAT data 2015 EU27'!AM77</f>
        <v>0</v>
      </c>
      <c r="AO65" s="20">
        <f>'EUROSTAT data 2015 EU27'!AN77</f>
        <v>1.22</v>
      </c>
      <c r="AP65" s="20">
        <f>'EUROSTAT data 2015 EU27'!AO77</f>
        <v>0</v>
      </c>
      <c r="AQ65" s="20">
        <f>'EUROSTAT data 2015 EU27'!AP77</f>
        <v>0</v>
      </c>
      <c r="AR65" s="20">
        <f>'EUROSTAT data 2015 EU27'!AQ77</f>
        <v>0</v>
      </c>
      <c r="AS65" s="20">
        <f>'EUROSTAT data 2015 EU27'!AR77</f>
        <v>0</v>
      </c>
      <c r="AT65" s="20">
        <f>'EUROSTAT data 2015 EU27'!AS77</f>
        <v>0</v>
      </c>
      <c r="AU65" s="20">
        <f>'EUROSTAT data 2015 EU27'!AT77</f>
        <v>0</v>
      </c>
      <c r="AV65" s="20">
        <f>'EUROSTAT data 2015 EU27'!AU77</f>
        <v>0</v>
      </c>
      <c r="AW65" s="20">
        <f>'EUROSTAT data 2015 EU27'!AV77</f>
        <v>3.41</v>
      </c>
      <c r="AX65" s="20">
        <f>'EUROSTAT data 2015 EU27'!AW77</f>
        <v>0</v>
      </c>
      <c r="AY65" s="20">
        <f>'EUROSTAT data 2015 EU27'!AX77</f>
        <v>2.13</v>
      </c>
      <c r="AZ65" s="20">
        <f>'EUROSTAT data 2015 EU27'!AY77</f>
        <v>0.11</v>
      </c>
      <c r="BA65" s="20">
        <f>'EUROSTAT data 2015 EU27'!AZ77</f>
        <v>0</v>
      </c>
      <c r="BB65" s="20">
        <f>'EUROSTAT data 2015 EU27'!BA77</f>
        <v>0</v>
      </c>
      <c r="BC65" s="20">
        <f>'EUROSTAT data 2015 EU27'!BB77</f>
        <v>0</v>
      </c>
      <c r="BD65" s="20">
        <f>'EUROSTAT data 2015 EU27'!BC77</f>
        <v>8.4499999999999993</v>
      </c>
      <c r="BE65" s="20">
        <f>'EUROSTAT data 2015 EU27'!BD77</f>
        <v>1.72</v>
      </c>
      <c r="BF65" s="20">
        <f>'EUROSTAT data 2015 EU27'!BE77</f>
        <v>9.15</v>
      </c>
      <c r="BG65" s="20">
        <f>'EUROSTAT data 2015 EU27'!BF77</f>
        <v>636.96</v>
      </c>
      <c r="BH65" s="20">
        <f>'EUROSTAT data 2015 EU27'!BG77</f>
        <v>534.71</v>
      </c>
      <c r="BI65" s="20">
        <f>'EUROSTAT data 2015 EU27'!BH77</f>
        <v>156.53</v>
      </c>
      <c r="BJ65" s="20">
        <f>'EUROSTAT data 2015 EU27'!BI77</f>
        <v>142.57</v>
      </c>
      <c r="BK65" s="20">
        <f>'EUROSTAT data 2015 EU27'!BJ77</f>
        <v>8.14</v>
      </c>
      <c r="BL65" s="20">
        <f>'EUROSTAT data 2015 EU27'!BK77</f>
        <v>18.55</v>
      </c>
      <c r="BM65" s="20">
        <f>'EUROSTAT data 2015 EU27'!BL77</f>
        <v>4.45</v>
      </c>
      <c r="BN65" s="20">
        <f>'EUROSTAT data 2015 EU27'!BM77</f>
        <v>0</v>
      </c>
      <c r="BO65" s="20">
        <f>'EUROSTAT data 2015 EU27'!BN77</f>
        <v>0</v>
      </c>
      <c r="BP65" s="20">
        <f>'EUROSTAT data 2015 EU27'!BO77</f>
        <v>0</v>
      </c>
      <c r="BQ65" s="20">
        <f>'EUROSTAT data 2015 EU27'!BP77</f>
        <v>0</v>
      </c>
    </row>
    <row r="66" spans="1:69" x14ac:dyDescent="0.35">
      <c r="E66" t="str">
        <f>'EUROSTAT data 2015 EU27'!C243</f>
        <v>ISIC 99</v>
      </c>
      <c r="F66" s="20">
        <f>'EUROSTAT data 2015 EU27'!E78</f>
        <v>0</v>
      </c>
      <c r="G66" s="20">
        <f>'EUROSTAT data 2015 EU27'!F78</f>
        <v>0</v>
      </c>
      <c r="H66" s="20">
        <f>'EUROSTAT data 2015 EU27'!G78</f>
        <v>0</v>
      </c>
      <c r="I66" s="20">
        <f>'EUROSTAT data 2015 EU27'!H78</f>
        <v>0</v>
      </c>
      <c r="J66" s="20">
        <f>'EUROSTAT data 2015 EU27'!I78</f>
        <v>0</v>
      </c>
      <c r="K66" s="20">
        <f>'EUROSTAT data 2015 EU27'!J78</f>
        <v>0</v>
      </c>
      <c r="L66" s="20">
        <f>'EUROSTAT data 2015 EU27'!K78</f>
        <v>0</v>
      </c>
      <c r="M66" s="20">
        <f>'EUROSTAT data 2015 EU27'!L78</f>
        <v>0</v>
      </c>
      <c r="N66" s="20">
        <f>'EUROSTAT data 2015 EU27'!M78</f>
        <v>0</v>
      </c>
      <c r="O66" s="20">
        <f>'EUROSTAT data 2015 EU27'!N78</f>
        <v>0</v>
      </c>
      <c r="P66" s="20">
        <f>'EUROSTAT data 2015 EU27'!O78</f>
        <v>0</v>
      </c>
      <c r="Q66" s="20">
        <f>'EUROSTAT data 2015 EU27'!P78</f>
        <v>0</v>
      </c>
      <c r="R66" s="20">
        <f>'EUROSTAT data 2015 EU27'!Q78</f>
        <v>0</v>
      </c>
      <c r="S66" s="20">
        <f>'EUROSTAT data 2015 EU27'!R78</f>
        <v>0</v>
      </c>
      <c r="T66" s="20">
        <f>'EUROSTAT data 2015 EU27'!S78</f>
        <v>0</v>
      </c>
      <c r="U66" s="20">
        <f>'EUROSTAT data 2015 EU27'!T78</f>
        <v>0</v>
      </c>
      <c r="V66" s="20">
        <f>'EUROSTAT data 2015 EU27'!U78</f>
        <v>0</v>
      </c>
      <c r="W66" s="20">
        <f>'EUROSTAT data 2015 EU27'!V78</f>
        <v>0</v>
      </c>
      <c r="X66" s="20">
        <f>'EUROSTAT data 2015 EU27'!W78</f>
        <v>0</v>
      </c>
      <c r="Y66" s="20">
        <f>'EUROSTAT data 2015 EU27'!X78</f>
        <v>0</v>
      </c>
      <c r="Z66" s="20">
        <f>'EUROSTAT data 2015 EU27'!Y78</f>
        <v>0</v>
      </c>
      <c r="AA66" s="20">
        <f>'EUROSTAT data 2015 EU27'!Z78</f>
        <v>0</v>
      </c>
      <c r="AB66" s="20">
        <f>'EUROSTAT data 2015 EU27'!AA78</f>
        <v>0</v>
      </c>
      <c r="AC66" s="20">
        <f>'EUROSTAT data 2015 EU27'!AB78</f>
        <v>0</v>
      </c>
      <c r="AD66" s="20">
        <f>'EUROSTAT data 2015 EU27'!AC78</f>
        <v>0</v>
      </c>
      <c r="AE66" s="20">
        <f>'EUROSTAT data 2015 EU27'!AD78</f>
        <v>0</v>
      </c>
      <c r="AF66" s="20">
        <f>'EUROSTAT data 2015 EU27'!AE78</f>
        <v>0</v>
      </c>
      <c r="AG66" s="20">
        <f>'EUROSTAT data 2015 EU27'!AF78</f>
        <v>0</v>
      </c>
      <c r="AH66" s="20">
        <f>'EUROSTAT data 2015 EU27'!AG78</f>
        <v>0</v>
      </c>
      <c r="AI66" s="20">
        <f>'EUROSTAT data 2015 EU27'!AH78</f>
        <v>0</v>
      </c>
      <c r="AJ66" s="20">
        <f>'EUROSTAT data 2015 EU27'!AI78</f>
        <v>0</v>
      </c>
      <c r="AK66" s="20">
        <f>'EUROSTAT data 2015 EU27'!AJ78</f>
        <v>0</v>
      </c>
      <c r="AL66" s="20">
        <f>'EUROSTAT data 2015 EU27'!AK78</f>
        <v>0</v>
      </c>
      <c r="AM66" s="20">
        <f>'EUROSTAT data 2015 EU27'!AL78</f>
        <v>0</v>
      </c>
      <c r="AN66" s="20">
        <f>'EUROSTAT data 2015 EU27'!AM78</f>
        <v>0</v>
      </c>
      <c r="AO66" s="20">
        <f>'EUROSTAT data 2015 EU27'!AN78</f>
        <v>0</v>
      </c>
      <c r="AP66" s="20">
        <f>'EUROSTAT data 2015 EU27'!AO78</f>
        <v>0</v>
      </c>
      <c r="AQ66" s="20">
        <f>'EUROSTAT data 2015 EU27'!AP78</f>
        <v>0</v>
      </c>
      <c r="AR66" s="20">
        <f>'EUROSTAT data 2015 EU27'!AQ78</f>
        <v>0</v>
      </c>
      <c r="AS66" s="20">
        <f>'EUROSTAT data 2015 EU27'!AR78</f>
        <v>0</v>
      </c>
      <c r="AT66" s="20">
        <f>'EUROSTAT data 2015 EU27'!AS78</f>
        <v>0</v>
      </c>
      <c r="AU66" s="20">
        <f>'EUROSTAT data 2015 EU27'!AT78</f>
        <v>0</v>
      </c>
      <c r="AV66" s="20">
        <f>'EUROSTAT data 2015 EU27'!AU78</f>
        <v>0</v>
      </c>
      <c r="AW66" s="20">
        <f>'EUROSTAT data 2015 EU27'!AV78</f>
        <v>0</v>
      </c>
      <c r="AX66" s="20">
        <f>'EUROSTAT data 2015 EU27'!AW78</f>
        <v>0</v>
      </c>
      <c r="AY66" s="20">
        <f>'EUROSTAT data 2015 EU27'!AX78</f>
        <v>0</v>
      </c>
      <c r="AZ66" s="20">
        <f>'EUROSTAT data 2015 EU27'!AY78</f>
        <v>0</v>
      </c>
      <c r="BA66" s="20">
        <f>'EUROSTAT data 2015 EU27'!AZ78</f>
        <v>0</v>
      </c>
      <c r="BB66" s="20">
        <f>'EUROSTAT data 2015 EU27'!BA78</f>
        <v>0</v>
      </c>
      <c r="BC66" s="20">
        <f>'EUROSTAT data 2015 EU27'!BB78</f>
        <v>0</v>
      </c>
      <c r="BD66" s="20">
        <f>'EUROSTAT data 2015 EU27'!BC78</f>
        <v>0</v>
      </c>
      <c r="BE66" s="20">
        <f>'EUROSTAT data 2015 EU27'!BD78</f>
        <v>0</v>
      </c>
      <c r="BF66" s="20">
        <f>'EUROSTAT data 2015 EU27'!BE78</f>
        <v>0</v>
      </c>
      <c r="BG66" s="20">
        <f>'EUROSTAT data 2015 EU27'!BF78</f>
        <v>0</v>
      </c>
      <c r="BH66" s="20">
        <f>'EUROSTAT data 2015 EU27'!BG78</f>
        <v>0</v>
      </c>
      <c r="BI66" s="20">
        <f>'EUROSTAT data 2015 EU27'!BH78</f>
        <v>0</v>
      </c>
      <c r="BJ66" s="20">
        <f>'EUROSTAT data 2015 EU27'!BI78</f>
        <v>0</v>
      </c>
      <c r="BK66" s="20">
        <f>'EUROSTAT data 2015 EU27'!BJ78</f>
        <v>0</v>
      </c>
      <c r="BL66" s="20">
        <f>'EUROSTAT data 2015 EU27'!BK78</f>
        <v>0</v>
      </c>
      <c r="BM66" s="20">
        <f>'EUROSTAT data 2015 EU27'!BL78</f>
        <v>0</v>
      </c>
      <c r="BN66" s="20">
        <f>'EUROSTAT data 2015 EU27'!BM78</f>
        <v>0</v>
      </c>
      <c r="BO66" s="20">
        <f>'EUROSTAT data 2015 EU27'!BN78</f>
        <v>0</v>
      </c>
      <c r="BP66" s="20">
        <f>'EUROSTAT data 2015 EU27'!BO78</f>
        <v>0</v>
      </c>
      <c r="BQ66" s="20">
        <f>'EUROSTAT data 2015 EU27'!BP78</f>
        <v>0</v>
      </c>
    </row>
    <row r="68" spans="1:69" x14ac:dyDescent="0.35">
      <c r="E68" t="s">
        <v>162</v>
      </c>
      <c r="F68" s="29">
        <f>SUM(F3:F66)</f>
        <v>220345.14000000004</v>
      </c>
      <c r="G68" s="29">
        <f t="shared" ref="G68:BQ68" si="0">SUM(G3:G66)</f>
        <v>21891.329999999994</v>
      </c>
      <c r="H68" s="29">
        <f t="shared" si="0"/>
        <v>6299.59</v>
      </c>
      <c r="I68" s="29">
        <f t="shared" si="0"/>
        <v>43583.379999999983</v>
      </c>
      <c r="J68" s="29">
        <f t="shared" si="0"/>
        <v>729685.13</v>
      </c>
      <c r="K68" s="29">
        <f t="shared" si="0"/>
        <v>128642.65000000002</v>
      </c>
      <c r="L68" s="29">
        <f t="shared" si="0"/>
        <v>83984.319999999963</v>
      </c>
      <c r="M68" s="29">
        <f t="shared" si="0"/>
        <v>115281.85999999999</v>
      </c>
      <c r="N68" s="29">
        <f t="shared" si="0"/>
        <v>44574.970000000008</v>
      </c>
      <c r="O68" s="29">
        <f t="shared" si="0"/>
        <v>270421.95999999996</v>
      </c>
      <c r="P68" s="29">
        <f t="shared" si="0"/>
        <v>327865.17999999993</v>
      </c>
      <c r="Q68" s="29">
        <f t="shared" si="0"/>
        <v>136898.65999999997</v>
      </c>
      <c r="R68" s="29">
        <f t="shared" si="0"/>
        <v>173102.63000000006</v>
      </c>
      <c r="S68" s="29">
        <f t="shared" si="0"/>
        <v>114743.52999999996</v>
      </c>
      <c r="T68" s="29">
        <f t="shared" si="0"/>
        <v>266055.78999999992</v>
      </c>
      <c r="U68" s="29">
        <f t="shared" si="0"/>
        <v>263569.50999999995</v>
      </c>
      <c r="V68" s="29">
        <f t="shared" si="0"/>
        <v>181390.19999999998</v>
      </c>
      <c r="W68" s="29">
        <f t="shared" si="0"/>
        <v>168804.29000000004</v>
      </c>
      <c r="X68" s="29">
        <f t="shared" si="0"/>
        <v>375166.64999999973</v>
      </c>
      <c r="Y68" s="29">
        <f t="shared" si="0"/>
        <v>574570.30000000005</v>
      </c>
      <c r="Z68" s="29">
        <f t="shared" si="0"/>
        <v>138626.59</v>
      </c>
      <c r="AA68" s="29">
        <f t="shared" si="0"/>
        <v>121519.27</v>
      </c>
      <c r="AB68" s="29">
        <f t="shared" si="0"/>
        <v>102426.95999999998</v>
      </c>
      <c r="AC68" s="29">
        <f t="shared" si="0"/>
        <v>395777.72000000009</v>
      </c>
      <c r="AD68" s="29">
        <f t="shared" si="0"/>
        <v>26837.119999999988</v>
      </c>
      <c r="AE68" s="29">
        <f t="shared" si="0"/>
        <v>106092.54999999996</v>
      </c>
      <c r="AF68" s="29">
        <f t="shared" si="0"/>
        <v>881508.89999999967</v>
      </c>
      <c r="AG68" s="29">
        <f t="shared" si="0"/>
        <v>119168.92999999996</v>
      </c>
      <c r="AH68" s="29">
        <f t="shared" si="0"/>
        <v>569452.03999999969</v>
      </c>
      <c r="AI68" s="29">
        <f t="shared" si="0"/>
        <v>324801.02</v>
      </c>
      <c r="AJ68" s="29">
        <f t="shared" si="0"/>
        <v>276700.25999999995</v>
      </c>
      <c r="AK68" s="29">
        <f t="shared" si="0"/>
        <v>89401.12999999999</v>
      </c>
      <c r="AL68" s="29">
        <f t="shared" si="0"/>
        <v>84812.759999999966</v>
      </c>
      <c r="AM68" s="29">
        <f t="shared" si="0"/>
        <v>265500.86</v>
      </c>
      <c r="AN68" s="29">
        <f t="shared" si="0"/>
        <v>42445.809999999976</v>
      </c>
      <c r="AO68" s="29">
        <f t="shared" si="0"/>
        <v>283256.92</v>
      </c>
      <c r="AP68" s="29">
        <f t="shared" si="0"/>
        <v>74013.509999999995</v>
      </c>
      <c r="AQ68" s="29">
        <f t="shared" si="0"/>
        <v>70379.959999999992</v>
      </c>
      <c r="AR68" s="29">
        <f t="shared" si="0"/>
        <v>162765.61000000002</v>
      </c>
      <c r="AS68" s="29">
        <f t="shared" si="0"/>
        <v>260008.60000000003</v>
      </c>
      <c r="AT68" s="29">
        <f t="shared" si="0"/>
        <v>305806.03000000003</v>
      </c>
      <c r="AU68" s="29">
        <f t="shared" si="0"/>
        <v>171508.68999999997</v>
      </c>
      <c r="AV68" s="29">
        <f t="shared" si="0"/>
        <v>100180.67000000001</v>
      </c>
      <c r="AW68" s="29">
        <f t="shared" si="0"/>
        <v>339649.20999999996</v>
      </c>
      <c r="AX68" s="29">
        <f t="shared" si="0"/>
        <v>278120.02000000008</v>
      </c>
      <c r="AY68" s="29">
        <f t="shared" si="0"/>
        <v>134437.15</v>
      </c>
      <c r="AZ68" s="29">
        <f t="shared" si="0"/>
        <v>64915.330000000024</v>
      </c>
      <c r="BA68" s="29">
        <f t="shared" si="0"/>
        <v>71885.05</v>
      </c>
      <c r="BB68" s="29">
        <f t="shared" si="0"/>
        <v>50967.21</v>
      </c>
      <c r="BC68" s="29">
        <f t="shared" si="0"/>
        <v>91690.529999999984</v>
      </c>
      <c r="BD68" s="29">
        <f t="shared" si="0"/>
        <v>22943.84</v>
      </c>
      <c r="BE68" s="29">
        <f t="shared" si="0"/>
        <v>75502.73000000001</v>
      </c>
      <c r="BF68" s="29">
        <f t="shared" si="0"/>
        <v>165211.22999999998</v>
      </c>
      <c r="BG68" s="29">
        <f t="shared" si="0"/>
        <v>290087.87000000005</v>
      </c>
      <c r="BH68" s="29">
        <f t="shared" si="0"/>
        <v>128306.18000000001</v>
      </c>
      <c r="BI68" s="29">
        <f t="shared" si="0"/>
        <v>272000.02</v>
      </c>
      <c r="BJ68" s="29">
        <f t="shared" si="0"/>
        <v>79858.200000000012</v>
      </c>
      <c r="BK68" s="29">
        <f t="shared" si="0"/>
        <v>65672.880000000019</v>
      </c>
      <c r="BL68" s="29">
        <f t="shared" si="0"/>
        <v>48193.780000000006</v>
      </c>
      <c r="BM68" s="29">
        <f t="shared" si="0"/>
        <v>40360.109999999993</v>
      </c>
      <c r="BN68" s="29">
        <f t="shared" si="0"/>
        <v>10276.919999999998</v>
      </c>
      <c r="BO68" s="29">
        <f t="shared" si="0"/>
        <v>46991.199999999997</v>
      </c>
      <c r="BP68" s="29">
        <f t="shared" si="0"/>
        <v>0.9</v>
      </c>
      <c r="BQ68" s="29">
        <f t="shared" si="0"/>
        <v>0</v>
      </c>
    </row>
    <row r="69" spans="1:69" x14ac:dyDescent="0.35">
      <c r="E69" t="s">
        <v>600</v>
      </c>
      <c r="F69" s="18">
        <f>'EUROSTAT data 2015 EU27'!E92</f>
        <v>396965.73</v>
      </c>
      <c r="G69" s="18">
        <f>'EUROSTAT data 2015 EU27'!F92</f>
        <v>47120.93</v>
      </c>
      <c r="H69" s="18">
        <f>'EUROSTAT data 2015 EU27'!G92</f>
        <v>12472.92</v>
      </c>
      <c r="I69" s="18">
        <f>'EUROSTAT data 2015 EU27'!H92</f>
        <v>89960.18</v>
      </c>
      <c r="J69" s="18">
        <f>'EUROSTAT data 2015 EU27'!I92</f>
        <v>964373.3</v>
      </c>
      <c r="K69" s="18">
        <f>'EUROSTAT data 2015 EU27'!J92</f>
        <v>194642.21</v>
      </c>
      <c r="L69" s="18">
        <f>'EUROSTAT data 2015 EU27'!K92</f>
        <v>117887.5</v>
      </c>
      <c r="M69" s="18">
        <f>'EUROSTAT data 2015 EU27'!L92</f>
        <v>158082.48000000001</v>
      </c>
      <c r="N69" s="18">
        <f>'EUROSTAT data 2015 EU27'!M92</f>
        <v>72307.460000000006</v>
      </c>
      <c r="O69" s="18">
        <f>'EUROSTAT data 2015 EU27'!N92</f>
        <v>302283.93</v>
      </c>
      <c r="P69" s="18">
        <f>'EUROSTAT data 2015 EU27'!O92</f>
        <v>466510.67</v>
      </c>
      <c r="Q69" s="18">
        <f>'EUROSTAT data 2015 EU27'!P92</f>
        <v>237358.34</v>
      </c>
      <c r="R69" s="18">
        <f>'EUROSTAT data 2015 EU27'!Q92</f>
        <v>260001.05</v>
      </c>
      <c r="S69" s="18">
        <f>'EUROSTAT data 2015 EU27'!R92</f>
        <v>178090.53</v>
      </c>
      <c r="T69" s="18">
        <f>'EUROSTAT data 2015 EU27'!S92</f>
        <v>332040.38</v>
      </c>
      <c r="U69" s="18">
        <f>'EUROSTAT data 2015 EU27'!T92</f>
        <v>428486.52</v>
      </c>
      <c r="V69" s="18">
        <f>'EUROSTAT data 2015 EU27'!U92</f>
        <v>317429.01</v>
      </c>
      <c r="W69" s="18">
        <f>'EUROSTAT data 2015 EU27'!V92</f>
        <v>260699.93</v>
      </c>
      <c r="X69" s="18">
        <f>'EUROSTAT data 2015 EU27'!W92</f>
        <v>581046.18000000005</v>
      </c>
      <c r="Y69" s="18">
        <f>'EUROSTAT data 2015 EU27'!X92</f>
        <v>781186.06</v>
      </c>
      <c r="Z69" s="18">
        <f>'EUROSTAT data 2015 EU27'!Y92</f>
        <v>189893.76000000001</v>
      </c>
      <c r="AA69" s="18">
        <f>'EUROSTAT data 2015 EU27'!Z92</f>
        <v>200877.19</v>
      </c>
      <c r="AB69" s="18">
        <f>'EUROSTAT data 2015 EU27'!AA92</f>
        <v>177406.76</v>
      </c>
      <c r="AC69" s="18">
        <f>'EUROSTAT data 2015 EU27'!AB92</f>
        <v>604468.49</v>
      </c>
      <c r="AD69" s="18">
        <f>'EUROSTAT data 2015 EU27'!AC92</f>
        <v>55259.64</v>
      </c>
      <c r="AE69" s="18">
        <f>'EUROSTAT data 2015 EU27'!AD92</f>
        <v>185471.8</v>
      </c>
      <c r="AF69" s="18">
        <f>'EUROSTAT data 2015 EU27'!AE92</f>
        <v>1447642.16</v>
      </c>
      <c r="AG69" s="18">
        <f>'EUROSTAT data 2015 EU27'!AF92</f>
        <v>281650.62</v>
      </c>
      <c r="AH69" s="18">
        <f>'EUROSTAT data 2015 EU27'!AG92</f>
        <v>1179612.06</v>
      </c>
      <c r="AI69" s="18">
        <f>'EUROSTAT data 2015 EU27'!AH92</f>
        <v>802516.52</v>
      </c>
      <c r="AJ69" s="18">
        <f>'EUROSTAT data 2015 EU27'!AI92</f>
        <v>551594.29</v>
      </c>
      <c r="AK69" s="18">
        <f>'EUROSTAT data 2015 EU27'!AJ92</f>
        <v>121997.92</v>
      </c>
      <c r="AL69" s="18">
        <f>'EUROSTAT data 2015 EU27'!AK92</f>
        <v>119367.79</v>
      </c>
      <c r="AM69" s="18">
        <f>'EUROSTAT data 2015 EU27'!AL92</f>
        <v>465520.79</v>
      </c>
      <c r="AN69" s="18">
        <f>'EUROSTAT data 2015 EU27'!AM92</f>
        <v>88987.37</v>
      </c>
      <c r="AO69" s="18">
        <f>'EUROSTAT data 2015 EU27'!AN92</f>
        <v>591460.94999999995</v>
      </c>
      <c r="AP69" s="18">
        <f>'EUROSTAT data 2015 EU27'!AO92</f>
        <v>141481.94</v>
      </c>
      <c r="AQ69" s="18">
        <f>'EUROSTAT data 2015 EU27'!AP92</f>
        <v>124110.9</v>
      </c>
      <c r="AR69" s="18">
        <f>'EUROSTAT data 2015 EU27'!AQ92</f>
        <v>299321</v>
      </c>
      <c r="AS69" s="18">
        <f>'EUROSTAT data 2015 EU27'!AR92</f>
        <v>516253.62</v>
      </c>
      <c r="AT69" s="18">
        <f>'EUROSTAT data 2015 EU27'!AS92</f>
        <v>708023.53</v>
      </c>
      <c r="AU69" s="18">
        <f>'EUROSTAT data 2015 EU27'!AT92</f>
        <v>273803.77</v>
      </c>
      <c r="AV69" s="18">
        <f>'EUROSTAT data 2015 EU27'!AU92</f>
        <v>186397.88</v>
      </c>
      <c r="AW69" s="18">
        <f>'EUROSTAT data 2015 EU27'!AV92</f>
        <v>1559994.64</v>
      </c>
      <c r="AX69" s="18">
        <f>'EUROSTAT data 2015 EU27'!AW92</f>
        <v>641433.64</v>
      </c>
      <c r="AY69" s="18">
        <f>'EUROSTAT data 2015 EU27'!AX92</f>
        <v>283186.48</v>
      </c>
      <c r="AZ69" s="18">
        <f>'EUROSTAT data 2015 EU27'!AY92</f>
        <v>167055.38</v>
      </c>
      <c r="BA69" s="18">
        <f>'EUROSTAT data 2015 EU27'!AZ92</f>
        <v>122099.17</v>
      </c>
      <c r="BB69" s="18">
        <f>'EUROSTAT data 2015 EU27'!BA92</f>
        <v>104385.57</v>
      </c>
      <c r="BC69" s="18">
        <f>'EUROSTAT data 2015 EU27'!BB92</f>
        <v>219981.52</v>
      </c>
      <c r="BD69" s="18">
        <f>'EUROSTAT data 2015 EU27'!BC92</f>
        <v>140729.76999999999</v>
      </c>
      <c r="BE69" s="18">
        <f>'EUROSTAT data 2015 EU27'!BD92</f>
        <v>99168.59</v>
      </c>
      <c r="BF69" s="18">
        <f>'EUROSTAT data 2015 EU27'!BE92</f>
        <v>374505.66</v>
      </c>
      <c r="BG69" s="18">
        <f>'EUROSTAT data 2015 EU27'!BF92</f>
        <v>1048396.85</v>
      </c>
      <c r="BH69" s="18">
        <f>'EUROSTAT data 2015 EU27'!BG92</f>
        <v>681436.89</v>
      </c>
      <c r="BI69" s="18">
        <f>'EUROSTAT data 2015 EU27'!BH92</f>
        <v>858714.7</v>
      </c>
      <c r="BJ69" s="18">
        <f>'EUROSTAT data 2015 EU27'!BI92</f>
        <v>337982.43</v>
      </c>
      <c r="BK69" s="18">
        <f>'EUROSTAT data 2015 EU27'!BJ92</f>
        <v>157656.92000000001</v>
      </c>
      <c r="BL69" s="18">
        <f>'EUROSTAT data 2015 EU27'!BK92</f>
        <v>112336.34</v>
      </c>
      <c r="BM69" s="18">
        <f>'EUROSTAT data 2015 EU27'!BL92</f>
        <v>120309.74</v>
      </c>
      <c r="BN69" s="18">
        <f>'EUROSTAT data 2015 EU27'!BM92</f>
        <v>25322.62</v>
      </c>
      <c r="BO69" s="18">
        <f>'EUROSTAT data 2015 EU27'!BN92</f>
        <v>146072.09</v>
      </c>
      <c r="BP69" s="18">
        <f>'EUROSTAT data 2015 EU27'!BO92</f>
        <v>44391.38</v>
      </c>
      <c r="BQ69" s="18">
        <f>'EUROSTAT data 2015 EU27'!BP92</f>
        <v>0</v>
      </c>
    </row>
    <row r="71" spans="1:69" x14ac:dyDescent="0.35">
      <c r="F71" s="20"/>
    </row>
    <row r="72" spans="1:69" x14ac:dyDescent="0.35">
      <c r="A72" t="s">
        <v>102</v>
      </c>
    </row>
    <row r="73" spans="1:69" x14ac:dyDescent="0.35">
      <c r="F73" t="str">
        <f>F2</f>
        <v>ISIC 1</v>
      </c>
      <c r="G73" t="str">
        <f t="shared" ref="G73:BQ73" si="1">G2</f>
        <v>ISIC 2</v>
      </c>
      <c r="H73" t="str">
        <f t="shared" si="1"/>
        <v>ISIC 3</v>
      </c>
      <c r="I73" t="str">
        <f t="shared" si="1"/>
        <v>ISIC 05-09</v>
      </c>
      <c r="J73" t="str">
        <f t="shared" si="1"/>
        <v>ISIC 10-12</v>
      </c>
      <c r="K73" t="str">
        <f t="shared" si="1"/>
        <v>ISIC 13-15</v>
      </c>
      <c r="L73" t="str">
        <f t="shared" si="1"/>
        <v>ISIC 16</v>
      </c>
      <c r="M73" t="str">
        <f t="shared" si="1"/>
        <v>ISIC 17</v>
      </c>
      <c r="N73" t="str">
        <f t="shared" si="1"/>
        <v>ISIC 18</v>
      </c>
      <c r="O73" t="str">
        <f t="shared" si="1"/>
        <v>ISIC 19</v>
      </c>
      <c r="P73" t="str">
        <f t="shared" si="1"/>
        <v>ISIC 20</v>
      </c>
      <c r="Q73" t="str">
        <f t="shared" si="1"/>
        <v>ISIC 21</v>
      </c>
      <c r="R73" t="str">
        <f t="shared" si="1"/>
        <v>ISIC 22</v>
      </c>
      <c r="S73" t="str">
        <f t="shared" si="1"/>
        <v>ISIC 23</v>
      </c>
      <c r="T73" t="str">
        <f t="shared" si="1"/>
        <v>ISIC 24</v>
      </c>
      <c r="U73" t="str">
        <f t="shared" si="1"/>
        <v>ISIC 25</v>
      </c>
      <c r="V73" t="str">
        <f t="shared" si="1"/>
        <v>ISIC 26</v>
      </c>
      <c r="W73" t="str">
        <f t="shared" si="1"/>
        <v>ISIC 27</v>
      </c>
      <c r="X73" t="str">
        <f t="shared" si="1"/>
        <v>ISIC 28</v>
      </c>
      <c r="Y73" t="str">
        <f t="shared" si="1"/>
        <v>ISIC 29</v>
      </c>
      <c r="Z73" t="str">
        <f t="shared" si="1"/>
        <v>ISIC 30</v>
      </c>
      <c r="AA73" t="str">
        <f t="shared" si="1"/>
        <v>ISIC 31-32</v>
      </c>
      <c r="AB73" t="str">
        <f t="shared" si="1"/>
        <v>ISIC 33</v>
      </c>
      <c r="AC73" t="str">
        <f t="shared" si="1"/>
        <v>ISIC 35</v>
      </c>
      <c r="AD73" t="str">
        <f t="shared" si="1"/>
        <v>ISIC 36</v>
      </c>
      <c r="AE73" t="str">
        <f t="shared" si="1"/>
        <v>ISIC 37-39</v>
      </c>
      <c r="AF73" t="str">
        <f t="shared" si="1"/>
        <v>ISIC 41-43</v>
      </c>
      <c r="AG73" t="str">
        <f t="shared" si="1"/>
        <v>ISIC 45</v>
      </c>
      <c r="AH73" t="str">
        <f t="shared" si="1"/>
        <v>ISIC 46</v>
      </c>
      <c r="AI73" t="str">
        <f t="shared" si="1"/>
        <v>ISIC 47</v>
      </c>
      <c r="AJ73" t="str">
        <f t="shared" si="1"/>
        <v>ISIC 49</v>
      </c>
      <c r="AK73" t="str">
        <f t="shared" si="1"/>
        <v>ISIC 50</v>
      </c>
      <c r="AL73" t="str">
        <f t="shared" si="1"/>
        <v>ISIC 51</v>
      </c>
      <c r="AM73" t="str">
        <f t="shared" si="1"/>
        <v>ISIC 52</v>
      </c>
      <c r="AN73" t="str">
        <f t="shared" si="1"/>
        <v>ISIC 53</v>
      </c>
      <c r="AO73" t="str">
        <f t="shared" si="1"/>
        <v>ISIC 55-56</v>
      </c>
      <c r="AP73" t="str">
        <f t="shared" si="1"/>
        <v>ISIC 58</v>
      </c>
      <c r="AQ73" t="str">
        <f t="shared" si="1"/>
        <v>ISIC 59-60</v>
      </c>
      <c r="AR73" t="str">
        <f t="shared" si="1"/>
        <v>ISIC 61</v>
      </c>
      <c r="AS73" t="str">
        <f t="shared" si="1"/>
        <v>ISIC 62-63</v>
      </c>
      <c r="AT73" t="str">
        <f t="shared" si="1"/>
        <v>ISIC 64</v>
      </c>
      <c r="AU73" t="str">
        <f t="shared" si="1"/>
        <v>ISIC 65</v>
      </c>
      <c r="AV73" t="str">
        <f t="shared" si="1"/>
        <v>ISIC 66</v>
      </c>
      <c r="AW73" t="str">
        <f t="shared" si="1"/>
        <v>ISIC 68</v>
      </c>
      <c r="AX73" t="str">
        <f t="shared" si="1"/>
        <v>ISIC 69-70</v>
      </c>
      <c r="AY73" t="str">
        <f t="shared" si="1"/>
        <v>ISIC 71</v>
      </c>
      <c r="AZ73" t="str">
        <f t="shared" si="1"/>
        <v>ISIC 72</v>
      </c>
      <c r="BA73" t="str">
        <f t="shared" si="1"/>
        <v>ISIC 73</v>
      </c>
      <c r="BB73" t="str">
        <f t="shared" si="1"/>
        <v>ISIC 74-75</v>
      </c>
      <c r="BC73" t="str">
        <f t="shared" si="1"/>
        <v>ISIC 77</v>
      </c>
      <c r="BD73" t="str">
        <f t="shared" si="1"/>
        <v>ISIC 78</v>
      </c>
      <c r="BE73" t="str">
        <f t="shared" si="1"/>
        <v>ISIC 79</v>
      </c>
      <c r="BF73" t="str">
        <f t="shared" si="1"/>
        <v>ISIC 80-82</v>
      </c>
      <c r="BG73" t="str">
        <f t="shared" si="1"/>
        <v>ISIC 84</v>
      </c>
      <c r="BH73" t="str">
        <f t="shared" si="1"/>
        <v>ISIC 85</v>
      </c>
      <c r="BI73" t="str">
        <f t="shared" si="1"/>
        <v>ISIC 86</v>
      </c>
      <c r="BJ73" t="str">
        <f t="shared" si="1"/>
        <v>ISIC 87-88</v>
      </c>
      <c r="BK73" t="str">
        <f t="shared" si="1"/>
        <v>ISIC 90-92</v>
      </c>
      <c r="BL73" t="str">
        <f t="shared" si="1"/>
        <v>ISIC 93</v>
      </c>
      <c r="BM73" t="str">
        <f t="shared" si="1"/>
        <v>ISIC 94</v>
      </c>
      <c r="BN73" t="str">
        <f t="shared" si="1"/>
        <v>ISIC 95</v>
      </c>
      <c r="BO73" t="str">
        <f t="shared" si="1"/>
        <v>ISIC 96</v>
      </c>
      <c r="BP73" t="str">
        <f t="shared" si="1"/>
        <v>ISIC 97-98</v>
      </c>
      <c r="BQ73" t="str">
        <f t="shared" si="1"/>
        <v>ISIC 99</v>
      </c>
    </row>
    <row r="74" spans="1:69" x14ac:dyDescent="0.35">
      <c r="E74" t="str">
        <f t="shared" ref="E74:E105" si="2">E3</f>
        <v>ISIC 1</v>
      </c>
      <c r="F74" s="19">
        <f>F3/F$69</f>
        <v>0.12941182605359913</v>
      </c>
      <c r="G74" s="19">
        <f t="shared" ref="G74:BQ78" si="3">G3/G$69</f>
        <v>1.2415077546219906E-2</v>
      </c>
      <c r="H74" s="19">
        <f t="shared" si="3"/>
        <v>4.5217960188953348E-3</v>
      </c>
      <c r="I74" s="19">
        <f t="shared" si="3"/>
        <v>9.5264371414107899E-5</v>
      </c>
      <c r="J74" s="19">
        <f t="shared" si="3"/>
        <v>0.20648018770324728</v>
      </c>
      <c r="K74" s="19">
        <f t="shared" si="3"/>
        <v>9.3134988551558263E-3</v>
      </c>
      <c r="L74" s="19">
        <f t="shared" si="3"/>
        <v>3.2361361467500793E-4</v>
      </c>
      <c r="M74" s="19">
        <f t="shared" si="3"/>
        <v>2.6353331501378262E-4</v>
      </c>
      <c r="N74" s="19">
        <f t="shared" si="3"/>
        <v>3.5404369065100612E-5</v>
      </c>
      <c r="O74" s="19">
        <f t="shared" si="3"/>
        <v>4.0624058314975593E-5</v>
      </c>
      <c r="P74" s="19">
        <f t="shared" si="3"/>
        <v>2.534904507114489E-3</v>
      </c>
      <c r="Q74" s="19">
        <f t="shared" si="3"/>
        <v>8.03974277878755E-4</v>
      </c>
      <c r="R74" s="19">
        <f t="shared" si="3"/>
        <v>5.6990539076669112E-3</v>
      </c>
      <c r="S74" s="19">
        <f t="shared" si="3"/>
        <v>4.8121592989812543E-5</v>
      </c>
      <c r="T74" s="19">
        <f t="shared" si="3"/>
        <v>7.167802903972101E-6</v>
      </c>
      <c r="U74" s="19">
        <f t="shared" si="3"/>
        <v>3.4376810733742568E-5</v>
      </c>
      <c r="V74" s="19">
        <f t="shared" si="3"/>
        <v>4.9296061503641391E-4</v>
      </c>
      <c r="W74" s="19">
        <f t="shared" si="3"/>
        <v>1.3348680224041487E-5</v>
      </c>
      <c r="X74" s="19">
        <f t="shared" si="3"/>
        <v>2.5729452347488108E-5</v>
      </c>
      <c r="Y74" s="19">
        <f t="shared" si="3"/>
        <v>1.6487749410172525E-5</v>
      </c>
      <c r="Z74" s="19">
        <f t="shared" si="3"/>
        <v>2.7910343130811673E-6</v>
      </c>
      <c r="AA74" s="19">
        <f t="shared" si="3"/>
        <v>5.2549520430866239E-4</v>
      </c>
      <c r="AB74" s="19">
        <f t="shared" si="3"/>
        <v>1.6966658993152232E-5</v>
      </c>
      <c r="AC74" s="19">
        <f t="shared" si="3"/>
        <v>6.1675671464694545E-4</v>
      </c>
      <c r="AD74" s="19">
        <f t="shared" si="3"/>
        <v>2.7940826252215905E-4</v>
      </c>
      <c r="AE74" s="19">
        <f t="shared" si="3"/>
        <v>1.8660518741932738E-4</v>
      </c>
      <c r="AF74" s="19">
        <f t="shared" si="3"/>
        <v>1.882647573624134E-4</v>
      </c>
      <c r="AG74" s="19">
        <f t="shared" si="3"/>
        <v>3.3232662509317395E-5</v>
      </c>
      <c r="AH74" s="19">
        <f t="shared" si="3"/>
        <v>2.7952070954581458E-3</v>
      </c>
      <c r="AI74" s="19">
        <f t="shared" si="3"/>
        <v>2.374119351462073E-3</v>
      </c>
      <c r="AJ74" s="19">
        <f t="shared" si="3"/>
        <v>8.5787690079242837E-5</v>
      </c>
      <c r="AK74" s="19">
        <f t="shared" si="3"/>
        <v>4.2976142544069604E-4</v>
      </c>
      <c r="AL74" s="19">
        <f t="shared" si="3"/>
        <v>2.9991340209951114E-5</v>
      </c>
      <c r="AM74" s="19">
        <f t="shared" si="3"/>
        <v>7.1232049593316756E-5</v>
      </c>
      <c r="AN74" s="19">
        <f t="shared" si="3"/>
        <v>1.6856324667197155E-6</v>
      </c>
      <c r="AO74" s="19">
        <f t="shared" si="3"/>
        <v>1.3670116344959038E-2</v>
      </c>
      <c r="AP74" s="19">
        <f t="shared" si="3"/>
        <v>1.342927584962434E-6</v>
      </c>
      <c r="AQ74" s="19">
        <f t="shared" si="3"/>
        <v>1.532500368621934E-4</v>
      </c>
      <c r="AR74" s="19">
        <f t="shared" si="3"/>
        <v>1.1392451582080776E-5</v>
      </c>
      <c r="AS74" s="19">
        <f t="shared" si="3"/>
        <v>5.423690782061731E-6</v>
      </c>
      <c r="AT74" s="19">
        <f t="shared" si="3"/>
        <v>4.2936426138266899E-6</v>
      </c>
      <c r="AU74" s="19">
        <f t="shared" si="3"/>
        <v>1.1427892318648497E-4</v>
      </c>
      <c r="AV74" s="19">
        <f t="shared" si="3"/>
        <v>2.5214879053345454E-6</v>
      </c>
      <c r="AW74" s="19">
        <f t="shared" si="3"/>
        <v>2.885266323735574E-5</v>
      </c>
      <c r="AX74" s="19">
        <f t="shared" si="3"/>
        <v>4.9825886899227797E-5</v>
      </c>
      <c r="AY74" s="19">
        <f t="shared" si="3"/>
        <v>5.783115069617731E-4</v>
      </c>
      <c r="AZ74" s="19">
        <f t="shared" si="3"/>
        <v>3.4922550833142881E-4</v>
      </c>
      <c r="BA74" s="19">
        <f t="shared" si="3"/>
        <v>3.56267778069253E-5</v>
      </c>
      <c r="BB74" s="19">
        <f t="shared" si="3"/>
        <v>2.4198747010721884E-4</v>
      </c>
      <c r="BC74" s="19">
        <f t="shared" si="3"/>
        <v>2.4592974900800761E-5</v>
      </c>
      <c r="BD74" s="19">
        <f t="shared" si="3"/>
        <v>2.5296708720550033E-5</v>
      </c>
      <c r="BE74" s="19">
        <f t="shared" si="3"/>
        <v>3.388169580710989E-5</v>
      </c>
      <c r="BF74" s="19">
        <f t="shared" si="3"/>
        <v>4.2787604331534007E-3</v>
      </c>
      <c r="BG74" s="19">
        <f t="shared" si="3"/>
        <v>8.1335612559309007E-4</v>
      </c>
      <c r="BH74" s="19">
        <f t="shared" si="3"/>
        <v>2.4937012142092866E-4</v>
      </c>
      <c r="BI74" s="19">
        <f t="shared" si="3"/>
        <v>7.1542969975941953E-4</v>
      </c>
      <c r="BJ74" s="19">
        <f t="shared" si="3"/>
        <v>1.7409780739194045E-3</v>
      </c>
      <c r="BK74" s="19">
        <f t="shared" si="3"/>
        <v>8.1912040397592433E-4</v>
      </c>
      <c r="BL74" s="19">
        <f t="shared" si="3"/>
        <v>1.931610020408356E-3</v>
      </c>
      <c r="BM74" s="19">
        <f t="shared" si="3"/>
        <v>5.3819416449574242E-4</v>
      </c>
      <c r="BN74" s="19">
        <f t="shared" si="3"/>
        <v>8.4509422800642275E-5</v>
      </c>
      <c r="BO74" s="19">
        <f t="shared" si="3"/>
        <v>7.8536563692626021E-4</v>
      </c>
      <c r="BP74" s="19">
        <f t="shared" si="3"/>
        <v>6.7580687962392703E-7</v>
      </c>
      <c r="BQ74" s="19" t="e">
        <f t="shared" si="3"/>
        <v>#DIV/0!</v>
      </c>
    </row>
    <row r="75" spans="1:69" x14ac:dyDescent="0.35">
      <c r="E75" t="str">
        <f t="shared" si="2"/>
        <v>ISIC 2</v>
      </c>
      <c r="F75" s="19">
        <f t="shared" ref="F75:U137" si="4">F4/F$69</f>
        <v>1.4402250793790186E-3</v>
      </c>
      <c r="G75" s="19">
        <f t="shared" si="4"/>
        <v>0.23844329897563568</v>
      </c>
      <c r="H75" s="19">
        <f t="shared" si="4"/>
        <v>1.0270249468448448E-3</v>
      </c>
      <c r="I75" s="19">
        <f t="shared" si="4"/>
        <v>6.5662385290914279E-4</v>
      </c>
      <c r="J75" s="19">
        <f t="shared" si="4"/>
        <v>3.8382439663147035E-4</v>
      </c>
      <c r="K75" s="19">
        <f t="shared" si="4"/>
        <v>3.7710217120942065E-5</v>
      </c>
      <c r="L75" s="19">
        <f t="shared" si="4"/>
        <v>0.12292838511292545</v>
      </c>
      <c r="M75" s="19">
        <f t="shared" si="4"/>
        <v>3.4007753420872443E-2</v>
      </c>
      <c r="N75" s="19">
        <f t="shared" si="4"/>
        <v>2.8434133905408924E-4</v>
      </c>
      <c r="O75" s="19">
        <f t="shared" si="4"/>
        <v>7.8403109288674405E-6</v>
      </c>
      <c r="P75" s="19">
        <f t="shared" si="4"/>
        <v>2.2584692435866473E-4</v>
      </c>
      <c r="Q75" s="19">
        <f t="shared" si="4"/>
        <v>7.1326754307432381E-5</v>
      </c>
      <c r="R75" s="19">
        <f t="shared" si="4"/>
        <v>4.0134453303169353E-4</v>
      </c>
      <c r="S75" s="19">
        <f t="shared" si="4"/>
        <v>1.0713652208233643E-4</v>
      </c>
      <c r="T75" s="19">
        <f t="shared" si="4"/>
        <v>6.3124852465233292E-5</v>
      </c>
      <c r="U75" s="19">
        <f t="shared" si="4"/>
        <v>3.5777088156705602E-5</v>
      </c>
      <c r="V75" s="19">
        <f t="shared" si="3"/>
        <v>6.3006213578273773E-7</v>
      </c>
      <c r="W75" s="19">
        <f t="shared" si="3"/>
        <v>1.3348680224041487E-5</v>
      </c>
      <c r="X75" s="19">
        <f t="shared" si="3"/>
        <v>1.0257360266958471E-5</v>
      </c>
      <c r="Y75" s="19">
        <f t="shared" si="3"/>
        <v>6.5925395545332692E-6</v>
      </c>
      <c r="Z75" s="19">
        <f t="shared" si="3"/>
        <v>3.5230225574552845E-5</v>
      </c>
      <c r="AA75" s="19">
        <f t="shared" si="3"/>
        <v>1.4738358297425407E-3</v>
      </c>
      <c r="AB75" s="19">
        <f t="shared" si="3"/>
        <v>8.3987780397996097E-6</v>
      </c>
      <c r="AC75" s="19">
        <f t="shared" si="3"/>
        <v>1.118288233684439E-3</v>
      </c>
      <c r="AD75" s="19">
        <f t="shared" si="3"/>
        <v>6.3699293010233143E-5</v>
      </c>
      <c r="AE75" s="19">
        <f t="shared" si="3"/>
        <v>1.8062045011694503E-5</v>
      </c>
      <c r="AF75" s="19">
        <f t="shared" si="3"/>
        <v>2.890355168987342E-4</v>
      </c>
      <c r="AG75" s="19">
        <f t="shared" si="3"/>
        <v>4.019163884673856E-5</v>
      </c>
      <c r="AH75" s="19">
        <f t="shared" si="3"/>
        <v>1.6751269904785476E-4</v>
      </c>
      <c r="AI75" s="19">
        <f t="shared" si="3"/>
        <v>4.8921111306219587E-5</v>
      </c>
      <c r="AJ75" s="19">
        <f t="shared" si="3"/>
        <v>6.2636616488542684E-5</v>
      </c>
      <c r="AK75" s="19">
        <f t="shared" si="3"/>
        <v>1.9672466546970637E-6</v>
      </c>
      <c r="AL75" s="19">
        <f t="shared" si="3"/>
        <v>1.2566203998582868E-6</v>
      </c>
      <c r="AM75" s="19">
        <f t="shared" si="3"/>
        <v>2.0579102385523966E-5</v>
      </c>
      <c r="AN75" s="19">
        <f t="shared" si="3"/>
        <v>1.7980079645010298E-6</v>
      </c>
      <c r="AO75" s="19">
        <f t="shared" si="3"/>
        <v>6.6547081426085694E-5</v>
      </c>
      <c r="AP75" s="19">
        <f t="shared" si="3"/>
        <v>5.0183083438069905E-6</v>
      </c>
      <c r="AQ75" s="19">
        <f t="shared" si="3"/>
        <v>4.3751193489048909E-5</v>
      </c>
      <c r="AR75" s="19">
        <f t="shared" si="3"/>
        <v>3.0068054028952197E-7</v>
      </c>
      <c r="AS75" s="19">
        <f t="shared" si="3"/>
        <v>2.7699563636958129E-6</v>
      </c>
      <c r="AT75" s="19">
        <f t="shared" si="3"/>
        <v>2.062078360587818E-6</v>
      </c>
      <c r="AU75" s="19">
        <f t="shared" si="3"/>
        <v>7.3045013222425675E-8</v>
      </c>
      <c r="AV75" s="19">
        <f t="shared" si="3"/>
        <v>1.0032302942501278E-5</v>
      </c>
      <c r="AW75" s="19">
        <f t="shared" si="3"/>
        <v>2.1256483291506693E-5</v>
      </c>
      <c r="AX75" s="19">
        <f t="shared" si="3"/>
        <v>1.2970944274141905E-5</v>
      </c>
      <c r="AY75" s="19">
        <f t="shared" si="3"/>
        <v>6.8329533246078711E-5</v>
      </c>
      <c r="AZ75" s="19">
        <f t="shared" si="3"/>
        <v>2.6278710688635106E-5</v>
      </c>
      <c r="BA75" s="19">
        <f t="shared" si="3"/>
        <v>2.8501422245540243E-5</v>
      </c>
      <c r="BB75" s="19">
        <f t="shared" si="3"/>
        <v>3.3433739931678296E-5</v>
      </c>
      <c r="BC75" s="19">
        <f t="shared" si="3"/>
        <v>5.5459204027683781E-6</v>
      </c>
      <c r="BD75" s="19">
        <f t="shared" si="3"/>
        <v>7.8163987619677066E-6</v>
      </c>
      <c r="BE75" s="19">
        <f t="shared" si="3"/>
        <v>4.0335352151321301E-7</v>
      </c>
      <c r="BF75" s="19">
        <f t="shared" si="3"/>
        <v>6.4228668800359393E-4</v>
      </c>
      <c r="BG75" s="19">
        <f t="shared" si="3"/>
        <v>1.5253765785351223E-4</v>
      </c>
      <c r="BH75" s="19">
        <f t="shared" si="3"/>
        <v>2.1175842123839229E-5</v>
      </c>
      <c r="BI75" s="19">
        <f t="shared" si="3"/>
        <v>1.5045742200523645E-5</v>
      </c>
      <c r="BJ75" s="19">
        <f t="shared" si="3"/>
        <v>1.1479886691151372E-5</v>
      </c>
      <c r="BK75" s="19">
        <f t="shared" si="3"/>
        <v>1.0484791913986395E-4</v>
      </c>
      <c r="BL75" s="19">
        <f t="shared" si="3"/>
        <v>3.3061429631764752E-4</v>
      </c>
      <c r="BM75" s="19">
        <f t="shared" si="3"/>
        <v>8.0209632237589407E-5</v>
      </c>
      <c r="BN75" s="19">
        <f t="shared" si="3"/>
        <v>1.153119226999418E-4</v>
      </c>
      <c r="BO75" s="19">
        <f t="shared" si="3"/>
        <v>1.152855415432202E-4</v>
      </c>
      <c r="BP75" s="19">
        <f t="shared" si="3"/>
        <v>0</v>
      </c>
      <c r="BQ75" s="19" t="e">
        <f t="shared" si="3"/>
        <v>#DIV/0!</v>
      </c>
    </row>
    <row r="76" spans="1:69" x14ac:dyDescent="0.35">
      <c r="E76" t="str">
        <f t="shared" si="2"/>
        <v>ISIC 3</v>
      </c>
      <c r="F76" s="19">
        <f t="shared" si="4"/>
        <v>2.743309856999495E-5</v>
      </c>
      <c r="G76" s="19">
        <f t="shared" si="3"/>
        <v>9.8682262850075339E-5</v>
      </c>
      <c r="H76" s="19">
        <f t="shared" si="3"/>
        <v>4.2208239930986491E-2</v>
      </c>
      <c r="I76" s="19">
        <f t="shared" si="3"/>
        <v>7.6367121541997816E-5</v>
      </c>
      <c r="J76" s="19">
        <f t="shared" si="3"/>
        <v>3.6208281585564427E-3</v>
      </c>
      <c r="K76" s="19">
        <f t="shared" si="3"/>
        <v>3.5295530193579287E-5</v>
      </c>
      <c r="L76" s="19">
        <f t="shared" si="3"/>
        <v>9.3309299119923655E-7</v>
      </c>
      <c r="M76" s="19">
        <f t="shared" si="3"/>
        <v>0</v>
      </c>
      <c r="N76" s="19">
        <f t="shared" si="3"/>
        <v>0</v>
      </c>
      <c r="O76" s="19">
        <f t="shared" si="3"/>
        <v>0</v>
      </c>
      <c r="P76" s="19">
        <f t="shared" si="3"/>
        <v>7.0202038465701114E-5</v>
      </c>
      <c r="Q76" s="19">
        <f t="shared" si="3"/>
        <v>1.959063245892266E-5</v>
      </c>
      <c r="R76" s="19">
        <f t="shared" si="3"/>
        <v>0</v>
      </c>
      <c r="S76" s="19">
        <f t="shared" si="3"/>
        <v>5.6151217024285349E-7</v>
      </c>
      <c r="T76" s="19">
        <f t="shared" si="3"/>
        <v>0</v>
      </c>
      <c r="U76" s="19">
        <f t="shared" si="3"/>
        <v>1.0035321531235102E-6</v>
      </c>
      <c r="V76" s="19">
        <f t="shared" si="3"/>
        <v>9.4509320367410651E-8</v>
      </c>
      <c r="W76" s="19">
        <f t="shared" si="3"/>
        <v>0</v>
      </c>
      <c r="X76" s="19">
        <f t="shared" si="3"/>
        <v>5.1631008055160086E-8</v>
      </c>
      <c r="Y76" s="19">
        <f t="shared" si="3"/>
        <v>3.8403143036116127E-8</v>
      </c>
      <c r="Z76" s="19">
        <f t="shared" si="3"/>
        <v>5.2661024775116361E-8</v>
      </c>
      <c r="AA76" s="19">
        <f t="shared" si="3"/>
        <v>1.0862358239877808E-4</v>
      </c>
      <c r="AB76" s="19">
        <f t="shared" si="3"/>
        <v>5.6367637851004095E-8</v>
      </c>
      <c r="AC76" s="19">
        <f t="shared" si="3"/>
        <v>2.6055948755906202E-5</v>
      </c>
      <c r="AD76" s="19">
        <f t="shared" si="3"/>
        <v>5.428917017917598E-7</v>
      </c>
      <c r="AE76" s="19">
        <f t="shared" si="3"/>
        <v>1.2292973918407003E-5</v>
      </c>
      <c r="AF76" s="19">
        <f t="shared" si="3"/>
        <v>6.1327310334758424E-5</v>
      </c>
      <c r="AG76" s="19">
        <f t="shared" si="3"/>
        <v>1.3491892899081848E-6</v>
      </c>
      <c r="AH76" s="19">
        <f t="shared" si="3"/>
        <v>3.1425585798097047E-5</v>
      </c>
      <c r="AI76" s="19">
        <f t="shared" si="3"/>
        <v>1.1364252040568585E-5</v>
      </c>
      <c r="AJ76" s="19">
        <f t="shared" si="3"/>
        <v>2.0304778716980557E-6</v>
      </c>
      <c r="AK76" s="19">
        <f t="shared" si="3"/>
        <v>7.09520293460741E-4</v>
      </c>
      <c r="AL76" s="19">
        <f t="shared" si="3"/>
        <v>3.0158889596598883E-6</v>
      </c>
      <c r="AM76" s="19">
        <f t="shared" si="3"/>
        <v>1.3619155440941746E-5</v>
      </c>
      <c r="AN76" s="19">
        <f t="shared" si="3"/>
        <v>6.7425298668788612E-7</v>
      </c>
      <c r="AO76" s="19">
        <f t="shared" si="3"/>
        <v>3.3876285492727798E-3</v>
      </c>
      <c r="AP76" s="19">
        <f t="shared" si="3"/>
        <v>2.3324531738821225E-6</v>
      </c>
      <c r="AQ76" s="19">
        <f t="shared" si="3"/>
        <v>3.6660760658411148E-5</v>
      </c>
      <c r="AR76" s="19">
        <f t="shared" si="3"/>
        <v>4.8777065424744673E-6</v>
      </c>
      <c r="AS76" s="19">
        <f t="shared" si="3"/>
        <v>4.3389526256493861E-6</v>
      </c>
      <c r="AT76" s="19">
        <f t="shared" si="3"/>
        <v>9.0392476080561893E-7</v>
      </c>
      <c r="AU76" s="19">
        <f t="shared" si="3"/>
        <v>3.7252956743437094E-6</v>
      </c>
      <c r="AV76" s="19">
        <f t="shared" si="3"/>
        <v>2.6287852630083561E-6</v>
      </c>
      <c r="AW76" s="19">
        <f t="shared" si="3"/>
        <v>3.3333447863641382E-6</v>
      </c>
      <c r="AX76" s="19">
        <f t="shared" si="3"/>
        <v>1.9799398110769495E-6</v>
      </c>
      <c r="AY76" s="19">
        <f t="shared" si="3"/>
        <v>4.2021780135831347E-6</v>
      </c>
      <c r="AZ76" s="19">
        <f t="shared" si="3"/>
        <v>3.9507856616171235E-6</v>
      </c>
      <c r="BA76" s="19">
        <f t="shared" si="3"/>
        <v>9.7461759977565766E-6</v>
      </c>
      <c r="BB76" s="19">
        <f t="shared" si="3"/>
        <v>4.5983367241276733E-5</v>
      </c>
      <c r="BC76" s="19">
        <f t="shared" si="3"/>
        <v>8.6825475158095094E-6</v>
      </c>
      <c r="BD76" s="19">
        <f t="shared" si="3"/>
        <v>8.526980467601134E-7</v>
      </c>
      <c r="BE76" s="19">
        <f t="shared" si="3"/>
        <v>4.1343735955104329E-6</v>
      </c>
      <c r="BF76" s="19">
        <f t="shared" si="3"/>
        <v>1.2923703209185143E-5</v>
      </c>
      <c r="BG76" s="19">
        <f t="shared" si="3"/>
        <v>1.8008447850639763E-5</v>
      </c>
      <c r="BH76" s="19">
        <f t="shared" si="3"/>
        <v>2.6091924668181672E-5</v>
      </c>
      <c r="BI76" s="19">
        <f t="shared" si="3"/>
        <v>3.9733802158039219E-5</v>
      </c>
      <c r="BJ76" s="19">
        <f t="shared" si="3"/>
        <v>8.9472106582581817E-5</v>
      </c>
      <c r="BK76" s="19">
        <f t="shared" si="3"/>
        <v>2.518126067666424E-5</v>
      </c>
      <c r="BL76" s="19">
        <f t="shared" si="3"/>
        <v>6.1778761885957837E-5</v>
      </c>
      <c r="BM76" s="19">
        <f t="shared" si="3"/>
        <v>1.6532327307830605E-4</v>
      </c>
      <c r="BN76" s="19">
        <f t="shared" si="3"/>
        <v>3.9490384486281438E-7</v>
      </c>
      <c r="BO76" s="19">
        <f t="shared" si="3"/>
        <v>1.5061056496145158E-5</v>
      </c>
      <c r="BP76" s="19">
        <f t="shared" si="3"/>
        <v>0</v>
      </c>
      <c r="BQ76" s="19" t="e">
        <f t="shared" si="3"/>
        <v>#DIV/0!</v>
      </c>
    </row>
    <row r="77" spans="1:69" x14ac:dyDescent="0.35">
      <c r="E77" t="str">
        <f t="shared" si="2"/>
        <v>ISIC 05-09</v>
      </c>
      <c r="F77" s="19">
        <f t="shared" si="4"/>
        <v>3.3770673352583862E-3</v>
      </c>
      <c r="G77" s="19">
        <f t="shared" si="3"/>
        <v>7.0223571563634256E-4</v>
      </c>
      <c r="H77" s="19">
        <f t="shared" si="3"/>
        <v>5.0613649410082007E-3</v>
      </c>
      <c r="I77" s="19">
        <f t="shared" si="3"/>
        <v>7.7507626151926343E-2</v>
      </c>
      <c r="J77" s="19">
        <f t="shared" si="3"/>
        <v>2.9042384313211489E-3</v>
      </c>
      <c r="K77" s="19">
        <f t="shared" si="3"/>
        <v>1.6389559078680827E-3</v>
      </c>
      <c r="L77" s="19">
        <f t="shared" si="3"/>
        <v>6.4273141766514684E-4</v>
      </c>
      <c r="M77" s="19">
        <f t="shared" si="3"/>
        <v>9.159901843645164E-3</v>
      </c>
      <c r="N77" s="19">
        <f t="shared" si="3"/>
        <v>9.8343932977316582E-4</v>
      </c>
      <c r="O77" s="19">
        <f t="shared" si="3"/>
        <v>0.48751288234210799</v>
      </c>
      <c r="P77" s="19">
        <f t="shared" si="3"/>
        <v>1.8814424973388068E-2</v>
      </c>
      <c r="Q77" s="19">
        <f t="shared" si="3"/>
        <v>9.6714528758500755E-4</v>
      </c>
      <c r="R77" s="19">
        <f t="shared" si="3"/>
        <v>2.0762608458696611E-3</v>
      </c>
      <c r="S77" s="19">
        <f t="shared" si="3"/>
        <v>5.8564090971035904E-2</v>
      </c>
      <c r="T77" s="19">
        <f t="shared" si="3"/>
        <v>6.1067060578595893E-2</v>
      </c>
      <c r="U77" s="19">
        <f t="shared" si="3"/>
        <v>1.9519400516963754E-3</v>
      </c>
      <c r="V77" s="19">
        <f t="shared" si="3"/>
        <v>5.1794257872019944E-4</v>
      </c>
      <c r="W77" s="19">
        <f t="shared" si="3"/>
        <v>2.6406604712168507E-3</v>
      </c>
      <c r="X77" s="19">
        <f t="shared" si="3"/>
        <v>1.9042548390904143E-3</v>
      </c>
      <c r="Y77" s="19">
        <f t="shared" si="3"/>
        <v>1.6284852804465046E-3</v>
      </c>
      <c r="Z77" s="19">
        <f t="shared" si="3"/>
        <v>1.4321165687592892E-3</v>
      </c>
      <c r="AA77" s="19">
        <f t="shared" si="3"/>
        <v>2.7433677263207436E-3</v>
      </c>
      <c r="AB77" s="19">
        <f t="shared" si="3"/>
        <v>1.5130765028345029E-3</v>
      </c>
      <c r="AC77" s="19">
        <f t="shared" si="3"/>
        <v>8.4965338722618952E-2</v>
      </c>
      <c r="AD77" s="19">
        <f t="shared" si="3"/>
        <v>3.5128712383938805E-3</v>
      </c>
      <c r="AE77" s="19">
        <f t="shared" si="3"/>
        <v>1.9007202173052724E-3</v>
      </c>
      <c r="AF77" s="19">
        <f t="shared" si="3"/>
        <v>7.4449475829026709E-3</v>
      </c>
      <c r="AG77" s="19">
        <f t="shared" si="3"/>
        <v>4.6792014872894651E-4</v>
      </c>
      <c r="AH77" s="19">
        <f t="shared" si="3"/>
        <v>2.2269355231922601E-3</v>
      </c>
      <c r="AI77" s="19">
        <f t="shared" si="3"/>
        <v>7.4116854317217038E-4</v>
      </c>
      <c r="AJ77" s="19">
        <f t="shared" si="3"/>
        <v>1.5209729600355363E-3</v>
      </c>
      <c r="AK77" s="19">
        <f t="shared" si="3"/>
        <v>9.4755713867908576E-5</v>
      </c>
      <c r="AL77" s="19">
        <f t="shared" si="3"/>
        <v>1.5841794507546802E-4</v>
      </c>
      <c r="AM77" s="19">
        <f t="shared" si="3"/>
        <v>1.4099048079034236E-3</v>
      </c>
      <c r="AN77" s="19">
        <f t="shared" si="3"/>
        <v>3.4813929212651191E-4</v>
      </c>
      <c r="AO77" s="19">
        <f t="shared" si="3"/>
        <v>1.3079984401337063E-3</v>
      </c>
      <c r="AP77" s="19">
        <f t="shared" si="3"/>
        <v>7.8031160726238266E-5</v>
      </c>
      <c r="AQ77" s="19">
        <f t="shared" si="3"/>
        <v>1.7895285587325531E-4</v>
      </c>
      <c r="AR77" s="19">
        <f t="shared" si="3"/>
        <v>9.5315731271778461E-5</v>
      </c>
      <c r="AS77" s="19">
        <f t="shared" si="3"/>
        <v>9.2260854267714389E-5</v>
      </c>
      <c r="AT77" s="19">
        <f t="shared" si="3"/>
        <v>1.5441577202949738E-4</v>
      </c>
      <c r="AU77" s="19">
        <f t="shared" si="3"/>
        <v>1.0131343333950441E-4</v>
      </c>
      <c r="AV77" s="19">
        <f t="shared" si="3"/>
        <v>9.6460324548755595E-5</v>
      </c>
      <c r="AW77" s="19">
        <f t="shared" si="3"/>
        <v>2.3698799375361957E-4</v>
      </c>
      <c r="AX77" s="19">
        <f t="shared" si="3"/>
        <v>2.5714273420396225E-4</v>
      </c>
      <c r="AY77" s="19">
        <f t="shared" si="3"/>
        <v>8.3640998680445486E-4</v>
      </c>
      <c r="AZ77" s="19">
        <f t="shared" si="3"/>
        <v>4.2363197162521789E-4</v>
      </c>
      <c r="BA77" s="19">
        <f t="shared" si="3"/>
        <v>1.415243035640619E-4</v>
      </c>
      <c r="BB77" s="19">
        <f t="shared" si="3"/>
        <v>3.7390225488063148E-4</v>
      </c>
      <c r="BC77" s="19">
        <f t="shared" si="3"/>
        <v>1.9047054498032379E-4</v>
      </c>
      <c r="BD77" s="19">
        <f t="shared" si="3"/>
        <v>1.7146336556934612E-4</v>
      </c>
      <c r="BE77" s="19">
        <f t="shared" si="3"/>
        <v>7.7343037750158598E-5</v>
      </c>
      <c r="BF77" s="19">
        <f t="shared" si="3"/>
        <v>9.2423169251968057E-4</v>
      </c>
      <c r="BG77" s="19">
        <f t="shared" si="3"/>
        <v>1.1795914877081137E-3</v>
      </c>
      <c r="BH77" s="19">
        <f t="shared" si="3"/>
        <v>4.8098364618915772E-4</v>
      </c>
      <c r="BI77" s="19">
        <f t="shared" si="3"/>
        <v>5.5758915038952987E-4</v>
      </c>
      <c r="BJ77" s="19">
        <f t="shared" si="3"/>
        <v>8.7007481424404218E-4</v>
      </c>
      <c r="BK77" s="19">
        <f t="shared" si="3"/>
        <v>5.8823932371633288E-4</v>
      </c>
      <c r="BL77" s="19">
        <f t="shared" si="3"/>
        <v>1.1794046343329328E-3</v>
      </c>
      <c r="BM77" s="19">
        <f t="shared" si="3"/>
        <v>8.6842511670293695E-4</v>
      </c>
      <c r="BN77" s="19">
        <f t="shared" si="3"/>
        <v>5.647124981538246E-4</v>
      </c>
      <c r="BO77" s="19">
        <f t="shared" si="3"/>
        <v>7.0875962683904919E-4</v>
      </c>
      <c r="BP77" s="19">
        <f t="shared" si="3"/>
        <v>0</v>
      </c>
      <c r="BQ77" s="19" t="e">
        <f t="shared" si="3"/>
        <v>#DIV/0!</v>
      </c>
    </row>
    <row r="78" spans="1:69" x14ac:dyDescent="0.35">
      <c r="E78" t="str">
        <f t="shared" si="2"/>
        <v>ISIC 10-12</v>
      </c>
      <c r="F78" s="19">
        <f t="shared" si="4"/>
        <v>0.10958938445391748</v>
      </c>
      <c r="G78" s="19">
        <f t="shared" si="3"/>
        <v>1.0899615096730899E-3</v>
      </c>
      <c r="H78" s="19">
        <f t="shared" si="3"/>
        <v>4.3867033541464227E-2</v>
      </c>
      <c r="I78" s="19">
        <f t="shared" si="3"/>
        <v>1.3669381275137511E-3</v>
      </c>
      <c r="J78" s="19">
        <f t="shared" si="3"/>
        <v>0.21737231837505247</v>
      </c>
      <c r="K78" s="19">
        <f t="shared" si="3"/>
        <v>1.1443355477725002E-2</v>
      </c>
      <c r="L78" s="19">
        <f t="shared" si="3"/>
        <v>5.565475559325628E-4</v>
      </c>
      <c r="M78" s="19">
        <f t="shared" si="3"/>
        <v>4.4476781993804749E-3</v>
      </c>
      <c r="N78" s="19">
        <f t="shared" si="3"/>
        <v>3.0923503605298811E-4</v>
      </c>
      <c r="O78" s="19">
        <f t="shared" si="3"/>
        <v>2.8563873706418997E-3</v>
      </c>
      <c r="P78" s="19">
        <f t="shared" si="3"/>
        <v>1.8741843568122463E-2</v>
      </c>
      <c r="Q78" s="19">
        <f t="shared" si="3"/>
        <v>1.0294603509613356E-2</v>
      </c>
      <c r="R78" s="19">
        <f t="shared" si="3"/>
        <v>8.4191967686284344E-4</v>
      </c>
      <c r="S78" s="19">
        <f t="shared" si="3"/>
        <v>4.9446761711585674E-4</v>
      </c>
      <c r="T78" s="19">
        <f t="shared" si="3"/>
        <v>7.6532860250310515E-4</v>
      </c>
      <c r="U78" s="19">
        <f t="shared" si="3"/>
        <v>3.2789829654384457E-4</v>
      </c>
      <c r="V78" s="19">
        <f t="shared" si="3"/>
        <v>2.2278997121277604E-4</v>
      </c>
      <c r="W78" s="19">
        <f t="shared" si="3"/>
        <v>3.1760652946857332E-4</v>
      </c>
      <c r="X78" s="19">
        <f t="shared" si="3"/>
        <v>3.5843966825493972E-4</v>
      </c>
      <c r="Y78" s="19">
        <f t="shared" ref="G78:BQ82" si="5">Y7/Y$69</f>
        <v>1.7934267797866231E-4</v>
      </c>
      <c r="Z78" s="19">
        <f t="shared" si="5"/>
        <v>1.526643108230623E-4</v>
      </c>
      <c r="AA78" s="19">
        <f t="shared" si="5"/>
        <v>2.1865100761315906E-3</v>
      </c>
      <c r="AB78" s="19">
        <f t="shared" si="5"/>
        <v>7.2077298520078939E-4</v>
      </c>
      <c r="AC78" s="19">
        <f t="shared" si="5"/>
        <v>1.4017107823105883E-3</v>
      </c>
      <c r="AD78" s="19">
        <f t="shared" si="5"/>
        <v>4.0463528173545829E-4</v>
      </c>
      <c r="AE78" s="19">
        <f t="shared" si="5"/>
        <v>3.9684739135545134E-3</v>
      </c>
      <c r="AF78" s="19">
        <f t="shared" si="5"/>
        <v>5.9736447576243571E-4</v>
      </c>
      <c r="AG78" s="19">
        <f t="shared" si="5"/>
        <v>1.1649184368917776E-3</v>
      </c>
      <c r="AH78" s="19">
        <f t="shared" si="5"/>
        <v>5.7412349616025454E-3</v>
      </c>
      <c r="AI78" s="19">
        <f t="shared" si="5"/>
        <v>5.1622737934416607E-3</v>
      </c>
      <c r="AJ78" s="19">
        <f t="shared" si="5"/>
        <v>1.4999248813833805E-3</v>
      </c>
      <c r="AK78" s="19">
        <f t="shared" si="5"/>
        <v>8.2866986584689325E-3</v>
      </c>
      <c r="AL78" s="19">
        <f t="shared" si="5"/>
        <v>3.3607055973810026E-3</v>
      </c>
      <c r="AM78" s="19">
        <f t="shared" si="5"/>
        <v>1.0199114845117873E-3</v>
      </c>
      <c r="AN78" s="19">
        <f t="shared" si="5"/>
        <v>6.8919892789280103E-4</v>
      </c>
      <c r="AO78" s="19">
        <f t="shared" si="5"/>
        <v>0.16543710958432675</v>
      </c>
      <c r="AP78" s="19">
        <f t="shared" si="5"/>
        <v>5.7350075917816793E-4</v>
      </c>
      <c r="AQ78" s="19">
        <f t="shared" si="5"/>
        <v>3.8301228981499611E-3</v>
      </c>
      <c r="AR78" s="19">
        <f t="shared" si="5"/>
        <v>1.0283274477901651E-3</v>
      </c>
      <c r="AS78" s="19">
        <f t="shared" si="5"/>
        <v>8.8264756380788186E-4</v>
      </c>
      <c r="AT78" s="19">
        <f t="shared" si="5"/>
        <v>2.2404622626030521E-4</v>
      </c>
      <c r="AU78" s="19">
        <f t="shared" si="5"/>
        <v>3.8677334501274399E-4</v>
      </c>
      <c r="AV78" s="19">
        <f t="shared" si="5"/>
        <v>4.1051969045999878E-4</v>
      </c>
      <c r="AW78" s="19">
        <f t="shared" si="5"/>
        <v>2.9619332538219492E-4</v>
      </c>
      <c r="AX78" s="19">
        <f t="shared" si="5"/>
        <v>1.4379507753912002E-3</v>
      </c>
      <c r="AY78" s="19">
        <f t="shared" si="5"/>
        <v>1.3848471862074772E-3</v>
      </c>
      <c r="AZ78" s="19">
        <f t="shared" si="5"/>
        <v>4.7416012582174845E-3</v>
      </c>
      <c r="BA78" s="19">
        <f t="shared" si="5"/>
        <v>2.6032936997032823E-3</v>
      </c>
      <c r="BB78" s="19">
        <f t="shared" si="5"/>
        <v>2.3333684914495362E-3</v>
      </c>
      <c r="BC78" s="19">
        <f t="shared" si="5"/>
        <v>2.1883201825316965E-3</v>
      </c>
      <c r="BD78" s="19">
        <f t="shared" si="5"/>
        <v>9.6163022223371797E-4</v>
      </c>
      <c r="BE78" s="19">
        <f t="shared" si="5"/>
        <v>6.857009865724621E-4</v>
      </c>
      <c r="BF78" s="19">
        <f t="shared" si="5"/>
        <v>2.9107170236092024E-3</v>
      </c>
      <c r="BG78" s="19">
        <f t="shared" si="5"/>
        <v>4.5252329783325848E-3</v>
      </c>
      <c r="BH78" s="19">
        <f t="shared" si="5"/>
        <v>6.4659399346577787E-3</v>
      </c>
      <c r="BI78" s="19">
        <f t="shared" si="5"/>
        <v>1.166478226120969E-2</v>
      </c>
      <c r="BJ78" s="19">
        <f t="shared" si="5"/>
        <v>1.6500236417614965E-2</v>
      </c>
      <c r="BK78" s="19">
        <f t="shared" si="5"/>
        <v>3.3307767270856236E-3</v>
      </c>
      <c r="BL78" s="19">
        <f t="shared" si="5"/>
        <v>1.6387395209778065E-2</v>
      </c>
      <c r="BM78" s="19">
        <f t="shared" si="5"/>
        <v>6.6584800199884064E-3</v>
      </c>
      <c r="BN78" s="19">
        <f t="shared" si="5"/>
        <v>2.1664424929173998E-3</v>
      </c>
      <c r="BO78" s="19">
        <f t="shared" si="5"/>
        <v>2.2189043779684402E-3</v>
      </c>
      <c r="BP78" s="19">
        <f t="shared" si="5"/>
        <v>0</v>
      </c>
      <c r="BQ78" s="19" t="e">
        <f t="shared" si="5"/>
        <v>#DIV/0!</v>
      </c>
    </row>
    <row r="79" spans="1:69" x14ac:dyDescent="0.35">
      <c r="E79" t="str">
        <f t="shared" si="2"/>
        <v>ISIC 13-15</v>
      </c>
      <c r="F79" s="19">
        <f t="shared" si="4"/>
        <v>1.5235824009291682E-3</v>
      </c>
      <c r="G79" s="19">
        <f t="shared" si="5"/>
        <v>1.4265423029638845E-3</v>
      </c>
      <c r="H79" s="19">
        <f t="shared" si="5"/>
        <v>1.8552191467595399E-2</v>
      </c>
      <c r="I79" s="19">
        <f t="shared" si="5"/>
        <v>1.1644040730020772E-3</v>
      </c>
      <c r="J79" s="19">
        <f t="shared" si="5"/>
        <v>9.3740670754779293E-4</v>
      </c>
      <c r="K79" s="19">
        <f t="shared" si="5"/>
        <v>0.31204572738873032</v>
      </c>
      <c r="L79" s="19">
        <f t="shared" si="5"/>
        <v>3.0420528045806382E-3</v>
      </c>
      <c r="M79" s="19">
        <f t="shared" si="5"/>
        <v>9.3033079946620266E-3</v>
      </c>
      <c r="N79" s="19">
        <f t="shared" si="5"/>
        <v>7.2531935155791668E-3</v>
      </c>
      <c r="O79" s="19">
        <f t="shared" si="5"/>
        <v>3.8890588725639503E-4</v>
      </c>
      <c r="P79" s="19">
        <f t="shared" si="5"/>
        <v>1.9481869514367165E-3</v>
      </c>
      <c r="Q79" s="19">
        <f t="shared" si="5"/>
        <v>1.726461349535896E-3</v>
      </c>
      <c r="R79" s="19">
        <f t="shared" si="5"/>
        <v>1.0674226123317579E-2</v>
      </c>
      <c r="S79" s="19">
        <f t="shared" si="5"/>
        <v>1.8687125025682164E-3</v>
      </c>
      <c r="T79" s="19">
        <f t="shared" si="5"/>
        <v>9.7066507392865899E-4</v>
      </c>
      <c r="U79" s="19">
        <f t="shared" si="5"/>
        <v>2.0721305305007025E-3</v>
      </c>
      <c r="V79" s="19">
        <f t="shared" si="5"/>
        <v>1.0021768331760226E-3</v>
      </c>
      <c r="W79" s="19">
        <f t="shared" si="5"/>
        <v>1.2122749706914E-3</v>
      </c>
      <c r="X79" s="19">
        <f t="shared" si="5"/>
        <v>1.5285532038090328E-3</v>
      </c>
      <c r="Y79" s="19">
        <f t="shared" si="5"/>
        <v>5.918974027775149E-3</v>
      </c>
      <c r="Z79" s="19">
        <f t="shared" si="5"/>
        <v>3.5118584202029597E-3</v>
      </c>
      <c r="AA79" s="19">
        <f t="shared" si="5"/>
        <v>1.8335083241656256E-2</v>
      </c>
      <c r="AB79" s="19">
        <f t="shared" si="5"/>
        <v>2.5489445836224052E-3</v>
      </c>
      <c r="AC79" s="19">
        <f t="shared" si="5"/>
        <v>3.5627994438552126E-4</v>
      </c>
      <c r="AD79" s="19">
        <f t="shared" si="5"/>
        <v>6.9327270318807731E-4</v>
      </c>
      <c r="AE79" s="19">
        <f t="shared" si="5"/>
        <v>1.4531589168811647E-3</v>
      </c>
      <c r="AF79" s="19">
        <f t="shared" si="5"/>
        <v>1.8236274632952112E-3</v>
      </c>
      <c r="AG79" s="19">
        <f t="shared" si="5"/>
        <v>1.6484607773986084E-3</v>
      </c>
      <c r="AH79" s="19">
        <f t="shared" si="5"/>
        <v>2.4575367600090489E-3</v>
      </c>
      <c r="AI79" s="19">
        <f t="shared" si="5"/>
        <v>1.8151028218085779E-3</v>
      </c>
      <c r="AJ79" s="19">
        <f t="shared" si="5"/>
        <v>4.8251043352896193E-4</v>
      </c>
      <c r="AK79" s="19">
        <f t="shared" si="5"/>
        <v>8.8985123680797187E-4</v>
      </c>
      <c r="AL79" s="19">
        <f t="shared" si="5"/>
        <v>5.3934147561917668E-4</v>
      </c>
      <c r="AM79" s="19">
        <f t="shared" si="5"/>
        <v>5.4513140003908315E-4</v>
      </c>
      <c r="AN79" s="19">
        <f t="shared" si="5"/>
        <v>1.0031760686937932E-3</v>
      </c>
      <c r="AO79" s="19">
        <f t="shared" si="5"/>
        <v>2.6305540543293685E-3</v>
      </c>
      <c r="AP79" s="19">
        <f t="shared" si="5"/>
        <v>3.8337048530717065E-4</v>
      </c>
      <c r="AQ79" s="19">
        <f t="shared" si="5"/>
        <v>6.8258307690944146E-3</v>
      </c>
      <c r="AR79" s="19">
        <f t="shared" si="5"/>
        <v>8.4340891551210908E-4</v>
      </c>
      <c r="AS79" s="19">
        <f t="shared" si="5"/>
        <v>2.3701528717609766E-4</v>
      </c>
      <c r="AT79" s="19">
        <f t="shared" si="5"/>
        <v>2.1212571847718112E-4</v>
      </c>
      <c r="AU79" s="19">
        <f t="shared" si="5"/>
        <v>9.6163759907323394E-5</v>
      </c>
      <c r="AV79" s="19">
        <f t="shared" si="5"/>
        <v>1.4780211019567389E-4</v>
      </c>
      <c r="AW79" s="19">
        <f t="shared" si="5"/>
        <v>2.5231496949245931E-4</v>
      </c>
      <c r="AX79" s="19">
        <f t="shared" si="5"/>
        <v>6.3531123811965957E-4</v>
      </c>
      <c r="AY79" s="19">
        <f t="shared" si="5"/>
        <v>1.6132832330131017E-3</v>
      </c>
      <c r="AZ79" s="19">
        <f t="shared" si="5"/>
        <v>7.0395817243359656E-4</v>
      </c>
      <c r="BA79" s="19">
        <f t="shared" si="5"/>
        <v>7.2416544682490469E-4</v>
      </c>
      <c r="BB79" s="19">
        <f t="shared" si="5"/>
        <v>2.6158788039381303E-3</v>
      </c>
      <c r="BC79" s="19">
        <f t="shared" si="5"/>
        <v>9.1134928061229869E-4</v>
      </c>
      <c r="BD79" s="19">
        <f t="shared" si="5"/>
        <v>6.0172058833038672E-4</v>
      </c>
      <c r="BE79" s="19">
        <f t="shared" si="5"/>
        <v>4.3289916696405585E-4</v>
      </c>
      <c r="BF79" s="19">
        <f t="shared" si="5"/>
        <v>2.5706420565179177E-3</v>
      </c>
      <c r="BG79" s="19">
        <f t="shared" si="5"/>
        <v>1.4199012520878902E-3</v>
      </c>
      <c r="BH79" s="19">
        <f t="shared" si="5"/>
        <v>5.6404342887864491E-4</v>
      </c>
      <c r="BI79" s="19">
        <f t="shared" si="5"/>
        <v>2.1195631098431178E-3</v>
      </c>
      <c r="BJ79" s="19">
        <f t="shared" si="5"/>
        <v>1.6952656385126293E-3</v>
      </c>
      <c r="BK79" s="19">
        <f t="shared" si="5"/>
        <v>2.0030836578565658E-3</v>
      </c>
      <c r="BL79" s="19">
        <f t="shared" si="5"/>
        <v>3.589399476607481E-3</v>
      </c>
      <c r="BM79" s="19">
        <f t="shared" si="5"/>
        <v>1.8583699042155689E-3</v>
      </c>
      <c r="BN79" s="19">
        <f t="shared" si="5"/>
        <v>1.1739701500081745E-2</v>
      </c>
      <c r="BO79" s="19">
        <f t="shared" si="5"/>
        <v>4.4635494706757465E-3</v>
      </c>
      <c r="BP79" s="19">
        <f t="shared" si="5"/>
        <v>0</v>
      </c>
      <c r="BQ79" s="19" t="e">
        <f t="shared" si="5"/>
        <v>#DIV/0!</v>
      </c>
    </row>
    <row r="80" spans="1:69" x14ac:dyDescent="0.35">
      <c r="E80" t="str">
        <f t="shared" si="2"/>
        <v>ISIC 16</v>
      </c>
      <c r="F80" s="19">
        <f t="shared" si="4"/>
        <v>2.6114848755332109E-3</v>
      </c>
      <c r="G80" s="19">
        <f t="shared" si="5"/>
        <v>4.3309841295577148E-3</v>
      </c>
      <c r="H80" s="19">
        <f t="shared" si="5"/>
        <v>5.4165343800810072E-3</v>
      </c>
      <c r="I80" s="19">
        <f t="shared" si="5"/>
        <v>2.7692252283176848E-3</v>
      </c>
      <c r="J80" s="19">
        <f t="shared" si="5"/>
        <v>1.954450626121648E-3</v>
      </c>
      <c r="K80" s="19">
        <f t="shared" si="5"/>
        <v>8.2017153422168801E-4</v>
      </c>
      <c r="L80" s="19">
        <f t="shared" si="5"/>
        <v>0.22518791220443218</v>
      </c>
      <c r="M80" s="19">
        <f t="shared" si="5"/>
        <v>1.9706548126016243E-2</v>
      </c>
      <c r="N80" s="19">
        <f t="shared" si="5"/>
        <v>1.2771849543601723E-3</v>
      </c>
      <c r="O80" s="19">
        <f t="shared" si="5"/>
        <v>2.1148990619514573E-4</v>
      </c>
      <c r="P80" s="19">
        <f t="shared" si="5"/>
        <v>1.4254765062501143E-3</v>
      </c>
      <c r="Q80" s="19">
        <f t="shared" si="5"/>
        <v>7.5118489622062583E-4</v>
      </c>
      <c r="R80" s="19">
        <f t="shared" si="5"/>
        <v>1.9078769104970924E-3</v>
      </c>
      <c r="S80" s="19">
        <f t="shared" si="5"/>
        <v>5.8278225125165282E-3</v>
      </c>
      <c r="T80" s="19">
        <f t="shared" si="5"/>
        <v>1.9310603126041479E-3</v>
      </c>
      <c r="U80" s="19">
        <f t="shared" si="5"/>
        <v>2.9516914557778853E-3</v>
      </c>
      <c r="V80" s="19">
        <f t="shared" si="5"/>
        <v>9.3469717843369128E-4</v>
      </c>
      <c r="W80" s="19">
        <f t="shared" si="5"/>
        <v>1.7673575900077918E-3</v>
      </c>
      <c r="X80" s="19">
        <f t="shared" si="5"/>
        <v>1.6226765314935896E-3</v>
      </c>
      <c r="Y80" s="19">
        <f t="shared" si="5"/>
        <v>1.882291652772196E-3</v>
      </c>
      <c r="Z80" s="19">
        <f t="shared" si="5"/>
        <v>4.8212748012362279E-3</v>
      </c>
      <c r="AA80" s="19">
        <f t="shared" si="5"/>
        <v>6.8061485726677085E-2</v>
      </c>
      <c r="AB80" s="19">
        <f t="shared" si="5"/>
        <v>1.8210692760523893E-3</v>
      </c>
      <c r="AC80" s="19">
        <f t="shared" si="5"/>
        <v>2.8121730547112553E-3</v>
      </c>
      <c r="AD80" s="19">
        <f t="shared" si="5"/>
        <v>4.154931157712935E-4</v>
      </c>
      <c r="AE80" s="19">
        <f t="shared" si="5"/>
        <v>1.5025464787638877E-3</v>
      </c>
      <c r="AF80" s="19">
        <f t="shared" si="5"/>
        <v>1.7688998502226546E-2</v>
      </c>
      <c r="AG80" s="19">
        <f t="shared" si="5"/>
        <v>3.634999986863157E-4</v>
      </c>
      <c r="AH80" s="19">
        <f t="shared" si="5"/>
        <v>1.1618650287451282E-3</v>
      </c>
      <c r="AI80" s="19">
        <f t="shared" si="5"/>
        <v>6.9905103012708075E-4</v>
      </c>
      <c r="AJ80" s="19">
        <f t="shared" si="5"/>
        <v>4.8809424767613167E-4</v>
      </c>
      <c r="AK80" s="19">
        <f t="shared" si="5"/>
        <v>1.8647858914315916E-4</v>
      </c>
      <c r="AL80" s="19">
        <f t="shared" si="5"/>
        <v>8.8214752070051722E-5</v>
      </c>
      <c r="AM80" s="19">
        <f t="shared" si="5"/>
        <v>8.0986715974596974E-4</v>
      </c>
      <c r="AN80" s="19">
        <f t="shared" si="5"/>
        <v>1.369857317954222E-4</v>
      </c>
      <c r="AO80" s="19">
        <f t="shared" si="5"/>
        <v>7.478431162699753E-4</v>
      </c>
      <c r="AP80" s="19">
        <f t="shared" si="5"/>
        <v>5.7830702632434919E-4</v>
      </c>
      <c r="AQ80" s="19">
        <f t="shared" si="5"/>
        <v>2.2869063071817223E-3</v>
      </c>
      <c r="AR80" s="19">
        <f t="shared" si="5"/>
        <v>5.3668135546787563E-4</v>
      </c>
      <c r="AS80" s="19">
        <f t="shared" si="5"/>
        <v>1.0578134057442541E-4</v>
      </c>
      <c r="AT80" s="19">
        <f t="shared" si="5"/>
        <v>3.3261606432769262E-5</v>
      </c>
      <c r="AU80" s="19">
        <f t="shared" si="5"/>
        <v>4.1526090016948995E-5</v>
      </c>
      <c r="AV80" s="19">
        <f t="shared" si="5"/>
        <v>6.7704632692174396E-5</v>
      </c>
      <c r="AW80" s="19">
        <f t="shared" si="5"/>
        <v>1.2028502867163699E-3</v>
      </c>
      <c r="AX80" s="19">
        <f t="shared" si="5"/>
        <v>2.1997599003382485E-4</v>
      </c>
      <c r="AY80" s="19">
        <f t="shared" si="5"/>
        <v>8.1871846424306702E-4</v>
      </c>
      <c r="AZ80" s="19">
        <f t="shared" si="5"/>
        <v>2.6655831138153109E-4</v>
      </c>
      <c r="BA80" s="19">
        <f t="shared" si="5"/>
        <v>8.6642685613669615E-4</v>
      </c>
      <c r="BB80" s="19">
        <f t="shared" si="5"/>
        <v>1.2251693409347671E-3</v>
      </c>
      <c r="BC80" s="19">
        <f t="shared" si="5"/>
        <v>3.9898806045162338E-4</v>
      </c>
      <c r="BD80" s="19">
        <f t="shared" si="5"/>
        <v>1.0687148852726755E-4</v>
      </c>
      <c r="BE80" s="19">
        <f t="shared" si="5"/>
        <v>7.9561482118481266E-5</v>
      </c>
      <c r="BF80" s="19">
        <f t="shared" si="5"/>
        <v>2.5856752071517428E-3</v>
      </c>
      <c r="BG80" s="19">
        <f t="shared" si="5"/>
        <v>2.3805870839844665E-4</v>
      </c>
      <c r="BH80" s="19">
        <f t="shared" si="5"/>
        <v>3.3405881504301884E-4</v>
      </c>
      <c r="BI80" s="19">
        <f t="shared" si="5"/>
        <v>6.9138213192344327E-5</v>
      </c>
      <c r="BJ80" s="19">
        <f t="shared" si="5"/>
        <v>2.3634364662092049E-4</v>
      </c>
      <c r="BK80" s="19">
        <f t="shared" si="5"/>
        <v>9.8409889017240723E-4</v>
      </c>
      <c r="BL80" s="19">
        <f t="shared" si="5"/>
        <v>9.6700675845412087E-4</v>
      </c>
      <c r="BM80" s="19">
        <f t="shared" si="5"/>
        <v>5.2198600046845741E-4</v>
      </c>
      <c r="BN80" s="19">
        <f t="shared" si="5"/>
        <v>5.0705653680385371E-3</v>
      </c>
      <c r="BO80" s="19">
        <f t="shared" si="5"/>
        <v>7.8024487771757084E-3</v>
      </c>
      <c r="BP80" s="19">
        <f t="shared" si="5"/>
        <v>0</v>
      </c>
      <c r="BQ80" s="19" t="e">
        <f t="shared" si="5"/>
        <v>#DIV/0!</v>
      </c>
    </row>
    <row r="81" spans="5:69" x14ac:dyDescent="0.35">
      <c r="E81" t="str">
        <f t="shared" si="2"/>
        <v>ISIC 17</v>
      </c>
      <c r="F81" s="19">
        <f t="shared" si="4"/>
        <v>1.1477313167562349E-3</v>
      </c>
      <c r="G81" s="19">
        <f t="shared" si="5"/>
        <v>6.1649886791283616E-4</v>
      </c>
      <c r="H81" s="19">
        <f t="shared" si="5"/>
        <v>3.0474018914576537E-3</v>
      </c>
      <c r="I81" s="19">
        <f t="shared" si="5"/>
        <v>1.7814548614731541E-3</v>
      </c>
      <c r="J81" s="19">
        <f t="shared" si="5"/>
        <v>1.2965207560184421E-2</v>
      </c>
      <c r="K81" s="19">
        <f t="shared" si="5"/>
        <v>4.7661296077556869E-3</v>
      </c>
      <c r="L81" s="19">
        <f t="shared" si="5"/>
        <v>8.8503870215247572E-3</v>
      </c>
      <c r="M81" s="19">
        <f t="shared" si="5"/>
        <v>0.25272022554302032</v>
      </c>
      <c r="N81" s="19">
        <f t="shared" si="5"/>
        <v>0.15187990284819849</v>
      </c>
      <c r="O81" s="19">
        <f t="shared" si="5"/>
        <v>6.5481482922363755E-4</v>
      </c>
      <c r="P81" s="19">
        <f t="shared" si="5"/>
        <v>7.857462295556927E-3</v>
      </c>
      <c r="Q81" s="19">
        <f t="shared" si="5"/>
        <v>7.0800124402622634E-3</v>
      </c>
      <c r="R81" s="19">
        <f t="shared" si="5"/>
        <v>9.0128482173437371E-3</v>
      </c>
      <c r="S81" s="19">
        <f t="shared" si="5"/>
        <v>7.1963961250494334E-3</v>
      </c>
      <c r="T81" s="19">
        <f t="shared" si="5"/>
        <v>1.5727002842244671E-3</v>
      </c>
      <c r="U81" s="19">
        <f t="shared" si="5"/>
        <v>2.4002855445720904E-3</v>
      </c>
      <c r="V81" s="19">
        <f t="shared" si="5"/>
        <v>2.6021566207827065E-3</v>
      </c>
      <c r="W81" s="19">
        <f t="shared" si="5"/>
        <v>5.1668598453401965E-3</v>
      </c>
      <c r="X81" s="19">
        <f t="shared" si="5"/>
        <v>2.1437710854583019E-3</v>
      </c>
      <c r="Y81" s="19">
        <f t="shared" si="5"/>
        <v>1.1566514640571029E-3</v>
      </c>
      <c r="Z81" s="19">
        <f t="shared" si="5"/>
        <v>1.2177335368997906E-3</v>
      </c>
      <c r="AA81" s="19">
        <f t="shared" si="5"/>
        <v>8.9178865952873991E-3</v>
      </c>
      <c r="AB81" s="19">
        <f t="shared" si="5"/>
        <v>1.6566448764410103E-3</v>
      </c>
      <c r="AC81" s="19">
        <f t="shared" si="5"/>
        <v>6.942462790740341E-4</v>
      </c>
      <c r="AD81" s="19">
        <f t="shared" si="5"/>
        <v>1.1350055845459725E-3</v>
      </c>
      <c r="AE81" s="19">
        <f t="shared" si="5"/>
        <v>6.1304737431782082E-3</v>
      </c>
      <c r="AF81" s="19">
        <f t="shared" si="5"/>
        <v>9.4204910417917097E-4</v>
      </c>
      <c r="AG81" s="19">
        <f t="shared" si="5"/>
        <v>1.3691075844249874E-3</v>
      </c>
      <c r="AH81" s="19">
        <f t="shared" si="5"/>
        <v>3.2018746909047366E-3</v>
      </c>
      <c r="AI81" s="19">
        <f t="shared" si="5"/>
        <v>2.5676605386266691E-3</v>
      </c>
      <c r="AJ81" s="19">
        <f t="shared" si="5"/>
        <v>9.7390420774660306E-4</v>
      </c>
      <c r="AK81" s="19">
        <f t="shared" si="5"/>
        <v>5.4009117532495641E-4</v>
      </c>
      <c r="AL81" s="19">
        <f t="shared" si="5"/>
        <v>2.3230722458713528E-4</v>
      </c>
      <c r="AM81" s="19">
        <f t="shared" si="5"/>
        <v>1.9274971586124006E-3</v>
      </c>
      <c r="AN81" s="19">
        <f t="shared" si="5"/>
        <v>1.3254689963306029E-3</v>
      </c>
      <c r="AO81" s="19">
        <f t="shared" si="5"/>
        <v>2.2978862763467309E-3</v>
      </c>
      <c r="AP81" s="19">
        <f t="shared" si="5"/>
        <v>2.8623653308683779E-2</v>
      </c>
      <c r="AQ81" s="19">
        <f t="shared" si="5"/>
        <v>8.9439364310467499E-3</v>
      </c>
      <c r="AR81" s="19">
        <f t="shared" si="5"/>
        <v>1.4007370014131985E-3</v>
      </c>
      <c r="AS81" s="19">
        <f t="shared" si="5"/>
        <v>8.9281698402424766E-4</v>
      </c>
      <c r="AT81" s="19">
        <f t="shared" si="5"/>
        <v>1.3553080644085375E-3</v>
      </c>
      <c r="AU81" s="19">
        <f t="shared" si="5"/>
        <v>1.1744177225901601E-3</v>
      </c>
      <c r="AV81" s="19">
        <f t="shared" si="5"/>
        <v>3.4236977373347808E-3</v>
      </c>
      <c r="AW81" s="19">
        <f t="shared" si="5"/>
        <v>4.2896301233445261E-4</v>
      </c>
      <c r="AX81" s="19">
        <f t="shared" si="5"/>
        <v>2.976286058211727E-3</v>
      </c>
      <c r="AY81" s="19">
        <f t="shared" si="5"/>
        <v>5.027252713477E-3</v>
      </c>
      <c r="AZ81" s="19">
        <f t="shared" si="5"/>
        <v>1.7662406322981037E-3</v>
      </c>
      <c r="BA81" s="19">
        <f t="shared" si="5"/>
        <v>5.7538474667763913E-3</v>
      </c>
      <c r="BB81" s="19">
        <f t="shared" si="5"/>
        <v>6.7367548982105478E-3</v>
      </c>
      <c r="BC81" s="19">
        <f t="shared" si="5"/>
        <v>1.7048250234837907E-3</v>
      </c>
      <c r="BD81" s="19">
        <f t="shared" si="5"/>
        <v>4.6607054072496536E-4</v>
      </c>
      <c r="BE81" s="19">
        <f t="shared" si="5"/>
        <v>5.2206046289455165E-3</v>
      </c>
      <c r="BF81" s="19">
        <f t="shared" si="5"/>
        <v>9.0998357675021527E-3</v>
      </c>
      <c r="BG81" s="19">
        <f t="shared" si="5"/>
        <v>1.4104391862680627E-3</v>
      </c>
      <c r="BH81" s="19">
        <f t="shared" si="5"/>
        <v>1.5043799580618537E-3</v>
      </c>
      <c r="BI81" s="19">
        <f t="shared" si="5"/>
        <v>1.3194487063048997E-3</v>
      </c>
      <c r="BJ81" s="19">
        <f t="shared" si="5"/>
        <v>2.0309339748814754E-3</v>
      </c>
      <c r="BK81" s="19">
        <f t="shared" si="5"/>
        <v>2.4007192326223293E-3</v>
      </c>
      <c r="BL81" s="19">
        <f t="shared" si="5"/>
        <v>2.5234932881024966E-3</v>
      </c>
      <c r="BM81" s="19">
        <f t="shared" si="5"/>
        <v>2.6829914186498947E-3</v>
      </c>
      <c r="BN81" s="19">
        <f t="shared" si="5"/>
        <v>3.1770014319213416E-3</v>
      </c>
      <c r="BO81" s="19">
        <f t="shared" si="5"/>
        <v>1.5489612012808197E-3</v>
      </c>
      <c r="BP81" s="19">
        <f t="shared" si="5"/>
        <v>0</v>
      </c>
      <c r="BQ81" s="19" t="e">
        <f t="shared" si="5"/>
        <v>#DIV/0!</v>
      </c>
    </row>
    <row r="82" spans="5:69" x14ac:dyDescent="0.35">
      <c r="E82" t="str">
        <f t="shared" si="2"/>
        <v>ISIC 18</v>
      </c>
      <c r="F82" s="19">
        <f t="shared" si="4"/>
        <v>1.7389410415856303E-4</v>
      </c>
      <c r="G82" s="19">
        <f t="shared" si="5"/>
        <v>2.784325351812878E-4</v>
      </c>
      <c r="H82" s="19">
        <f t="shared" si="5"/>
        <v>7.8409867136163783E-4</v>
      </c>
      <c r="I82" s="19">
        <f t="shared" si="5"/>
        <v>4.3630415145901226E-4</v>
      </c>
      <c r="J82" s="19">
        <f t="shared" si="5"/>
        <v>1.0660083600406605E-3</v>
      </c>
      <c r="K82" s="19">
        <f t="shared" si="5"/>
        <v>1.2750060739651486E-3</v>
      </c>
      <c r="L82" s="19">
        <f t="shared" si="5"/>
        <v>8.172198070194041E-4</v>
      </c>
      <c r="M82" s="19">
        <f t="shared" si="5"/>
        <v>5.5295817727555891E-3</v>
      </c>
      <c r="N82" s="19">
        <f t="shared" si="5"/>
        <v>8.0366811391245102E-2</v>
      </c>
      <c r="O82" s="19">
        <f t="shared" si="5"/>
        <v>2.3656566857523656E-4</v>
      </c>
      <c r="P82" s="19">
        <f t="shared" si="5"/>
        <v>1.6375402517588718E-3</v>
      </c>
      <c r="Q82" s="19">
        <f t="shared" si="5"/>
        <v>2.45207309757896E-3</v>
      </c>
      <c r="R82" s="19">
        <f t="shared" si="5"/>
        <v>1.3561868307839528E-3</v>
      </c>
      <c r="S82" s="19">
        <f t="shared" si="5"/>
        <v>9.7843495664817217E-4</v>
      </c>
      <c r="T82" s="19">
        <f t="shared" si="5"/>
        <v>6.1923191390155625E-4</v>
      </c>
      <c r="U82" s="19">
        <f t="shared" si="5"/>
        <v>8.6145067060686056E-4</v>
      </c>
      <c r="V82" s="19">
        <f t="shared" si="5"/>
        <v>8.634371508766637E-4</v>
      </c>
      <c r="W82" s="19">
        <f t="shared" si="5"/>
        <v>1.077023687731715E-3</v>
      </c>
      <c r="X82" s="19">
        <f t="shared" si="5"/>
        <v>9.1311158779152442E-4</v>
      </c>
      <c r="Y82" s="19">
        <f t="shared" si="5"/>
        <v>9.0974485643023368E-4</v>
      </c>
      <c r="Z82" s="19">
        <f t="shared" si="5"/>
        <v>6.0654968335979026E-4</v>
      </c>
      <c r="AA82" s="19">
        <f t="shared" si="5"/>
        <v>1.6808777542139054E-3</v>
      </c>
      <c r="AB82" s="19">
        <f t="shared" ref="G82:BQ86" si="6">AB11/AB$69</f>
        <v>7.0493367896465721E-4</v>
      </c>
      <c r="AC82" s="19">
        <f t="shared" si="6"/>
        <v>4.7160440075213843E-4</v>
      </c>
      <c r="AD82" s="19">
        <f t="shared" si="6"/>
        <v>9.9512048938429562E-4</v>
      </c>
      <c r="AE82" s="19">
        <f t="shared" si="6"/>
        <v>8.7625180755241511E-4</v>
      </c>
      <c r="AF82" s="19">
        <f t="shared" si="6"/>
        <v>3.5993701647926582E-4</v>
      </c>
      <c r="AG82" s="19">
        <f t="shared" si="6"/>
        <v>2.0069900787010515E-3</v>
      </c>
      <c r="AH82" s="19">
        <f t="shared" si="6"/>
        <v>2.0875083287975197E-3</v>
      </c>
      <c r="AI82" s="19">
        <f t="shared" si="6"/>
        <v>4.0292628493180426E-3</v>
      </c>
      <c r="AJ82" s="19">
        <f t="shared" si="6"/>
        <v>7.8438085354364342E-4</v>
      </c>
      <c r="AK82" s="19">
        <f t="shared" si="6"/>
        <v>3.6582590916304147E-4</v>
      </c>
      <c r="AL82" s="19">
        <f t="shared" si="6"/>
        <v>3.3526632268219094E-4</v>
      </c>
      <c r="AM82" s="19">
        <f t="shared" si="6"/>
        <v>8.7304371519046446E-4</v>
      </c>
      <c r="AN82" s="19">
        <f t="shared" si="6"/>
        <v>3.171011796393129E-3</v>
      </c>
      <c r="AO82" s="19">
        <f t="shared" si="6"/>
        <v>1.1217139525441198E-3</v>
      </c>
      <c r="AP82" s="19">
        <f t="shared" si="6"/>
        <v>6.4077365634087294E-2</v>
      </c>
      <c r="AQ82" s="19">
        <f t="shared" si="6"/>
        <v>1.7094227823664158E-2</v>
      </c>
      <c r="AR82" s="19">
        <f t="shared" si="6"/>
        <v>4.2299070228951526E-3</v>
      </c>
      <c r="AS82" s="19">
        <f t="shared" si="6"/>
        <v>3.3947074308166595E-3</v>
      </c>
      <c r="AT82" s="19">
        <f t="shared" si="6"/>
        <v>2.9008781671422696E-3</v>
      </c>
      <c r="AU82" s="19">
        <f t="shared" si="6"/>
        <v>2.9580308554553502E-3</v>
      </c>
      <c r="AV82" s="19">
        <f t="shared" si="6"/>
        <v>3.5776157969178621E-3</v>
      </c>
      <c r="AW82" s="19">
        <f t="shared" si="6"/>
        <v>3.7549487990548483E-4</v>
      </c>
      <c r="AX82" s="19">
        <f t="shared" si="6"/>
        <v>3.8712344428957607E-3</v>
      </c>
      <c r="AY82" s="19">
        <f t="shared" si="6"/>
        <v>7.3943854946747455E-3</v>
      </c>
      <c r="AZ82" s="19">
        <f t="shared" si="6"/>
        <v>4.4786345701646963E-3</v>
      </c>
      <c r="BA82" s="19">
        <f t="shared" si="6"/>
        <v>1.6044089406995969E-2</v>
      </c>
      <c r="BB82" s="19">
        <f t="shared" si="6"/>
        <v>8.157449348602493E-3</v>
      </c>
      <c r="BC82" s="19">
        <f t="shared" si="6"/>
        <v>1.864883922976803E-3</v>
      </c>
      <c r="BD82" s="19">
        <f t="shared" si="6"/>
        <v>7.535008406536869E-4</v>
      </c>
      <c r="BE82" s="19">
        <f t="shared" si="6"/>
        <v>2.1225470685829053E-2</v>
      </c>
      <c r="BF82" s="19">
        <f t="shared" si="6"/>
        <v>7.7710441011759352E-3</v>
      </c>
      <c r="BG82" s="19">
        <f t="shared" si="6"/>
        <v>2.2312543193925083E-3</v>
      </c>
      <c r="BH82" s="19">
        <f t="shared" si="6"/>
        <v>2.240955871937018E-3</v>
      </c>
      <c r="BI82" s="19">
        <f t="shared" si="6"/>
        <v>4.9595051767484591E-4</v>
      </c>
      <c r="BJ82" s="19">
        <f t="shared" si="6"/>
        <v>1.4429744173387949E-3</v>
      </c>
      <c r="BK82" s="19">
        <f t="shared" si="6"/>
        <v>6.2661378897925944E-3</v>
      </c>
      <c r="BL82" s="19">
        <f t="shared" si="6"/>
        <v>5.9419774580514199E-3</v>
      </c>
      <c r="BM82" s="19">
        <f t="shared" si="6"/>
        <v>6.058528594609214E-3</v>
      </c>
      <c r="BN82" s="19">
        <f t="shared" si="6"/>
        <v>2.4262892228371314E-3</v>
      </c>
      <c r="BO82" s="19">
        <f t="shared" si="6"/>
        <v>1.8221139986427251E-3</v>
      </c>
      <c r="BP82" s="19">
        <f t="shared" si="6"/>
        <v>0</v>
      </c>
      <c r="BQ82" s="19" t="e">
        <f t="shared" si="6"/>
        <v>#DIV/0!</v>
      </c>
    </row>
    <row r="83" spans="5:69" x14ac:dyDescent="0.35">
      <c r="E83" t="str">
        <f t="shared" si="2"/>
        <v>ISIC 19</v>
      </c>
      <c r="F83" s="19">
        <f t="shared" si="4"/>
        <v>2.0060371458261648E-2</v>
      </c>
      <c r="G83" s="19">
        <f t="shared" si="6"/>
        <v>1.0928264785945439E-2</v>
      </c>
      <c r="H83" s="19">
        <f t="shared" si="6"/>
        <v>4.4056243445800981E-2</v>
      </c>
      <c r="I83" s="19">
        <f t="shared" si="6"/>
        <v>1.1578567317228578E-2</v>
      </c>
      <c r="J83" s="19">
        <f t="shared" si="6"/>
        <v>1.9449314907411892E-3</v>
      </c>
      <c r="K83" s="19">
        <f t="shared" si="6"/>
        <v>1.4638140411578765E-3</v>
      </c>
      <c r="L83" s="19">
        <f t="shared" si="6"/>
        <v>2.9147280245997243E-3</v>
      </c>
      <c r="M83" s="19">
        <f t="shared" si="6"/>
        <v>2.6592447183267872E-3</v>
      </c>
      <c r="N83" s="19">
        <f t="shared" si="6"/>
        <v>1.3697065282060801E-3</v>
      </c>
      <c r="O83" s="19">
        <f t="shared" si="6"/>
        <v>0.12282905677453644</v>
      </c>
      <c r="P83" s="19">
        <f t="shared" si="6"/>
        <v>4.0002557712131216E-2</v>
      </c>
      <c r="Q83" s="19">
        <f t="shared" si="6"/>
        <v>1.3490994249454223E-3</v>
      </c>
      <c r="R83" s="19">
        <f t="shared" si="6"/>
        <v>1.8131080624482095E-3</v>
      </c>
      <c r="S83" s="19">
        <f t="shared" si="6"/>
        <v>1.2646264795775497E-2</v>
      </c>
      <c r="T83" s="19">
        <f t="shared" si="6"/>
        <v>1.2117110575526988E-2</v>
      </c>
      <c r="U83" s="19">
        <f t="shared" si="6"/>
        <v>1.6195608673990492E-3</v>
      </c>
      <c r="V83" s="19">
        <f t="shared" si="6"/>
        <v>4.4986436494887474E-4</v>
      </c>
      <c r="W83" s="19">
        <f t="shared" si="6"/>
        <v>1.7766402929222116E-3</v>
      </c>
      <c r="X83" s="19">
        <f t="shared" si="6"/>
        <v>1.35565816816832E-3</v>
      </c>
      <c r="Y83" s="19">
        <f t="shared" si="6"/>
        <v>8.9360273530738634E-4</v>
      </c>
      <c r="Z83" s="19">
        <f t="shared" si="6"/>
        <v>8.5316126238166009E-4</v>
      </c>
      <c r="AA83" s="19">
        <f t="shared" si="6"/>
        <v>2.7242515688316827E-3</v>
      </c>
      <c r="AB83" s="19">
        <f t="shared" si="6"/>
        <v>2.0171722881360326E-3</v>
      </c>
      <c r="AC83" s="19">
        <f t="shared" si="6"/>
        <v>1.5563094115956317E-2</v>
      </c>
      <c r="AD83" s="19">
        <f t="shared" si="6"/>
        <v>3.1666872965513348E-3</v>
      </c>
      <c r="AE83" s="19">
        <f t="shared" si="6"/>
        <v>6.9520541667250774E-3</v>
      </c>
      <c r="AF83" s="19">
        <f t="shared" si="6"/>
        <v>6.1926077090763924E-3</v>
      </c>
      <c r="AG83" s="19">
        <f t="shared" si="6"/>
        <v>4.1411234954852926E-3</v>
      </c>
      <c r="AH83" s="19">
        <f t="shared" si="6"/>
        <v>5.9022794324432382E-3</v>
      </c>
      <c r="AI83" s="19">
        <f t="shared" si="6"/>
        <v>3.1536422452711627E-3</v>
      </c>
      <c r="AJ83" s="19">
        <f t="shared" si="6"/>
        <v>4.1729746694803525E-2</v>
      </c>
      <c r="AK83" s="19">
        <f t="shared" si="6"/>
        <v>6.3076157363994398E-2</v>
      </c>
      <c r="AL83" s="19">
        <f t="shared" si="6"/>
        <v>0.15207754118594305</v>
      </c>
      <c r="AM83" s="19">
        <f t="shared" si="6"/>
        <v>8.2082048365659469E-3</v>
      </c>
      <c r="AN83" s="19">
        <f t="shared" si="6"/>
        <v>6.7634317094661866E-3</v>
      </c>
      <c r="AO83" s="19">
        <f t="shared" si="6"/>
        <v>1.6487986231381803E-3</v>
      </c>
      <c r="AP83" s="19">
        <f t="shared" si="6"/>
        <v>8.237800527756405E-4</v>
      </c>
      <c r="AQ83" s="19">
        <f t="shared" si="6"/>
        <v>2.4102637238147496E-3</v>
      </c>
      <c r="AR83" s="19">
        <f t="shared" si="6"/>
        <v>1.1364388064987088E-3</v>
      </c>
      <c r="AS83" s="19">
        <f t="shared" si="6"/>
        <v>8.2569881059623362E-4</v>
      </c>
      <c r="AT83" s="19">
        <f t="shared" si="6"/>
        <v>6.0140656624787592E-4</v>
      </c>
      <c r="AU83" s="19">
        <f t="shared" si="6"/>
        <v>1.4450860190858585E-3</v>
      </c>
      <c r="AV83" s="19">
        <f t="shared" si="6"/>
        <v>1.2812377479829707E-3</v>
      </c>
      <c r="AW83" s="19">
        <f t="shared" si="6"/>
        <v>4.998478712721731E-4</v>
      </c>
      <c r="AX83" s="19">
        <f t="shared" si="6"/>
        <v>1.4532602312532282E-3</v>
      </c>
      <c r="AY83" s="19">
        <f t="shared" si="6"/>
        <v>1.7137117562957102E-3</v>
      </c>
      <c r="AZ83" s="19">
        <f t="shared" si="6"/>
        <v>1.7088345194270309E-3</v>
      </c>
      <c r="BA83" s="19">
        <f t="shared" si="6"/>
        <v>2.1147563902359041E-3</v>
      </c>
      <c r="BB83" s="19">
        <f t="shared" si="6"/>
        <v>2.4432495794198374E-3</v>
      </c>
      <c r="BC83" s="19">
        <f t="shared" si="6"/>
        <v>4.0577044835402544E-3</v>
      </c>
      <c r="BD83" s="19">
        <f t="shared" si="6"/>
        <v>7.3616264703623118E-4</v>
      </c>
      <c r="BE83" s="19">
        <f t="shared" si="6"/>
        <v>1.9822808814766854E-3</v>
      </c>
      <c r="BF83" s="19">
        <f t="shared" si="6"/>
        <v>2.9785397635912901E-3</v>
      </c>
      <c r="BG83" s="19">
        <f t="shared" si="6"/>
        <v>3.0945438266053549E-3</v>
      </c>
      <c r="BH83" s="19">
        <f t="shared" si="6"/>
        <v>1.2926215368234614E-3</v>
      </c>
      <c r="BI83" s="19">
        <f t="shared" si="6"/>
        <v>1.0015549984179846E-3</v>
      </c>
      <c r="BJ83" s="19">
        <f t="shared" si="6"/>
        <v>1.430725259889989E-3</v>
      </c>
      <c r="BK83" s="19">
        <f t="shared" si="6"/>
        <v>2.0073968208943827E-3</v>
      </c>
      <c r="BL83" s="19">
        <f t="shared" si="6"/>
        <v>3.2842444395108474E-3</v>
      </c>
      <c r="BM83" s="19">
        <f t="shared" si="6"/>
        <v>2.5238189360229685E-3</v>
      </c>
      <c r="BN83" s="19">
        <f t="shared" si="6"/>
        <v>3.2709885469986914E-3</v>
      </c>
      <c r="BO83" s="19">
        <f t="shared" si="6"/>
        <v>3.1935601113121611E-3</v>
      </c>
      <c r="BP83" s="19">
        <f t="shared" si="6"/>
        <v>0</v>
      </c>
      <c r="BQ83" s="19" t="e">
        <f t="shared" si="6"/>
        <v>#DIV/0!</v>
      </c>
    </row>
    <row r="84" spans="5:69" x14ac:dyDescent="0.35">
      <c r="E84" t="str">
        <f t="shared" si="2"/>
        <v>ISIC 20</v>
      </c>
      <c r="F84" s="19">
        <f t="shared" si="4"/>
        <v>4.7266548676632616E-2</v>
      </c>
      <c r="G84" s="19">
        <f t="shared" si="6"/>
        <v>4.8182410661249684E-3</v>
      </c>
      <c r="H84" s="19">
        <f t="shared" si="6"/>
        <v>2.3300879024318284E-2</v>
      </c>
      <c r="I84" s="19">
        <f t="shared" si="6"/>
        <v>1.4059331584263172E-2</v>
      </c>
      <c r="J84" s="19">
        <f t="shared" si="6"/>
        <v>9.1667199828116344E-3</v>
      </c>
      <c r="K84" s="19">
        <f t="shared" si="6"/>
        <v>4.3361046917829382E-2</v>
      </c>
      <c r="L84" s="19">
        <f t="shared" si="6"/>
        <v>2.8938012936061921E-2</v>
      </c>
      <c r="M84" s="19">
        <f t="shared" si="6"/>
        <v>4.9613530860598845E-2</v>
      </c>
      <c r="N84" s="19">
        <f t="shared" si="6"/>
        <v>3.6481298056936305E-2</v>
      </c>
      <c r="O84" s="19">
        <f t="shared" si="6"/>
        <v>5.4824846295997272E-2</v>
      </c>
      <c r="P84" s="19">
        <f t="shared" si="6"/>
        <v>0.28661434474799902</v>
      </c>
      <c r="Q84" s="19">
        <f t="shared" si="6"/>
        <v>5.5660020204050975E-2</v>
      </c>
      <c r="R84" s="19">
        <f t="shared" si="6"/>
        <v>0.20571424615400591</v>
      </c>
      <c r="S84" s="19">
        <f t="shared" si="6"/>
        <v>2.6075782917822751E-2</v>
      </c>
      <c r="T84" s="19">
        <f t="shared" si="6"/>
        <v>2.1829363043133487E-2</v>
      </c>
      <c r="U84" s="19">
        <f t="shared" si="6"/>
        <v>1.3720875046430865E-2</v>
      </c>
      <c r="V84" s="19">
        <f t="shared" si="6"/>
        <v>9.3961166309279674E-3</v>
      </c>
      <c r="W84" s="19">
        <f t="shared" si="6"/>
        <v>1.6966057489927213E-2</v>
      </c>
      <c r="X84" s="19">
        <f t="shared" si="6"/>
        <v>7.3357680451491816E-3</v>
      </c>
      <c r="Y84" s="19">
        <f t="shared" si="6"/>
        <v>1.0884679637012467E-2</v>
      </c>
      <c r="Z84" s="19">
        <f t="shared" si="6"/>
        <v>1.0090958228432572E-2</v>
      </c>
      <c r="AA84" s="19">
        <f t="shared" si="6"/>
        <v>2.4562221325377956E-2</v>
      </c>
      <c r="AB84" s="19">
        <f t="shared" si="6"/>
        <v>9.2163342591905732E-3</v>
      </c>
      <c r="AC84" s="19">
        <f t="shared" si="6"/>
        <v>1.0908227821767848E-2</v>
      </c>
      <c r="AD84" s="19">
        <f t="shared" si="6"/>
        <v>1.9602371640495667E-2</v>
      </c>
      <c r="AE84" s="19">
        <f t="shared" si="6"/>
        <v>6.5538804281836914E-3</v>
      </c>
      <c r="AF84" s="19">
        <f t="shared" si="6"/>
        <v>8.8319270834168028E-3</v>
      </c>
      <c r="AG84" s="19">
        <f t="shared" si="6"/>
        <v>6.497092035515491E-3</v>
      </c>
      <c r="AH84" s="19">
        <f t="shared" si="6"/>
        <v>2.4341053278142985E-3</v>
      </c>
      <c r="AI84" s="19">
        <f t="shared" si="6"/>
        <v>9.6476518639142781E-4</v>
      </c>
      <c r="AJ84" s="19">
        <f t="shared" si="6"/>
        <v>1.6376710498580396E-3</v>
      </c>
      <c r="AK84" s="19">
        <f t="shared" si="6"/>
        <v>7.7632471110982868E-4</v>
      </c>
      <c r="AL84" s="19">
        <f t="shared" si="6"/>
        <v>1.1341417982187658E-3</v>
      </c>
      <c r="AM84" s="19">
        <f t="shared" si="6"/>
        <v>1.1841146772413752E-3</v>
      </c>
      <c r="AN84" s="19">
        <f t="shared" si="6"/>
        <v>4.1826160274205203E-4</v>
      </c>
      <c r="AO84" s="19">
        <f t="shared" si="6"/>
        <v>3.930589162310716E-3</v>
      </c>
      <c r="AP84" s="19">
        <f t="shared" si="6"/>
        <v>2.7014755381499574E-3</v>
      </c>
      <c r="AQ84" s="19">
        <f t="shared" si="6"/>
        <v>4.8833744659010619E-3</v>
      </c>
      <c r="AR84" s="19">
        <f t="shared" si="6"/>
        <v>4.0110784074622231E-4</v>
      </c>
      <c r="AS84" s="19">
        <f t="shared" si="6"/>
        <v>5.9114355459628548E-4</v>
      </c>
      <c r="AT84" s="19">
        <f t="shared" si="6"/>
        <v>1.7640656660097159E-4</v>
      </c>
      <c r="AU84" s="19">
        <f t="shared" si="6"/>
        <v>1.1175887023031128E-4</v>
      </c>
      <c r="AV84" s="19">
        <f t="shared" si="6"/>
        <v>2.3219148200612582E-4</v>
      </c>
      <c r="AW84" s="19">
        <f t="shared" si="6"/>
        <v>1.271235137064317E-3</v>
      </c>
      <c r="AX84" s="19">
        <f t="shared" si="6"/>
        <v>5.8168137237080359E-4</v>
      </c>
      <c r="AY84" s="19">
        <f t="shared" si="6"/>
        <v>3.5439544995227177E-3</v>
      </c>
      <c r="AZ84" s="19">
        <f t="shared" si="6"/>
        <v>6.8133094546251665E-3</v>
      </c>
      <c r="BA84" s="19">
        <f t="shared" si="6"/>
        <v>1.4627454060498527E-3</v>
      </c>
      <c r="BB84" s="19">
        <f t="shared" si="6"/>
        <v>5.7737865492328106E-3</v>
      </c>
      <c r="BC84" s="19">
        <f t="shared" si="6"/>
        <v>1.2750161922692417E-3</v>
      </c>
      <c r="BD84" s="19">
        <f t="shared" si="6"/>
        <v>4.0460522318767379E-4</v>
      </c>
      <c r="BE84" s="19">
        <f t="shared" si="6"/>
        <v>5.8889614140929095E-4</v>
      </c>
      <c r="BF84" s="19">
        <f t="shared" si="6"/>
        <v>7.1650452492493704E-3</v>
      </c>
      <c r="BG84" s="19">
        <f t="shared" si="6"/>
        <v>1.2346565138954778E-3</v>
      </c>
      <c r="BH84" s="19">
        <f t="shared" si="6"/>
        <v>9.7684761387074296E-4</v>
      </c>
      <c r="BI84" s="19">
        <f t="shared" si="6"/>
        <v>8.1521138510846514E-3</v>
      </c>
      <c r="BJ84" s="19">
        <f t="shared" si="6"/>
        <v>2.043419831024944E-3</v>
      </c>
      <c r="BK84" s="19">
        <f t="shared" si="6"/>
        <v>2.1317174025726237E-3</v>
      </c>
      <c r="BL84" s="19">
        <f t="shared" si="6"/>
        <v>3.1245454498517577E-3</v>
      </c>
      <c r="BM84" s="19">
        <f t="shared" si="6"/>
        <v>2.2401345061505407E-3</v>
      </c>
      <c r="BN84" s="19">
        <f t="shared" si="6"/>
        <v>4.0813312366571866E-3</v>
      </c>
      <c r="BO84" s="19">
        <f t="shared" si="6"/>
        <v>1.4525430559664069E-2</v>
      </c>
      <c r="BP84" s="19">
        <f t="shared" si="6"/>
        <v>9.0107583949856938E-7</v>
      </c>
      <c r="BQ84" s="19" t="e">
        <f t="shared" si="6"/>
        <v>#DIV/0!</v>
      </c>
    </row>
    <row r="85" spans="5:69" x14ac:dyDescent="0.35">
      <c r="E85" t="str">
        <f t="shared" si="2"/>
        <v>ISIC 21</v>
      </c>
      <c r="F85" s="19">
        <f t="shared" si="4"/>
        <v>3.5708875927400584E-3</v>
      </c>
      <c r="G85" s="19">
        <f t="shared" si="6"/>
        <v>6.7910374434460444E-6</v>
      </c>
      <c r="H85" s="19">
        <f t="shared" si="6"/>
        <v>3.350458433149575E-3</v>
      </c>
      <c r="I85" s="19">
        <f t="shared" si="6"/>
        <v>1.0449067576343223E-5</v>
      </c>
      <c r="J85" s="19">
        <f t="shared" si="6"/>
        <v>1.3664003348081079E-3</v>
      </c>
      <c r="K85" s="19">
        <f t="shared" si="6"/>
        <v>7.7475486946022661E-5</v>
      </c>
      <c r="L85" s="19">
        <f t="shared" si="6"/>
        <v>1.1790902343335806E-5</v>
      </c>
      <c r="M85" s="19">
        <f t="shared" si="6"/>
        <v>4.1813615272230043E-5</v>
      </c>
      <c r="N85" s="19">
        <f t="shared" si="6"/>
        <v>3.319159599853182E-6</v>
      </c>
      <c r="O85" s="19">
        <f t="shared" si="6"/>
        <v>2.0510518041762921E-5</v>
      </c>
      <c r="P85" s="19">
        <f t="shared" si="6"/>
        <v>2.6904422143227721E-3</v>
      </c>
      <c r="Q85" s="19">
        <f t="shared" si="6"/>
        <v>9.6308939471012475E-2</v>
      </c>
      <c r="R85" s="19">
        <f t="shared" si="6"/>
        <v>8.2068899337137298E-4</v>
      </c>
      <c r="S85" s="19">
        <f t="shared" si="6"/>
        <v>3.1394145438277932E-4</v>
      </c>
      <c r="T85" s="19">
        <f t="shared" si="6"/>
        <v>7.4990879121388796E-6</v>
      </c>
      <c r="U85" s="19">
        <f t="shared" si="6"/>
        <v>6.768007544321347E-6</v>
      </c>
      <c r="V85" s="19">
        <f t="shared" si="6"/>
        <v>2.2146684072763229E-5</v>
      </c>
      <c r="W85" s="19">
        <f t="shared" si="6"/>
        <v>2.1020335525214758E-5</v>
      </c>
      <c r="X85" s="19">
        <f t="shared" si="6"/>
        <v>6.4882966789317839E-6</v>
      </c>
      <c r="Y85" s="19">
        <f t="shared" si="6"/>
        <v>5.8001547032214064E-5</v>
      </c>
      <c r="Z85" s="19">
        <f t="shared" si="6"/>
        <v>7.5831875676167552E-6</v>
      </c>
      <c r="AA85" s="19">
        <f t="shared" si="6"/>
        <v>3.286087385033612E-4</v>
      </c>
      <c r="AB85" s="19">
        <f t="shared" si="6"/>
        <v>1.031527772673375E-5</v>
      </c>
      <c r="AC85" s="19">
        <f t="shared" si="6"/>
        <v>6.7166445681891536E-6</v>
      </c>
      <c r="AD85" s="19">
        <f t="shared" si="6"/>
        <v>9.735857852132225E-5</v>
      </c>
      <c r="AE85" s="19">
        <f t="shared" si="6"/>
        <v>9.6726294779044594E-5</v>
      </c>
      <c r="AF85" s="19">
        <f t="shared" si="6"/>
        <v>5.0081437252421554E-6</v>
      </c>
      <c r="AG85" s="19">
        <f t="shared" si="6"/>
        <v>1.0367454543504999E-5</v>
      </c>
      <c r="AH85" s="19">
        <f t="shared" si="6"/>
        <v>2.8345759706797165E-4</v>
      </c>
      <c r="AI85" s="19">
        <f t="shared" si="6"/>
        <v>5.1812017527065985E-5</v>
      </c>
      <c r="AJ85" s="19">
        <f t="shared" si="6"/>
        <v>1.0823172226819098E-5</v>
      </c>
      <c r="AK85" s="19">
        <f t="shared" si="6"/>
        <v>2.2377430697179099E-5</v>
      </c>
      <c r="AL85" s="19">
        <f t="shared" si="6"/>
        <v>2.2535392504125275E-5</v>
      </c>
      <c r="AM85" s="19">
        <f t="shared" si="6"/>
        <v>2.5283510968436018E-5</v>
      </c>
      <c r="AN85" s="19">
        <f t="shared" si="6"/>
        <v>9.6642928091930359E-6</v>
      </c>
      <c r="AO85" s="19">
        <f t="shared" si="6"/>
        <v>1.5622333139660363E-5</v>
      </c>
      <c r="AP85" s="19">
        <f t="shared" si="6"/>
        <v>3.8874219564702039E-6</v>
      </c>
      <c r="AQ85" s="19">
        <f t="shared" si="6"/>
        <v>1.1441380249438203E-5</v>
      </c>
      <c r="AR85" s="19">
        <f t="shared" si="6"/>
        <v>3.9756649216059013E-6</v>
      </c>
      <c r="AS85" s="19">
        <f t="shared" si="6"/>
        <v>1.617422072507695E-5</v>
      </c>
      <c r="AT85" s="19">
        <f t="shared" si="6"/>
        <v>1.2414841636689671E-5</v>
      </c>
      <c r="AU85" s="19">
        <f t="shared" si="6"/>
        <v>1.6909920560991544E-5</v>
      </c>
      <c r="AV85" s="19">
        <f t="shared" si="6"/>
        <v>2.199595832313114E-6</v>
      </c>
      <c r="AW85" s="19">
        <f t="shared" si="6"/>
        <v>2.5448805388203132E-6</v>
      </c>
      <c r="AX85" s="19">
        <f t="shared" si="6"/>
        <v>1.28758448029012E-4</v>
      </c>
      <c r="AY85" s="19">
        <f t="shared" si="6"/>
        <v>1.2136878850995994E-4</v>
      </c>
      <c r="AZ85" s="19">
        <f t="shared" si="6"/>
        <v>2.4436806524878157E-3</v>
      </c>
      <c r="BA85" s="19">
        <f t="shared" si="6"/>
        <v>1.7436645965734245E-4</v>
      </c>
      <c r="BB85" s="19">
        <f t="shared" si="6"/>
        <v>7.1122857306809735E-3</v>
      </c>
      <c r="BC85" s="19">
        <f t="shared" si="6"/>
        <v>9.9462900338173865E-5</v>
      </c>
      <c r="BD85" s="19">
        <f t="shared" si="6"/>
        <v>1.9469938734355924E-5</v>
      </c>
      <c r="BE85" s="19">
        <f t="shared" si="6"/>
        <v>4.1343735955104329E-6</v>
      </c>
      <c r="BF85" s="19">
        <f t="shared" si="6"/>
        <v>1.1230804896246429E-4</v>
      </c>
      <c r="BG85" s="19">
        <f t="shared" si="6"/>
        <v>4.8759207927799478E-4</v>
      </c>
      <c r="BH85" s="19">
        <f t="shared" si="6"/>
        <v>4.3977660205628141E-4</v>
      </c>
      <c r="BI85" s="19">
        <f t="shared" si="6"/>
        <v>3.9794369422114242E-2</v>
      </c>
      <c r="BJ85" s="19">
        <f t="shared" si="6"/>
        <v>5.2175493264546326E-3</v>
      </c>
      <c r="BK85" s="19">
        <f t="shared" si="6"/>
        <v>5.0616236826141215E-5</v>
      </c>
      <c r="BL85" s="19">
        <f t="shared" si="6"/>
        <v>1.437646980487347E-4</v>
      </c>
      <c r="BM85" s="19">
        <f t="shared" si="6"/>
        <v>2.3663919479835962E-4</v>
      </c>
      <c r="BN85" s="19">
        <f t="shared" si="6"/>
        <v>1.8165576863689463E-5</v>
      </c>
      <c r="BO85" s="19">
        <f t="shared" si="6"/>
        <v>8.0302814863537585E-5</v>
      </c>
      <c r="BP85" s="19">
        <f t="shared" si="6"/>
        <v>0</v>
      </c>
      <c r="BQ85" s="19" t="e">
        <f t="shared" si="6"/>
        <v>#DIV/0!</v>
      </c>
    </row>
    <row r="86" spans="5:69" x14ac:dyDescent="0.35">
      <c r="E86" t="str">
        <f t="shared" si="2"/>
        <v>ISIC 22</v>
      </c>
      <c r="F86" s="19">
        <f t="shared" si="4"/>
        <v>4.3042758376144966E-3</v>
      </c>
      <c r="G86" s="19">
        <f t="shared" si="6"/>
        <v>1.5984404382511125E-3</v>
      </c>
      <c r="H86" s="19">
        <f t="shared" si="6"/>
        <v>8.5096352738572838E-3</v>
      </c>
      <c r="I86" s="19">
        <f t="shared" si="6"/>
        <v>4.7422092752593429E-3</v>
      </c>
      <c r="J86" s="19">
        <f t="shared" si="6"/>
        <v>1.3572731638256679E-2</v>
      </c>
      <c r="K86" s="19">
        <f t="shared" si="6"/>
        <v>1.3167698825450038E-2</v>
      </c>
      <c r="L86" s="19">
        <f t="shared" si="6"/>
        <v>9.0591453716466971E-3</v>
      </c>
      <c r="M86" s="19">
        <f t="shared" si="6"/>
        <v>1.6331664331176991E-2</v>
      </c>
      <c r="N86" s="19">
        <f t="shared" si="6"/>
        <v>1.24031462313847E-2</v>
      </c>
      <c r="O86" s="19">
        <f t="shared" si="6"/>
        <v>5.7750010065040509E-3</v>
      </c>
      <c r="P86" s="19">
        <f t="shared" si="6"/>
        <v>1.5072066840400456E-2</v>
      </c>
      <c r="Q86" s="19">
        <f t="shared" si="6"/>
        <v>1.193907911556847E-2</v>
      </c>
      <c r="R86" s="19">
        <f t="shared" si="6"/>
        <v>0.13696602379105777</v>
      </c>
      <c r="S86" s="19">
        <f t="shared" si="6"/>
        <v>1.3092666971118565E-2</v>
      </c>
      <c r="T86" s="19">
        <f t="shared" si="6"/>
        <v>4.4150955374764964E-3</v>
      </c>
      <c r="U86" s="19">
        <f t="shared" si="6"/>
        <v>1.3290616470268423E-2</v>
      </c>
      <c r="V86" s="19">
        <f t="shared" si="6"/>
        <v>1.1283436255558369E-2</v>
      </c>
      <c r="W86" s="19">
        <f t="shared" si="6"/>
        <v>2.6538135242307123E-2</v>
      </c>
      <c r="X86" s="19">
        <f t="shared" si="6"/>
        <v>1.9948362796223872E-2</v>
      </c>
      <c r="Y86" s="19">
        <f t="shared" si="6"/>
        <v>4.1529210083446698E-2</v>
      </c>
      <c r="Z86" s="19">
        <f t="shared" si="6"/>
        <v>1.7196668284413345E-2</v>
      </c>
      <c r="AA86" s="19">
        <f t="shared" si="6"/>
        <v>2.2669821297281192E-2</v>
      </c>
      <c r="AB86" s="19">
        <f t="shared" si="6"/>
        <v>1.6268320327816145E-2</v>
      </c>
      <c r="AC86" s="19">
        <f t="shared" si="6"/>
        <v>1.7970498346406775E-3</v>
      </c>
      <c r="AD86" s="19">
        <f t="shared" si="6"/>
        <v>2.6978098301038518E-3</v>
      </c>
      <c r="AE86" s="19">
        <f t="shared" ref="G86:BQ90" si="7">AE15/AE$69</f>
        <v>5.6105025130505012E-3</v>
      </c>
      <c r="AF86" s="19">
        <f t="shared" si="7"/>
        <v>2.2721291841901043E-2</v>
      </c>
      <c r="AG86" s="19">
        <f t="shared" si="7"/>
        <v>1.4208631956854914E-2</v>
      </c>
      <c r="AH86" s="19">
        <f t="shared" si="7"/>
        <v>4.3291096905197796E-3</v>
      </c>
      <c r="AI86" s="19">
        <f t="shared" si="7"/>
        <v>4.1199899536024506E-3</v>
      </c>
      <c r="AJ86" s="19">
        <f t="shared" si="7"/>
        <v>6.6824295806252806E-3</v>
      </c>
      <c r="AK86" s="19">
        <f t="shared" si="7"/>
        <v>1.0629689424213136E-3</v>
      </c>
      <c r="AL86" s="19">
        <f t="shared" si="7"/>
        <v>1.6793475023706146E-3</v>
      </c>
      <c r="AM86" s="19">
        <f t="shared" si="7"/>
        <v>2.0352689296647742E-3</v>
      </c>
      <c r="AN86" s="19">
        <f t="shared" si="7"/>
        <v>1.8859979792637991E-3</v>
      </c>
      <c r="AO86" s="19">
        <f t="shared" si="7"/>
        <v>1.2686720906933925E-3</v>
      </c>
      <c r="AP86" s="19">
        <f t="shared" si="7"/>
        <v>2.2403566137133828E-3</v>
      </c>
      <c r="AQ86" s="19">
        <f t="shared" si="7"/>
        <v>2.7172472361412254E-3</v>
      </c>
      <c r="AR86" s="19">
        <f t="shared" si="7"/>
        <v>3.1881491776387222E-3</v>
      </c>
      <c r="AS86" s="19">
        <f t="shared" si="7"/>
        <v>9.3188692797931366E-4</v>
      </c>
      <c r="AT86" s="19">
        <f t="shared" si="7"/>
        <v>4.8867019998615022E-4</v>
      </c>
      <c r="AU86" s="19">
        <f t="shared" si="7"/>
        <v>5.9433075008426652E-4</v>
      </c>
      <c r="AV86" s="19">
        <f t="shared" si="7"/>
        <v>8.3557817288479883E-4</v>
      </c>
      <c r="AW86" s="19">
        <f t="shared" si="7"/>
        <v>8.1399638655168713E-4</v>
      </c>
      <c r="AX86" s="19">
        <f t="shared" si="7"/>
        <v>1.255687182231353E-3</v>
      </c>
      <c r="AY86" s="19">
        <f t="shared" si="7"/>
        <v>4.3393667663795248E-3</v>
      </c>
      <c r="AZ86" s="19">
        <f t="shared" si="7"/>
        <v>1.8732710074946402E-3</v>
      </c>
      <c r="BA86" s="19">
        <f t="shared" si="7"/>
        <v>2.6672580984784745E-3</v>
      </c>
      <c r="BB86" s="19">
        <f t="shared" si="7"/>
        <v>3.9447981172110276E-3</v>
      </c>
      <c r="BC86" s="19">
        <f t="shared" si="7"/>
        <v>2.0809020685010268E-3</v>
      </c>
      <c r="BD86" s="19">
        <f t="shared" si="7"/>
        <v>3.3560773957066797E-4</v>
      </c>
      <c r="BE86" s="19">
        <f t="shared" si="7"/>
        <v>1.4829292218433276E-3</v>
      </c>
      <c r="BF86" s="19">
        <f t="shared" si="7"/>
        <v>6.5992594077216356E-3</v>
      </c>
      <c r="BG86" s="19">
        <f t="shared" si="7"/>
        <v>7.1784839872420458E-4</v>
      </c>
      <c r="BH86" s="19">
        <f t="shared" si="7"/>
        <v>3.5353237186792159E-4</v>
      </c>
      <c r="BI86" s="19">
        <f t="shared" si="7"/>
        <v>2.1979477002082299E-3</v>
      </c>
      <c r="BJ86" s="19">
        <f t="shared" si="7"/>
        <v>1.5527434369887216E-3</v>
      </c>
      <c r="BK86" s="19">
        <f t="shared" si="7"/>
        <v>1.4071060122194444E-3</v>
      </c>
      <c r="BL86" s="19">
        <f t="shared" si="7"/>
        <v>1.7249093214181629E-3</v>
      </c>
      <c r="BM86" s="19">
        <f t="shared" si="7"/>
        <v>1.4707869869887507E-3</v>
      </c>
      <c r="BN86" s="19">
        <f t="shared" si="7"/>
        <v>1.1778402076878301E-2</v>
      </c>
      <c r="BO86" s="19">
        <f t="shared" si="7"/>
        <v>2.8355861821378744E-3</v>
      </c>
      <c r="BP86" s="19">
        <f t="shared" si="7"/>
        <v>1.1263447993732117E-6</v>
      </c>
      <c r="BQ86" s="19" t="e">
        <f t="shared" si="7"/>
        <v>#DIV/0!</v>
      </c>
    </row>
    <row r="87" spans="5:69" x14ac:dyDescent="0.35">
      <c r="E87" t="str">
        <f t="shared" si="2"/>
        <v>ISIC 23</v>
      </c>
      <c r="F87" s="19">
        <f t="shared" si="4"/>
        <v>3.4982112939572897E-3</v>
      </c>
      <c r="G87" s="19">
        <f t="shared" si="7"/>
        <v>9.9488698546484552E-4</v>
      </c>
      <c r="H87" s="19">
        <f t="shared" si="7"/>
        <v>4.9002158275688445E-3</v>
      </c>
      <c r="I87" s="19">
        <f t="shared" si="7"/>
        <v>6.541227463084223E-3</v>
      </c>
      <c r="J87" s="19">
        <f t="shared" si="7"/>
        <v>4.44810116580374E-3</v>
      </c>
      <c r="K87" s="19">
        <f t="shared" si="7"/>
        <v>1.8766227531017039E-3</v>
      </c>
      <c r="L87" s="19">
        <f t="shared" si="7"/>
        <v>1.3315152157777543E-2</v>
      </c>
      <c r="M87" s="19">
        <f t="shared" si="7"/>
        <v>8.7043168857168726E-4</v>
      </c>
      <c r="N87" s="19">
        <f t="shared" si="7"/>
        <v>3.9719276544909743E-4</v>
      </c>
      <c r="O87" s="19">
        <f t="shared" si="7"/>
        <v>5.1342458065832346E-4</v>
      </c>
      <c r="P87" s="19">
        <f t="shared" si="7"/>
        <v>4.7939953870722828E-3</v>
      </c>
      <c r="Q87" s="19">
        <f t="shared" si="7"/>
        <v>3.3750236035523335E-3</v>
      </c>
      <c r="R87" s="19">
        <f t="shared" si="7"/>
        <v>5.6019773766298256E-3</v>
      </c>
      <c r="S87" s="19">
        <f t="shared" si="7"/>
        <v>0.13395709474276932</v>
      </c>
      <c r="T87" s="19">
        <f t="shared" si="7"/>
        <v>6.8280851865065318E-3</v>
      </c>
      <c r="U87" s="19">
        <f t="shared" si="7"/>
        <v>5.7767511566058135E-3</v>
      </c>
      <c r="V87" s="19">
        <f t="shared" si="7"/>
        <v>4.2308357386742941E-3</v>
      </c>
      <c r="W87" s="19">
        <f t="shared" si="7"/>
        <v>7.1972784956252193E-3</v>
      </c>
      <c r="X87" s="19">
        <f t="shared" si="7"/>
        <v>3.1753414160643821E-3</v>
      </c>
      <c r="Y87" s="19">
        <f t="shared" si="7"/>
        <v>6.0235201841671365E-3</v>
      </c>
      <c r="Z87" s="19">
        <f t="shared" si="7"/>
        <v>4.0941840321661966E-3</v>
      </c>
      <c r="AA87" s="19">
        <f t="shared" si="7"/>
        <v>7.2483590595826238E-3</v>
      </c>
      <c r="AB87" s="19">
        <f t="shared" si="7"/>
        <v>4.1829860372851633E-3</v>
      </c>
      <c r="AC87" s="19">
        <f t="shared" si="7"/>
        <v>3.0420609683062222E-3</v>
      </c>
      <c r="AD87" s="19">
        <f t="shared" si="7"/>
        <v>4.612588862323388E-3</v>
      </c>
      <c r="AE87" s="19">
        <f t="shared" si="7"/>
        <v>3.1639850370784135E-3</v>
      </c>
      <c r="AF87" s="19">
        <f t="shared" si="7"/>
        <v>5.1566541831028184E-2</v>
      </c>
      <c r="AG87" s="19">
        <f t="shared" si="7"/>
        <v>3.175316993798913E-3</v>
      </c>
      <c r="AH87" s="19">
        <f t="shared" si="7"/>
        <v>1.3829377091990733E-3</v>
      </c>
      <c r="AI87" s="19">
        <f t="shared" si="7"/>
        <v>7.5765418511260045E-4</v>
      </c>
      <c r="AJ87" s="19">
        <f t="shared" si="7"/>
        <v>7.9232147236331981E-4</v>
      </c>
      <c r="AK87" s="19">
        <f t="shared" si="7"/>
        <v>4.4763058255419436E-4</v>
      </c>
      <c r="AL87" s="19">
        <f t="shared" si="7"/>
        <v>1.579990716088486E-4</v>
      </c>
      <c r="AM87" s="19">
        <f t="shared" si="7"/>
        <v>6.0179911621132971E-4</v>
      </c>
      <c r="AN87" s="19">
        <f t="shared" si="7"/>
        <v>8.4281623335985775E-5</v>
      </c>
      <c r="AO87" s="19">
        <f t="shared" si="7"/>
        <v>1.5148929105125201E-3</v>
      </c>
      <c r="AP87" s="19">
        <f t="shared" si="7"/>
        <v>1.5853613542477578E-4</v>
      </c>
      <c r="AQ87" s="19">
        <f t="shared" si="7"/>
        <v>1.9772638825437574E-4</v>
      </c>
      <c r="AR87" s="19">
        <f t="shared" si="7"/>
        <v>8.5600408925534807E-4</v>
      </c>
      <c r="AS87" s="19">
        <f t="shared" si="7"/>
        <v>1.4988756882712028E-4</v>
      </c>
      <c r="AT87" s="19">
        <f t="shared" si="7"/>
        <v>8.3062211223403838E-5</v>
      </c>
      <c r="AU87" s="19">
        <f t="shared" si="7"/>
        <v>9.4228067056929118E-6</v>
      </c>
      <c r="AV87" s="19">
        <f t="shared" si="7"/>
        <v>8.2136127299301906E-5</v>
      </c>
      <c r="AW87" s="19">
        <f t="shared" si="7"/>
        <v>1.7423713712247115E-3</v>
      </c>
      <c r="AX87" s="19">
        <f t="shared" si="7"/>
        <v>3.3835144661262229E-4</v>
      </c>
      <c r="AY87" s="19">
        <f t="shared" si="7"/>
        <v>1.1338111904212376E-3</v>
      </c>
      <c r="AZ87" s="19">
        <f t="shared" si="7"/>
        <v>2.0751800989588006E-3</v>
      </c>
      <c r="BA87" s="19">
        <f t="shared" si="7"/>
        <v>6.1097876422910977E-4</v>
      </c>
      <c r="BB87" s="19">
        <f t="shared" si="7"/>
        <v>9.9985084145251101E-4</v>
      </c>
      <c r="BC87" s="19">
        <f t="shared" si="7"/>
        <v>6.3391688538200848E-4</v>
      </c>
      <c r="BD87" s="19">
        <f t="shared" si="7"/>
        <v>1.660629446065321E-4</v>
      </c>
      <c r="BE87" s="19">
        <f t="shared" si="7"/>
        <v>5.9292967662442316E-5</v>
      </c>
      <c r="BF87" s="19">
        <f t="shared" si="7"/>
        <v>3.0723167174562861E-3</v>
      </c>
      <c r="BG87" s="19">
        <f t="shared" si="7"/>
        <v>5.3955713430462902E-4</v>
      </c>
      <c r="BH87" s="19">
        <f t="shared" si="7"/>
        <v>4.5273451515077202E-4</v>
      </c>
      <c r="BI87" s="19">
        <f t="shared" si="7"/>
        <v>9.4670558219161745E-4</v>
      </c>
      <c r="BJ87" s="19">
        <f t="shared" si="7"/>
        <v>3.8268261459626762E-4</v>
      </c>
      <c r="BK87" s="19">
        <f t="shared" si="7"/>
        <v>8.6700919946932861E-4</v>
      </c>
      <c r="BL87" s="19">
        <f t="shared" si="7"/>
        <v>1.1421059293902579E-3</v>
      </c>
      <c r="BM87" s="19">
        <f t="shared" si="7"/>
        <v>1.2325685351826045E-3</v>
      </c>
      <c r="BN87" s="19">
        <f t="shared" si="7"/>
        <v>3.4348736426167595E-3</v>
      </c>
      <c r="BO87" s="19">
        <f t="shared" si="7"/>
        <v>2.1145723320587801E-3</v>
      </c>
      <c r="BP87" s="19">
        <f t="shared" si="7"/>
        <v>0</v>
      </c>
      <c r="BQ87" s="19" t="e">
        <f t="shared" si="7"/>
        <v>#DIV/0!</v>
      </c>
    </row>
    <row r="88" spans="5:69" x14ac:dyDescent="0.35">
      <c r="E88" t="str">
        <f t="shared" si="2"/>
        <v>ISIC 24</v>
      </c>
      <c r="F88" s="19">
        <f t="shared" si="4"/>
        <v>4.0267959654854843E-4</v>
      </c>
      <c r="G88" s="19">
        <f t="shared" si="7"/>
        <v>4.9383575409059203E-4</v>
      </c>
      <c r="H88" s="19">
        <f t="shared" si="7"/>
        <v>5.0589597303598514E-4</v>
      </c>
      <c r="I88" s="19">
        <f t="shared" si="7"/>
        <v>9.0762379532811077E-3</v>
      </c>
      <c r="J88" s="19">
        <f t="shared" si="7"/>
        <v>1.07245814457949E-3</v>
      </c>
      <c r="K88" s="19">
        <f t="shared" si="7"/>
        <v>1.1339267058260386E-3</v>
      </c>
      <c r="L88" s="19">
        <f t="shared" si="7"/>
        <v>3.4206340791008375E-3</v>
      </c>
      <c r="M88" s="19">
        <f t="shared" si="7"/>
        <v>2.4964815835379099E-3</v>
      </c>
      <c r="N88" s="19">
        <f t="shared" si="7"/>
        <v>2.3701565509284929E-3</v>
      </c>
      <c r="O88" s="19">
        <f t="shared" si="7"/>
        <v>1.7635406553037736E-3</v>
      </c>
      <c r="P88" s="19">
        <f t="shared" si="7"/>
        <v>9.9135781824668673E-3</v>
      </c>
      <c r="Q88" s="19">
        <f t="shared" si="7"/>
        <v>2.7378435491249224E-3</v>
      </c>
      <c r="R88" s="19">
        <f t="shared" si="7"/>
        <v>8.5926576065750507E-3</v>
      </c>
      <c r="S88" s="19">
        <f t="shared" si="7"/>
        <v>1.3354275491234711E-2</v>
      </c>
      <c r="T88" s="19">
        <f t="shared" si="7"/>
        <v>0.3079587789894711</v>
      </c>
      <c r="U88" s="19">
        <f t="shared" si="7"/>
        <v>0.13963440436819341</v>
      </c>
      <c r="V88" s="19">
        <f t="shared" si="7"/>
        <v>1.1800024200686635E-2</v>
      </c>
      <c r="W88" s="19">
        <f t="shared" si="7"/>
        <v>7.8241447935946895E-2</v>
      </c>
      <c r="X88" s="19">
        <f t="shared" si="7"/>
        <v>5.428893792916769E-2</v>
      </c>
      <c r="Y88" s="19">
        <f t="shared" si="7"/>
        <v>4.066283517655192E-2</v>
      </c>
      <c r="Z88" s="19">
        <f t="shared" si="7"/>
        <v>2.6160048650361128E-2</v>
      </c>
      <c r="AA88" s="19">
        <f t="shared" si="7"/>
        <v>2.7822173338844496E-2</v>
      </c>
      <c r="AB88" s="19">
        <f t="shared" si="7"/>
        <v>3.4621285006275974E-2</v>
      </c>
      <c r="AC88" s="19">
        <f t="shared" si="7"/>
        <v>1.4903506384592521E-3</v>
      </c>
      <c r="AD88" s="19">
        <f t="shared" si="7"/>
        <v>4.5326028182594022E-3</v>
      </c>
      <c r="AE88" s="19">
        <f t="shared" si="7"/>
        <v>1.4597960444660591E-2</v>
      </c>
      <c r="AF88" s="19">
        <f t="shared" si="7"/>
        <v>1.3248667750875675E-2</v>
      </c>
      <c r="AG88" s="19">
        <f t="shared" si="7"/>
        <v>2.3944559397738943E-3</v>
      </c>
      <c r="AH88" s="19">
        <f t="shared" si="7"/>
        <v>1.2349059910425127E-3</v>
      </c>
      <c r="AI88" s="19">
        <f t="shared" si="7"/>
        <v>3.5545685713734589E-4</v>
      </c>
      <c r="AJ88" s="19">
        <f t="shared" si="7"/>
        <v>9.661448815940425E-4</v>
      </c>
      <c r="AK88" s="19">
        <f t="shared" si="7"/>
        <v>9.0985157779739195E-5</v>
      </c>
      <c r="AL88" s="19">
        <f t="shared" si="7"/>
        <v>2.9991340209951114E-5</v>
      </c>
      <c r="AM88" s="19">
        <f t="shared" si="7"/>
        <v>6.2532115912589006E-4</v>
      </c>
      <c r="AN88" s="19">
        <f t="shared" si="7"/>
        <v>6.2031274775285522E-5</v>
      </c>
      <c r="AO88" s="19">
        <f t="shared" si="7"/>
        <v>7.5795367386469054E-5</v>
      </c>
      <c r="AP88" s="19">
        <f t="shared" si="7"/>
        <v>4.3440173353574316E-4</v>
      </c>
      <c r="AQ88" s="19">
        <f t="shared" si="7"/>
        <v>2.0433338248292455E-4</v>
      </c>
      <c r="AR88" s="19">
        <f t="shared" si="7"/>
        <v>7.0238974211632335E-4</v>
      </c>
      <c r="AS88" s="19">
        <f t="shared" si="7"/>
        <v>1.1120503135648714E-4</v>
      </c>
      <c r="AT88" s="19">
        <f t="shared" si="7"/>
        <v>2.6651656619378173E-5</v>
      </c>
      <c r="AU88" s="19">
        <f t="shared" si="7"/>
        <v>1.6800353041157906E-6</v>
      </c>
      <c r="AV88" s="19">
        <f t="shared" si="7"/>
        <v>1.5719062899213232E-5</v>
      </c>
      <c r="AW88" s="19">
        <f t="shared" si="7"/>
        <v>4.5873875566649388E-4</v>
      </c>
      <c r="AX88" s="19">
        <f t="shared" si="7"/>
        <v>3.2258987851026955E-4</v>
      </c>
      <c r="AY88" s="19">
        <f t="shared" si="7"/>
        <v>2.9072715618344491E-3</v>
      </c>
      <c r="AZ88" s="19">
        <f t="shared" si="7"/>
        <v>1.1408192899863506E-3</v>
      </c>
      <c r="BA88" s="19">
        <f t="shared" si="7"/>
        <v>6.2105254278141289E-4</v>
      </c>
      <c r="BB88" s="19">
        <f t="shared" si="7"/>
        <v>1.5154393466453265E-3</v>
      </c>
      <c r="BC88" s="19">
        <f t="shared" si="7"/>
        <v>7.3824383066359398E-4</v>
      </c>
      <c r="BD88" s="19">
        <f t="shared" si="7"/>
        <v>8.2498536024040972E-5</v>
      </c>
      <c r="BE88" s="19">
        <f t="shared" si="7"/>
        <v>7.6637169087510471E-6</v>
      </c>
      <c r="BF88" s="19">
        <f t="shared" si="7"/>
        <v>9.9560578069768043E-4</v>
      </c>
      <c r="BG88" s="19">
        <f t="shared" si="7"/>
        <v>1.6712182986814583E-4</v>
      </c>
      <c r="BH88" s="19">
        <f t="shared" si="7"/>
        <v>6.8854505367327564E-5</v>
      </c>
      <c r="BI88" s="19">
        <f t="shared" si="7"/>
        <v>1.1779348833786123E-3</v>
      </c>
      <c r="BJ88" s="19">
        <f t="shared" si="7"/>
        <v>8.402803660533477E-6</v>
      </c>
      <c r="BK88" s="19">
        <f t="shared" si="7"/>
        <v>2.6690867739900028E-4</v>
      </c>
      <c r="BL88" s="19">
        <f t="shared" si="7"/>
        <v>9.1510903773436091E-5</v>
      </c>
      <c r="BM88" s="19">
        <f t="shared" si="7"/>
        <v>9.0931956132562488E-5</v>
      </c>
      <c r="BN88" s="19">
        <f t="shared" si="7"/>
        <v>7.2879504569432398E-3</v>
      </c>
      <c r="BO88" s="19">
        <f t="shared" si="7"/>
        <v>5.8614893509088568E-4</v>
      </c>
      <c r="BP88" s="19">
        <f t="shared" si="7"/>
        <v>0</v>
      </c>
      <c r="BQ88" s="19" t="e">
        <f t="shared" si="7"/>
        <v>#DIV/0!</v>
      </c>
    </row>
    <row r="89" spans="5:69" x14ac:dyDescent="0.35">
      <c r="E89" t="str">
        <f t="shared" si="2"/>
        <v>ISIC 25</v>
      </c>
      <c r="F89" s="19">
        <f t="shared" si="4"/>
        <v>4.865709692370674E-3</v>
      </c>
      <c r="G89" s="19">
        <f t="shared" si="7"/>
        <v>2.7253282140229404E-3</v>
      </c>
      <c r="H89" s="19">
        <f t="shared" si="7"/>
        <v>7.0793366749726605E-3</v>
      </c>
      <c r="I89" s="19">
        <f t="shared" si="7"/>
        <v>1.1589572186271747E-2</v>
      </c>
      <c r="J89" s="19">
        <f t="shared" si="7"/>
        <v>6.9096583242194689E-3</v>
      </c>
      <c r="K89" s="19">
        <f t="shared" si="7"/>
        <v>5.0525012020773913E-3</v>
      </c>
      <c r="L89" s="19">
        <f t="shared" si="7"/>
        <v>1.3496341851341321E-2</v>
      </c>
      <c r="M89" s="19">
        <f t="shared" si="7"/>
        <v>5.4887170292368887E-3</v>
      </c>
      <c r="N89" s="19">
        <f t="shared" si="7"/>
        <v>3.5386390283934739E-3</v>
      </c>
      <c r="O89" s="19">
        <f t="shared" si="7"/>
        <v>5.9302193140071983E-3</v>
      </c>
      <c r="P89" s="19">
        <f t="shared" si="7"/>
        <v>7.1768990835729442E-3</v>
      </c>
      <c r="Q89" s="19">
        <f t="shared" si="7"/>
        <v>2.3352033891035806E-3</v>
      </c>
      <c r="R89" s="19">
        <f t="shared" si="7"/>
        <v>1.4563479647486039E-2</v>
      </c>
      <c r="S89" s="19">
        <f t="shared" si="7"/>
        <v>1.0817700413379644E-2</v>
      </c>
      <c r="T89" s="19">
        <f t="shared" si="7"/>
        <v>2.7261081920217055E-2</v>
      </c>
      <c r="U89" s="19">
        <f t="shared" si="7"/>
        <v>0.18057809613240575</v>
      </c>
      <c r="V89" s="19">
        <f t="shared" si="7"/>
        <v>1.550967254064145E-2</v>
      </c>
      <c r="W89" s="19">
        <f t="shared" si="7"/>
        <v>4.2894756435109128E-2</v>
      </c>
      <c r="X89" s="19">
        <f t="shared" si="7"/>
        <v>9.444619358826177E-2</v>
      </c>
      <c r="Y89" s="19">
        <f t="shared" si="7"/>
        <v>5.4209761500352428E-2</v>
      </c>
      <c r="Z89" s="19">
        <f t="shared" si="7"/>
        <v>5.1197943523789299E-2</v>
      </c>
      <c r="AA89" s="19">
        <f t="shared" si="7"/>
        <v>2.7931145392864166E-2</v>
      </c>
      <c r="AB89" s="19">
        <f t="shared" si="7"/>
        <v>5.943809582002399E-2</v>
      </c>
      <c r="AC89" s="19">
        <f t="shared" si="7"/>
        <v>5.7761323505878693E-3</v>
      </c>
      <c r="AD89" s="19">
        <f t="shared" si="7"/>
        <v>1.1730441964515151E-2</v>
      </c>
      <c r="AE89" s="19">
        <f t="shared" si="7"/>
        <v>1.4512826208620393E-2</v>
      </c>
      <c r="AF89" s="19">
        <f t="shared" si="7"/>
        <v>3.6562350463736147E-2</v>
      </c>
      <c r="AG89" s="19">
        <f t="shared" si="7"/>
        <v>7.3786807215265498E-3</v>
      </c>
      <c r="AH89" s="19">
        <f t="shared" si="7"/>
        <v>2.2926944304045177E-3</v>
      </c>
      <c r="AI89" s="19">
        <f t="shared" si="7"/>
        <v>1.0704327930844339E-3</v>
      </c>
      <c r="AJ89" s="19">
        <f t="shared" si="7"/>
        <v>2.7301225326317284E-3</v>
      </c>
      <c r="AK89" s="19">
        <f t="shared" si="7"/>
        <v>2.9303778293925014E-3</v>
      </c>
      <c r="AL89" s="19">
        <f t="shared" si="7"/>
        <v>6.0920956985129743E-4</v>
      </c>
      <c r="AM89" s="19">
        <f t="shared" si="7"/>
        <v>2.5748581497294677E-3</v>
      </c>
      <c r="AN89" s="19">
        <f t="shared" si="7"/>
        <v>6.3301117900214378E-4</v>
      </c>
      <c r="AO89" s="19">
        <f t="shared" si="7"/>
        <v>1.4245910909249377E-3</v>
      </c>
      <c r="AP89" s="19">
        <f t="shared" si="7"/>
        <v>7.424975936858089E-4</v>
      </c>
      <c r="AQ89" s="19">
        <f t="shared" si="7"/>
        <v>7.6915081592350066E-4</v>
      </c>
      <c r="AR89" s="19">
        <f t="shared" si="7"/>
        <v>2.1663030659392424E-3</v>
      </c>
      <c r="AS89" s="19">
        <f t="shared" si="7"/>
        <v>9.3729124843715381E-4</v>
      </c>
      <c r="AT89" s="19">
        <f t="shared" si="7"/>
        <v>2.0582649280031693E-4</v>
      </c>
      <c r="AU89" s="19">
        <f t="shared" si="7"/>
        <v>1.5839811117283008E-4</v>
      </c>
      <c r="AV89" s="19">
        <f t="shared" si="7"/>
        <v>3.22643154525148E-4</v>
      </c>
      <c r="AW89" s="19">
        <f t="shared" si="7"/>
        <v>1.1767925048768117E-3</v>
      </c>
      <c r="AX89" s="19">
        <f t="shared" si="7"/>
        <v>8.5227834324373751E-4</v>
      </c>
      <c r="AY89" s="19">
        <f t="shared" si="7"/>
        <v>4.4044122445393583E-3</v>
      </c>
      <c r="AZ89" s="19">
        <f t="shared" si="7"/>
        <v>1.4533503799757899E-3</v>
      </c>
      <c r="BA89" s="19">
        <f t="shared" si="7"/>
        <v>2.1768370743224545E-3</v>
      </c>
      <c r="BB89" s="19">
        <f t="shared" si="7"/>
        <v>2.1230903850024481E-3</v>
      </c>
      <c r="BC89" s="19">
        <f t="shared" si="7"/>
        <v>2.2083673210367854E-3</v>
      </c>
      <c r="BD89" s="19">
        <f t="shared" si="7"/>
        <v>4.4176864639230214E-4</v>
      </c>
      <c r="BE89" s="19">
        <f t="shared" si="7"/>
        <v>6.5514695731783623E-4</v>
      </c>
      <c r="BF89" s="19">
        <f t="shared" si="7"/>
        <v>5.3788506160360842E-3</v>
      </c>
      <c r="BG89" s="19">
        <f t="shared" si="7"/>
        <v>2.4191602635967478E-3</v>
      </c>
      <c r="BH89" s="19">
        <f t="shared" si="7"/>
        <v>6.1903017900894679E-4</v>
      </c>
      <c r="BI89" s="19">
        <f t="shared" si="7"/>
        <v>5.5019437771357585E-4</v>
      </c>
      <c r="BJ89" s="19">
        <f t="shared" si="7"/>
        <v>6.9539117758281104E-4</v>
      </c>
      <c r="BK89" s="19">
        <f t="shared" si="7"/>
        <v>1.3283273579110892E-3</v>
      </c>
      <c r="BL89" s="19">
        <f t="shared" si="7"/>
        <v>1.4016835513779424E-3</v>
      </c>
      <c r="BM89" s="19">
        <f t="shared" si="7"/>
        <v>9.8587196680833991E-4</v>
      </c>
      <c r="BN89" s="19">
        <f t="shared" si="7"/>
        <v>1.1491701885507898E-2</v>
      </c>
      <c r="BO89" s="19">
        <f t="shared" si="7"/>
        <v>1.6449412067698901E-3</v>
      </c>
      <c r="BP89" s="19">
        <f t="shared" si="7"/>
        <v>0</v>
      </c>
      <c r="BQ89" s="19" t="e">
        <f t="shared" si="7"/>
        <v>#DIV/0!</v>
      </c>
    </row>
    <row r="90" spans="5:69" x14ac:dyDescent="0.35">
      <c r="E90" t="str">
        <f t="shared" si="2"/>
        <v>ISIC 26</v>
      </c>
      <c r="F90" s="19">
        <f t="shared" si="4"/>
        <v>1.4064186346766005E-4</v>
      </c>
      <c r="G90" s="19">
        <f t="shared" si="7"/>
        <v>4.0470338764536271E-4</v>
      </c>
      <c r="H90" s="19">
        <f t="shared" si="7"/>
        <v>2.8766319354249048E-3</v>
      </c>
      <c r="I90" s="19">
        <f t="shared" si="7"/>
        <v>9.4630757741925376E-4</v>
      </c>
      <c r="J90" s="19">
        <f t="shared" si="7"/>
        <v>4.8490558583486287E-4</v>
      </c>
      <c r="K90" s="19">
        <f t="shared" si="7"/>
        <v>3.578360521081219E-4</v>
      </c>
      <c r="L90" s="19">
        <f t="shared" si="7"/>
        <v>8.2035839253525602E-4</v>
      </c>
      <c r="M90" s="19">
        <f t="shared" si="7"/>
        <v>9.9549298568696537E-4</v>
      </c>
      <c r="N90" s="19">
        <f t="shared" si="7"/>
        <v>5.2445487644013494E-3</v>
      </c>
      <c r="O90" s="19">
        <f t="shared" si="7"/>
        <v>8.9071886818462367E-4</v>
      </c>
      <c r="P90" s="19">
        <f t="shared" si="7"/>
        <v>1.2183644159735939E-3</v>
      </c>
      <c r="Q90" s="19">
        <f t="shared" si="7"/>
        <v>1.9654670655347524E-3</v>
      </c>
      <c r="R90" s="19">
        <f t="shared" si="7"/>
        <v>1.6750316969873775E-3</v>
      </c>
      <c r="S90" s="19">
        <f t="shared" si="7"/>
        <v>1.6192887965463408E-3</v>
      </c>
      <c r="T90" s="19">
        <f t="shared" si="7"/>
        <v>1.266442352583743E-3</v>
      </c>
      <c r="U90" s="19">
        <f t="shared" si="7"/>
        <v>3.0269096913480499E-3</v>
      </c>
      <c r="V90" s="19">
        <f t="shared" si="7"/>
        <v>0.18484296693613478</v>
      </c>
      <c r="W90" s="19">
        <f t="shared" si="7"/>
        <v>3.4184474080986516E-2</v>
      </c>
      <c r="X90" s="19">
        <f t="shared" si="7"/>
        <v>1.3103674479023336E-2</v>
      </c>
      <c r="Y90" s="19">
        <f t="shared" si="7"/>
        <v>9.8832664781550242E-3</v>
      </c>
      <c r="Z90" s="19">
        <f t="shared" si="7"/>
        <v>3.6943446693561706E-2</v>
      </c>
      <c r="AA90" s="19">
        <f t="shared" si="7"/>
        <v>1.2093807166458272E-2</v>
      </c>
      <c r="AB90" s="19">
        <f t="shared" si="7"/>
        <v>2.4475166560733088E-2</v>
      </c>
      <c r="AC90" s="19">
        <f t="shared" si="7"/>
        <v>3.5677790251730079E-3</v>
      </c>
      <c r="AD90" s="19">
        <f t="shared" si="7"/>
        <v>3.4924223176263907E-3</v>
      </c>
      <c r="AE90" s="19">
        <f t="shared" si="7"/>
        <v>1.1876198969331187E-3</v>
      </c>
      <c r="AF90" s="19">
        <f t="shared" si="7"/>
        <v>3.9997315358651893E-3</v>
      </c>
      <c r="AG90" s="19">
        <f t="shared" si="7"/>
        <v>2.0465071229028363E-3</v>
      </c>
      <c r="AH90" s="19">
        <f t="shared" ref="G90:BQ94" si="8">AH19/AH$69</f>
        <v>2.4587405455993726E-3</v>
      </c>
      <c r="AI90" s="19">
        <f t="shared" si="8"/>
        <v>9.3262877628986379E-4</v>
      </c>
      <c r="AJ90" s="19">
        <f t="shared" si="8"/>
        <v>8.7364936283151147E-4</v>
      </c>
      <c r="AK90" s="19">
        <f t="shared" si="8"/>
        <v>6.4468312246635027E-4</v>
      </c>
      <c r="AL90" s="19">
        <f t="shared" si="8"/>
        <v>1.2174138433827082E-3</v>
      </c>
      <c r="AM90" s="19">
        <f t="shared" si="8"/>
        <v>1.015615220965749E-3</v>
      </c>
      <c r="AN90" s="19">
        <f t="shared" si="8"/>
        <v>3.3086717811752391E-3</v>
      </c>
      <c r="AO90" s="19">
        <f t="shared" si="8"/>
        <v>7.7675457695051563E-4</v>
      </c>
      <c r="AP90" s="19">
        <f t="shared" si="8"/>
        <v>3.1795577583965842E-3</v>
      </c>
      <c r="AQ90" s="19">
        <f t="shared" si="8"/>
        <v>4.4480380047199723E-3</v>
      </c>
      <c r="AR90" s="19">
        <f t="shared" si="8"/>
        <v>3.0293597843118258E-2</v>
      </c>
      <c r="AS90" s="19">
        <f t="shared" si="8"/>
        <v>1.10150898312345E-2</v>
      </c>
      <c r="AT90" s="19">
        <f t="shared" si="8"/>
        <v>9.9635106759799353E-4</v>
      </c>
      <c r="AU90" s="19">
        <f t="shared" si="8"/>
        <v>7.1116624873353643E-4</v>
      </c>
      <c r="AV90" s="19">
        <f t="shared" si="8"/>
        <v>1.3226008793662245E-3</v>
      </c>
      <c r="AW90" s="19">
        <f t="shared" si="8"/>
        <v>2.0956482260733924E-4</v>
      </c>
      <c r="AX90" s="19">
        <f t="shared" si="8"/>
        <v>1.7516231297129972E-3</v>
      </c>
      <c r="AY90" s="19">
        <f t="shared" si="8"/>
        <v>8.0444871520702552E-3</v>
      </c>
      <c r="AZ90" s="19">
        <f t="shared" si="8"/>
        <v>1.4828076773103627E-2</v>
      </c>
      <c r="BA90" s="19">
        <f t="shared" si="8"/>
        <v>2.1208170374950133E-3</v>
      </c>
      <c r="BB90" s="19">
        <f t="shared" si="8"/>
        <v>6.3405315504815466E-3</v>
      </c>
      <c r="BC90" s="19">
        <f t="shared" si="8"/>
        <v>2.0799929012218846E-3</v>
      </c>
      <c r="BD90" s="19">
        <f t="shared" si="8"/>
        <v>1.0844897991377377E-3</v>
      </c>
      <c r="BE90" s="19">
        <f t="shared" si="8"/>
        <v>5.6721588962795576E-4</v>
      </c>
      <c r="BF90" s="19">
        <f t="shared" si="8"/>
        <v>4.1258121439339537E-3</v>
      </c>
      <c r="BG90" s="19">
        <f t="shared" si="8"/>
        <v>2.5101277250117646E-3</v>
      </c>
      <c r="BH90" s="19">
        <f t="shared" si="8"/>
        <v>1.2368570184100247E-3</v>
      </c>
      <c r="BI90" s="19">
        <f t="shared" si="8"/>
        <v>3.7330442811797679E-3</v>
      </c>
      <c r="BJ90" s="19">
        <f t="shared" si="8"/>
        <v>1.7868384460103443E-3</v>
      </c>
      <c r="BK90" s="19">
        <f t="shared" si="8"/>
        <v>4.6614509531202305E-3</v>
      </c>
      <c r="BL90" s="19">
        <f t="shared" si="8"/>
        <v>2.362191967443483E-3</v>
      </c>
      <c r="BM90" s="19">
        <f t="shared" si="8"/>
        <v>1.9926898686673249E-3</v>
      </c>
      <c r="BN90" s="19">
        <f t="shared" si="8"/>
        <v>4.8258829457615365E-2</v>
      </c>
      <c r="BO90" s="19">
        <f t="shared" si="8"/>
        <v>1.0762494053449911E-3</v>
      </c>
      <c r="BP90" s="19">
        <f t="shared" si="8"/>
        <v>0</v>
      </c>
      <c r="BQ90" s="19" t="e">
        <f t="shared" si="8"/>
        <v>#DIV/0!</v>
      </c>
    </row>
    <row r="91" spans="5:69" x14ac:dyDescent="0.35">
      <c r="E91" t="str">
        <f t="shared" si="2"/>
        <v>ISIC 27</v>
      </c>
      <c r="F91" s="19">
        <f t="shared" si="4"/>
        <v>7.5185331489446199E-4</v>
      </c>
      <c r="G91" s="19">
        <f t="shared" si="8"/>
        <v>5.2779094130782226E-4</v>
      </c>
      <c r="H91" s="19">
        <f t="shared" si="8"/>
        <v>2.8181051429817553E-3</v>
      </c>
      <c r="I91" s="19">
        <f t="shared" si="8"/>
        <v>2.6226048013687836E-3</v>
      </c>
      <c r="J91" s="19">
        <f t="shared" si="8"/>
        <v>8.3110969579933407E-4</v>
      </c>
      <c r="K91" s="19">
        <f t="shared" si="8"/>
        <v>7.2363543344478054E-4</v>
      </c>
      <c r="L91" s="19">
        <f t="shared" si="8"/>
        <v>1.1497402184285864E-3</v>
      </c>
      <c r="M91" s="19">
        <f t="shared" si="8"/>
        <v>1.4253318900361381E-3</v>
      </c>
      <c r="N91" s="19">
        <f t="shared" si="8"/>
        <v>1.0798332564855686E-3</v>
      </c>
      <c r="O91" s="19">
        <f t="shared" si="8"/>
        <v>1.4322296259678773E-3</v>
      </c>
      <c r="P91" s="19">
        <f t="shared" si="8"/>
        <v>1.577391573916198E-3</v>
      </c>
      <c r="Q91" s="19">
        <f t="shared" si="8"/>
        <v>4.2737070035120736E-4</v>
      </c>
      <c r="R91" s="19">
        <f t="shared" si="8"/>
        <v>2.4484901118668563E-3</v>
      </c>
      <c r="S91" s="19">
        <f t="shared" si="8"/>
        <v>2.2284171988257882E-3</v>
      </c>
      <c r="T91" s="19">
        <f t="shared" si="8"/>
        <v>3.9216916930404667E-3</v>
      </c>
      <c r="U91" s="19">
        <f t="shared" si="8"/>
        <v>7.2597849752659652E-3</v>
      </c>
      <c r="V91" s="19">
        <f t="shared" si="8"/>
        <v>2.1762220157508602E-2</v>
      </c>
      <c r="W91" s="19">
        <f t="shared" si="8"/>
        <v>0.15812244368458406</v>
      </c>
      <c r="X91" s="19">
        <f t="shared" si="8"/>
        <v>2.4519514094387469E-2</v>
      </c>
      <c r="Y91" s="19">
        <f t="shared" si="8"/>
        <v>2.0876345386910768E-2</v>
      </c>
      <c r="Z91" s="19">
        <f t="shared" si="8"/>
        <v>1.7719276294281602E-2</v>
      </c>
      <c r="AA91" s="19">
        <f t="shared" si="8"/>
        <v>7.1787145170638831E-3</v>
      </c>
      <c r="AB91" s="19">
        <f t="shared" si="8"/>
        <v>2.5305461866278373E-2</v>
      </c>
      <c r="AC91" s="19">
        <f t="shared" si="8"/>
        <v>1.0912049360918713E-2</v>
      </c>
      <c r="AD91" s="19">
        <f t="shared" si="8"/>
        <v>5.8999660511722474E-3</v>
      </c>
      <c r="AE91" s="19">
        <f t="shared" si="8"/>
        <v>1.5709665835992319E-3</v>
      </c>
      <c r="AF91" s="19">
        <f t="shared" si="8"/>
        <v>2.0004273708082665E-2</v>
      </c>
      <c r="AG91" s="19">
        <f t="shared" si="8"/>
        <v>4.1103051717052853E-3</v>
      </c>
      <c r="AH91" s="19">
        <f t="shared" si="8"/>
        <v>1.6300189402946592E-3</v>
      </c>
      <c r="AI91" s="19">
        <f t="shared" si="8"/>
        <v>9.7586776157579901E-4</v>
      </c>
      <c r="AJ91" s="19">
        <f t="shared" si="8"/>
        <v>1.7606781244961761E-3</v>
      </c>
      <c r="AK91" s="19">
        <f t="shared" si="8"/>
        <v>4.8779520175425942E-4</v>
      </c>
      <c r="AL91" s="19">
        <f t="shared" si="8"/>
        <v>7.115822450930859E-4</v>
      </c>
      <c r="AM91" s="19">
        <f t="shared" si="8"/>
        <v>1.6072536738906979E-3</v>
      </c>
      <c r="AN91" s="19">
        <f t="shared" si="8"/>
        <v>1.5471858534531363E-3</v>
      </c>
      <c r="AO91" s="19">
        <f t="shared" si="8"/>
        <v>2.0566531061771707E-3</v>
      </c>
      <c r="AP91" s="19">
        <f t="shared" si="8"/>
        <v>5.8254785027686215E-4</v>
      </c>
      <c r="AQ91" s="19">
        <f t="shared" si="8"/>
        <v>9.5632212803226796E-4</v>
      </c>
      <c r="AR91" s="19">
        <f t="shared" si="8"/>
        <v>9.1257880335826758E-3</v>
      </c>
      <c r="AS91" s="19">
        <f t="shared" si="8"/>
        <v>2.0914526468598905E-3</v>
      </c>
      <c r="AT91" s="19">
        <f t="shared" si="8"/>
        <v>1.0993984903298341E-4</v>
      </c>
      <c r="AU91" s="19">
        <f t="shared" si="8"/>
        <v>1.1471719326581952E-4</v>
      </c>
      <c r="AV91" s="19">
        <f t="shared" si="8"/>
        <v>2.6148366065107607E-4</v>
      </c>
      <c r="AW91" s="19">
        <f t="shared" si="8"/>
        <v>6.9589982693786686E-4</v>
      </c>
      <c r="AX91" s="19">
        <f t="shared" si="8"/>
        <v>1.3419003094380893E-3</v>
      </c>
      <c r="AY91" s="19">
        <f t="shared" si="8"/>
        <v>3.8428741372116353E-3</v>
      </c>
      <c r="AZ91" s="19">
        <f t="shared" si="8"/>
        <v>3.0583271248133402E-3</v>
      </c>
      <c r="BA91" s="19">
        <f t="shared" si="8"/>
        <v>1.0588114562940928E-3</v>
      </c>
      <c r="BB91" s="19">
        <f t="shared" si="8"/>
        <v>1.4332440777015444E-3</v>
      </c>
      <c r="BC91" s="19">
        <f t="shared" si="8"/>
        <v>2.3248771078588784E-3</v>
      </c>
      <c r="BD91" s="19">
        <f t="shared" si="8"/>
        <v>3.2942567873165714E-4</v>
      </c>
      <c r="BE91" s="19">
        <f t="shared" si="8"/>
        <v>3.8963950178176376E-4</v>
      </c>
      <c r="BF91" s="19">
        <f t="shared" si="8"/>
        <v>2.7309066570582676E-3</v>
      </c>
      <c r="BG91" s="19">
        <f t="shared" si="8"/>
        <v>6.078900370599167E-4</v>
      </c>
      <c r="BH91" s="19">
        <f t="shared" si="8"/>
        <v>3.5240240662638619E-4</v>
      </c>
      <c r="BI91" s="19">
        <f t="shared" si="8"/>
        <v>3.4358326461629226E-4</v>
      </c>
      <c r="BJ91" s="19">
        <f t="shared" si="8"/>
        <v>5.0544047511582191E-4</v>
      </c>
      <c r="BK91" s="19">
        <f t="shared" si="8"/>
        <v>1.2644544876304826E-3</v>
      </c>
      <c r="BL91" s="19">
        <f t="shared" si="8"/>
        <v>1.52470696481655E-3</v>
      </c>
      <c r="BM91" s="19">
        <f t="shared" si="8"/>
        <v>5.6404410814951472E-4</v>
      </c>
      <c r="BN91" s="19">
        <f t="shared" si="8"/>
        <v>1.8368162536104085E-2</v>
      </c>
      <c r="BO91" s="19">
        <f t="shared" si="8"/>
        <v>3.2641416988009142E-3</v>
      </c>
      <c r="BP91" s="19">
        <f t="shared" si="8"/>
        <v>1.712044095047282E-5</v>
      </c>
      <c r="BQ91" s="19" t="e">
        <f t="shared" si="8"/>
        <v>#DIV/0!</v>
      </c>
    </row>
    <row r="92" spans="5:69" x14ac:dyDescent="0.35">
      <c r="E92" t="str">
        <f t="shared" si="2"/>
        <v>ISIC 28</v>
      </c>
      <c r="F92" s="19">
        <f t="shared" si="4"/>
        <v>5.2907589781112842E-3</v>
      </c>
      <c r="G92" s="19">
        <f t="shared" si="8"/>
        <v>9.6294788748863824E-3</v>
      </c>
      <c r="H92" s="19">
        <f t="shared" si="8"/>
        <v>8.7998640254246807E-3</v>
      </c>
      <c r="I92" s="19">
        <f t="shared" si="8"/>
        <v>1.6103791699838752E-2</v>
      </c>
      <c r="J92" s="19">
        <f t="shared" si="8"/>
        <v>3.0052262956678701E-3</v>
      </c>
      <c r="K92" s="19">
        <f t="shared" si="8"/>
        <v>3.9827435169380787E-3</v>
      </c>
      <c r="L92" s="19">
        <f t="shared" si="8"/>
        <v>3.7192238362845935E-3</v>
      </c>
      <c r="M92" s="19">
        <f t="shared" si="8"/>
        <v>5.5040254935271767E-3</v>
      </c>
      <c r="N92" s="19">
        <f t="shared" si="8"/>
        <v>5.971583015085857E-3</v>
      </c>
      <c r="O92" s="19">
        <f t="shared" si="8"/>
        <v>4.0999863935869824E-3</v>
      </c>
      <c r="P92" s="19">
        <f t="shared" si="8"/>
        <v>4.1451356300167795E-3</v>
      </c>
      <c r="Q92" s="19">
        <f t="shared" si="8"/>
        <v>3.4361548029026492E-3</v>
      </c>
      <c r="R92" s="19">
        <f t="shared" si="8"/>
        <v>7.2654321972930496E-3</v>
      </c>
      <c r="S92" s="19">
        <f t="shared" si="8"/>
        <v>7.1809545403677556E-3</v>
      </c>
      <c r="T92" s="19">
        <f t="shared" si="8"/>
        <v>8.3447380707129658E-3</v>
      </c>
      <c r="U92" s="19">
        <f t="shared" si="8"/>
        <v>1.3189003005275406E-2</v>
      </c>
      <c r="V92" s="19">
        <f t="shared" si="8"/>
        <v>7.3434056956545972E-3</v>
      </c>
      <c r="W92" s="19">
        <f t="shared" si="8"/>
        <v>1.677326879220873E-2</v>
      </c>
      <c r="X92" s="19">
        <f t="shared" si="8"/>
        <v>0.1583342480626927</v>
      </c>
      <c r="Y92" s="19">
        <f t="shared" si="8"/>
        <v>4.2635758246889345E-2</v>
      </c>
      <c r="Z92" s="19">
        <f t="shared" si="8"/>
        <v>3.8884110778574295E-2</v>
      </c>
      <c r="AA92" s="19">
        <f t="shared" si="8"/>
        <v>5.4125109973909933E-3</v>
      </c>
      <c r="AB92" s="19">
        <f t="shared" si="8"/>
        <v>5.4034524952713187E-2</v>
      </c>
      <c r="AC92" s="19">
        <f t="shared" si="8"/>
        <v>4.7560957230376056E-3</v>
      </c>
      <c r="AD92" s="19">
        <f t="shared" si="8"/>
        <v>1.9852463751121072E-2</v>
      </c>
      <c r="AE92" s="19">
        <f t="shared" si="8"/>
        <v>5.3046339120017168E-3</v>
      </c>
      <c r="AF92" s="19">
        <f t="shared" si="8"/>
        <v>1.155747633102921E-2</v>
      </c>
      <c r="AG92" s="19">
        <f t="shared" si="8"/>
        <v>9.1341535126036651E-3</v>
      </c>
      <c r="AH92" s="19">
        <f t="shared" si="8"/>
        <v>1.4789099392557921E-3</v>
      </c>
      <c r="AI92" s="19">
        <f t="shared" si="8"/>
        <v>9.1052331234252977E-4</v>
      </c>
      <c r="AJ92" s="19">
        <f t="shared" si="8"/>
        <v>1.5237104793089863E-3</v>
      </c>
      <c r="AK92" s="19">
        <f t="shared" si="8"/>
        <v>1.3183831330894822E-3</v>
      </c>
      <c r="AL92" s="19">
        <f t="shared" si="8"/>
        <v>1.3166868549715127E-3</v>
      </c>
      <c r="AM92" s="19">
        <f t="shared" si="8"/>
        <v>1.8378556197243092E-3</v>
      </c>
      <c r="AN92" s="19">
        <f t="shared" si="8"/>
        <v>7.6774940084193969E-4</v>
      </c>
      <c r="AO92" s="19">
        <f t="shared" si="8"/>
        <v>1.1886160869961069E-3</v>
      </c>
      <c r="AP92" s="19">
        <f t="shared" si="8"/>
        <v>8.8689764926887487E-4</v>
      </c>
      <c r="AQ92" s="19">
        <f t="shared" si="8"/>
        <v>1.2708795117914702E-3</v>
      </c>
      <c r="AR92" s="19">
        <f t="shared" si="8"/>
        <v>2.0725575552667536E-3</v>
      </c>
      <c r="AS92" s="19">
        <f t="shared" si="8"/>
        <v>7.4091490147807585E-4</v>
      </c>
      <c r="AT92" s="19">
        <f t="shared" si="8"/>
        <v>2.7672809122600772E-4</v>
      </c>
      <c r="AU92" s="19">
        <f t="shared" si="8"/>
        <v>1.8743350392874428E-4</v>
      </c>
      <c r="AV92" s="19">
        <f t="shared" si="8"/>
        <v>1.9608592114888859E-4</v>
      </c>
      <c r="AW92" s="19">
        <f t="shared" si="8"/>
        <v>2.3232131105270981E-4</v>
      </c>
      <c r="AX92" s="19">
        <f t="shared" si="8"/>
        <v>7.9174207327199113E-4</v>
      </c>
      <c r="AY92" s="19">
        <f t="shared" si="8"/>
        <v>4.3834013544714421E-3</v>
      </c>
      <c r="AZ92" s="19">
        <f t="shared" si="8"/>
        <v>2.1106773095245423E-3</v>
      </c>
      <c r="BA92" s="19">
        <f t="shared" si="8"/>
        <v>9.7117777295292014E-4</v>
      </c>
      <c r="BB92" s="19">
        <f t="shared" si="8"/>
        <v>1.854087686640979E-3</v>
      </c>
      <c r="BC92" s="19">
        <f t="shared" si="8"/>
        <v>4.712077632702965E-3</v>
      </c>
      <c r="BD92" s="19">
        <f t="shared" si="8"/>
        <v>3.8563269164726134E-4</v>
      </c>
      <c r="BE92" s="19">
        <f t="shared" si="8"/>
        <v>1.1621623338599449E-3</v>
      </c>
      <c r="BF92" s="19">
        <f t="shared" si="8"/>
        <v>2.154306559745986E-3</v>
      </c>
      <c r="BG92" s="19">
        <f t="shared" si="8"/>
        <v>5.6164800571462993E-4</v>
      </c>
      <c r="BH92" s="19">
        <f t="shared" si="8"/>
        <v>2.4970764350606262E-4</v>
      </c>
      <c r="BI92" s="19">
        <f t="shared" si="8"/>
        <v>5.8465285385239131E-4</v>
      </c>
      <c r="BJ92" s="19">
        <f t="shared" si="8"/>
        <v>9.3277038099288175E-4</v>
      </c>
      <c r="BK92" s="19">
        <f t="shared" si="8"/>
        <v>9.5098902097034499E-4</v>
      </c>
      <c r="BL92" s="19">
        <f t="shared" si="8"/>
        <v>1.2834671309391067E-3</v>
      </c>
      <c r="BM92" s="19">
        <f t="shared" si="8"/>
        <v>8.9061783360183471E-4</v>
      </c>
      <c r="BN92" s="19">
        <f t="shared" si="8"/>
        <v>1.0081895159347652E-2</v>
      </c>
      <c r="BO92" s="19">
        <f t="shared" si="8"/>
        <v>1.6824569293148336E-3</v>
      </c>
      <c r="BP92" s="19">
        <f t="shared" si="8"/>
        <v>0</v>
      </c>
      <c r="BQ92" s="19" t="e">
        <f t="shared" si="8"/>
        <v>#DIV/0!</v>
      </c>
    </row>
    <row r="93" spans="5:69" x14ac:dyDescent="0.35">
      <c r="E93" t="str">
        <f t="shared" si="2"/>
        <v>ISIC 29</v>
      </c>
      <c r="F93" s="19">
        <f t="shared" si="4"/>
        <v>1.4523671854494845E-3</v>
      </c>
      <c r="G93" s="19">
        <f t="shared" si="8"/>
        <v>2.0347645939925206E-3</v>
      </c>
      <c r="H93" s="19">
        <f t="shared" si="8"/>
        <v>2.3651238042094393E-4</v>
      </c>
      <c r="I93" s="19">
        <f t="shared" si="8"/>
        <v>1.1796330331931308E-3</v>
      </c>
      <c r="J93" s="19">
        <f t="shared" si="8"/>
        <v>3.4786321852751419E-4</v>
      </c>
      <c r="K93" s="19">
        <f t="shared" si="8"/>
        <v>2.0607040990749129E-4</v>
      </c>
      <c r="L93" s="19">
        <f t="shared" si="8"/>
        <v>1.01902237302513E-3</v>
      </c>
      <c r="M93" s="19">
        <f t="shared" si="8"/>
        <v>1.4441828088729376E-4</v>
      </c>
      <c r="N93" s="19">
        <f t="shared" si="8"/>
        <v>9.0170502462678112E-5</v>
      </c>
      <c r="O93" s="19">
        <f t="shared" si="8"/>
        <v>8.8631903124985849E-4</v>
      </c>
      <c r="P93" s="19">
        <f t="shared" si="8"/>
        <v>1.7499063847778659E-3</v>
      </c>
      <c r="Q93" s="19">
        <f t="shared" si="8"/>
        <v>4.065582865131261E-5</v>
      </c>
      <c r="R93" s="19">
        <f t="shared" si="8"/>
        <v>1.9852612133681767E-3</v>
      </c>
      <c r="S93" s="19">
        <f t="shared" si="8"/>
        <v>3.4724474119988301E-3</v>
      </c>
      <c r="T93" s="19">
        <f t="shared" si="8"/>
        <v>5.9191595913725913E-4</v>
      </c>
      <c r="U93" s="19">
        <f t="shared" si="8"/>
        <v>3.0028715955871844E-3</v>
      </c>
      <c r="V93" s="19">
        <f t="shared" si="8"/>
        <v>1.032010275305335E-3</v>
      </c>
      <c r="W93" s="19">
        <f t="shared" si="8"/>
        <v>8.0411605787542792E-3</v>
      </c>
      <c r="X93" s="19">
        <f t="shared" si="8"/>
        <v>2.1575479594410207E-2</v>
      </c>
      <c r="Y93" s="19">
        <f t="shared" si="8"/>
        <v>0.28563720146260668</v>
      </c>
      <c r="Z93" s="19">
        <f t="shared" si="8"/>
        <v>6.9386166243693304E-3</v>
      </c>
      <c r="AA93" s="19">
        <f t="shared" si="8"/>
        <v>1.5084838651914633E-3</v>
      </c>
      <c r="AB93" s="19">
        <f t="shared" si="8"/>
        <v>1.293868395995733E-2</v>
      </c>
      <c r="AC93" s="19">
        <f t="shared" si="8"/>
        <v>4.4010565381166517E-4</v>
      </c>
      <c r="AD93" s="19">
        <f t="shared" si="8"/>
        <v>9.9892073129683812E-4</v>
      </c>
      <c r="AE93" s="19">
        <f t="shared" si="8"/>
        <v>5.1668232043901013E-3</v>
      </c>
      <c r="AF93" s="19">
        <f t="shared" si="8"/>
        <v>1.4718140013275105E-3</v>
      </c>
      <c r="AG93" s="19">
        <f t="shared" si="8"/>
        <v>5.3413232323081698E-2</v>
      </c>
      <c r="AH93" s="19">
        <f t="shared" si="8"/>
        <v>9.2894099438081354E-4</v>
      </c>
      <c r="AI93" s="19">
        <f t="shared" si="8"/>
        <v>5.0999573192586731E-4</v>
      </c>
      <c r="AJ93" s="19">
        <f t="shared" si="8"/>
        <v>1.0724476498841205E-2</v>
      </c>
      <c r="AK93" s="19">
        <f t="shared" si="8"/>
        <v>3.4475997623566044E-4</v>
      </c>
      <c r="AL93" s="19">
        <f t="shared" si="8"/>
        <v>6.9767564600132083E-4</v>
      </c>
      <c r="AM93" s="19">
        <f t="shared" si="8"/>
        <v>2.1247171366932938E-3</v>
      </c>
      <c r="AN93" s="19">
        <f t="shared" si="8"/>
        <v>4.4568122420069275E-4</v>
      </c>
      <c r="AO93" s="19">
        <f t="shared" si="8"/>
        <v>7.8027129263563385E-5</v>
      </c>
      <c r="AP93" s="19">
        <f t="shared" si="8"/>
        <v>9.3863570148953283E-5</v>
      </c>
      <c r="AQ93" s="19">
        <f t="shared" si="8"/>
        <v>6.5264211282006659E-4</v>
      </c>
      <c r="AR93" s="19">
        <f t="shared" si="8"/>
        <v>3.4394512914229209E-4</v>
      </c>
      <c r="AS93" s="19">
        <f t="shared" si="8"/>
        <v>1.2094830443997661E-4</v>
      </c>
      <c r="AT93" s="19">
        <f t="shared" si="8"/>
        <v>1.6351151493510392E-4</v>
      </c>
      <c r="AU93" s="19">
        <f t="shared" si="8"/>
        <v>5.146021181519889E-5</v>
      </c>
      <c r="AV93" s="19">
        <f t="shared" si="8"/>
        <v>1.2135331152907962E-4</v>
      </c>
      <c r="AW93" s="19">
        <f t="shared" si="8"/>
        <v>4.3936048395653466E-5</v>
      </c>
      <c r="AX93" s="19">
        <f t="shared" si="8"/>
        <v>3.4146946206313716E-4</v>
      </c>
      <c r="AY93" s="19">
        <f t="shared" si="8"/>
        <v>4.3639088984756617E-4</v>
      </c>
      <c r="AZ93" s="19">
        <f t="shared" si="8"/>
        <v>9.8649920762803331E-4</v>
      </c>
      <c r="BA93" s="19">
        <f t="shared" si="8"/>
        <v>4.2621092346491792E-4</v>
      </c>
      <c r="BB93" s="19">
        <f t="shared" si="8"/>
        <v>9.2512786968543628E-4</v>
      </c>
      <c r="BC93" s="19">
        <f t="shared" si="8"/>
        <v>3.1625838388606464E-3</v>
      </c>
      <c r="BD93" s="19">
        <f t="shared" si="8"/>
        <v>2.0542917109862399E-4</v>
      </c>
      <c r="BE93" s="19">
        <f t="shared" si="8"/>
        <v>5.8456009105302398E-4</v>
      </c>
      <c r="BF93" s="19">
        <f t="shared" si="8"/>
        <v>6.5160563928459724E-4</v>
      </c>
      <c r="BG93" s="19">
        <f t="shared" si="8"/>
        <v>4.0178487754899303E-4</v>
      </c>
      <c r="BH93" s="19">
        <f t="shared" si="8"/>
        <v>6.750441702679173E-5</v>
      </c>
      <c r="BI93" s="19">
        <f t="shared" si="8"/>
        <v>1.5930785859377978E-4</v>
      </c>
      <c r="BJ93" s="19">
        <f t="shared" si="8"/>
        <v>3.0735325501979495E-4</v>
      </c>
      <c r="BK93" s="19">
        <f t="shared" si="8"/>
        <v>3.3192326730726435E-4</v>
      </c>
      <c r="BL93" s="19">
        <f t="shared" si="8"/>
        <v>9.5142854039930445E-4</v>
      </c>
      <c r="BM93" s="19">
        <f t="shared" si="8"/>
        <v>9.9393448942704048E-4</v>
      </c>
      <c r="BN93" s="19">
        <f t="shared" si="8"/>
        <v>4.6954067154188629E-4</v>
      </c>
      <c r="BO93" s="19">
        <f t="shared" si="8"/>
        <v>2.4015539176580549E-4</v>
      </c>
      <c r="BP93" s="19">
        <f t="shared" si="8"/>
        <v>0</v>
      </c>
      <c r="BQ93" s="19" t="e">
        <f t="shared" si="8"/>
        <v>#DIV/0!</v>
      </c>
    </row>
    <row r="94" spans="5:69" x14ac:dyDescent="0.35">
      <c r="E94" t="str">
        <f t="shared" si="2"/>
        <v>ISIC 30</v>
      </c>
      <c r="F94" s="19">
        <f t="shared" si="4"/>
        <v>6.003037088365285E-5</v>
      </c>
      <c r="G94" s="19">
        <f t="shared" si="8"/>
        <v>1.1756983573965963E-4</v>
      </c>
      <c r="H94" s="19">
        <f t="shared" si="8"/>
        <v>1.4390375309069569E-2</v>
      </c>
      <c r="I94" s="19">
        <f t="shared" si="8"/>
        <v>5.7236435053820481E-4</v>
      </c>
      <c r="J94" s="19">
        <f t="shared" si="8"/>
        <v>3.5069407251320624E-5</v>
      </c>
      <c r="K94" s="19">
        <f t="shared" si="8"/>
        <v>4.0792796177149862E-5</v>
      </c>
      <c r="L94" s="19">
        <f t="shared" si="8"/>
        <v>1.2732477998091401E-4</v>
      </c>
      <c r="M94" s="19">
        <f t="shared" si="8"/>
        <v>2.8023345787591387E-5</v>
      </c>
      <c r="N94" s="19">
        <f t="shared" si="8"/>
        <v>3.6787352231706101E-5</v>
      </c>
      <c r="O94" s="19">
        <f t="shared" si="8"/>
        <v>1.8095569949748901E-5</v>
      </c>
      <c r="P94" s="19">
        <f t="shared" si="8"/>
        <v>2.0514000247839991E-5</v>
      </c>
      <c r="Q94" s="19">
        <f t="shared" si="8"/>
        <v>1.5798897144292466E-5</v>
      </c>
      <c r="R94" s="19">
        <f t="shared" si="8"/>
        <v>5.6803616754624647E-4</v>
      </c>
      <c r="S94" s="19">
        <f t="shared" si="8"/>
        <v>7.0189021280356683E-5</v>
      </c>
      <c r="T94" s="19">
        <f t="shared" si="8"/>
        <v>1.0733634264603601E-4</v>
      </c>
      <c r="U94" s="19">
        <f t="shared" si="8"/>
        <v>3.3335937849340044E-4</v>
      </c>
      <c r="V94" s="19">
        <f t="shared" si="8"/>
        <v>1.6476124850718589E-4</v>
      </c>
      <c r="W94" s="19">
        <f t="shared" si="8"/>
        <v>1.4457617997826085E-3</v>
      </c>
      <c r="X94" s="19">
        <f t="shared" si="8"/>
        <v>4.5206389619496334E-4</v>
      </c>
      <c r="Y94" s="19">
        <f t="shared" si="8"/>
        <v>9.8720399593408008E-4</v>
      </c>
      <c r="Z94" s="19">
        <f t="shared" si="8"/>
        <v>0.24497829733846965</v>
      </c>
      <c r="AA94" s="19">
        <f t="shared" si="8"/>
        <v>2.1506672808396013E-3</v>
      </c>
      <c r="AB94" s="19">
        <f t="shared" si="8"/>
        <v>2.6103796721162146E-2</v>
      </c>
      <c r="AC94" s="19">
        <f t="shared" si="8"/>
        <v>1.5135611121764179E-4</v>
      </c>
      <c r="AD94" s="19">
        <f t="shared" si="8"/>
        <v>2.2258559773462151E-5</v>
      </c>
      <c r="AE94" s="19">
        <f t="shared" si="8"/>
        <v>1.0411286244054352E-4</v>
      </c>
      <c r="AF94" s="19">
        <f t="shared" si="8"/>
        <v>1.5790504471077302E-4</v>
      </c>
      <c r="AG94" s="19">
        <f t="shared" si="8"/>
        <v>1.2176788391234502E-3</v>
      </c>
      <c r="AH94" s="19">
        <f t="shared" si="8"/>
        <v>3.3284671572448996E-4</v>
      </c>
      <c r="AI94" s="19">
        <f t="shared" si="8"/>
        <v>8.4720997394545835E-5</v>
      </c>
      <c r="AJ94" s="19">
        <f t="shared" si="8"/>
        <v>4.0511296808384287E-3</v>
      </c>
      <c r="AK94" s="19">
        <f t="shared" ref="G94:BQ98" si="9">AK23/AK$69</f>
        <v>3.4830102021411514E-3</v>
      </c>
      <c r="AL94" s="19">
        <f t="shared" si="9"/>
        <v>2.0075516184056019E-2</v>
      </c>
      <c r="AM94" s="19">
        <f t="shared" si="9"/>
        <v>5.6409940359484275E-4</v>
      </c>
      <c r="AN94" s="19">
        <f t="shared" si="9"/>
        <v>3.7645791756740313E-5</v>
      </c>
      <c r="AO94" s="19">
        <f t="shared" si="9"/>
        <v>8.5483242807492206E-5</v>
      </c>
      <c r="AP94" s="19">
        <f t="shared" si="9"/>
        <v>1.4842883833795324E-6</v>
      </c>
      <c r="AQ94" s="19">
        <f t="shared" si="9"/>
        <v>2.175473709400222E-5</v>
      </c>
      <c r="AR94" s="19">
        <f t="shared" si="9"/>
        <v>2.9433283999452096E-5</v>
      </c>
      <c r="AS94" s="19">
        <f t="shared" si="9"/>
        <v>2.5440983832713854E-4</v>
      </c>
      <c r="AT94" s="19">
        <f t="shared" si="9"/>
        <v>1.3940214670549154E-5</v>
      </c>
      <c r="AU94" s="19">
        <f t="shared" si="9"/>
        <v>8.7654015866910804E-7</v>
      </c>
      <c r="AV94" s="19">
        <f t="shared" si="9"/>
        <v>1.3948656497595359E-6</v>
      </c>
      <c r="AW94" s="19">
        <f t="shared" si="9"/>
        <v>8.2051563972040322E-7</v>
      </c>
      <c r="AX94" s="19">
        <f t="shared" si="9"/>
        <v>9.0266547292405801E-6</v>
      </c>
      <c r="AY94" s="19">
        <f t="shared" si="9"/>
        <v>5.0412011194884726E-4</v>
      </c>
      <c r="AZ94" s="19">
        <f t="shared" si="9"/>
        <v>4.5260439981041015E-4</v>
      </c>
      <c r="BA94" s="19">
        <f t="shared" si="9"/>
        <v>1.4496413038679952E-5</v>
      </c>
      <c r="BB94" s="19">
        <f t="shared" si="9"/>
        <v>9.056807372896464E-4</v>
      </c>
      <c r="BC94" s="19">
        <f t="shared" si="9"/>
        <v>6.8074809193063128E-3</v>
      </c>
      <c r="BD94" s="19">
        <f t="shared" si="9"/>
        <v>5.4004209628140516E-6</v>
      </c>
      <c r="BE94" s="19">
        <f t="shared" si="9"/>
        <v>2.9142291929329641E-5</v>
      </c>
      <c r="BF94" s="19">
        <f t="shared" si="9"/>
        <v>4.7128793727710286E-4</v>
      </c>
      <c r="BG94" s="19">
        <f t="shared" si="9"/>
        <v>5.6231283029894649E-3</v>
      </c>
      <c r="BH94" s="19">
        <f t="shared" si="9"/>
        <v>3.5806690770733002E-5</v>
      </c>
      <c r="BI94" s="19">
        <f t="shared" si="9"/>
        <v>1.5682740728672746E-4</v>
      </c>
      <c r="BJ94" s="19">
        <f t="shared" si="9"/>
        <v>1.2891202658079002E-4</v>
      </c>
      <c r="BK94" s="19">
        <f t="shared" si="9"/>
        <v>1.0275476648915886E-4</v>
      </c>
      <c r="BL94" s="19">
        <f t="shared" si="9"/>
        <v>9.1947093878970963E-4</v>
      </c>
      <c r="BM94" s="19">
        <f t="shared" si="9"/>
        <v>1.7421698359584186E-4</v>
      </c>
      <c r="BN94" s="19">
        <f t="shared" si="9"/>
        <v>9.1143807394337549E-4</v>
      </c>
      <c r="BO94" s="19">
        <f t="shared" si="9"/>
        <v>6.7993824145324406E-4</v>
      </c>
      <c r="BP94" s="19">
        <f t="shared" si="9"/>
        <v>0</v>
      </c>
      <c r="BQ94" s="19" t="e">
        <f t="shared" si="9"/>
        <v>#DIV/0!</v>
      </c>
    </row>
    <row r="95" spans="5:69" x14ac:dyDescent="0.35">
      <c r="E95" t="str">
        <f t="shared" si="2"/>
        <v>ISIC 31-32</v>
      </c>
      <c r="F95" s="19">
        <f t="shared" si="4"/>
        <v>3.2106046030724113E-4</v>
      </c>
      <c r="G95" s="19">
        <f t="shared" si="9"/>
        <v>5.5728951020279102E-4</v>
      </c>
      <c r="H95" s="19">
        <f t="shared" si="9"/>
        <v>1.5898442385584128E-3</v>
      </c>
      <c r="I95" s="19">
        <f t="shared" si="9"/>
        <v>5.1834044796264305E-4</v>
      </c>
      <c r="J95" s="19">
        <f t="shared" si="9"/>
        <v>6.5621891439756783E-4</v>
      </c>
      <c r="K95" s="19">
        <f t="shared" si="9"/>
        <v>2.3688592520604858E-3</v>
      </c>
      <c r="L95" s="19">
        <f t="shared" si="9"/>
        <v>4.0638744565793658E-3</v>
      </c>
      <c r="M95" s="19">
        <f t="shared" si="9"/>
        <v>5.6647643685751891E-4</v>
      </c>
      <c r="N95" s="19">
        <f t="shared" si="9"/>
        <v>8.6934321852821263E-4</v>
      </c>
      <c r="O95" s="19">
        <f t="shared" si="9"/>
        <v>2.6534655679512966E-4</v>
      </c>
      <c r="P95" s="19">
        <f t="shared" si="9"/>
        <v>1.0413266646184106E-3</v>
      </c>
      <c r="Q95" s="19">
        <f t="shared" si="9"/>
        <v>3.6027383743920689E-3</v>
      </c>
      <c r="R95" s="19">
        <f t="shared" si="9"/>
        <v>1.0394958020361841E-3</v>
      </c>
      <c r="S95" s="19">
        <f t="shared" si="9"/>
        <v>1.0518807485159374E-3</v>
      </c>
      <c r="T95" s="19">
        <f t="shared" si="9"/>
        <v>7.2936912070754769E-4</v>
      </c>
      <c r="U95" s="19">
        <f t="shared" si="9"/>
        <v>1.0184684456351159E-3</v>
      </c>
      <c r="V95" s="19">
        <f t="shared" si="9"/>
        <v>6.5190008940896743E-3</v>
      </c>
      <c r="W95" s="19">
        <f t="shared" si="9"/>
        <v>1.3441123670420627E-3</v>
      </c>
      <c r="X95" s="19">
        <f t="shared" si="9"/>
        <v>9.5190368517696815E-4</v>
      </c>
      <c r="Y95" s="19">
        <f t="shared" si="9"/>
        <v>2.0155889622505549E-3</v>
      </c>
      <c r="Z95" s="19">
        <f t="shared" si="9"/>
        <v>2.0290819456100086E-3</v>
      </c>
      <c r="AA95" s="19">
        <f t="shared" si="9"/>
        <v>8.7673916585551598E-2</v>
      </c>
      <c r="AB95" s="19">
        <f t="shared" si="9"/>
        <v>5.2101171342061594E-3</v>
      </c>
      <c r="AC95" s="19">
        <f t="shared" si="9"/>
        <v>3.7120214487937992E-4</v>
      </c>
      <c r="AD95" s="19">
        <f t="shared" si="9"/>
        <v>6.8277679695343647E-4</v>
      </c>
      <c r="AE95" s="19">
        <f t="shared" si="9"/>
        <v>8.406129664994894E-4</v>
      </c>
      <c r="AF95" s="19">
        <f t="shared" si="9"/>
        <v>2.9523456266291664E-3</v>
      </c>
      <c r="AG95" s="19">
        <f t="shared" si="9"/>
        <v>6.959331387234297E-4</v>
      </c>
      <c r="AH95" s="19">
        <f t="shared" si="9"/>
        <v>1.0011511750736084E-3</v>
      </c>
      <c r="AI95" s="19">
        <f t="shared" si="9"/>
        <v>1.0418352509428716E-3</v>
      </c>
      <c r="AJ95" s="19">
        <f t="shared" si="9"/>
        <v>5.9010763146224738E-4</v>
      </c>
      <c r="AK95" s="19">
        <f t="shared" si="9"/>
        <v>8.2501406581358115E-4</v>
      </c>
      <c r="AL95" s="19">
        <f t="shared" si="9"/>
        <v>6.4372474350073844E-4</v>
      </c>
      <c r="AM95" s="19">
        <f t="shared" si="9"/>
        <v>6.417758485072171E-4</v>
      </c>
      <c r="AN95" s="19">
        <f t="shared" si="9"/>
        <v>2.4048356525201273E-4</v>
      </c>
      <c r="AO95" s="19">
        <f t="shared" si="9"/>
        <v>1.9010384371106837E-3</v>
      </c>
      <c r="AP95" s="19">
        <f t="shared" si="9"/>
        <v>1.0794310567129627E-3</v>
      </c>
      <c r="AQ95" s="19">
        <f t="shared" si="9"/>
        <v>2.7970951785862481E-3</v>
      </c>
      <c r="AR95" s="19">
        <f t="shared" si="9"/>
        <v>1.0208772521807692E-3</v>
      </c>
      <c r="AS95" s="19">
        <f t="shared" si="9"/>
        <v>5.7454318673833221E-4</v>
      </c>
      <c r="AT95" s="19">
        <f t="shared" si="9"/>
        <v>4.3464657170362683E-4</v>
      </c>
      <c r="AU95" s="19">
        <f t="shared" si="9"/>
        <v>4.2428195930245956E-4</v>
      </c>
      <c r="AV95" s="19">
        <f t="shared" si="9"/>
        <v>6.4973914939375917E-4</v>
      </c>
      <c r="AW95" s="19">
        <f t="shared" si="9"/>
        <v>4.5786695779929091E-4</v>
      </c>
      <c r="AX95" s="19">
        <f t="shared" si="9"/>
        <v>6.4912404656544047E-4</v>
      </c>
      <c r="AY95" s="19">
        <f t="shared" si="9"/>
        <v>1.4281402134734681E-3</v>
      </c>
      <c r="AZ95" s="19">
        <f t="shared" si="9"/>
        <v>1.534161904872504E-3</v>
      </c>
      <c r="BA95" s="19">
        <f t="shared" si="9"/>
        <v>2.2476811267431221E-3</v>
      </c>
      <c r="BB95" s="19">
        <f t="shared" si="9"/>
        <v>3.7151686770499023E-3</v>
      </c>
      <c r="BC95" s="19">
        <f t="shared" si="9"/>
        <v>1.2353764988986347E-3</v>
      </c>
      <c r="BD95" s="19">
        <f t="shared" si="9"/>
        <v>3.0178405038251683E-4</v>
      </c>
      <c r="BE95" s="19">
        <f t="shared" si="9"/>
        <v>9.1631836249764177E-4</v>
      </c>
      <c r="BF95" s="19">
        <f t="shared" si="9"/>
        <v>1.7517225240334152E-3</v>
      </c>
      <c r="BG95" s="19">
        <f t="shared" si="9"/>
        <v>1.0108576728363882E-3</v>
      </c>
      <c r="BH95" s="19">
        <f t="shared" si="9"/>
        <v>1.2825545737625095E-3</v>
      </c>
      <c r="BI95" s="19">
        <f t="shared" si="9"/>
        <v>1.9048946058568699E-2</v>
      </c>
      <c r="BJ95" s="19">
        <f t="shared" si="9"/>
        <v>2.8696166247458486E-3</v>
      </c>
      <c r="BK95" s="19">
        <f t="shared" si="9"/>
        <v>5.6137085514546391E-3</v>
      </c>
      <c r="BL95" s="19">
        <f t="shared" si="9"/>
        <v>7.7591098303540955E-3</v>
      </c>
      <c r="BM95" s="19">
        <f t="shared" si="9"/>
        <v>3.0804654718728508E-3</v>
      </c>
      <c r="BN95" s="19">
        <f t="shared" si="9"/>
        <v>8.2744202614105488E-3</v>
      </c>
      <c r="BO95" s="19">
        <f t="shared" si="9"/>
        <v>1.7020363027598223E-3</v>
      </c>
      <c r="BP95" s="19">
        <f t="shared" si="9"/>
        <v>0</v>
      </c>
      <c r="BQ95" s="19" t="e">
        <f t="shared" si="9"/>
        <v>#DIV/0!</v>
      </c>
    </row>
    <row r="96" spans="5:69" x14ac:dyDescent="0.35">
      <c r="E96" t="str">
        <f t="shared" si="2"/>
        <v>ISIC 33</v>
      </c>
      <c r="F96" s="19">
        <f t="shared" si="4"/>
        <v>1.8262357307266802E-2</v>
      </c>
      <c r="G96" s="19">
        <f t="shared" si="9"/>
        <v>8.0183052414288091E-3</v>
      </c>
      <c r="H96" s="19">
        <f t="shared" si="9"/>
        <v>2.2317949606026496E-2</v>
      </c>
      <c r="I96" s="19">
        <f t="shared" si="9"/>
        <v>3.2727702412333991E-2</v>
      </c>
      <c r="J96" s="19">
        <f t="shared" si="9"/>
        <v>4.2286114723416746E-3</v>
      </c>
      <c r="K96" s="19">
        <f t="shared" si="9"/>
        <v>5.3552618417146E-3</v>
      </c>
      <c r="L96" s="19">
        <f t="shared" si="9"/>
        <v>1.0568211218322552E-2</v>
      </c>
      <c r="M96" s="19">
        <f t="shared" si="9"/>
        <v>1.4046970923027017E-2</v>
      </c>
      <c r="N96" s="19">
        <f t="shared" si="9"/>
        <v>8.0983345286917835E-3</v>
      </c>
      <c r="O96" s="19">
        <f t="shared" si="9"/>
        <v>5.0636168452620027E-3</v>
      </c>
      <c r="P96" s="19">
        <f t="shared" si="9"/>
        <v>8.4356269921971993E-3</v>
      </c>
      <c r="Q96" s="19">
        <f t="shared" si="9"/>
        <v>2.3287153086763248E-3</v>
      </c>
      <c r="R96" s="19">
        <f t="shared" si="9"/>
        <v>5.3678244760934626E-3</v>
      </c>
      <c r="S96" s="19">
        <f t="shared" si="9"/>
        <v>1.1863179923154813E-2</v>
      </c>
      <c r="T96" s="19">
        <f t="shared" si="9"/>
        <v>1.6221521008980895E-2</v>
      </c>
      <c r="U96" s="19">
        <f t="shared" si="9"/>
        <v>1.1433685241720089E-2</v>
      </c>
      <c r="V96" s="19">
        <f t="shared" si="9"/>
        <v>5.0169957685972048E-3</v>
      </c>
      <c r="W96" s="19">
        <f t="shared" si="9"/>
        <v>1.0526163163910324E-2</v>
      </c>
      <c r="X96" s="19">
        <f t="shared" si="9"/>
        <v>1.355369034523211E-2</v>
      </c>
      <c r="Y96" s="19">
        <f t="shared" si="9"/>
        <v>1.0937522361830163E-2</v>
      </c>
      <c r="Z96" s="19">
        <f t="shared" si="9"/>
        <v>4.8759316788503211E-2</v>
      </c>
      <c r="AA96" s="19">
        <f t="shared" si="9"/>
        <v>5.250173003714359E-3</v>
      </c>
      <c r="AB96" s="19">
        <f t="shared" si="9"/>
        <v>6.8595356794746723E-2</v>
      </c>
      <c r="AC96" s="19">
        <f t="shared" si="9"/>
        <v>1.1154576477592737E-2</v>
      </c>
      <c r="AD96" s="19">
        <f t="shared" si="9"/>
        <v>1.3705120047832378E-2</v>
      </c>
      <c r="AE96" s="19">
        <f t="shared" si="9"/>
        <v>9.8460251100167262E-3</v>
      </c>
      <c r="AF96" s="19">
        <f t="shared" si="9"/>
        <v>6.6478721509464741E-3</v>
      </c>
      <c r="AG96" s="19">
        <f t="shared" si="9"/>
        <v>5.3041246633861484E-3</v>
      </c>
      <c r="AH96" s="19">
        <f t="shared" si="9"/>
        <v>3.7646868411976048E-3</v>
      </c>
      <c r="AI96" s="19">
        <f t="shared" si="9"/>
        <v>2.1917430434952295E-3</v>
      </c>
      <c r="AJ96" s="19">
        <f t="shared" si="9"/>
        <v>1.0223746152267094E-2</v>
      </c>
      <c r="AK96" s="19">
        <f t="shared" si="9"/>
        <v>1.939369130227794E-2</v>
      </c>
      <c r="AL96" s="19">
        <f t="shared" si="9"/>
        <v>4.4790391109695508E-2</v>
      </c>
      <c r="AM96" s="19">
        <f t="shared" si="9"/>
        <v>5.8888669612371129E-3</v>
      </c>
      <c r="AN96" s="19">
        <f t="shared" si="9"/>
        <v>2.9845808455739278E-3</v>
      </c>
      <c r="AO96" s="19">
        <f t="shared" si="9"/>
        <v>2.4389437713512618E-3</v>
      </c>
      <c r="AP96" s="19">
        <f t="shared" si="9"/>
        <v>2.3374714822259291E-3</v>
      </c>
      <c r="AQ96" s="19">
        <f t="shared" si="9"/>
        <v>2.1568613232197976E-3</v>
      </c>
      <c r="AR96" s="19">
        <f t="shared" si="9"/>
        <v>8.7995162384196229E-3</v>
      </c>
      <c r="AS96" s="19">
        <f t="shared" si="9"/>
        <v>1.7947573907568918E-3</v>
      </c>
      <c r="AT96" s="19">
        <f t="shared" si="9"/>
        <v>5.4162041761521686E-4</v>
      </c>
      <c r="AU96" s="19">
        <f t="shared" si="9"/>
        <v>4.2829943502969292E-4</v>
      </c>
      <c r="AV96" s="19">
        <f t="shared" si="9"/>
        <v>8.7994563028291953E-4</v>
      </c>
      <c r="AW96" s="19">
        <f t="shared" si="9"/>
        <v>3.3464922674349704E-3</v>
      </c>
      <c r="AX96" s="19">
        <f t="shared" si="9"/>
        <v>1.7127882472768345E-3</v>
      </c>
      <c r="AY96" s="19">
        <f t="shared" si="9"/>
        <v>2.8212151936067003E-3</v>
      </c>
      <c r="AZ96" s="19">
        <f t="shared" si="9"/>
        <v>4.0851722345009184E-3</v>
      </c>
      <c r="BA96" s="19">
        <f t="shared" si="9"/>
        <v>1.680601104823235E-3</v>
      </c>
      <c r="BB96" s="19">
        <f t="shared" si="9"/>
        <v>4.0959684370167251E-3</v>
      </c>
      <c r="BC96" s="19">
        <f t="shared" si="9"/>
        <v>6.1821556647122002E-3</v>
      </c>
      <c r="BD96" s="19">
        <f t="shared" si="9"/>
        <v>9.938906316694755E-4</v>
      </c>
      <c r="BE96" s="19">
        <f t="shared" si="9"/>
        <v>2.0815058477689358E-3</v>
      </c>
      <c r="BF96" s="19">
        <f t="shared" si="9"/>
        <v>4.5382491682502213E-3</v>
      </c>
      <c r="BG96" s="19">
        <f t="shared" si="9"/>
        <v>4.9231357381510632E-3</v>
      </c>
      <c r="BH96" s="19">
        <f t="shared" si="9"/>
        <v>8.3874238155788713E-4</v>
      </c>
      <c r="BI96" s="19">
        <f t="shared" si="9"/>
        <v>3.8441172603659868E-3</v>
      </c>
      <c r="BJ96" s="19">
        <f t="shared" si="9"/>
        <v>1.8055672302255475E-3</v>
      </c>
      <c r="BK96" s="19">
        <f t="shared" si="9"/>
        <v>2.5485719244039526E-3</v>
      </c>
      <c r="BL96" s="19">
        <f t="shared" si="9"/>
        <v>5.683557075119236E-3</v>
      </c>
      <c r="BM96" s="19">
        <f t="shared" si="9"/>
        <v>1.650406691927021E-3</v>
      </c>
      <c r="BN96" s="19">
        <f t="shared" si="9"/>
        <v>3.9194206602634323E-3</v>
      </c>
      <c r="BO96" s="19">
        <f t="shared" si="9"/>
        <v>2.2417013407557869E-3</v>
      </c>
      <c r="BP96" s="19">
        <f t="shared" si="9"/>
        <v>0</v>
      </c>
      <c r="BQ96" s="19" t="e">
        <f t="shared" si="9"/>
        <v>#DIV/0!</v>
      </c>
    </row>
    <row r="97" spans="5:69" x14ac:dyDescent="0.35">
      <c r="E97" t="str">
        <f t="shared" si="2"/>
        <v>ISIC 35</v>
      </c>
      <c r="F97" s="19">
        <f t="shared" si="4"/>
        <v>1.6173814298780904E-2</v>
      </c>
      <c r="G97" s="19">
        <f t="shared" si="9"/>
        <v>3.1274849626270109E-3</v>
      </c>
      <c r="H97" s="19">
        <f t="shared" si="9"/>
        <v>1.9393213457634617E-2</v>
      </c>
      <c r="I97" s="19">
        <f t="shared" si="9"/>
        <v>4.6133300311315517E-2</v>
      </c>
      <c r="J97" s="19">
        <f t="shared" si="9"/>
        <v>1.4787624252973407E-2</v>
      </c>
      <c r="K97" s="19">
        <f t="shared" si="9"/>
        <v>1.3470664970357664E-2</v>
      </c>
      <c r="L97" s="19">
        <f t="shared" si="9"/>
        <v>2.1724271021100625E-2</v>
      </c>
      <c r="M97" s="19">
        <f t="shared" si="9"/>
        <v>4.4900990925749645E-2</v>
      </c>
      <c r="N97" s="19">
        <f t="shared" si="9"/>
        <v>1.4688940809150257E-2</v>
      </c>
      <c r="O97" s="19">
        <f t="shared" si="9"/>
        <v>1.4663961792477689E-2</v>
      </c>
      <c r="P97" s="19">
        <f t="shared" si="9"/>
        <v>3.2980317470552176E-2</v>
      </c>
      <c r="Q97" s="19">
        <f t="shared" si="9"/>
        <v>6.8134113172513763E-3</v>
      </c>
      <c r="R97" s="19">
        <f t="shared" si="9"/>
        <v>2.0423917518794635E-2</v>
      </c>
      <c r="S97" s="19">
        <f t="shared" si="9"/>
        <v>4.9894623818571376E-2</v>
      </c>
      <c r="T97" s="19">
        <f t="shared" si="9"/>
        <v>5.3673682700881145E-2</v>
      </c>
      <c r="U97" s="19">
        <f t="shared" si="9"/>
        <v>1.344639733357306E-2</v>
      </c>
      <c r="V97" s="19">
        <f t="shared" si="9"/>
        <v>5.9653967984841707E-3</v>
      </c>
      <c r="W97" s="19">
        <f t="shared" si="9"/>
        <v>8.1201019118033509E-3</v>
      </c>
      <c r="X97" s="19">
        <f t="shared" si="9"/>
        <v>8.3791618765998947E-3</v>
      </c>
      <c r="Y97" s="19">
        <f t="shared" si="9"/>
        <v>6.8700406661122444E-3</v>
      </c>
      <c r="Z97" s="19">
        <f t="shared" si="9"/>
        <v>4.8123224270244583E-3</v>
      </c>
      <c r="AA97" s="19">
        <f t="shared" si="9"/>
        <v>8.7809372482759249E-3</v>
      </c>
      <c r="AB97" s="19">
        <f t="shared" si="9"/>
        <v>8.3213289053923299E-3</v>
      </c>
      <c r="AC97" s="19">
        <f t="shared" si="9"/>
        <v>0.284182637874143</v>
      </c>
      <c r="AD97" s="19">
        <f t="shared" si="9"/>
        <v>5.1427045127329825E-2</v>
      </c>
      <c r="AE97" s="19">
        <f t="shared" si="9"/>
        <v>1.2992433351053908E-2</v>
      </c>
      <c r="AF97" s="19">
        <f t="shared" si="9"/>
        <v>4.4187646483023124E-3</v>
      </c>
      <c r="AG97" s="19">
        <f t="shared" si="9"/>
        <v>8.8606231365654375E-3</v>
      </c>
      <c r="AH97" s="19">
        <f t="shared" si="9"/>
        <v>7.1870068876711884E-3</v>
      </c>
      <c r="AI97" s="19">
        <f t="shared" si="9"/>
        <v>1.7784132344091808E-2</v>
      </c>
      <c r="AJ97" s="19">
        <f t="shared" si="9"/>
        <v>1.6216846624717597E-2</v>
      </c>
      <c r="AK97" s="19">
        <f t="shared" si="9"/>
        <v>2.00159150254365E-3</v>
      </c>
      <c r="AL97" s="19">
        <f t="shared" si="9"/>
        <v>3.3951369963371191E-3</v>
      </c>
      <c r="AM97" s="19">
        <f t="shared" si="9"/>
        <v>1.018311126340888E-2</v>
      </c>
      <c r="AN97" s="19">
        <f t="shared" si="9"/>
        <v>9.8317323008871929E-3</v>
      </c>
      <c r="AO97" s="19">
        <f t="shared" si="9"/>
        <v>1.6816359558479727E-2</v>
      </c>
      <c r="AP97" s="19">
        <f t="shared" si="9"/>
        <v>3.2338403049887495E-3</v>
      </c>
      <c r="AQ97" s="19">
        <f t="shared" si="9"/>
        <v>1.7084075613020291E-2</v>
      </c>
      <c r="AR97" s="19">
        <f t="shared" si="9"/>
        <v>1.3368925000250567E-2</v>
      </c>
      <c r="AS97" s="19">
        <f t="shared" si="9"/>
        <v>3.2017208905963704E-3</v>
      </c>
      <c r="AT97" s="19">
        <f t="shared" si="9"/>
        <v>3.1264921379095976E-3</v>
      </c>
      <c r="AU97" s="19">
        <f t="shared" si="9"/>
        <v>2.8147530620195624E-3</v>
      </c>
      <c r="AV97" s="19">
        <f t="shared" si="9"/>
        <v>2.5306618294156564E-3</v>
      </c>
      <c r="AW97" s="19">
        <f t="shared" si="9"/>
        <v>5.492384255884367E-3</v>
      </c>
      <c r="AX97" s="19">
        <f t="shared" si="9"/>
        <v>4.8427145168126826E-3</v>
      </c>
      <c r="AY97" s="19">
        <f t="shared" si="9"/>
        <v>4.2928956212881352E-3</v>
      </c>
      <c r="AZ97" s="19">
        <f t="shared" si="9"/>
        <v>8.5030485100210471E-3</v>
      </c>
      <c r="BA97" s="19">
        <f t="shared" si="9"/>
        <v>5.0140389979718945E-3</v>
      </c>
      <c r="BB97" s="19">
        <f t="shared" si="9"/>
        <v>1.4210776451189566E-2</v>
      </c>
      <c r="BC97" s="19">
        <f t="shared" si="9"/>
        <v>2.4699347472460415E-3</v>
      </c>
      <c r="BD97" s="19">
        <f t="shared" si="9"/>
        <v>2.6997130742130826E-3</v>
      </c>
      <c r="BE97" s="19">
        <f t="shared" si="9"/>
        <v>3.1479725586498709E-3</v>
      </c>
      <c r="BF97" s="19">
        <f t="shared" si="9"/>
        <v>6.5522374214584634E-3</v>
      </c>
      <c r="BG97" s="19">
        <f t="shared" si="9"/>
        <v>9.3200203720566303E-3</v>
      </c>
      <c r="BH97" s="19">
        <f t="shared" si="9"/>
        <v>8.7958548883374944E-3</v>
      </c>
      <c r="BI97" s="19">
        <f t="shared" si="9"/>
        <v>9.0082305566680076E-3</v>
      </c>
      <c r="BJ97" s="19">
        <f t="shared" si="9"/>
        <v>9.6842016314280018E-3</v>
      </c>
      <c r="BK97" s="19">
        <f t="shared" si="9"/>
        <v>1.1413897975426641E-2</v>
      </c>
      <c r="BL97" s="19">
        <f t="shared" si="9"/>
        <v>1.8101889379696721E-2</v>
      </c>
      <c r="BM97" s="19">
        <f t="shared" si="9"/>
        <v>9.9408410324883078E-3</v>
      </c>
      <c r="BN97" s="19">
        <f t="shared" si="9"/>
        <v>7.4573642063893867E-3</v>
      </c>
      <c r="BO97" s="19">
        <f t="shared" si="9"/>
        <v>2.5750778262979602E-2</v>
      </c>
      <c r="BP97" s="19">
        <f t="shared" si="9"/>
        <v>4.5053791974928469E-7</v>
      </c>
      <c r="BQ97" s="19" t="e">
        <f t="shared" si="9"/>
        <v>#DIV/0!</v>
      </c>
    </row>
    <row r="98" spans="5:69" x14ac:dyDescent="0.35">
      <c r="E98" t="str">
        <f t="shared" si="2"/>
        <v>ISIC 36</v>
      </c>
      <c r="F98" s="19">
        <f t="shared" si="4"/>
        <v>4.240466803015968E-3</v>
      </c>
      <c r="G98" s="19">
        <f t="shared" si="9"/>
        <v>4.2953311829796226E-4</v>
      </c>
      <c r="H98" s="19">
        <f t="shared" si="9"/>
        <v>3.5180214416511931E-3</v>
      </c>
      <c r="I98" s="19">
        <f t="shared" si="9"/>
        <v>1.2880143192243504E-3</v>
      </c>
      <c r="J98" s="19">
        <f t="shared" si="9"/>
        <v>1.4086661254516274E-3</v>
      </c>
      <c r="K98" s="19">
        <f t="shared" si="9"/>
        <v>7.5240617130272001E-4</v>
      </c>
      <c r="L98" s="19">
        <f t="shared" si="9"/>
        <v>5.0683914749231256E-4</v>
      </c>
      <c r="M98" s="19">
        <f t="shared" si="9"/>
        <v>1.3155790572111469E-3</v>
      </c>
      <c r="N98" s="19">
        <f t="shared" si="9"/>
        <v>7.5593859886656219E-4</v>
      </c>
      <c r="O98" s="19">
        <f t="shared" si="9"/>
        <v>6.4535352573985658E-4</v>
      </c>
      <c r="P98" s="19">
        <f t="shared" si="9"/>
        <v>1.3066367806764206E-3</v>
      </c>
      <c r="Q98" s="19">
        <f t="shared" si="9"/>
        <v>4.4076816512956743E-4</v>
      </c>
      <c r="R98" s="19">
        <f t="shared" si="9"/>
        <v>7.5526618065580899E-4</v>
      </c>
      <c r="S98" s="19">
        <f t="shared" si="9"/>
        <v>1.2393135109430018E-3</v>
      </c>
      <c r="T98" s="19">
        <f t="shared" si="9"/>
        <v>1.3549556834021211E-3</v>
      </c>
      <c r="U98" s="19">
        <f t="shared" si="9"/>
        <v>7.9848486248762268E-4</v>
      </c>
      <c r="V98" s="19">
        <f t="shared" si="9"/>
        <v>4.3477437679687812E-4</v>
      </c>
      <c r="W98" s="19">
        <f t="shared" si="9"/>
        <v>4.5730737250293855E-4</v>
      </c>
      <c r="X98" s="19">
        <f t="shared" si="9"/>
        <v>4.5228763056320235E-4</v>
      </c>
      <c r="Y98" s="19">
        <f t="shared" si="9"/>
        <v>3.4411776369895793E-4</v>
      </c>
      <c r="Z98" s="19">
        <f t="shared" si="9"/>
        <v>4.0843890815580247E-4</v>
      </c>
      <c r="AA98" s="19">
        <f t="shared" si="9"/>
        <v>4.6252140424704266E-4</v>
      </c>
      <c r="AB98" s="19">
        <f t="shared" si="9"/>
        <v>4.5877620446932232E-4</v>
      </c>
      <c r="AC98" s="19">
        <f t="shared" si="9"/>
        <v>1.2656242842368839E-3</v>
      </c>
      <c r="AD98" s="19">
        <f t="shared" si="9"/>
        <v>4.8580482970935028E-2</v>
      </c>
      <c r="AE98" s="19">
        <f t="shared" si="9"/>
        <v>2.7044542620495412E-3</v>
      </c>
      <c r="AF98" s="19">
        <f t="shared" si="9"/>
        <v>5.2343736659341282E-4</v>
      </c>
      <c r="AG98" s="19">
        <f t="shared" si="9"/>
        <v>6.01880443224304E-4</v>
      </c>
      <c r="AH98" s="19">
        <f t="shared" si="9"/>
        <v>5.6833091380907033E-4</v>
      </c>
      <c r="AI98" s="19">
        <f t="shared" si="9"/>
        <v>9.5363768960170432E-4</v>
      </c>
      <c r="AJ98" s="19">
        <f t="shared" si="9"/>
        <v>4.623325596789626E-4</v>
      </c>
      <c r="AK98" s="19">
        <f t="shared" si="9"/>
        <v>2.6016837008368664E-4</v>
      </c>
      <c r="AL98" s="19">
        <f t="shared" si="9"/>
        <v>1.3378818523824561E-4</v>
      </c>
      <c r="AM98" s="19">
        <f t="shared" si="9"/>
        <v>6.4776913615394063E-4</v>
      </c>
      <c r="AN98" s="19">
        <f t="shared" ref="G98:BQ102" si="10">AN27/AN$69</f>
        <v>6.100865774547557E-4</v>
      </c>
      <c r="AO98" s="19">
        <f t="shared" si="10"/>
        <v>2.5913122413237935E-3</v>
      </c>
      <c r="AP98" s="19">
        <f t="shared" si="10"/>
        <v>3.2265602238702691E-4</v>
      </c>
      <c r="AQ98" s="19">
        <f t="shared" si="10"/>
        <v>2.7367459264254794E-3</v>
      </c>
      <c r="AR98" s="19">
        <f t="shared" si="10"/>
        <v>1.7922230648701562E-3</v>
      </c>
      <c r="AS98" s="19">
        <f t="shared" si="10"/>
        <v>2.3817750662939659E-4</v>
      </c>
      <c r="AT98" s="19">
        <f t="shared" si="10"/>
        <v>2.6626233735480514E-4</v>
      </c>
      <c r="AU98" s="19">
        <f t="shared" si="10"/>
        <v>2.8834518969552537E-4</v>
      </c>
      <c r="AV98" s="19">
        <f t="shared" si="10"/>
        <v>6.9652079733954059E-4</v>
      </c>
      <c r="AW98" s="19">
        <f t="shared" si="10"/>
        <v>1.3302738014535742E-3</v>
      </c>
      <c r="AX98" s="19">
        <f t="shared" si="10"/>
        <v>3.6786346285174566E-4</v>
      </c>
      <c r="AY98" s="19">
        <f t="shared" si="10"/>
        <v>4.2290154529976156E-4</v>
      </c>
      <c r="AZ98" s="19">
        <f t="shared" si="10"/>
        <v>1.2131905000605187E-3</v>
      </c>
      <c r="BA98" s="19">
        <f t="shared" si="10"/>
        <v>2.5520238999167643E-4</v>
      </c>
      <c r="BB98" s="19">
        <f t="shared" si="10"/>
        <v>4.7985559689907331E-4</v>
      </c>
      <c r="BC98" s="19">
        <f t="shared" si="10"/>
        <v>3.132535860284991E-4</v>
      </c>
      <c r="BD98" s="19">
        <f t="shared" si="10"/>
        <v>9.7065460989526249E-5</v>
      </c>
      <c r="BE98" s="19">
        <f t="shared" si="10"/>
        <v>3.9377387537727418E-4</v>
      </c>
      <c r="BF98" s="19">
        <f t="shared" si="10"/>
        <v>6.8730603430666444E-4</v>
      </c>
      <c r="BG98" s="19">
        <f t="shared" si="10"/>
        <v>1.726311939987229E-3</v>
      </c>
      <c r="BH98" s="19">
        <f t="shared" si="10"/>
        <v>1.7854037811190411E-3</v>
      </c>
      <c r="BI98" s="19">
        <f t="shared" si="10"/>
        <v>1.5233813978030191E-3</v>
      </c>
      <c r="BJ98" s="19">
        <f t="shared" si="10"/>
        <v>1.7301786959754092E-3</v>
      </c>
      <c r="BK98" s="19">
        <f t="shared" si="10"/>
        <v>1.5567981411789599E-3</v>
      </c>
      <c r="BL98" s="19">
        <f t="shared" si="10"/>
        <v>3.8552083858170915E-3</v>
      </c>
      <c r="BM98" s="19">
        <f t="shared" si="10"/>
        <v>1.839585057701895E-3</v>
      </c>
      <c r="BN98" s="19">
        <f t="shared" si="10"/>
        <v>5.2956605596103407E-4</v>
      </c>
      <c r="BO98" s="19">
        <f t="shared" si="10"/>
        <v>2.5850249695201872E-3</v>
      </c>
      <c r="BP98" s="19">
        <f t="shared" si="10"/>
        <v>0</v>
      </c>
      <c r="BQ98" s="19" t="e">
        <f t="shared" si="10"/>
        <v>#DIV/0!</v>
      </c>
    </row>
    <row r="99" spans="5:69" x14ac:dyDescent="0.35">
      <c r="E99" t="str">
        <f t="shared" si="2"/>
        <v>ISIC 37-39</v>
      </c>
      <c r="F99" s="19">
        <f t="shared" si="4"/>
        <v>4.2548257251324943E-3</v>
      </c>
      <c r="G99" s="19">
        <f t="shared" si="10"/>
        <v>1.1256144562511818E-3</v>
      </c>
      <c r="H99" s="19">
        <f t="shared" si="10"/>
        <v>1.9049268334920774E-3</v>
      </c>
      <c r="I99" s="19">
        <f t="shared" si="10"/>
        <v>7.6295978954243988E-3</v>
      </c>
      <c r="J99" s="19">
        <f t="shared" si="10"/>
        <v>5.2302775284218256E-3</v>
      </c>
      <c r="K99" s="19">
        <f t="shared" si="10"/>
        <v>6.681438728012799E-3</v>
      </c>
      <c r="L99" s="19">
        <f t="shared" si="10"/>
        <v>8.6444279503764179E-3</v>
      </c>
      <c r="M99" s="19">
        <f t="shared" si="10"/>
        <v>2.9470122179257308E-2</v>
      </c>
      <c r="N99" s="19">
        <f t="shared" si="10"/>
        <v>3.4964580418120061E-3</v>
      </c>
      <c r="O99" s="19">
        <f t="shared" si="10"/>
        <v>4.0946271937115546E-3</v>
      </c>
      <c r="P99" s="19">
        <f t="shared" si="10"/>
        <v>7.26172029462906E-3</v>
      </c>
      <c r="Q99" s="19">
        <f t="shared" si="10"/>
        <v>2.6808411282283153E-3</v>
      </c>
      <c r="R99" s="19">
        <f t="shared" si="10"/>
        <v>1.5311476626729008E-2</v>
      </c>
      <c r="S99" s="19">
        <f t="shared" si="10"/>
        <v>1.1221315361350208E-2</v>
      </c>
      <c r="T99" s="19">
        <f t="shared" si="10"/>
        <v>7.6083577545598524E-2</v>
      </c>
      <c r="U99" s="19">
        <f t="shared" si="10"/>
        <v>1.3840038655125021E-2</v>
      </c>
      <c r="V99" s="19">
        <f t="shared" si="10"/>
        <v>1.3827028600820071E-3</v>
      </c>
      <c r="W99" s="19">
        <f t="shared" si="10"/>
        <v>2.2774459509828024E-3</v>
      </c>
      <c r="X99" s="19">
        <f t="shared" si="10"/>
        <v>2.618965673261977E-3</v>
      </c>
      <c r="Y99" s="19">
        <f t="shared" si="10"/>
        <v>1.8797954484748485E-3</v>
      </c>
      <c r="Z99" s="19">
        <f t="shared" si="10"/>
        <v>3.459197395427843E-3</v>
      </c>
      <c r="AA99" s="19">
        <f t="shared" si="10"/>
        <v>3.3270576913187605E-3</v>
      </c>
      <c r="AB99" s="19">
        <f t="shared" si="10"/>
        <v>3.0267166820475162E-3</v>
      </c>
      <c r="AC99" s="19">
        <f t="shared" si="10"/>
        <v>3.9473521605733327E-3</v>
      </c>
      <c r="AD99" s="19">
        <f t="shared" si="10"/>
        <v>4.7296725060098112E-2</v>
      </c>
      <c r="AE99" s="19">
        <f t="shared" si="10"/>
        <v>0.19339371268300629</v>
      </c>
      <c r="AF99" s="19">
        <f t="shared" si="10"/>
        <v>4.2158070334177055E-3</v>
      </c>
      <c r="AG99" s="19">
        <f t="shared" si="10"/>
        <v>3.0589671700349888E-3</v>
      </c>
      <c r="AH99" s="19">
        <f t="shared" si="10"/>
        <v>2.7380357572810844E-3</v>
      </c>
      <c r="AI99" s="19">
        <f t="shared" si="10"/>
        <v>3.8118716858314642E-3</v>
      </c>
      <c r="AJ99" s="19">
        <f t="shared" si="10"/>
        <v>1.32829511342476E-3</v>
      </c>
      <c r="AK99" s="19">
        <f t="shared" si="10"/>
        <v>1.9212622641435197E-3</v>
      </c>
      <c r="AL99" s="19">
        <f t="shared" si="10"/>
        <v>1.477282942073402E-3</v>
      </c>
      <c r="AM99" s="19">
        <f t="shared" si="10"/>
        <v>1.6021626015886425E-3</v>
      </c>
      <c r="AN99" s="19">
        <f t="shared" si="10"/>
        <v>2.6246421261803782E-3</v>
      </c>
      <c r="AO99" s="19">
        <f t="shared" si="10"/>
        <v>5.3875408004535217E-3</v>
      </c>
      <c r="AP99" s="19">
        <f t="shared" si="10"/>
        <v>1.9958024324518027E-3</v>
      </c>
      <c r="AQ99" s="19">
        <f t="shared" si="10"/>
        <v>2.493979175076484E-3</v>
      </c>
      <c r="AR99" s="19">
        <f t="shared" si="10"/>
        <v>2.053681499126356E-3</v>
      </c>
      <c r="AS99" s="19">
        <f t="shared" si="10"/>
        <v>1.783774416923217E-3</v>
      </c>
      <c r="AT99" s="19">
        <f t="shared" si="10"/>
        <v>6.4223854255239228E-4</v>
      </c>
      <c r="AU99" s="19">
        <f t="shared" si="10"/>
        <v>8.6737300950969376E-4</v>
      </c>
      <c r="AV99" s="19">
        <f t="shared" si="10"/>
        <v>8.6562143303346576E-4</v>
      </c>
      <c r="AW99" s="19">
        <f t="shared" si="10"/>
        <v>4.5504066603716028E-3</v>
      </c>
      <c r="AX99" s="19">
        <f t="shared" si="10"/>
        <v>2.2846011007467584E-3</v>
      </c>
      <c r="AY99" s="19">
        <f t="shared" si="10"/>
        <v>2.5145974482962607E-3</v>
      </c>
      <c r="AZ99" s="19">
        <f t="shared" si="10"/>
        <v>3.2810676315842089E-3</v>
      </c>
      <c r="BA99" s="19">
        <f t="shared" si="10"/>
        <v>3.033353953184121E-3</v>
      </c>
      <c r="BB99" s="19">
        <f t="shared" si="10"/>
        <v>4.7090800002337488E-3</v>
      </c>
      <c r="BC99" s="19">
        <f t="shared" si="10"/>
        <v>2.1317699777690419E-3</v>
      </c>
      <c r="BD99" s="19">
        <f t="shared" si="10"/>
        <v>6.5977511368063774E-4</v>
      </c>
      <c r="BE99" s="19">
        <f t="shared" si="10"/>
        <v>1.5584571687466769E-3</v>
      </c>
      <c r="BF99" s="19">
        <f t="shared" si="10"/>
        <v>6.2231903250808017E-3</v>
      </c>
      <c r="BG99" s="19">
        <f t="shared" si="10"/>
        <v>1.351230690935403E-2</v>
      </c>
      <c r="BH99" s="19">
        <f t="shared" si="10"/>
        <v>1.636952763153166E-3</v>
      </c>
      <c r="BI99" s="19">
        <f t="shared" si="10"/>
        <v>2.7174450373331216E-3</v>
      </c>
      <c r="BJ99" s="19">
        <f t="shared" si="10"/>
        <v>2.9288504730852431E-3</v>
      </c>
      <c r="BK99" s="19">
        <f t="shared" si="10"/>
        <v>2.7531300243592224E-3</v>
      </c>
      <c r="BL99" s="19">
        <f t="shared" si="10"/>
        <v>4.4319585274008397E-3</v>
      </c>
      <c r="BM99" s="19">
        <f t="shared" si="10"/>
        <v>2.4670488025325299E-3</v>
      </c>
      <c r="BN99" s="19">
        <f t="shared" si="10"/>
        <v>1.9610924935887361E-3</v>
      </c>
      <c r="BO99" s="19">
        <f t="shared" si="10"/>
        <v>4.5307765501267222E-3</v>
      </c>
      <c r="BP99" s="19">
        <f t="shared" si="10"/>
        <v>0</v>
      </c>
      <c r="BQ99" s="19" t="e">
        <f t="shared" si="10"/>
        <v>#DIV/0!</v>
      </c>
    </row>
    <row r="100" spans="5:69" x14ac:dyDescent="0.35">
      <c r="E100" t="str">
        <f t="shared" si="2"/>
        <v>ISIC 41-43</v>
      </c>
      <c r="F100" s="19">
        <f t="shared" si="4"/>
        <v>8.9234151270438378E-3</v>
      </c>
      <c r="G100" s="19">
        <f t="shared" si="10"/>
        <v>9.0617905885983143E-3</v>
      </c>
      <c r="H100" s="19">
        <f t="shared" si="10"/>
        <v>6.6271570730831271E-3</v>
      </c>
      <c r="I100" s="19">
        <f t="shared" si="10"/>
        <v>1.6423488703557507E-2</v>
      </c>
      <c r="J100" s="19">
        <f t="shared" si="10"/>
        <v>3.6026609197911223E-3</v>
      </c>
      <c r="K100" s="19">
        <f t="shared" si="10"/>
        <v>3.9132313592205922E-3</v>
      </c>
      <c r="L100" s="19">
        <f t="shared" si="10"/>
        <v>6.5190117696956847E-3</v>
      </c>
      <c r="M100" s="19">
        <f t="shared" si="10"/>
        <v>5.6157393279761296E-3</v>
      </c>
      <c r="N100" s="19">
        <f t="shared" si="10"/>
        <v>7.5752902950815861E-3</v>
      </c>
      <c r="O100" s="19">
        <f t="shared" si="10"/>
        <v>4.4226962379376239E-3</v>
      </c>
      <c r="P100" s="19">
        <f t="shared" si="10"/>
        <v>6.7083353098869106E-3</v>
      </c>
      <c r="Q100" s="19">
        <f t="shared" si="10"/>
        <v>4.4011514404760331E-3</v>
      </c>
      <c r="R100" s="19">
        <f t="shared" si="10"/>
        <v>4.9560953696148533E-3</v>
      </c>
      <c r="S100" s="19">
        <f t="shared" si="10"/>
        <v>9.5617661421974545E-3</v>
      </c>
      <c r="T100" s="19">
        <f t="shared" si="10"/>
        <v>7.2348128260785634E-3</v>
      </c>
      <c r="U100" s="19">
        <f t="shared" si="10"/>
        <v>6.6653438712611082E-3</v>
      </c>
      <c r="V100" s="19">
        <f t="shared" si="10"/>
        <v>2.7696271364737583E-3</v>
      </c>
      <c r="W100" s="19">
        <f t="shared" si="10"/>
        <v>5.2911023029426976E-3</v>
      </c>
      <c r="X100" s="19">
        <f t="shared" si="10"/>
        <v>4.9031386799582776E-3</v>
      </c>
      <c r="Y100" s="19">
        <f t="shared" si="10"/>
        <v>3.0436923055180989E-3</v>
      </c>
      <c r="Z100" s="19">
        <f t="shared" si="10"/>
        <v>6.0285287942057706E-3</v>
      </c>
      <c r="AA100" s="19">
        <f t="shared" si="10"/>
        <v>5.2876585937905642E-3</v>
      </c>
      <c r="AB100" s="19">
        <f t="shared" si="10"/>
        <v>1.2930510652468936E-2</v>
      </c>
      <c r="AC100" s="19">
        <f t="shared" si="10"/>
        <v>2.6509355351178022E-2</v>
      </c>
      <c r="AD100" s="19">
        <f t="shared" si="10"/>
        <v>2.4556982274947865E-2</v>
      </c>
      <c r="AE100" s="19">
        <f t="shared" si="10"/>
        <v>2.4227726263507447E-2</v>
      </c>
      <c r="AF100" s="19">
        <f t="shared" si="10"/>
        <v>0.17494865581975039</v>
      </c>
      <c r="AG100" s="19">
        <f t="shared" si="10"/>
        <v>5.100326070647386E-3</v>
      </c>
      <c r="AH100" s="19">
        <f t="shared" si="10"/>
        <v>5.4133644581422806E-3</v>
      </c>
      <c r="AI100" s="19">
        <f t="shared" si="10"/>
        <v>9.2149629517906985E-3</v>
      </c>
      <c r="AJ100" s="19">
        <f t="shared" si="10"/>
        <v>9.3331096665268225E-3</v>
      </c>
      <c r="AK100" s="19">
        <f t="shared" si="10"/>
        <v>2.9173448203051334E-3</v>
      </c>
      <c r="AL100" s="19">
        <f t="shared" si="10"/>
        <v>3.7854432925331031E-3</v>
      </c>
      <c r="AM100" s="19">
        <f t="shared" si="10"/>
        <v>2.1130162629256582E-2</v>
      </c>
      <c r="AN100" s="19">
        <f t="shared" si="10"/>
        <v>8.6495420642277668E-3</v>
      </c>
      <c r="AO100" s="19">
        <f t="shared" si="10"/>
        <v>7.7743932207189675E-3</v>
      </c>
      <c r="AP100" s="19">
        <f t="shared" si="10"/>
        <v>3.7890348407719036E-3</v>
      </c>
      <c r="AQ100" s="19">
        <f t="shared" si="10"/>
        <v>9.1487532521317642E-3</v>
      </c>
      <c r="AR100" s="19">
        <f t="shared" si="10"/>
        <v>1.2948607013874736E-2</v>
      </c>
      <c r="AS100" s="19">
        <f t="shared" si="10"/>
        <v>3.6279261344453139E-3</v>
      </c>
      <c r="AT100" s="19">
        <f t="shared" si="10"/>
        <v>4.0519981023794506E-3</v>
      </c>
      <c r="AU100" s="19">
        <f t="shared" si="10"/>
        <v>6.5399756913500492E-3</v>
      </c>
      <c r="AV100" s="19">
        <f t="shared" si="10"/>
        <v>5.9479753739688458E-3</v>
      </c>
      <c r="AW100" s="19">
        <f t="shared" si="10"/>
        <v>4.857856434686212E-2</v>
      </c>
      <c r="AX100" s="19">
        <f t="shared" si="10"/>
        <v>5.2080367970722581E-3</v>
      </c>
      <c r="AY100" s="19">
        <f t="shared" si="10"/>
        <v>1.8659824437946334E-2</v>
      </c>
      <c r="AZ100" s="19">
        <f t="shared" si="10"/>
        <v>1.1322652404250615E-2</v>
      </c>
      <c r="BA100" s="19">
        <f t="shared" si="10"/>
        <v>4.5363944734431857E-3</v>
      </c>
      <c r="BB100" s="19">
        <f t="shared" si="10"/>
        <v>1.2713922048804255E-2</v>
      </c>
      <c r="BC100" s="19">
        <f t="shared" si="10"/>
        <v>4.6603005561558089E-3</v>
      </c>
      <c r="BD100" s="19">
        <f t="shared" si="10"/>
        <v>3.2484242673032153E-3</v>
      </c>
      <c r="BE100" s="19">
        <f t="shared" si="10"/>
        <v>3.7446332553482918E-3</v>
      </c>
      <c r="BF100" s="19">
        <f t="shared" si="10"/>
        <v>1.0015709775921679E-2</v>
      </c>
      <c r="BG100" s="19">
        <f t="shared" si="10"/>
        <v>2.1621221009963928E-2</v>
      </c>
      <c r="BH100" s="19">
        <f t="shared" si="10"/>
        <v>1.0727391057446273E-2</v>
      </c>
      <c r="BI100" s="19">
        <f t="shared" si="10"/>
        <v>7.5003257775836385E-3</v>
      </c>
      <c r="BJ100" s="19">
        <f t="shared" si="10"/>
        <v>8.9431571931120803E-3</v>
      </c>
      <c r="BK100" s="19">
        <f t="shared" si="10"/>
        <v>1.3531724455862766E-2</v>
      </c>
      <c r="BL100" s="19">
        <f t="shared" si="10"/>
        <v>1.2757403347839176E-2</v>
      </c>
      <c r="BM100" s="19">
        <f t="shared" si="10"/>
        <v>1.1662064933396081E-2</v>
      </c>
      <c r="BN100" s="19">
        <f t="shared" si="10"/>
        <v>6.4977478633727473E-3</v>
      </c>
      <c r="BO100" s="19">
        <f t="shared" si="10"/>
        <v>5.9971757780695823E-3</v>
      </c>
      <c r="BP100" s="19">
        <f t="shared" si="10"/>
        <v>0</v>
      </c>
      <c r="BQ100" s="19" t="e">
        <f t="shared" si="10"/>
        <v>#DIV/0!</v>
      </c>
    </row>
    <row r="101" spans="5:69" x14ac:dyDescent="0.35">
      <c r="E101" t="str">
        <f t="shared" si="2"/>
        <v>ISIC 45</v>
      </c>
      <c r="F101" s="19">
        <f t="shared" si="4"/>
        <v>3.1370466160895046E-3</v>
      </c>
      <c r="G101" s="19">
        <f t="shared" si="10"/>
        <v>5.2694206162739151E-3</v>
      </c>
      <c r="H101" s="19">
        <f t="shared" si="10"/>
        <v>4.199497792016625E-3</v>
      </c>
      <c r="I101" s="19">
        <f t="shared" si="10"/>
        <v>2.9588646887989778E-3</v>
      </c>
      <c r="J101" s="19">
        <f t="shared" si="10"/>
        <v>1.5549787618549787E-3</v>
      </c>
      <c r="K101" s="19">
        <f t="shared" si="10"/>
        <v>1.5755575319454092E-3</v>
      </c>
      <c r="L101" s="19">
        <f t="shared" si="10"/>
        <v>3.0965963312480122E-3</v>
      </c>
      <c r="M101" s="19">
        <f t="shared" si="10"/>
        <v>1.6181426303534712E-3</v>
      </c>
      <c r="N101" s="19">
        <f t="shared" si="10"/>
        <v>2.3972630209939611E-3</v>
      </c>
      <c r="O101" s="19">
        <f t="shared" si="10"/>
        <v>1.5782843633136568E-3</v>
      </c>
      <c r="P101" s="19">
        <f t="shared" si="10"/>
        <v>1.6180980383578365E-3</v>
      </c>
      <c r="Q101" s="19">
        <f t="shared" si="10"/>
        <v>8.4155458788597861E-4</v>
      </c>
      <c r="R101" s="19">
        <f t="shared" si="10"/>
        <v>2.1868757837708733E-3</v>
      </c>
      <c r="S101" s="19">
        <f t="shared" si="10"/>
        <v>4.9393979567582845E-3</v>
      </c>
      <c r="T101" s="19">
        <f t="shared" si="10"/>
        <v>1.5959504684339898E-3</v>
      </c>
      <c r="U101" s="19">
        <f t="shared" si="10"/>
        <v>2.6217394190136949E-3</v>
      </c>
      <c r="V101" s="19">
        <f t="shared" si="10"/>
        <v>1.5245928530602795E-3</v>
      </c>
      <c r="W101" s="19">
        <f t="shared" si="10"/>
        <v>2.5997321901850912E-3</v>
      </c>
      <c r="X101" s="19">
        <f t="shared" si="10"/>
        <v>5.3793486775870376E-3</v>
      </c>
      <c r="Y101" s="19">
        <f t="shared" si="10"/>
        <v>3.1240099189686E-2</v>
      </c>
      <c r="Z101" s="19">
        <f t="shared" si="10"/>
        <v>1.2002395444694969E-2</v>
      </c>
      <c r="AA101" s="19">
        <f t="shared" si="10"/>
        <v>2.2182707752931032E-3</v>
      </c>
      <c r="AB101" s="19">
        <f t="shared" si="10"/>
        <v>5.1221836191585931E-3</v>
      </c>
      <c r="AC101" s="19">
        <f t="shared" si="10"/>
        <v>1.2165067528995598E-3</v>
      </c>
      <c r="AD101" s="19">
        <f t="shared" si="10"/>
        <v>3.1847836866110602E-3</v>
      </c>
      <c r="AE101" s="19">
        <f t="shared" si="10"/>
        <v>9.4374993934387887E-3</v>
      </c>
      <c r="AF101" s="19">
        <f t="shared" si="10"/>
        <v>2.9226076145779014E-3</v>
      </c>
      <c r="AG101" s="19">
        <f t="shared" si="10"/>
        <v>3.9843192960129115E-2</v>
      </c>
      <c r="AH101" s="19">
        <f t="shared" si="10"/>
        <v>4.1526957599941792E-3</v>
      </c>
      <c r="AI101" s="19">
        <f t="shared" si="10"/>
        <v>4.2043869701274186E-3</v>
      </c>
      <c r="AJ101" s="19">
        <f t="shared" si="10"/>
        <v>2.2880893128897326E-2</v>
      </c>
      <c r="AK101" s="19">
        <f t="shared" si="10"/>
        <v>8.7919531742836272E-4</v>
      </c>
      <c r="AL101" s="19">
        <f t="shared" si="10"/>
        <v>3.1886323772937408E-3</v>
      </c>
      <c r="AM101" s="19">
        <f t="shared" si="10"/>
        <v>1.2208176567151813E-2</v>
      </c>
      <c r="AN101" s="19">
        <f t="shared" si="10"/>
        <v>4.4153232082260664E-2</v>
      </c>
      <c r="AO101" s="19">
        <f t="shared" si="10"/>
        <v>1.456292253951846E-3</v>
      </c>
      <c r="AP101" s="19">
        <f t="shared" si="10"/>
        <v>1.6474894251520724E-3</v>
      </c>
      <c r="AQ101" s="19">
        <f t="shared" si="10"/>
        <v>2.5656892343863436E-3</v>
      </c>
      <c r="AR101" s="19">
        <f t="shared" si="10"/>
        <v>2.3386932423719018E-3</v>
      </c>
      <c r="AS101" s="19">
        <f t="shared" si="10"/>
        <v>1.1640402637757776E-3</v>
      </c>
      <c r="AT101" s="19">
        <f t="shared" si="10"/>
        <v>5.634840977672027E-4</v>
      </c>
      <c r="AU101" s="19">
        <f t="shared" si="10"/>
        <v>9.7668487179705383E-4</v>
      </c>
      <c r="AV101" s="19">
        <f t="shared" si="10"/>
        <v>1.1012464304851536E-3</v>
      </c>
      <c r="AW101" s="19">
        <f t="shared" si="10"/>
        <v>2.4718674674420677E-4</v>
      </c>
      <c r="AX101" s="19">
        <f t="shared" si="10"/>
        <v>1.7674314680471079E-3</v>
      </c>
      <c r="AY101" s="19">
        <f t="shared" si="10"/>
        <v>1.8150937149259386E-3</v>
      </c>
      <c r="AZ101" s="19">
        <f t="shared" si="10"/>
        <v>1.7935369695965494E-3</v>
      </c>
      <c r="BA101" s="19">
        <f t="shared" si="10"/>
        <v>1.78920135165538E-3</v>
      </c>
      <c r="BB101" s="19">
        <f t="shared" si="10"/>
        <v>3.5946539354050565E-3</v>
      </c>
      <c r="BC101" s="19">
        <f t="shared" si="10"/>
        <v>1.8315765797054226E-2</v>
      </c>
      <c r="BD101" s="19">
        <f t="shared" si="10"/>
        <v>8.8893771374741817E-4</v>
      </c>
      <c r="BE101" s="19">
        <f t="shared" si="10"/>
        <v>1.4060903759950606E-3</v>
      </c>
      <c r="BF101" s="19">
        <f t="shared" si="10"/>
        <v>2.6649263458394727E-3</v>
      </c>
      <c r="BG101" s="19">
        <f t="shared" si="10"/>
        <v>2.7716126770125265E-3</v>
      </c>
      <c r="BH101" s="19">
        <f t="shared" si="10"/>
        <v>9.0200576021060431E-4</v>
      </c>
      <c r="BI101" s="19">
        <f t="shared" si="10"/>
        <v>1.2883207891980887E-3</v>
      </c>
      <c r="BJ101" s="19">
        <f t="shared" si="10"/>
        <v>1.7339954624268484E-3</v>
      </c>
      <c r="BK101" s="19">
        <f t="shared" si="10"/>
        <v>2.3664676437926096E-3</v>
      </c>
      <c r="BL101" s="19">
        <f t="shared" si="10"/>
        <v>2.2733516153365867E-3</v>
      </c>
      <c r="BM101" s="19">
        <f t="shared" si="10"/>
        <v>3.0475504310789798E-3</v>
      </c>
      <c r="BN101" s="19">
        <f t="shared" si="10"/>
        <v>1.6451694176984845E-3</v>
      </c>
      <c r="BO101" s="19">
        <f t="shared" si="10"/>
        <v>1.5195236817656269E-3</v>
      </c>
      <c r="BP101" s="19">
        <f t="shared" si="10"/>
        <v>0</v>
      </c>
      <c r="BQ101" s="19" t="e">
        <f t="shared" si="10"/>
        <v>#DIV/0!</v>
      </c>
    </row>
    <row r="102" spans="5:69" x14ac:dyDescent="0.35">
      <c r="E102" t="str">
        <f t="shared" si="2"/>
        <v>ISIC 46</v>
      </c>
      <c r="F102" s="19">
        <f t="shared" si="4"/>
        <v>5.3064807382743093E-2</v>
      </c>
      <c r="G102" s="19">
        <f t="shared" si="10"/>
        <v>3.0567945072391401E-2</v>
      </c>
      <c r="H102" s="19">
        <f t="shared" si="10"/>
        <v>4.4921317542323688E-2</v>
      </c>
      <c r="I102" s="19">
        <f t="shared" si="10"/>
        <v>2.3441371504592367E-2</v>
      </c>
      <c r="J102" s="19">
        <f t="shared" si="10"/>
        <v>7.3884687599708537E-2</v>
      </c>
      <c r="K102" s="19">
        <f t="shared" si="10"/>
        <v>6.325991674673237E-2</v>
      </c>
      <c r="L102" s="19">
        <f t="shared" si="10"/>
        <v>6.361632912734598E-2</v>
      </c>
      <c r="M102" s="19">
        <f t="shared" si="10"/>
        <v>4.739291792487061E-2</v>
      </c>
      <c r="N102" s="19">
        <f t="shared" si="10"/>
        <v>5.1740996018944656E-2</v>
      </c>
      <c r="O102" s="19">
        <f t="shared" si="10"/>
        <v>4.3960259481871891E-2</v>
      </c>
      <c r="P102" s="19">
        <f t="shared" si="10"/>
        <v>5.0838537090695059E-2</v>
      </c>
      <c r="Q102" s="19">
        <f t="shared" si="10"/>
        <v>8.076008620552369E-2</v>
      </c>
      <c r="R102" s="19">
        <f t="shared" si="10"/>
        <v>4.4176360057007466E-2</v>
      </c>
      <c r="S102" s="19">
        <f t="shared" si="10"/>
        <v>5.459386302011679E-2</v>
      </c>
      <c r="T102" s="19">
        <f t="shared" si="10"/>
        <v>4.5299640965354875E-2</v>
      </c>
      <c r="U102" s="19">
        <f t="shared" si="10"/>
        <v>4.1817581565926507E-2</v>
      </c>
      <c r="V102" s="19">
        <f t="shared" si="10"/>
        <v>9.1880512118284338E-2</v>
      </c>
      <c r="W102" s="19">
        <f t="shared" si="10"/>
        <v>5.3989926272707475E-2</v>
      </c>
      <c r="X102" s="19">
        <f t="shared" si="10"/>
        <v>5.0590798135872778E-2</v>
      </c>
      <c r="Y102" s="19">
        <f t="shared" si="10"/>
        <v>3.3395846822970698E-2</v>
      </c>
      <c r="Z102" s="19">
        <f t="shared" si="10"/>
        <v>4.3512330262984941E-2</v>
      </c>
      <c r="AA102" s="19">
        <f t="shared" si="10"/>
        <v>8.0062151407036306E-2</v>
      </c>
      <c r="AB102" s="19">
        <f t="shared" si="10"/>
        <v>5.239789058770928E-2</v>
      </c>
      <c r="AC102" s="19">
        <f t="shared" si="10"/>
        <v>1.6883146382038871E-2</v>
      </c>
      <c r="AD102" s="19">
        <f t="shared" si="10"/>
        <v>2.0523658858436288E-2</v>
      </c>
      <c r="AE102" s="19">
        <f t="shared" si="10"/>
        <v>2.5370164089635189E-2</v>
      </c>
      <c r="AF102" s="19">
        <f t="shared" si="10"/>
        <v>4.525751723063938E-2</v>
      </c>
      <c r="AG102" s="19">
        <f t="shared" si="10"/>
        <v>2.538954112723061E-2</v>
      </c>
      <c r="AH102" s="19">
        <f t="shared" si="10"/>
        <v>6.2593196953242405E-2</v>
      </c>
      <c r="AI102" s="19">
        <f t="shared" si="10"/>
        <v>1.6765262352480919E-2</v>
      </c>
      <c r="AJ102" s="19">
        <f t="shared" si="10"/>
        <v>1.2631004574032118E-2</v>
      </c>
      <c r="AK102" s="19">
        <f t="shared" si="10"/>
        <v>1.6434214616118045E-2</v>
      </c>
      <c r="AL102" s="19">
        <f t="shared" si="10"/>
        <v>3.0838134810068949E-2</v>
      </c>
      <c r="AM102" s="19">
        <f t="shared" si="10"/>
        <v>8.8559095287666957E-3</v>
      </c>
      <c r="AN102" s="19">
        <f t="shared" si="10"/>
        <v>6.033777602372112E-3</v>
      </c>
      <c r="AO102" s="19">
        <f t="shared" si="10"/>
        <v>5.4514030047123144E-2</v>
      </c>
      <c r="AP102" s="19">
        <f t="shared" si="10"/>
        <v>5.1625670385916395E-2</v>
      </c>
      <c r="AQ102" s="19">
        <f t="shared" ref="G102:BQ106" si="11">AQ31/AQ$69</f>
        <v>1.9429800283456165E-2</v>
      </c>
      <c r="AR102" s="19">
        <f t="shared" si="11"/>
        <v>2.1427029844214074E-2</v>
      </c>
      <c r="AS102" s="19">
        <f t="shared" si="11"/>
        <v>4.0612170428945368E-2</v>
      </c>
      <c r="AT102" s="19">
        <f t="shared" si="11"/>
        <v>1.9069140258657789E-3</v>
      </c>
      <c r="AU102" s="19">
        <f t="shared" si="11"/>
        <v>4.3351850122443523E-3</v>
      </c>
      <c r="AV102" s="19">
        <f t="shared" si="11"/>
        <v>2.9563640959864995E-2</v>
      </c>
      <c r="AW102" s="19">
        <f t="shared" si="11"/>
        <v>2.6626950461829794E-3</v>
      </c>
      <c r="AX102" s="19">
        <f t="shared" si="11"/>
        <v>6.8959121008994794E-3</v>
      </c>
      <c r="AY102" s="19">
        <f t="shared" si="11"/>
        <v>1.2911951163770247E-2</v>
      </c>
      <c r="AZ102" s="19">
        <f t="shared" si="11"/>
        <v>1.5044531939049194E-2</v>
      </c>
      <c r="BA102" s="19">
        <f t="shared" si="11"/>
        <v>2.2960680240496311E-2</v>
      </c>
      <c r="BB102" s="19">
        <f t="shared" si="11"/>
        <v>1.909267727330511E-2</v>
      </c>
      <c r="BC102" s="19">
        <f t="shared" si="11"/>
        <v>1.1112115235861631E-2</v>
      </c>
      <c r="BD102" s="19">
        <f t="shared" si="11"/>
        <v>2.9472086822852055E-3</v>
      </c>
      <c r="BE102" s="19">
        <f t="shared" si="11"/>
        <v>2.1560959977347669E-2</v>
      </c>
      <c r="BF102" s="19">
        <f t="shared" si="11"/>
        <v>1.7506758108809358E-2</v>
      </c>
      <c r="BG102" s="19">
        <f t="shared" si="11"/>
        <v>6.6753443602963897E-3</v>
      </c>
      <c r="BH102" s="19">
        <f t="shared" si="11"/>
        <v>6.7361337012441461E-3</v>
      </c>
      <c r="BI102" s="19">
        <f t="shared" si="11"/>
        <v>2.8239926485478822E-2</v>
      </c>
      <c r="BJ102" s="19">
        <f t="shared" si="11"/>
        <v>1.4274943227078403E-2</v>
      </c>
      <c r="BK102" s="19">
        <f t="shared" si="11"/>
        <v>2.0088937421839776E-2</v>
      </c>
      <c r="BL102" s="19">
        <f t="shared" si="11"/>
        <v>1.8012069825312095E-2</v>
      </c>
      <c r="BM102" s="19">
        <f t="shared" si="11"/>
        <v>1.1716175265610248E-2</v>
      </c>
      <c r="BN102" s="19">
        <f t="shared" si="11"/>
        <v>4.0793962078173589E-2</v>
      </c>
      <c r="BO102" s="19">
        <f t="shared" si="11"/>
        <v>1.3136048097894676E-2</v>
      </c>
      <c r="BP102" s="19">
        <f t="shared" si="11"/>
        <v>0</v>
      </c>
      <c r="BQ102" s="19" t="e">
        <f t="shared" si="11"/>
        <v>#DIV/0!</v>
      </c>
    </row>
    <row r="103" spans="5:69" x14ac:dyDescent="0.35">
      <c r="E103" t="str">
        <f t="shared" si="2"/>
        <v>ISIC 47</v>
      </c>
      <c r="F103" s="19">
        <f t="shared" si="4"/>
        <v>1.7432865048577367E-2</v>
      </c>
      <c r="G103" s="19">
        <f t="shared" si="11"/>
        <v>5.7965748978214132E-3</v>
      </c>
      <c r="H103" s="19">
        <f t="shared" si="11"/>
        <v>1.6440416518345342E-2</v>
      </c>
      <c r="I103" s="19">
        <f t="shared" si="11"/>
        <v>6.7319785264991694E-3</v>
      </c>
      <c r="J103" s="19">
        <f t="shared" si="11"/>
        <v>1.5067546975844311E-2</v>
      </c>
      <c r="K103" s="19">
        <f t="shared" si="11"/>
        <v>1.4638191787896368E-2</v>
      </c>
      <c r="L103" s="19">
        <f t="shared" si="11"/>
        <v>1.2623475771392218E-2</v>
      </c>
      <c r="M103" s="19">
        <f t="shared" si="11"/>
        <v>8.4574204554483199E-3</v>
      </c>
      <c r="N103" s="19">
        <f t="shared" si="11"/>
        <v>6.7810430625000508E-3</v>
      </c>
      <c r="O103" s="19">
        <f t="shared" si="11"/>
        <v>3.6948374993007408E-3</v>
      </c>
      <c r="P103" s="19">
        <f t="shared" si="11"/>
        <v>8.3846956812370452E-3</v>
      </c>
      <c r="Q103" s="19">
        <f t="shared" si="11"/>
        <v>5.7063088661641302E-3</v>
      </c>
      <c r="R103" s="19">
        <f t="shared" si="11"/>
        <v>9.4455387776318598E-3</v>
      </c>
      <c r="S103" s="19">
        <f t="shared" si="11"/>
        <v>7.3153244027068702E-3</v>
      </c>
      <c r="T103" s="19">
        <f t="shared" si="11"/>
        <v>5.2771894791832242E-3</v>
      </c>
      <c r="U103" s="19">
        <f t="shared" si="11"/>
        <v>6.7039448522207886E-3</v>
      </c>
      <c r="V103" s="19">
        <f t="shared" si="11"/>
        <v>1.1811239306703568E-2</v>
      </c>
      <c r="W103" s="19">
        <f t="shared" si="11"/>
        <v>1.2069316627741326E-2</v>
      </c>
      <c r="X103" s="19">
        <f t="shared" si="11"/>
        <v>6.9047351795686867E-3</v>
      </c>
      <c r="Y103" s="19">
        <f t="shared" si="11"/>
        <v>9.1124641932294592E-3</v>
      </c>
      <c r="Z103" s="19">
        <f t="shared" si="11"/>
        <v>9.5091592267170857E-3</v>
      </c>
      <c r="AA103" s="19">
        <f t="shared" si="11"/>
        <v>1.7069036061286999E-2</v>
      </c>
      <c r="AB103" s="19">
        <f t="shared" si="11"/>
        <v>8.2127084672534451E-3</v>
      </c>
      <c r="AC103" s="19">
        <f t="shared" si="11"/>
        <v>3.9449864458608918E-3</v>
      </c>
      <c r="AD103" s="19">
        <f t="shared" si="11"/>
        <v>4.3977847123144488E-3</v>
      </c>
      <c r="AE103" s="19">
        <f t="shared" si="11"/>
        <v>3.6164527437594291E-3</v>
      </c>
      <c r="AF103" s="19">
        <f t="shared" si="11"/>
        <v>7.4020502414768033E-3</v>
      </c>
      <c r="AG103" s="19">
        <f t="shared" si="11"/>
        <v>3.1116565623040345E-3</v>
      </c>
      <c r="AH103" s="19">
        <f t="shared" si="11"/>
        <v>2.7034481149675596E-3</v>
      </c>
      <c r="AI103" s="19">
        <f t="shared" si="11"/>
        <v>3.0571968786387099E-2</v>
      </c>
      <c r="AJ103" s="19">
        <f t="shared" si="11"/>
        <v>5.2680385795871813E-3</v>
      </c>
      <c r="AK103" s="19">
        <f t="shared" si="11"/>
        <v>3.3924348874144741E-3</v>
      </c>
      <c r="AL103" s="19">
        <f t="shared" si="11"/>
        <v>4.6478199856091829E-3</v>
      </c>
      <c r="AM103" s="19">
        <f t="shared" si="11"/>
        <v>1.7491377774986163E-3</v>
      </c>
      <c r="AN103" s="19">
        <f t="shared" si="11"/>
        <v>1.572470340453932E-3</v>
      </c>
      <c r="AO103" s="19">
        <f t="shared" si="11"/>
        <v>1.449487070955403E-2</v>
      </c>
      <c r="AP103" s="19">
        <f t="shared" si="11"/>
        <v>3.474577744693068E-3</v>
      </c>
      <c r="AQ103" s="19">
        <f t="shared" si="11"/>
        <v>2.7162803589370478E-3</v>
      </c>
      <c r="AR103" s="19">
        <f t="shared" si="11"/>
        <v>4.8950791959134175E-3</v>
      </c>
      <c r="AS103" s="19">
        <f t="shared" si="11"/>
        <v>1.2684463113304659E-3</v>
      </c>
      <c r="AT103" s="19">
        <f t="shared" si="11"/>
        <v>4.9622644603350961E-4</v>
      </c>
      <c r="AU103" s="19">
        <f t="shared" si="11"/>
        <v>8.6131027341223242E-4</v>
      </c>
      <c r="AV103" s="19">
        <f t="shared" si="11"/>
        <v>7.2892459935703128E-4</v>
      </c>
      <c r="AW103" s="19">
        <f t="shared" si="11"/>
        <v>5.1250817118192156E-4</v>
      </c>
      <c r="AX103" s="19">
        <f t="shared" si="11"/>
        <v>1.0984924332936451E-3</v>
      </c>
      <c r="AY103" s="19">
        <f t="shared" si="11"/>
        <v>3.5277107861929006E-3</v>
      </c>
      <c r="AZ103" s="19">
        <f t="shared" si="11"/>
        <v>3.0804754686739213E-3</v>
      </c>
      <c r="BA103" s="19">
        <f t="shared" si="11"/>
        <v>4.1322148217715158E-3</v>
      </c>
      <c r="BB103" s="19">
        <f t="shared" si="11"/>
        <v>5.2141306504337711E-3</v>
      </c>
      <c r="BC103" s="19">
        <f t="shared" si="11"/>
        <v>1.0709535964657396E-3</v>
      </c>
      <c r="BD103" s="19">
        <f t="shared" si="11"/>
        <v>5.4913754211351304E-4</v>
      </c>
      <c r="BE103" s="19">
        <f t="shared" si="11"/>
        <v>8.7326037407610608E-4</v>
      </c>
      <c r="BF103" s="19">
        <f t="shared" si="11"/>
        <v>3.5495858727475574E-3</v>
      </c>
      <c r="BG103" s="19">
        <f t="shared" si="11"/>
        <v>3.6753162697884872E-3</v>
      </c>
      <c r="BH103" s="19">
        <f t="shared" si="11"/>
        <v>2.0561111682697421E-3</v>
      </c>
      <c r="BI103" s="19">
        <f t="shared" si="11"/>
        <v>1.2880331500089612E-2</v>
      </c>
      <c r="BJ103" s="19">
        <f t="shared" si="11"/>
        <v>8.3190714972964722E-3</v>
      </c>
      <c r="BK103" s="19">
        <f t="shared" si="11"/>
        <v>3.7720513631751781E-3</v>
      </c>
      <c r="BL103" s="19">
        <f t="shared" si="11"/>
        <v>3.4775923801683411E-3</v>
      </c>
      <c r="BM103" s="19">
        <f t="shared" si="11"/>
        <v>3.9772340959260653E-3</v>
      </c>
      <c r="BN103" s="19">
        <f t="shared" si="11"/>
        <v>7.8115929552313315E-3</v>
      </c>
      <c r="BO103" s="19">
        <f t="shared" si="11"/>
        <v>4.1195412484342489E-3</v>
      </c>
      <c r="BP103" s="19">
        <f t="shared" si="11"/>
        <v>0</v>
      </c>
      <c r="BQ103" s="19" t="e">
        <f t="shared" si="11"/>
        <v>#DIV/0!</v>
      </c>
    </row>
    <row r="104" spans="5:69" x14ac:dyDescent="0.35">
      <c r="E104" t="str">
        <f t="shared" si="2"/>
        <v>ISIC 49</v>
      </c>
      <c r="F104" s="19">
        <f t="shared" si="4"/>
        <v>9.7675434098555575E-3</v>
      </c>
      <c r="G104" s="19">
        <f t="shared" si="11"/>
        <v>4.1178516637935626E-2</v>
      </c>
      <c r="H104" s="19">
        <f t="shared" si="11"/>
        <v>1.0602168537920552E-2</v>
      </c>
      <c r="I104" s="19">
        <f t="shared" si="11"/>
        <v>3.589499265119301E-2</v>
      </c>
      <c r="J104" s="19">
        <f t="shared" si="11"/>
        <v>2.4995631878236363E-2</v>
      </c>
      <c r="K104" s="19">
        <f t="shared" si="11"/>
        <v>1.4082967923555739E-2</v>
      </c>
      <c r="L104" s="19">
        <f t="shared" si="11"/>
        <v>3.536006786130845E-2</v>
      </c>
      <c r="M104" s="19">
        <f t="shared" si="11"/>
        <v>3.5675933221695405E-2</v>
      </c>
      <c r="N104" s="19">
        <f t="shared" si="11"/>
        <v>1.2021719474034905E-2</v>
      </c>
      <c r="O104" s="19">
        <f t="shared" si="11"/>
        <v>2.6126992592692574E-2</v>
      </c>
      <c r="P104" s="19">
        <f t="shared" si="11"/>
        <v>2.2951650816475433E-2</v>
      </c>
      <c r="Q104" s="19">
        <f t="shared" si="11"/>
        <v>5.9490641870852314E-3</v>
      </c>
      <c r="R104" s="19">
        <f t="shared" si="11"/>
        <v>1.9728151097851337E-2</v>
      </c>
      <c r="S104" s="19">
        <f t="shared" si="11"/>
        <v>4.5344971459178658E-2</v>
      </c>
      <c r="T104" s="19">
        <f t="shared" si="11"/>
        <v>2.9082065259653057E-2</v>
      </c>
      <c r="U104" s="19">
        <f t="shared" si="11"/>
        <v>1.0904567079496457E-2</v>
      </c>
      <c r="V104" s="19">
        <f t="shared" si="11"/>
        <v>6.9143648842933418E-3</v>
      </c>
      <c r="W104" s="19">
        <f t="shared" si="11"/>
        <v>1.2706562675333285E-2</v>
      </c>
      <c r="X104" s="19">
        <f t="shared" si="11"/>
        <v>1.1017798963930887E-2</v>
      </c>
      <c r="Y104" s="19">
        <f t="shared" si="11"/>
        <v>1.2459246904636264E-2</v>
      </c>
      <c r="Z104" s="19">
        <f t="shared" si="11"/>
        <v>6.5636701279705029E-3</v>
      </c>
      <c r="AA104" s="19">
        <f t="shared" si="11"/>
        <v>1.7226395888950856E-2</v>
      </c>
      <c r="AB104" s="19">
        <f t="shared" si="11"/>
        <v>7.4235615373393887E-3</v>
      </c>
      <c r="AC104" s="19">
        <f t="shared" si="11"/>
        <v>2.6046436266677856E-2</v>
      </c>
      <c r="AD104" s="19">
        <f t="shared" si="11"/>
        <v>5.9405019649060326E-3</v>
      </c>
      <c r="AE104" s="19">
        <f t="shared" si="11"/>
        <v>1.6731869750549681E-2</v>
      </c>
      <c r="AF104" s="19">
        <f t="shared" si="11"/>
        <v>9.2791370486198059E-3</v>
      </c>
      <c r="AG104" s="19">
        <f t="shared" si="11"/>
        <v>1.8437949825922628E-2</v>
      </c>
      <c r="AH104" s="19">
        <f t="shared" si="11"/>
        <v>4.9549086502218363E-2</v>
      </c>
      <c r="AI104" s="19">
        <f t="shared" si="11"/>
        <v>1.716854377028899E-2</v>
      </c>
      <c r="AJ104" s="19">
        <f t="shared" si="11"/>
        <v>0.10340188619428964</v>
      </c>
      <c r="AK104" s="19">
        <f t="shared" si="11"/>
        <v>9.5807371142065372E-3</v>
      </c>
      <c r="AL104" s="19">
        <f t="shared" si="11"/>
        <v>4.8655504135579619E-3</v>
      </c>
      <c r="AM104" s="19">
        <f t="shared" si="11"/>
        <v>0.10303282051055121</v>
      </c>
      <c r="AN104" s="19">
        <f t="shared" si="11"/>
        <v>2.2784132175161488E-2</v>
      </c>
      <c r="AO104" s="19">
        <f t="shared" si="11"/>
        <v>5.493769284345822E-3</v>
      </c>
      <c r="AP104" s="19">
        <f t="shared" si="11"/>
        <v>1.24690826263762E-2</v>
      </c>
      <c r="AQ104" s="19">
        <f t="shared" si="11"/>
        <v>1.0236892972333616E-2</v>
      </c>
      <c r="AR104" s="19">
        <f t="shared" si="11"/>
        <v>3.5039973807384044E-3</v>
      </c>
      <c r="AS104" s="19">
        <f t="shared" si="11"/>
        <v>2.6922619932427789E-3</v>
      </c>
      <c r="AT104" s="19">
        <f t="shared" si="11"/>
        <v>1.2546334441738115E-3</v>
      </c>
      <c r="AU104" s="19">
        <f t="shared" si="11"/>
        <v>1.3992502732887862E-3</v>
      </c>
      <c r="AV104" s="19">
        <f t="shared" si="11"/>
        <v>3.0580283423824349E-3</v>
      </c>
      <c r="AW104" s="19">
        <f t="shared" si="11"/>
        <v>5.0946969920358188E-4</v>
      </c>
      <c r="AX104" s="19">
        <f t="shared" si="11"/>
        <v>3.1755740157313858E-3</v>
      </c>
      <c r="AY104" s="19">
        <f t="shared" si="11"/>
        <v>3.6955507197942504E-3</v>
      </c>
      <c r="AZ104" s="19">
        <f t="shared" si="11"/>
        <v>7.1328442101056544E-3</v>
      </c>
      <c r="BA104" s="19">
        <f t="shared" si="11"/>
        <v>5.3134677328273401E-3</v>
      </c>
      <c r="BB104" s="19">
        <f t="shared" si="11"/>
        <v>5.7461965288880448E-3</v>
      </c>
      <c r="BC104" s="19">
        <f t="shared" si="11"/>
        <v>5.9950035803007454E-3</v>
      </c>
      <c r="BD104" s="19">
        <f t="shared" si="11"/>
        <v>1.5079254375246973E-3</v>
      </c>
      <c r="BE104" s="19">
        <f t="shared" si="11"/>
        <v>2.4755822382873448E-2</v>
      </c>
      <c r="BF104" s="19">
        <f t="shared" si="11"/>
        <v>5.3362344376851343E-3</v>
      </c>
      <c r="BG104" s="19">
        <f t="shared" si="11"/>
        <v>8.9764100302285339E-3</v>
      </c>
      <c r="BH104" s="19">
        <f t="shared" si="11"/>
        <v>1.5809050196856821E-2</v>
      </c>
      <c r="BI104" s="19">
        <f t="shared" si="11"/>
        <v>3.395283672213833E-3</v>
      </c>
      <c r="BJ104" s="19">
        <f t="shared" si="11"/>
        <v>5.1450011765404495E-3</v>
      </c>
      <c r="BK104" s="19">
        <f t="shared" si="11"/>
        <v>4.422577835467038E-3</v>
      </c>
      <c r="BL104" s="19">
        <f t="shared" si="11"/>
        <v>6.4970071127473088E-3</v>
      </c>
      <c r="BM104" s="19">
        <f t="shared" si="11"/>
        <v>1.3021306504361159E-2</v>
      </c>
      <c r="BN104" s="19">
        <f t="shared" si="11"/>
        <v>9.2103423737354192E-3</v>
      </c>
      <c r="BO104" s="19">
        <f t="shared" si="11"/>
        <v>5.5994954272236396E-3</v>
      </c>
      <c r="BP104" s="19">
        <f t="shared" si="11"/>
        <v>0</v>
      </c>
      <c r="BQ104" s="19" t="e">
        <f t="shared" si="11"/>
        <v>#DIV/0!</v>
      </c>
    </row>
    <row r="105" spans="5:69" x14ac:dyDescent="0.35">
      <c r="E105" t="str">
        <f t="shared" si="2"/>
        <v>ISIC 50</v>
      </c>
      <c r="F105" s="19">
        <f t="shared" si="4"/>
        <v>3.441858822422782E-4</v>
      </c>
      <c r="G105" s="19">
        <f t="shared" si="11"/>
        <v>7.4264238842484641E-3</v>
      </c>
      <c r="H105" s="19">
        <f t="shared" si="11"/>
        <v>7.0352411464196032E-3</v>
      </c>
      <c r="I105" s="19">
        <f t="shared" si="11"/>
        <v>2.7551078710602848E-3</v>
      </c>
      <c r="J105" s="19">
        <f t="shared" si="11"/>
        <v>1.4060011823222398E-3</v>
      </c>
      <c r="K105" s="19">
        <f t="shared" si="11"/>
        <v>1.001016172185879E-3</v>
      </c>
      <c r="L105" s="19">
        <f t="shared" si="11"/>
        <v>3.4992683702682642E-3</v>
      </c>
      <c r="M105" s="19">
        <f t="shared" si="11"/>
        <v>3.2667756730537117E-3</v>
      </c>
      <c r="N105" s="19">
        <f t="shared" si="11"/>
        <v>6.0062958925676544E-4</v>
      </c>
      <c r="O105" s="19">
        <f t="shared" si="11"/>
        <v>7.2918530601345562E-3</v>
      </c>
      <c r="P105" s="19">
        <f t="shared" si="11"/>
        <v>3.0683542565060735E-3</v>
      </c>
      <c r="Q105" s="19">
        <f t="shared" si="11"/>
        <v>3.9404555997484648E-4</v>
      </c>
      <c r="R105" s="19">
        <f t="shared" si="11"/>
        <v>1.1786106248417073E-3</v>
      </c>
      <c r="S105" s="19">
        <f t="shared" si="11"/>
        <v>3.1120127499199425E-3</v>
      </c>
      <c r="T105" s="19">
        <f t="shared" si="11"/>
        <v>4.7998378992338223E-3</v>
      </c>
      <c r="U105" s="19">
        <f t="shared" si="11"/>
        <v>1.4688443407741274E-3</v>
      </c>
      <c r="V105" s="19">
        <f t="shared" si="11"/>
        <v>6.1412156374743439E-4</v>
      </c>
      <c r="W105" s="19">
        <f t="shared" si="11"/>
        <v>9.1741489919080533E-4</v>
      </c>
      <c r="X105" s="19">
        <f t="shared" si="11"/>
        <v>1.0803616332182063E-3</v>
      </c>
      <c r="Y105" s="19">
        <f t="shared" si="11"/>
        <v>5.3018099170894066E-4</v>
      </c>
      <c r="Z105" s="19">
        <f t="shared" si="11"/>
        <v>4.6283774674849769E-4</v>
      </c>
      <c r="AA105" s="19">
        <f t="shared" si="11"/>
        <v>9.0154586491378134E-4</v>
      </c>
      <c r="AB105" s="19">
        <f t="shared" si="11"/>
        <v>5.2692467863118631E-4</v>
      </c>
      <c r="AC105" s="19">
        <f t="shared" si="11"/>
        <v>1.0186138900308932E-3</v>
      </c>
      <c r="AD105" s="19">
        <f t="shared" si="11"/>
        <v>1.1780749928881187E-4</v>
      </c>
      <c r="AE105" s="19">
        <f t="shared" si="11"/>
        <v>9.2100254593959841E-4</v>
      </c>
      <c r="AF105" s="19">
        <f t="shared" si="11"/>
        <v>4.563351484596166E-4</v>
      </c>
      <c r="AG105" s="19">
        <f t="shared" si="11"/>
        <v>4.3491826859816604E-3</v>
      </c>
      <c r="AH105" s="19">
        <f t="shared" si="11"/>
        <v>5.8883765566113315E-3</v>
      </c>
      <c r="AI105" s="19">
        <f t="shared" si="11"/>
        <v>2.5231879338758037E-4</v>
      </c>
      <c r="AJ105" s="19">
        <f t="shared" si="11"/>
        <v>4.5867044780322141E-3</v>
      </c>
      <c r="AK105" s="19">
        <f t="shared" si="11"/>
        <v>0.12722634943284281</v>
      </c>
      <c r="AL105" s="19">
        <f t="shared" si="11"/>
        <v>7.9627846004353439E-4</v>
      </c>
      <c r="AM105" s="19">
        <f t="shared" si="11"/>
        <v>1.0411801371964504E-2</v>
      </c>
      <c r="AN105" s="19">
        <f t="shared" si="11"/>
        <v>1.2502897883149037E-3</v>
      </c>
      <c r="AO105" s="19">
        <f t="shared" si="11"/>
        <v>2.6344934521881791E-4</v>
      </c>
      <c r="AP105" s="19">
        <f t="shared" si="11"/>
        <v>6.9132498465881932E-4</v>
      </c>
      <c r="AQ105" s="19">
        <f t="shared" si="11"/>
        <v>1.0329471464633647E-4</v>
      </c>
      <c r="AR105" s="19">
        <f t="shared" si="11"/>
        <v>3.7905793445832401E-4</v>
      </c>
      <c r="AS105" s="19">
        <f t="shared" si="11"/>
        <v>1.5910784315662524E-4</v>
      </c>
      <c r="AT105" s="19">
        <f t="shared" si="11"/>
        <v>3.3671197340009307E-5</v>
      </c>
      <c r="AU105" s="19">
        <f t="shared" si="11"/>
        <v>6.8662312429080134E-6</v>
      </c>
      <c r="AV105" s="19">
        <f t="shared" si="11"/>
        <v>9.3992485322257958E-5</v>
      </c>
      <c r="AW105" s="19">
        <f t="shared" si="11"/>
        <v>2.2185973664627465E-5</v>
      </c>
      <c r="AX105" s="19">
        <f t="shared" si="11"/>
        <v>1.363819958055209E-4</v>
      </c>
      <c r="AY105" s="19">
        <f t="shared" si="11"/>
        <v>2.395594591945209E-4</v>
      </c>
      <c r="AZ105" s="19">
        <f t="shared" si="11"/>
        <v>1.2139686851150798E-4</v>
      </c>
      <c r="BA105" s="19">
        <f t="shared" si="11"/>
        <v>5.0934007168107693E-4</v>
      </c>
      <c r="BB105" s="19">
        <f t="shared" si="11"/>
        <v>3.115373130596499E-4</v>
      </c>
      <c r="BC105" s="19">
        <f t="shared" si="11"/>
        <v>6.0514174099715286E-4</v>
      </c>
      <c r="BD105" s="19">
        <f t="shared" si="11"/>
        <v>9.9410380618116559E-5</v>
      </c>
      <c r="BE105" s="19">
        <f t="shared" si="11"/>
        <v>4.753722927793972E-3</v>
      </c>
      <c r="BF105" s="19">
        <f t="shared" si="11"/>
        <v>2.8138426532725835E-4</v>
      </c>
      <c r="BG105" s="19">
        <f t="shared" si="11"/>
        <v>1.5250904273510549E-4</v>
      </c>
      <c r="BH105" s="19">
        <f t="shared" si="11"/>
        <v>1.773458434279952E-4</v>
      </c>
      <c r="BI105" s="19">
        <f t="shared" si="11"/>
        <v>1.3390943464692057E-4</v>
      </c>
      <c r="BJ105" s="19">
        <f t="shared" si="11"/>
        <v>2.1208203041797176E-4</v>
      </c>
      <c r="BK105" s="19">
        <f t="shared" si="11"/>
        <v>1.3986065438802178E-4</v>
      </c>
      <c r="BL105" s="19">
        <f t="shared" si="11"/>
        <v>2.0937125065673316E-4</v>
      </c>
      <c r="BM105" s="19">
        <f t="shared" si="11"/>
        <v>4.2149538349929106E-4</v>
      </c>
      <c r="BN105" s="19">
        <f t="shared" si="11"/>
        <v>2.0337548010434942E-4</v>
      </c>
      <c r="BO105" s="19">
        <f t="shared" si="11"/>
        <v>9.7828407877233764E-5</v>
      </c>
      <c r="BP105" s="19">
        <f t="shared" si="11"/>
        <v>0</v>
      </c>
      <c r="BQ105" s="19" t="e">
        <f t="shared" si="11"/>
        <v>#DIV/0!</v>
      </c>
    </row>
    <row r="106" spans="5:69" x14ac:dyDescent="0.35">
      <c r="E106" t="str">
        <f t="shared" ref="E106:E137" si="12">E35</f>
        <v>ISIC 51</v>
      </c>
      <c r="F106" s="19">
        <f t="shared" si="4"/>
        <v>2.2770227545838783E-4</v>
      </c>
      <c r="G106" s="19">
        <f t="shared" si="11"/>
        <v>7.9815911952501781E-4</v>
      </c>
      <c r="H106" s="19">
        <f t="shared" si="11"/>
        <v>1.6211119769869444E-3</v>
      </c>
      <c r="I106" s="19">
        <f t="shared" si="11"/>
        <v>1.1609581039077512E-3</v>
      </c>
      <c r="J106" s="19">
        <f t="shared" si="11"/>
        <v>9.3402627385059283E-4</v>
      </c>
      <c r="K106" s="19">
        <f t="shared" si="11"/>
        <v>8.8634423129494886E-4</v>
      </c>
      <c r="L106" s="19">
        <f t="shared" si="11"/>
        <v>7.4045170183437603E-4</v>
      </c>
      <c r="M106" s="19">
        <f t="shared" si="11"/>
        <v>9.7866632659103026E-4</v>
      </c>
      <c r="N106" s="19">
        <f t="shared" si="11"/>
        <v>9.4679027585812018E-4</v>
      </c>
      <c r="O106" s="19">
        <f t="shared" si="11"/>
        <v>6.5018342192388464E-4</v>
      </c>
      <c r="P106" s="19">
        <f t="shared" si="11"/>
        <v>1.3280725176125123E-3</v>
      </c>
      <c r="Q106" s="19">
        <f t="shared" si="11"/>
        <v>1.2177368614896785E-3</v>
      </c>
      <c r="R106" s="19">
        <f t="shared" si="11"/>
        <v>9.9472675206503983E-4</v>
      </c>
      <c r="S106" s="19">
        <f t="shared" si="11"/>
        <v>1.3460569745061682E-3</v>
      </c>
      <c r="T106" s="19">
        <f t="shared" si="11"/>
        <v>6.4462039225470099E-4</v>
      </c>
      <c r="U106" s="19">
        <f t="shared" si="11"/>
        <v>8.919300425133561E-4</v>
      </c>
      <c r="V106" s="19">
        <f t="shared" si="11"/>
        <v>2.4189030485902976E-3</v>
      </c>
      <c r="W106" s="19">
        <f t="shared" si="11"/>
        <v>1.4321829698995317E-3</v>
      </c>
      <c r="X106" s="19">
        <f t="shared" si="11"/>
        <v>1.8589056036819652E-3</v>
      </c>
      <c r="Y106" s="19">
        <f t="shared" si="11"/>
        <v>7.9614835932940227E-4</v>
      </c>
      <c r="Z106" s="19">
        <f t="shared" si="11"/>
        <v>1.1767632596247502E-3</v>
      </c>
      <c r="AA106" s="19">
        <f t="shared" si="11"/>
        <v>1.6248733865701723E-3</v>
      </c>
      <c r="AB106" s="19">
        <f t="shared" si="11"/>
        <v>1.3780760101813482E-3</v>
      </c>
      <c r="AC106" s="19">
        <f t="shared" si="11"/>
        <v>8.5443659767939272E-4</v>
      </c>
      <c r="AD106" s="19">
        <f t="shared" si="11"/>
        <v>3.0854345051831682E-4</v>
      </c>
      <c r="AE106" s="19">
        <f t="shared" si="11"/>
        <v>8.8137388001841791E-4</v>
      </c>
      <c r="AF106" s="19">
        <f t="shared" si="11"/>
        <v>4.8992770423320639E-4</v>
      </c>
      <c r="AG106" s="19">
        <f t="shared" si="11"/>
        <v>1.1696761043877696E-3</v>
      </c>
      <c r="AH106" s="19">
        <f t="shared" si="11"/>
        <v>2.4772127202565223E-3</v>
      </c>
      <c r="AI106" s="19">
        <f t="shared" si="11"/>
        <v>1.2560364489443781E-3</v>
      </c>
      <c r="AJ106" s="19">
        <f t="shared" si="11"/>
        <v>2.3206911732171842E-3</v>
      </c>
      <c r="AK106" s="19">
        <f t="shared" si="11"/>
        <v>1.3913351965344984E-3</v>
      </c>
      <c r="AL106" s="19">
        <f t="shared" si="11"/>
        <v>4.6162871910420726E-2</v>
      </c>
      <c r="AM106" s="19">
        <f t="shared" si="11"/>
        <v>7.8776073566982907E-3</v>
      </c>
      <c r="AN106" s="19">
        <f t="shared" si="11"/>
        <v>6.9035639551994861E-3</v>
      </c>
      <c r="AO106" s="19">
        <f t="shared" si="11"/>
        <v>5.8076530665295825E-4</v>
      </c>
      <c r="AP106" s="19">
        <f t="shared" si="11"/>
        <v>1.4028645634912838E-3</v>
      </c>
      <c r="AQ106" s="19">
        <f t="shared" si="11"/>
        <v>2.0516328541651057E-3</v>
      </c>
      <c r="AR106" s="19">
        <f t="shared" si="11"/>
        <v>9.4079600161699325E-4</v>
      </c>
      <c r="AS106" s="19">
        <f t="shared" si="11"/>
        <v>1.1505778884417315E-3</v>
      </c>
      <c r="AT106" s="19">
        <f t="shared" ref="G106:BQ110" si="13">AT35/AT$69</f>
        <v>2.4460062789156173E-3</v>
      </c>
      <c r="AU106" s="19">
        <f t="shared" si="13"/>
        <v>2.2252798053145869E-3</v>
      </c>
      <c r="AV106" s="19">
        <f t="shared" si="13"/>
        <v>5.0547248713343736E-3</v>
      </c>
      <c r="AW106" s="19">
        <f t="shared" si="13"/>
        <v>1.0998755739314592E-4</v>
      </c>
      <c r="AX106" s="19">
        <f t="shared" si="13"/>
        <v>2.3588722287780227E-3</v>
      </c>
      <c r="AY106" s="19">
        <f t="shared" si="13"/>
        <v>2.8916634720697119E-3</v>
      </c>
      <c r="AZ106" s="19">
        <f t="shared" si="13"/>
        <v>3.3274594329138038E-3</v>
      </c>
      <c r="BA106" s="19">
        <f t="shared" si="13"/>
        <v>1.856769378530583E-3</v>
      </c>
      <c r="BB106" s="19">
        <f t="shared" si="13"/>
        <v>2.5288936009067154E-3</v>
      </c>
      <c r="BC106" s="19">
        <f t="shared" si="13"/>
        <v>2.7240924601302876E-3</v>
      </c>
      <c r="BD106" s="19">
        <f t="shared" si="13"/>
        <v>9.7349693671779612E-4</v>
      </c>
      <c r="BE106" s="19">
        <f t="shared" si="13"/>
        <v>7.3015054464321827E-2</v>
      </c>
      <c r="BF106" s="19">
        <f t="shared" si="13"/>
        <v>1.6634728564582978E-3</v>
      </c>
      <c r="BG106" s="19">
        <f t="shared" si="13"/>
        <v>2.0542507353012367E-3</v>
      </c>
      <c r="BH106" s="19">
        <f t="shared" si="13"/>
        <v>9.4592765589781907E-4</v>
      </c>
      <c r="BI106" s="19">
        <f t="shared" si="13"/>
        <v>6.5935752584647743E-4</v>
      </c>
      <c r="BJ106" s="19">
        <f t="shared" si="13"/>
        <v>9.9502213768922843E-4</v>
      </c>
      <c r="BK106" s="19">
        <f t="shared" si="13"/>
        <v>2.1197293464822221E-3</v>
      </c>
      <c r="BL106" s="19">
        <f t="shared" si="13"/>
        <v>1.9675734495177609E-3</v>
      </c>
      <c r="BM106" s="19">
        <f t="shared" si="13"/>
        <v>6.4523454210772954E-3</v>
      </c>
      <c r="BN106" s="19">
        <f t="shared" si="13"/>
        <v>1.070189419578227E-3</v>
      </c>
      <c r="BO106" s="19">
        <f t="shared" si="13"/>
        <v>6.2284314546331206E-4</v>
      </c>
      <c r="BP106" s="19">
        <f t="shared" si="13"/>
        <v>0</v>
      </c>
      <c r="BQ106" s="19" t="e">
        <f t="shared" si="13"/>
        <v>#DIV/0!</v>
      </c>
    </row>
    <row r="107" spans="5:69" x14ac:dyDescent="0.35">
      <c r="E107" t="str">
        <f t="shared" si="12"/>
        <v>ISIC 52</v>
      </c>
      <c r="F107" s="19">
        <f t="shared" si="4"/>
        <v>2.2665684516393896E-3</v>
      </c>
      <c r="G107" s="19">
        <f t="shared" si="13"/>
        <v>3.2658523505372239E-3</v>
      </c>
      <c r="H107" s="19">
        <f t="shared" si="13"/>
        <v>2.8027919685206029E-2</v>
      </c>
      <c r="I107" s="19">
        <f t="shared" si="13"/>
        <v>1.9393135940812923E-2</v>
      </c>
      <c r="J107" s="19">
        <f t="shared" si="13"/>
        <v>1.5122359774995844E-2</v>
      </c>
      <c r="K107" s="19">
        <f t="shared" si="13"/>
        <v>6.1628461781234401E-3</v>
      </c>
      <c r="L107" s="19">
        <f t="shared" si="13"/>
        <v>1.3768635351500372E-2</v>
      </c>
      <c r="M107" s="19">
        <f t="shared" si="13"/>
        <v>1.8485033888638383E-2</v>
      </c>
      <c r="N107" s="19">
        <f t="shared" si="13"/>
        <v>8.1485368176395633E-3</v>
      </c>
      <c r="O107" s="19">
        <f t="shared" si="13"/>
        <v>1.3383741570383845E-2</v>
      </c>
      <c r="P107" s="19">
        <f t="shared" si="13"/>
        <v>1.1480680602653739E-2</v>
      </c>
      <c r="Q107" s="19">
        <f t="shared" si="13"/>
        <v>5.0210580340256843E-3</v>
      </c>
      <c r="R107" s="19">
        <f t="shared" si="13"/>
        <v>8.9517715409226234E-3</v>
      </c>
      <c r="S107" s="19">
        <f t="shared" si="13"/>
        <v>1.6263919254999128E-2</v>
      </c>
      <c r="T107" s="19">
        <f t="shared" si="13"/>
        <v>1.056076372397839E-2</v>
      </c>
      <c r="U107" s="19">
        <f t="shared" si="13"/>
        <v>5.8307085133039891E-3</v>
      </c>
      <c r="V107" s="19">
        <f t="shared" si="13"/>
        <v>5.4950239110155685E-3</v>
      </c>
      <c r="W107" s="19">
        <f t="shared" si="13"/>
        <v>7.7266227114061751E-3</v>
      </c>
      <c r="X107" s="19">
        <f t="shared" si="13"/>
        <v>8.9181551800237274E-3</v>
      </c>
      <c r="Y107" s="19">
        <f t="shared" si="13"/>
        <v>8.9843897112040112E-3</v>
      </c>
      <c r="Z107" s="19">
        <f t="shared" si="13"/>
        <v>5.7423161245530136E-3</v>
      </c>
      <c r="AA107" s="19">
        <f t="shared" si="13"/>
        <v>6.5405634158860939E-3</v>
      </c>
      <c r="AB107" s="19">
        <f t="shared" si="13"/>
        <v>5.0406196471881907E-3</v>
      </c>
      <c r="AC107" s="19">
        <f t="shared" si="13"/>
        <v>5.6630247177979452E-3</v>
      </c>
      <c r="AD107" s="19">
        <f t="shared" si="13"/>
        <v>3.8065756490632224E-3</v>
      </c>
      <c r="AE107" s="19">
        <f t="shared" si="13"/>
        <v>7.2071872920842954E-3</v>
      </c>
      <c r="AF107" s="19">
        <f t="shared" si="13"/>
        <v>4.181509883630358E-3</v>
      </c>
      <c r="AG107" s="19">
        <f t="shared" si="13"/>
        <v>1.3741208877864355E-2</v>
      </c>
      <c r="AH107" s="19">
        <f t="shared" si="13"/>
        <v>5.5802354207874071E-2</v>
      </c>
      <c r="AI107" s="19">
        <f t="shared" si="13"/>
        <v>1.4117441470239141E-2</v>
      </c>
      <c r="AJ107" s="19">
        <f t="shared" si="13"/>
        <v>0.10988775826522787</v>
      </c>
      <c r="AK107" s="19">
        <f t="shared" si="13"/>
        <v>0.31163678856164106</v>
      </c>
      <c r="AL107" s="19">
        <f t="shared" si="13"/>
        <v>0.15434171982240771</v>
      </c>
      <c r="AM107" s="19">
        <f t="shared" si="13"/>
        <v>0.20532127039911582</v>
      </c>
      <c r="AN107" s="19">
        <f t="shared" si="13"/>
        <v>0.11837039346145413</v>
      </c>
      <c r="AO107" s="19">
        <f t="shared" si="13"/>
        <v>3.173666832949834E-3</v>
      </c>
      <c r="AP107" s="19">
        <f t="shared" si="13"/>
        <v>8.8124321733219092E-3</v>
      </c>
      <c r="AQ107" s="19">
        <f t="shared" si="13"/>
        <v>2.9739531338504517E-3</v>
      </c>
      <c r="AR107" s="19">
        <f t="shared" si="13"/>
        <v>3.3971555620888614E-3</v>
      </c>
      <c r="AS107" s="19">
        <f t="shared" si="13"/>
        <v>2.2600906895335667E-3</v>
      </c>
      <c r="AT107" s="19">
        <f t="shared" si="13"/>
        <v>3.084360769761423E-4</v>
      </c>
      <c r="AU107" s="19">
        <f t="shared" si="13"/>
        <v>5.5839260357883308E-4</v>
      </c>
      <c r="AV107" s="19">
        <f t="shared" si="13"/>
        <v>1.02173908844886E-3</v>
      </c>
      <c r="AW107" s="19">
        <f t="shared" si="13"/>
        <v>5.40239035693097E-4</v>
      </c>
      <c r="AX107" s="19">
        <f t="shared" si="13"/>
        <v>3.9312094700864149E-3</v>
      </c>
      <c r="AY107" s="19">
        <f t="shared" si="13"/>
        <v>3.8987736985183754E-3</v>
      </c>
      <c r="AZ107" s="19">
        <f t="shared" si="13"/>
        <v>2.4746284735038164E-3</v>
      </c>
      <c r="BA107" s="19">
        <f t="shared" si="13"/>
        <v>2.8340896993812492E-3</v>
      </c>
      <c r="BB107" s="19">
        <f t="shared" si="13"/>
        <v>7.5071678968654382E-3</v>
      </c>
      <c r="BC107" s="19">
        <f t="shared" si="13"/>
        <v>6.5045463818960798E-3</v>
      </c>
      <c r="BD107" s="19">
        <f t="shared" si="13"/>
        <v>1.5541843065614335E-3</v>
      </c>
      <c r="BE107" s="19">
        <f t="shared" si="13"/>
        <v>8.4646761640959096E-3</v>
      </c>
      <c r="BF107" s="19">
        <f t="shared" si="13"/>
        <v>5.5053106540499282E-3</v>
      </c>
      <c r="BG107" s="19">
        <f t="shared" si="13"/>
        <v>2.1144760211746151E-3</v>
      </c>
      <c r="BH107" s="19">
        <f t="shared" si="13"/>
        <v>6.6735453667616964E-4</v>
      </c>
      <c r="BI107" s="19">
        <f t="shared" si="13"/>
        <v>5.6826790085228547E-4</v>
      </c>
      <c r="BJ107" s="19">
        <f t="shared" si="13"/>
        <v>4.2292139268896315E-4</v>
      </c>
      <c r="BK107" s="19">
        <f t="shared" si="13"/>
        <v>2.6401632100893509E-3</v>
      </c>
      <c r="BL107" s="19">
        <f t="shared" si="13"/>
        <v>2.9339570792496889E-3</v>
      </c>
      <c r="BM107" s="19">
        <f t="shared" si="13"/>
        <v>1.3376306855953641E-3</v>
      </c>
      <c r="BN107" s="19">
        <f t="shared" si="13"/>
        <v>5.216284886792915E-3</v>
      </c>
      <c r="BO107" s="19">
        <f t="shared" si="13"/>
        <v>1.7134005544796409E-3</v>
      </c>
      <c r="BP107" s="19">
        <f t="shared" si="13"/>
        <v>0</v>
      </c>
      <c r="BQ107" s="19" t="e">
        <f t="shared" si="13"/>
        <v>#DIV/0!</v>
      </c>
    </row>
    <row r="108" spans="5:69" x14ac:dyDescent="0.35">
      <c r="E108" t="str">
        <f t="shared" si="12"/>
        <v>ISIC 53</v>
      </c>
      <c r="F108" s="19">
        <f t="shared" si="4"/>
        <v>3.0884278096247756E-4</v>
      </c>
      <c r="G108" s="19">
        <f t="shared" si="13"/>
        <v>6.0885895078895938E-4</v>
      </c>
      <c r="H108" s="19">
        <f t="shared" si="13"/>
        <v>5.1952550004329384E-4</v>
      </c>
      <c r="I108" s="19">
        <f t="shared" si="13"/>
        <v>8.811676455071566E-4</v>
      </c>
      <c r="J108" s="19">
        <f t="shared" si="13"/>
        <v>8.1467415159668978E-4</v>
      </c>
      <c r="K108" s="19">
        <f t="shared" si="13"/>
        <v>1.3011566196253115E-3</v>
      </c>
      <c r="L108" s="19">
        <f t="shared" si="13"/>
        <v>6.7369313964584876E-4</v>
      </c>
      <c r="M108" s="19">
        <f t="shared" si="13"/>
        <v>8.1381567394438648E-4</v>
      </c>
      <c r="N108" s="19">
        <f t="shared" si="13"/>
        <v>4.4556951661695763E-3</v>
      </c>
      <c r="O108" s="19">
        <f t="shared" si="13"/>
        <v>6.2394980771885561E-4</v>
      </c>
      <c r="P108" s="19">
        <f t="shared" si="13"/>
        <v>3.2134741955634153E-3</v>
      </c>
      <c r="Q108" s="19">
        <f t="shared" si="13"/>
        <v>3.0677666518901334E-3</v>
      </c>
      <c r="R108" s="19">
        <f t="shared" si="13"/>
        <v>1.5328015021477798E-3</v>
      </c>
      <c r="S108" s="19">
        <f t="shared" si="13"/>
        <v>9.6226340614517802E-4</v>
      </c>
      <c r="T108" s="19">
        <f t="shared" si="13"/>
        <v>6.6573228232060216E-4</v>
      </c>
      <c r="U108" s="19">
        <f t="shared" si="13"/>
        <v>1.5747753278212812E-3</v>
      </c>
      <c r="V108" s="19">
        <f t="shared" si="13"/>
        <v>3.5915746957091285E-3</v>
      </c>
      <c r="W108" s="19">
        <f t="shared" si="13"/>
        <v>4.4759505689165322E-3</v>
      </c>
      <c r="X108" s="19">
        <f t="shared" si="13"/>
        <v>4.2387680786404964E-3</v>
      </c>
      <c r="Y108" s="19">
        <f t="shared" si="13"/>
        <v>1.4884546198891465E-3</v>
      </c>
      <c r="Z108" s="19">
        <f t="shared" si="13"/>
        <v>4.6278508572372251E-4</v>
      </c>
      <c r="AA108" s="19">
        <f t="shared" si="13"/>
        <v>2.8068891246437687E-3</v>
      </c>
      <c r="AB108" s="19">
        <f t="shared" si="13"/>
        <v>1.9985146000073505E-3</v>
      </c>
      <c r="AC108" s="19">
        <f t="shared" si="13"/>
        <v>2.2724261441650993E-3</v>
      </c>
      <c r="AD108" s="19">
        <f t="shared" si="13"/>
        <v>4.9748785913190895E-3</v>
      </c>
      <c r="AE108" s="19">
        <f t="shared" si="13"/>
        <v>3.7897405427671487E-3</v>
      </c>
      <c r="AF108" s="19">
        <f t="shared" si="13"/>
        <v>6.8264107478052454E-4</v>
      </c>
      <c r="AG108" s="19">
        <f t="shared" si="13"/>
        <v>2.8288948911243299E-3</v>
      </c>
      <c r="AH108" s="19">
        <f t="shared" si="13"/>
        <v>6.1903995793328864E-3</v>
      </c>
      <c r="AI108" s="19">
        <f t="shared" si="13"/>
        <v>1.6486688647854877E-2</v>
      </c>
      <c r="AJ108" s="19">
        <f t="shared" si="13"/>
        <v>3.312615872075108E-3</v>
      </c>
      <c r="AK108" s="19">
        <f t="shared" si="13"/>
        <v>9.4624564090928763E-4</v>
      </c>
      <c r="AL108" s="19">
        <f t="shared" si="13"/>
        <v>2.1161487533613551E-3</v>
      </c>
      <c r="AM108" s="19">
        <f t="shared" si="13"/>
        <v>3.3373590038803637E-3</v>
      </c>
      <c r="AN108" s="19">
        <f t="shared" si="13"/>
        <v>7.5739961749628062E-2</v>
      </c>
      <c r="AO108" s="19">
        <f t="shared" si="13"/>
        <v>2.6944635989916161E-3</v>
      </c>
      <c r="AP108" s="19">
        <f t="shared" si="13"/>
        <v>1.1724959383508593E-2</v>
      </c>
      <c r="AQ108" s="19">
        <f t="shared" si="13"/>
        <v>3.4127542383465114E-3</v>
      </c>
      <c r="AR108" s="19">
        <f t="shared" si="13"/>
        <v>1.430277194049198E-2</v>
      </c>
      <c r="AS108" s="19">
        <f t="shared" si="13"/>
        <v>2.3575815313411261E-3</v>
      </c>
      <c r="AT108" s="19">
        <f t="shared" si="13"/>
        <v>3.8589960421230637E-3</v>
      </c>
      <c r="AU108" s="19">
        <f t="shared" si="13"/>
        <v>5.2021927966879348E-3</v>
      </c>
      <c r="AV108" s="19">
        <f t="shared" si="13"/>
        <v>6.8204101892145978E-3</v>
      </c>
      <c r="AW108" s="19">
        <f t="shared" si="13"/>
        <v>4.5079642068513777E-4</v>
      </c>
      <c r="AX108" s="19">
        <f t="shared" si="13"/>
        <v>4.0227544037135313E-3</v>
      </c>
      <c r="AY108" s="19">
        <f t="shared" si="13"/>
        <v>3.0872589680128798E-3</v>
      </c>
      <c r="AZ108" s="19">
        <f t="shared" si="13"/>
        <v>2.5818384298667901E-3</v>
      </c>
      <c r="BA108" s="19">
        <f t="shared" si="13"/>
        <v>4.0168168219325328E-3</v>
      </c>
      <c r="BB108" s="19">
        <f t="shared" si="13"/>
        <v>5.2869376485657925E-3</v>
      </c>
      <c r="BC108" s="19">
        <f t="shared" si="13"/>
        <v>2.5394405857364745E-3</v>
      </c>
      <c r="BD108" s="19">
        <f t="shared" si="13"/>
        <v>5.8884484782430893E-3</v>
      </c>
      <c r="BE108" s="19">
        <f t="shared" si="13"/>
        <v>3.1996018094035622E-3</v>
      </c>
      <c r="BF108" s="19">
        <f t="shared" si="13"/>
        <v>4.2084544196207873E-3</v>
      </c>
      <c r="BG108" s="19">
        <f t="shared" si="13"/>
        <v>6.5481120054872357E-3</v>
      </c>
      <c r="BH108" s="19">
        <f t="shared" si="13"/>
        <v>1.4636571847467781E-3</v>
      </c>
      <c r="BI108" s="19">
        <f t="shared" si="13"/>
        <v>1.2255409159759349E-3</v>
      </c>
      <c r="BJ108" s="19">
        <f t="shared" si="13"/>
        <v>2.9032574267248154E-3</v>
      </c>
      <c r="BK108" s="19">
        <f t="shared" si="13"/>
        <v>4.6234570610665226E-3</v>
      </c>
      <c r="BL108" s="19">
        <f t="shared" si="13"/>
        <v>3.0876028184646217E-3</v>
      </c>
      <c r="BM108" s="19">
        <f t="shared" si="13"/>
        <v>5.3197687901245568E-3</v>
      </c>
      <c r="BN108" s="19">
        <f t="shared" si="13"/>
        <v>1.8686849938908377E-3</v>
      </c>
      <c r="BO108" s="19">
        <f t="shared" si="13"/>
        <v>1.5446482623751054E-3</v>
      </c>
      <c r="BP108" s="19">
        <f t="shared" si="13"/>
        <v>0</v>
      </c>
      <c r="BQ108" s="19" t="e">
        <f t="shared" si="13"/>
        <v>#DIV/0!</v>
      </c>
    </row>
    <row r="109" spans="5:69" x14ac:dyDescent="0.35">
      <c r="E109" t="str">
        <f t="shared" si="12"/>
        <v>ISIC 55-56</v>
      </c>
      <c r="F109" s="19">
        <f t="shared" si="4"/>
        <v>8.3284267384995682E-4</v>
      </c>
      <c r="G109" s="19">
        <f t="shared" si="13"/>
        <v>1.0012535830680762E-3</v>
      </c>
      <c r="H109" s="19">
        <f t="shared" si="13"/>
        <v>9.3322173155924995E-4</v>
      </c>
      <c r="I109" s="19">
        <f t="shared" si="13"/>
        <v>3.1224926406327779E-3</v>
      </c>
      <c r="J109" s="19">
        <f t="shared" si="13"/>
        <v>1.5519612581559445E-3</v>
      </c>
      <c r="K109" s="19">
        <f t="shared" si="13"/>
        <v>3.5887899135547217E-3</v>
      </c>
      <c r="L109" s="19">
        <f t="shared" si="13"/>
        <v>3.0722510868412684E-3</v>
      </c>
      <c r="M109" s="19">
        <f t="shared" si="13"/>
        <v>1.0278811415407956E-3</v>
      </c>
      <c r="N109" s="19">
        <f t="shared" si="13"/>
        <v>2.8967965407718649E-3</v>
      </c>
      <c r="O109" s="19">
        <f t="shared" si="13"/>
        <v>1.2320866676571263E-3</v>
      </c>
      <c r="P109" s="19">
        <f t="shared" si="13"/>
        <v>2.9727723055080388E-3</v>
      </c>
      <c r="Q109" s="19">
        <f t="shared" si="13"/>
        <v>2.4375381122062113E-3</v>
      </c>
      <c r="R109" s="19">
        <f t="shared" si="13"/>
        <v>3.6919850900602133E-3</v>
      </c>
      <c r="S109" s="19">
        <f t="shared" si="13"/>
        <v>3.2613188359875167E-3</v>
      </c>
      <c r="T109" s="19">
        <f t="shared" si="13"/>
        <v>3.3040860873608199E-3</v>
      </c>
      <c r="U109" s="19">
        <f t="shared" si="13"/>
        <v>3.6266018356890199E-3</v>
      </c>
      <c r="V109" s="19">
        <f t="shared" si="13"/>
        <v>2.3919993953923743E-3</v>
      </c>
      <c r="W109" s="19">
        <f t="shared" si="13"/>
        <v>3.5517462547841883E-3</v>
      </c>
      <c r="X109" s="19">
        <f t="shared" si="13"/>
        <v>4.2601605263113502E-3</v>
      </c>
      <c r="Y109" s="19">
        <f t="shared" si="13"/>
        <v>1.1316766200359489E-3</v>
      </c>
      <c r="Z109" s="19">
        <f t="shared" si="13"/>
        <v>2.7542769177881358E-3</v>
      </c>
      <c r="AA109" s="19">
        <f t="shared" si="13"/>
        <v>3.5285738515159434E-3</v>
      </c>
      <c r="AB109" s="19">
        <f t="shared" si="13"/>
        <v>6.032351867538757E-3</v>
      </c>
      <c r="AC109" s="19">
        <f t="shared" si="13"/>
        <v>3.9752113464177428E-3</v>
      </c>
      <c r="AD109" s="19">
        <f t="shared" si="13"/>
        <v>4.2378126241864773E-3</v>
      </c>
      <c r="AE109" s="19">
        <f t="shared" si="13"/>
        <v>3.1166463041820912E-3</v>
      </c>
      <c r="AF109" s="19">
        <f t="shared" si="13"/>
        <v>4.1223101709057719E-3</v>
      </c>
      <c r="AG109" s="19">
        <f t="shared" si="13"/>
        <v>5.5273089759220132E-3</v>
      </c>
      <c r="AH109" s="19">
        <f t="shared" si="13"/>
        <v>8.699393934646615E-3</v>
      </c>
      <c r="AI109" s="19">
        <f t="shared" si="13"/>
        <v>5.5596737123866299E-3</v>
      </c>
      <c r="AJ109" s="19">
        <f t="shared" si="13"/>
        <v>6.1083119624026558E-3</v>
      </c>
      <c r="AK109" s="19">
        <f t="shared" si="13"/>
        <v>7.2959440619971231E-3</v>
      </c>
      <c r="AL109" s="19">
        <f t="shared" si="13"/>
        <v>2.0516254845632981E-2</v>
      </c>
      <c r="AM109" s="19">
        <f t="shared" si="13"/>
        <v>4.6675036790515849E-3</v>
      </c>
      <c r="AN109" s="19">
        <f t="shared" si="13"/>
        <v>2.72566769868578E-3</v>
      </c>
      <c r="AO109" s="19">
        <f t="shared" si="13"/>
        <v>7.6779371486824285E-3</v>
      </c>
      <c r="AP109" s="19">
        <f t="shared" si="13"/>
        <v>3.772354266558686E-3</v>
      </c>
      <c r="AQ109" s="19">
        <f t="shared" si="13"/>
        <v>1.028386708983659E-2</v>
      </c>
      <c r="AR109" s="19">
        <f t="shared" si="13"/>
        <v>4.1663632020473001E-3</v>
      </c>
      <c r="AS109" s="19">
        <f t="shared" si="13"/>
        <v>5.6342655766752781E-3</v>
      </c>
      <c r="AT109" s="19">
        <f t="shared" si="13"/>
        <v>3.1778887348560291E-3</v>
      </c>
      <c r="AU109" s="19">
        <f t="shared" si="13"/>
        <v>2.905000175855869E-3</v>
      </c>
      <c r="AV109" s="19">
        <f t="shared" si="13"/>
        <v>9.0889445738331354E-3</v>
      </c>
      <c r="AW109" s="19">
        <f t="shared" si="13"/>
        <v>1.0795485810130732E-3</v>
      </c>
      <c r="AX109" s="19">
        <f t="shared" si="13"/>
        <v>7.0607459876909475E-3</v>
      </c>
      <c r="AY109" s="19">
        <f t="shared" si="13"/>
        <v>8.2001443006742419E-3</v>
      </c>
      <c r="AZ109" s="19">
        <f t="shared" si="13"/>
        <v>6.9192623428230814E-3</v>
      </c>
      <c r="BA109" s="19">
        <f t="shared" si="13"/>
        <v>4.6035529971252057E-3</v>
      </c>
      <c r="BB109" s="19">
        <f t="shared" si="13"/>
        <v>6.0617573865813061E-3</v>
      </c>
      <c r="BC109" s="19">
        <f t="shared" si="13"/>
        <v>7.7688798586353983E-3</v>
      </c>
      <c r="BD109" s="19">
        <f t="shared" si="13"/>
        <v>3.8107786291415101E-3</v>
      </c>
      <c r="BE109" s="19">
        <f t="shared" si="13"/>
        <v>0.12686416132366107</v>
      </c>
      <c r="BF109" s="19">
        <f t="shared" si="13"/>
        <v>1.0451377423775117E-2</v>
      </c>
      <c r="BG109" s="19">
        <f t="shared" si="13"/>
        <v>4.4625086387850166E-3</v>
      </c>
      <c r="BH109" s="19">
        <f t="shared" si="13"/>
        <v>5.7608856485594721E-3</v>
      </c>
      <c r="BI109" s="19">
        <f t="shared" si="13"/>
        <v>5.0983172874529805E-3</v>
      </c>
      <c r="BJ109" s="19">
        <f t="shared" si="13"/>
        <v>1.065434081884079E-2</v>
      </c>
      <c r="BK109" s="19">
        <f t="shared" si="13"/>
        <v>7.3089719119211506E-3</v>
      </c>
      <c r="BL109" s="19">
        <f t="shared" si="13"/>
        <v>9.0748016180694502E-3</v>
      </c>
      <c r="BM109" s="19">
        <f t="shared" si="13"/>
        <v>1.5492843721547399E-2</v>
      </c>
      <c r="BN109" s="19">
        <f t="shared" si="13"/>
        <v>3.2544025855144529E-3</v>
      </c>
      <c r="BO109" s="19">
        <f t="shared" si="13"/>
        <v>8.4379569019653235E-3</v>
      </c>
      <c r="BP109" s="19">
        <f t="shared" si="13"/>
        <v>0</v>
      </c>
      <c r="BQ109" s="19" t="e">
        <f t="shared" si="13"/>
        <v>#DIV/0!</v>
      </c>
    </row>
    <row r="110" spans="5:69" x14ac:dyDescent="0.35">
      <c r="E110" t="str">
        <f t="shared" si="12"/>
        <v>ISIC 58</v>
      </c>
      <c r="F110" s="19">
        <f t="shared" si="4"/>
        <v>6.1499011514167738E-4</v>
      </c>
      <c r="G110" s="19">
        <f t="shared" si="13"/>
        <v>7.5274405662197237E-4</v>
      </c>
      <c r="H110" s="19">
        <f t="shared" si="13"/>
        <v>3.1989301623036148E-4</v>
      </c>
      <c r="I110" s="19">
        <f t="shared" si="13"/>
        <v>3.7706683112461534E-3</v>
      </c>
      <c r="J110" s="19">
        <f t="shared" si="13"/>
        <v>9.6132897914116865E-4</v>
      </c>
      <c r="K110" s="19">
        <f t="shared" si="13"/>
        <v>9.2169113780613161E-4</v>
      </c>
      <c r="L110" s="19">
        <f t="shared" si="13"/>
        <v>8.7736189163397315E-4</v>
      </c>
      <c r="M110" s="19">
        <f t="shared" si="13"/>
        <v>1.6398401644508614E-3</v>
      </c>
      <c r="N110" s="19">
        <f t="shared" si="13"/>
        <v>1.3272489449912913E-2</v>
      </c>
      <c r="O110" s="19">
        <f t="shared" si="13"/>
        <v>1.5776227336994064E-3</v>
      </c>
      <c r="P110" s="19">
        <f t="shared" si="13"/>
        <v>1.5517973040145041E-3</v>
      </c>
      <c r="Q110" s="19">
        <f t="shared" si="13"/>
        <v>3.6165571430942767E-3</v>
      </c>
      <c r="R110" s="19">
        <f t="shared" si="13"/>
        <v>1.0986109479173257E-3</v>
      </c>
      <c r="S110" s="19">
        <f t="shared" si="13"/>
        <v>1.2634023830464204E-3</v>
      </c>
      <c r="T110" s="19">
        <f t="shared" si="13"/>
        <v>9.8945796893739257E-4</v>
      </c>
      <c r="U110" s="19">
        <f t="shared" si="13"/>
        <v>1.1145041388933307E-3</v>
      </c>
      <c r="V110" s="19">
        <f t="shared" si="13"/>
        <v>1.8884852395815996E-3</v>
      </c>
      <c r="W110" s="19">
        <f t="shared" si="13"/>
        <v>2.0654013984583736E-3</v>
      </c>
      <c r="X110" s="19">
        <f t="shared" si="13"/>
        <v>1.2419150574228023E-3</v>
      </c>
      <c r="Y110" s="19">
        <f t="shared" si="13"/>
        <v>1.1827656013216621E-3</v>
      </c>
      <c r="Z110" s="19">
        <f t="shared" si="13"/>
        <v>7.7227392832708141E-4</v>
      </c>
      <c r="AA110" s="19">
        <f t="shared" si="13"/>
        <v>1.644686487301022E-3</v>
      </c>
      <c r="AB110" s="19">
        <f t="shared" si="13"/>
        <v>1.1230124489055545E-3</v>
      </c>
      <c r="AC110" s="19">
        <f t="shared" si="13"/>
        <v>1.0931421752025485E-3</v>
      </c>
      <c r="AD110" s="19">
        <f t="shared" si="13"/>
        <v>1.5658806318680325E-3</v>
      </c>
      <c r="AE110" s="19">
        <f t="shared" si="13"/>
        <v>3.8434414288317687E-3</v>
      </c>
      <c r="AF110" s="19">
        <f t="shared" si="13"/>
        <v>5.1107243243040117E-4</v>
      </c>
      <c r="AG110" s="19">
        <f t="shared" si="13"/>
        <v>2.7818152859027971E-3</v>
      </c>
      <c r="AH110" s="19">
        <f t="shared" si="13"/>
        <v>2.7099502526279698E-3</v>
      </c>
      <c r="AI110" s="19">
        <f t="shared" si="13"/>
        <v>2.5016432060488919E-3</v>
      </c>
      <c r="AJ110" s="19">
        <f t="shared" si="13"/>
        <v>8.9984615322975879E-4</v>
      </c>
      <c r="AK110" s="19">
        <f t="shared" si="13"/>
        <v>7.9419386822332711E-4</v>
      </c>
      <c r="AL110" s="19">
        <f t="shared" si="13"/>
        <v>1.685546829676582E-3</v>
      </c>
      <c r="AM110" s="19">
        <f t="shared" si="13"/>
        <v>1.2367009430448853E-3</v>
      </c>
      <c r="AN110" s="19">
        <f t="shared" si="13"/>
        <v>2.1641273362725524E-3</v>
      </c>
      <c r="AO110" s="19">
        <f t="shared" si="13"/>
        <v>1.8046669015088826E-3</v>
      </c>
      <c r="AP110" s="19">
        <f t="shared" si="13"/>
        <v>3.3693487663513808E-2</v>
      </c>
      <c r="AQ110" s="19">
        <f t="shared" si="13"/>
        <v>7.1024382225896359E-3</v>
      </c>
      <c r="AR110" s="19">
        <f t="shared" si="13"/>
        <v>3.8747364869153849E-3</v>
      </c>
      <c r="AS110" s="19">
        <f t="shared" si="13"/>
        <v>6.1172065001694328E-3</v>
      </c>
      <c r="AT110" s="19">
        <f t="shared" si="13"/>
        <v>4.7572147778760961E-3</v>
      </c>
      <c r="AU110" s="19">
        <f t="shared" si="13"/>
        <v>4.7215931321909843E-3</v>
      </c>
      <c r="AV110" s="19">
        <f t="shared" si="13"/>
        <v>1.0595238529536925E-2</v>
      </c>
      <c r="AW110" s="19">
        <f t="shared" ref="G110:BQ114" si="14">AW39/AW$69</f>
        <v>4.1127705413141678E-4</v>
      </c>
      <c r="AX110" s="19">
        <f t="shared" si="14"/>
        <v>4.1910336975778196E-3</v>
      </c>
      <c r="AY110" s="19">
        <f t="shared" si="14"/>
        <v>7.3366496875133308E-3</v>
      </c>
      <c r="AZ110" s="19">
        <f t="shared" si="14"/>
        <v>1.1187487646312258E-2</v>
      </c>
      <c r="BA110" s="19">
        <f t="shared" si="14"/>
        <v>4.4131094421034966E-2</v>
      </c>
      <c r="BB110" s="19">
        <f t="shared" si="14"/>
        <v>1.1644904559126323E-2</v>
      </c>
      <c r="BC110" s="19">
        <f t="shared" si="14"/>
        <v>2.3521975845971067E-3</v>
      </c>
      <c r="BD110" s="19">
        <f t="shared" si="14"/>
        <v>2.4400665189746279E-3</v>
      </c>
      <c r="BE110" s="19">
        <f t="shared" si="14"/>
        <v>3.1021919339581211E-3</v>
      </c>
      <c r="BF110" s="19">
        <f t="shared" si="14"/>
        <v>5.247397329055054E-3</v>
      </c>
      <c r="BG110" s="19">
        <f t="shared" si="14"/>
        <v>5.2347829927188354E-3</v>
      </c>
      <c r="BH110" s="19">
        <f t="shared" si="14"/>
        <v>8.2801504919993388E-3</v>
      </c>
      <c r="BI110" s="19">
        <f t="shared" si="14"/>
        <v>2.4122097828300835E-3</v>
      </c>
      <c r="BJ110" s="19">
        <f t="shared" si="14"/>
        <v>3.8268853206363421E-3</v>
      </c>
      <c r="BK110" s="19">
        <f t="shared" si="14"/>
        <v>1.4653400561167882E-2</v>
      </c>
      <c r="BL110" s="19">
        <f t="shared" si="14"/>
        <v>6.3699778718088913E-3</v>
      </c>
      <c r="BM110" s="19">
        <f t="shared" si="14"/>
        <v>1.1111652306787463E-2</v>
      </c>
      <c r="BN110" s="19">
        <f t="shared" si="14"/>
        <v>1.1377179770497682E-3</v>
      </c>
      <c r="BO110" s="19">
        <f t="shared" si="14"/>
        <v>1.5488927419331098E-3</v>
      </c>
      <c r="BP110" s="19">
        <f t="shared" si="14"/>
        <v>0</v>
      </c>
      <c r="BQ110" s="19" t="e">
        <f t="shared" si="14"/>
        <v>#DIV/0!</v>
      </c>
    </row>
    <row r="111" spans="5:69" x14ac:dyDescent="0.35">
      <c r="E111" t="str">
        <f t="shared" si="12"/>
        <v>ISIC 59-60</v>
      </c>
      <c r="F111" s="19">
        <f t="shared" si="4"/>
        <v>1.806201255710411E-5</v>
      </c>
      <c r="G111" s="19">
        <f t="shared" si="14"/>
        <v>1.3539630902870549E-4</v>
      </c>
      <c r="H111" s="19">
        <f t="shared" si="14"/>
        <v>5.6121581794800251E-4</v>
      </c>
      <c r="I111" s="19">
        <f t="shared" si="14"/>
        <v>2.3377009694733829E-4</v>
      </c>
      <c r="J111" s="19">
        <f t="shared" si="14"/>
        <v>9.8741846129501922E-4</v>
      </c>
      <c r="K111" s="19">
        <f t="shared" si="14"/>
        <v>4.3808586020473156E-4</v>
      </c>
      <c r="L111" s="19">
        <f t="shared" si="14"/>
        <v>3.6772346516806279E-4</v>
      </c>
      <c r="M111" s="19">
        <f t="shared" si="14"/>
        <v>2.8693881826752718E-4</v>
      </c>
      <c r="N111" s="19">
        <f t="shared" si="14"/>
        <v>2.9243179057873137E-3</v>
      </c>
      <c r="O111" s="19">
        <f t="shared" si="14"/>
        <v>1.6110681106997651E-4</v>
      </c>
      <c r="P111" s="19">
        <f t="shared" si="14"/>
        <v>4.4594907121845681E-4</v>
      </c>
      <c r="Q111" s="19">
        <f t="shared" si="14"/>
        <v>7.4056803733966124E-4</v>
      </c>
      <c r="R111" s="19">
        <f t="shared" si="14"/>
        <v>1.9899919634939938E-4</v>
      </c>
      <c r="S111" s="19">
        <f t="shared" si="14"/>
        <v>2.8390055327478673E-4</v>
      </c>
      <c r="T111" s="19">
        <f t="shared" si="14"/>
        <v>1.210997288944194E-4</v>
      </c>
      <c r="U111" s="19">
        <f t="shared" si="14"/>
        <v>2.2318088326325877E-4</v>
      </c>
      <c r="V111" s="19">
        <f t="shared" si="14"/>
        <v>3.4621914361261435E-4</v>
      </c>
      <c r="W111" s="19">
        <f t="shared" si="14"/>
        <v>2.5197551836703602E-4</v>
      </c>
      <c r="X111" s="19">
        <f t="shared" si="14"/>
        <v>1.9963989781328568E-4</v>
      </c>
      <c r="Y111" s="19">
        <f t="shared" si="14"/>
        <v>1.4058110560754243E-4</v>
      </c>
      <c r="Z111" s="19">
        <f t="shared" si="14"/>
        <v>7.9997362735879257E-4</v>
      </c>
      <c r="AA111" s="19">
        <f t="shared" si="14"/>
        <v>5.5108297761433242E-4</v>
      </c>
      <c r="AB111" s="19">
        <f t="shared" si="14"/>
        <v>2.3775869645553527E-4</v>
      </c>
      <c r="AC111" s="19">
        <f t="shared" si="14"/>
        <v>3.6600749858772623E-4</v>
      </c>
      <c r="AD111" s="19">
        <f t="shared" si="14"/>
        <v>8.6355973365009257E-4</v>
      </c>
      <c r="AE111" s="19">
        <f t="shared" si="14"/>
        <v>2.8538031118477311E-4</v>
      </c>
      <c r="AF111" s="19">
        <f t="shared" si="14"/>
        <v>2.719249348195275E-4</v>
      </c>
      <c r="AG111" s="19">
        <f t="shared" si="14"/>
        <v>1.3358749219156698E-3</v>
      </c>
      <c r="AH111" s="19">
        <f t="shared" si="14"/>
        <v>1.8684702155384882E-3</v>
      </c>
      <c r="AI111" s="19">
        <f t="shared" si="14"/>
        <v>2.494328714878044E-3</v>
      </c>
      <c r="AJ111" s="19">
        <f t="shared" si="14"/>
        <v>2.1305514239460308E-4</v>
      </c>
      <c r="AK111" s="19">
        <f t="shared" si="14"/>
        <v>6.5148651714717768E-4</v>
      </c>
      <c r="AL111" s="19">
        <f t="shared" si="14"/>
        <v>8.6690052651557017E-4</v>
      </c>
      <c r="AM111" s="19">
        <f t="shared" si="14"/>
        <v>5.1192128282820631E-4</v>
      </c>
      <c r="AN111" s="19">
        <f t="shared" si="14"/>
        <v>6.722302277278225E-4</v>
      </c>
      <c r="AO111" s="19">
        <f t="shared" si="14"/>
        <v>2.2912755271501865E-3</v>
      </c>
      <c r="AP111" s="19">
        <f t="shared" si="14"/>
        <v>1.3008020670341389E-2</v>
      </c>
      <c r="AQ111" s="19">
        <f t="shared" si="14"/>
        <v>0.15778211261057651</v>
      </c>
      <c r="AR111" s="19">
        <f t="shared" si="14"/>
        <v>1.3447068531776921E-2</v>
      </c>
      <c r="AS111" s="19">
        <f t="shared" si="14"/>
        <v>6.3453695491762366E-3</v>
      </c>
      <c r="AT111" s="19">
        <f t="shared" si="14"/>
        <v>3.4466368653030498E-4</v>
      </c>
      <c r="AU111" s="19">
        <f t="shared" si="14"/>
        <v>6.2566706075668711E-4</v>
      </c>
      <c r="AV111" s="19">
        <f t="shared" si="14"/>
        <v>4.0891023009489161E-4</v>
      </c>
      <c r="AW111" s="19">
        <f t="shared" si="14"/>
        <v>2.8832791374206265E-4</v>
      </c>
      <c r="AX111" s="19">
        <f t="shared" si="14"/>
        <v>3.7916470985213686E-3</v>
      </c>
      <c r="AY111" s="19">
        <f t="shared" si="14"/>
        <v>3.847923813311992E-3</v>
      </c>
      <c r="AZ111" s="19">
        <f t="shared" si="14"/>
        <v>4.03291411506771E-3</v>
      </c>
      <c r="BA111" s="19">
        <f t="shared" si="14"/>
        <v>9.1709878126116667E-2</v>
      </c>
      <c r="BB111" s="19">
        <f t="shared" si="14"/>
        <v>2.6927093467037635E-3</v>
      </c>
      <c r="BC111" s="19">
        <f t="shared" si="14"/>
        <v>3.9681060481807744E-3</v>
      </c>
      <c r="BD111" s="19">
        <f t="shared" si="14"/>
        <v>8.9703834519163934E-4</v>
      </c>
      <c r="BE111" s="19">
        <f t="shared" si="14"/>
        <v>7.9964835639994474E-4</v>
      </c>
      <c r="BF111" s="19">
        <f t="shared" si="14"/>
        <v>3.9740654386905662E-3</v>
      </c>
      <c r="BG111" s="19">
        <f t="shared" si="14"/>
        <v>2.9429695444048692E-4</v>
      </c>
      <c r="BH111" s="19">
        <f t="shared" si="14"/>
        <v>6.8810480747527472E-4</v>
      </c>
      <c r="BI111" s="19">
        <f t="shared" si="14"/>
        <v>4.0087819621580957E-4</v>
      </c>
      <c r="BJ111" s="19">
        <f t="shared" si="14"/>
        <v>4.6910722548506445E-4</v>
      </c>
      <c r="BK111" s="19">
        <f t="shared" si="14"/>
        <v>5.2383365094281938E-3</v>
      </c>
      <c r="BL111" s="19">
        <f t="shared" si="14"/>
        <v>7.1425684689389026E-3</v>
      </c>
      <c r="BM111" s="19">
        <f t="shared" si="14"/>
        <v>3.4253253310995435E-3</v>
      </c>
      <c r="BN111" s="19">
        <f t="shared" si="14"/>
        <v>1.0532085542491259E-3</v>
      </c>
      <c r="BO111" s="19">
        <f t="shared" si="14"/>
        <v>1.2584197296006375E-3</v>
      </c>
      <c r="BP111" s="19">
        <f t="shared" si="14"/>
        <v>0</v>
      </c>
      <c r="BQ111" s="19" t="e">
        <f t="shared" si="14"/>
        <v>#DIV/0!</v>
      </c>
    </row>
    <row r="112" spans="5:69" x14ac:dyDescent="0.35">
      <c r="E112" t="str">
        <f t="shared" si="12"/>
        <v>ISIC 61</v>
      </c>
      <c r="F112" s="19">
        <f t="shared" si="4"/>
        <v>9.8512282155943285E-4</v>
      </c>
      <c r="G112" s="19">
        <f t="shared" si="14"/>
        <v>1.362876326931578E-3</v>
      </c>
      <c r="H112" s="19">
        <f t="shared" si="14"/>
        <v>6.0218457265820676E-3</v>
      </c>
      <c r="I112" s="19">
        <f t="shared" si="14"/>
        <v>3.8213574050207548E-3</v>
      </c>
      <c r="J112" s="19">
        <f t="shared" si="14"/>
        <v>2.5297050426427194E-3</v>
      </c>
      <c r="K112" s="19">
        <f t="shared" si="14"/>
        <v>3.3261541779658174E-3</v>
      </c>
      <c r="L112" s="19">
        <f t="shared" si="14"/>
        <v>2.6566005725797903E-3</v>
      </c>
      <c r="M112" s="19">
        <f t="shared" si="14"/>
        <v>2.9358724635392863E-3</v>
      </c>
      <c r="N112" s="19">
        <f t="shared" si="14"/>
        <v>4.0991621058186802E-3</v>
      </c>
      <c r="O112" s="19">
        <f t="shared" si="14"/>
        <v>1.498194098508644E-3</v>
      </c>
      <c r="P112" s="19">
        <f t="shared" si="14"/>
        <v>2.8235152692220309E-3</v>
      </c>
      <c r="Q112" s="19">
        <f t="shared" si="14"/>
        <v>2.9252816648448082E-3</v>
      </c>
      <c r="R112" s="19">
        <f t="shared" si="14"/>
        <v>3.6778697624490365E-3</v>
      </c>
      <c r="S112" s="19">
        <f t="shared" si="14"/>
        <v>4.8117100892450596E-3</v>
      </c>
      <c r="T112" s="19">
        <f t="shared" si="14"/>
        <v>3.0335768197831841E-3</v>
      </c>
      <c r="U112" s="19">
        <f t="shared" si="14"/>
        <v>3.055755406261088E-3</v>
      </c>
      <c r="V112" s="19">
        <f t="shared" si="14"/>
        <v>2.6376606221340639E-3</v>
      </c>
      <c r="W112" s="19">
        <f t="shared" si="14"/>
        <v>2.5702730338285863E-3</v>
      </c>
      <c r="X112" s="19">
        <f t="shared" si="14"/>
        <v>2.9626216628771225E-3</v>
      </c>
      <c r="Y112" s="19">
        <f t="shared" si="14"/>
        <v>1.4634669748203135E-3</v>
      </c>
      <c r="Z112" s="19">
        <f t="shared" si="14"/>
        <v>2.2609484376948457E-3</v>
      </c>
      <c r="AA112" s="19">
        <f t="shared" si="14"/>
        <v>3.1909048508693299E-3</v>
      </c>
      <c r="AB112" s="19">
        <f t="shared" si="14"/>
        <v>2.2388098401661806E-3</v>
      </c>
      <c r="AC112" s="19">
        <f t="shared" si="14"/>
        <v>4.5019716412347654E-3</v>
      </c>
      <c r="AD112" s="19">
        <f t="shared" si="14"/>
        <v>8.0454740566532814E-3</v>
      </c>
      <c r="AE112" s="19">
        <f t="shared" si="14"/>
        <v>3.9016713052873807E-3</v>
      </c>
      <c r="AF112" s="19">
        <f t="shared" si="14"/>
        <v>1.8017712332998096E-3</v>
      </c>
      <c r="AG112" s="19">
        <f t="shared" si="14"/>
        <v>5.0543116148652539E-3</v>
      </c>
      <c r="AH112" s="19">
        <f t="shared" si="14"/>
        <v>6.9214789140083898E-3</v>
      </c>
      <c r="AI112" s="19">
        <f t="shared" si="14"/>
        <v>6.8079595420664982E-3</v>
      </c>
      <c r="AJ112" s="19">
        <f t="shared" si="14"/>
        <v>2.8354173136926415E-3</v>
      </c>
      <c r="AK112" s="19">
        <f t="shared" si="14"/>
        <v>1.972492645776256E-3</v>
      </c>
      <c r="AL112" s="19">
        <f t="shared" si="14"/>
        <v>2.5986909869069371E-3</v>
      </c>
      <c r="AM112" s="19">
        <f t="shared" si="14"/>
        <v>3.8601283521623171E-3</v>
      </c>
      <c r="AN112" s="19">
        <f t="shared" si="14"/>
        <v>2.05877530710257E-2</v>
      </c>
      <c r="AO112" s="19">
        <f t="shared" si="14"/>
        <v>7.229555898829839E-3</v>
      </c>
      <c r="AP112" s="19">
        <f t="shared" si="14"/>
        <v>1.2582595347505131E-2</v>
      </c>
      <c r="AQ112" s="19">
        <f t="shared" si="14"/>
        <v>1.6574692472619248E-2</v>
      </c>
      <c r="AR112" s="19">
        <f t="shared" si="14"/>
        <v>0.17478553125240129</v>
      </c>
      <c r="AS112" s="19">
        <f t="shared" si="14"/>
        <v>9.6799902342573404E-3</v>
      </c>
      <c r="AT112" s="19">
        <f t="shared" si="14"/>
        <v>1.0200805049515798E-2</v>
      </c>
      <c r="AU112" s="19">
        <f t="shared" si="14"/>
        <v>8.2600396627117295E-3</v>
      </c>
      <c r="AV112" s="19">
        <f t="shared" si="14"/>
        <v>1.5295506579795864E-2</v>
      </c>
      <c r="AW112" s="19">
        <f t="shared" si="14"/>
        <v>1.4839345858265256E-3</v>
      </c>
      <c r="AX112" s="19">
        <f t="shared" si="14"/>
        <v>7.418397949942257E-3</v>
      </c>
      <c r="AY112" s="19">
        <f t="shared" si="14"/>
        <v>6.9055909731283787E-3</v>
      </c>
      <c r="AZ112" s="19">
        <f t="shared" si="14"/>
        <v>8.5690745188811042E-3</v>
      </c>
      <c r="BA112" s="19">
        <f t="shared" si="14"/>
        <v>1.0019478428886943E-2</v>
      </c>
      <c r="BB112" s="19">
        <f t="shared" si="14"/>
        <v>1.0444355479401989E-2</v>
      </c>
      <c r="BC112" s="19">
        <f t="shared" si="14"/>
        <v>6.2229772755456915E-3</v>
      </c>
      <c r="BD112" s="19">
        <f t="shared" si="14"/>
        <v>8.7452001094011599E-3</v>
      </c>
      <c r="BE112" s="19">
        <f t="shared" si="14"/>
        <v>1.3570123362649403E-2</v>
      </c>
      <c r="BF112" s="19">
        <f t="shared" si="14"/>
        <v>7.6158795570673088E-3</v>
      </c>
      <c r="BG112" s="19">
        <f t="shared" si="14"/>
        <v>6.8343585732826267E-3</v>
      </c>
      <c r="BH112" s="19">
        <f t="shared" si="14"/>
        <v>2.6670995167285411E-3</v>
      </c>
      <c r="BI112" s="19">
        <f t="shared" si="14"/>
        <v>2.9729198766482046E-3</v>
      </c>
      <c r="BJ112" s="19">
        <f t="shared" si="14"/>
        <v>3.9348791000762976E-3</v>
      </c>
      <c r="BK112" s="19">
        <f t="shared" si="14"/>
        <v>9.0005563980318781E-3</v>
      </c>
      <c r="BL112" s="19">
        <f t="shared" si="14"/>
        <v>6.6307127328520763E-3</v>
      </c>
      <c r="BM112" s="19">
        <f t="shared" si="14"/>
        <v>7.3236796954261555E-3</v>
      </c>
      <c r="BN112" s="19">
        <f t="shared" si="14"/>
        <v>4.3952797933231235E-3</v>
      </c>
      <c r="BO112" s="19">
        <f t="shared" si="14"/>
        <v>6.2683432543479047E-3</v>
      </c>
      <c r="BP112" s="19">
        <f t="shared" si="14"/>
        <v>0</v>
      </c>
      <c r="BQ112" s="19" t="e">
        <f t="shared" si="14"/>
        <v>#DIV/0!</v>
      </c>
    </row>
    <row r="113" spans="5:69" x14ac:dyDescent="0.35">
      <c r="E113" t="str">
        <f t="shared" si="12"/>
        <v>ISIC 62-63</v>
      </c>
      <c r="F113" s="19">
        <f t="shared" si="4"/>
        <v>6.5567372780516841E-4</v>
      </c>
      <c r="G113" s="19">
        <f t="shared" si="14"/>
        <v>1.5778551060006668E-3</v>
      </c>
      <c r="H113" s="19">
        <f t="shared" si="14"/>
        <v>1.0406544738521533E-3</v>
      </c>
      <c r="I113" s="19">
        <f t="shared" si="14"/>
        <v>5.4618610145066417E-3</v>
      </c>
      <c r="J113" s="19">
        <f t="shared" si="14"/>
        <v>3.3068522324290811E-3</v>
      </c>
      <c r="K113" s="19">
        <f t="shared" si="14"/>
        <v>4.3666787383887604E-3</v>
      </c>
      <c r="L113" s="19">
        <f t="shared" si="14"/>
        <v>3.217474286926095E-3</v>
      </c>
      <c r="M113" s="19">
        <f t="shared" si="14"/>
        <v>5.9350663020974869E-3</v>
      </c>
      <c r="N113" s="19">
        <f t="shared" si="14"/>
        <v>1.087730090366886E-2</v>
      </c>
      <c r="O113" s="19">
        <f t="shared" si="14"/>
        <v>4.2254975314102872E-3</v>
      </c>
      <c r="P113" s="19">
        <f t="shared" si="14"/>
        <v>7.3273136496535014E-3</v>
      </c>
      <c r="Q113" s="19">
        <f t="shared" si="14"/>
        <v>6.4536598966777403E-3</v>
      </c>
      <c r="R113" s="19">
        <f t="shared" si="14"/>
        <v>4.6059044761550001E-3</v>
      </c>
      <c r="S113" s="19">
        <f t="shared" si="14"/>
        <v>5.0647836243735136E-3</v>
      </c>
      <c r="T113" s="19">
        <f t="shared" si="14"/>
        <v>5.2377665632113782E-3</v>
      </c>
      <c r="U113" s="19">
        <f t="shared" si="14"/>
        <v>6.1822481603388598E-3</v>
      </c>
      <c r="V113" s="19">
        <f t="shared" si="14"/>
        <v>1.0618846714734736E-2</v>
      </c>
      <c r="W113" s="19">
        <f t="shared" si="14"/>
        <v>8.4261242417671533E-3</v>
      </c>
      <c r="X113" s="19">
        <f t="shared" si="14"/>
        <v>8.4987737119276811E-3</v>
      </c>
      <c r="Y113" s="19">
        <f t="shared" si="14"/>
        <v>5.3878457585379846E-3</v>
      </c>
      <c r="Z113" s="19">
        <f t="shared" si="14"/>
        <v>7.731323030309158E-3</v>
      </c>
      <c r="AA113" s="19">
        <f t="shared" si="14"/>
        <v>5.2939808646267905E-3</v>
      </c>
      <c r="AB113" s="19">
        <f t="shared" si="14"/>
        <v>7.5959901415256093E-3</v>
      </c>
      <c r="AC113" s="19">
        <f t="shared" si="14"/>
        <v>7.6704577272505969E-3</v>
      </c>
      <c r="AD113" s="19">
        <f t="shared" si="14"/>
        <v>9.2914105122653724E-3</v>
      </c>
      <c r="AE113" s="19">
        <f t="shared" si="14"/>
        <v>1.3333671210394249E-2</v>
      </c>
      <c r="AF113" s="19">
        <f t="shared" si="14"/>
        <v>3.3548138719585231E-3</v>
      </c>
      <c r="AG113" s="19">
        <f t="shared" si="14"/>
        <v>7.6424827326849135E-3</v>
      </c>
      <c r="AH113" s="19">
        <f t="shared" si="14"/>
        <v>1.1452587217529803E-2</v>
      </c>
      <c r="AI113" s="19">
        <f t="shared" si="14"/>
        <v>8.857412679803776E-3</v>
      </c>
      <c r="AJ113" s="19">
        <f t="shared" si="14"/>
        <v>7.5204549343685185E-3</v>
      </c>
      <c r="AK113" s="19">
        <f t="shared" si="14"/>
        <v>5.0034459603901437E-3</v>
      </c>
      <c r="AL113" s="19">
        <f t="shared" si="14"/>
        <v>1.1738342479156229E-2</v>
      </c>
      <c r="AM113" s="19">
        <f t="shared" si="14"/>
        <v>9.9837001909195075E-3</v>
      </c>
      <c r="AN113" s="19">
        <f t="shared" si="14"/>
        <v>2.1921987356183243E-2</v>
      </c>
      <c r="AO113" s="19">
        <f t="shared" si="14"/>
        <v>3.447632510650112E-3</v>
      </c>
      <c r="AP113" s="19">
        <f t="shared" si="14"/>
        <v>4.9548868215971598E-2</v>
      </c>
      <c r="AQ113" s="19">
        <f t="shared" si="14"/>
        <v>1.8584749607004705E-2</v>
      </c>
      <c r="AR113" s="19">
        <f t="shared" si="14"/>
        <v>3.1896993528686593E-2</v>
      </c>
      <c r="AS113" s="19">
        <f t="shared" si="14"/>
        <v>0.19972458498208689</v>
      </c>
      <c r="AT113" s="19">
        <f t="shared" si="14"/>
        <v>2.9133593907535813E-2</v>
      </c>
      <c r="AU113" s="19">
        <f t="shared" si="14"/>
        <v>1.9724125785411939E-2</v>
      </c>
      <c r="AV113" s="19">
        <f t="shared" si="14"/>
        <v>3.0527707718564182E-2</v>
      </c>
      <c r="AW113" s="19">
        <f t="shared" si="14"/>
        <v>1.9914427398289008E-3</v>
      </c>
      <c r="AX113" s="19">
        <f t="shared" si="14"/>
        <v>1.9646194421608445E-2</v>
      </c>
      <c r="AY113" s="19">
        <f t="shared" si="14"/>
        <v>1.6542279843303257E-2</v>
      </c>
      <c r="AZ113" s="19">
        <f t="shared" si="14"/>
        <v>2.5211579537276797E-2</v>
      </c>
      <c r="BA113" s="19">
        <f t="shared" si="14"/>
        <v>1.7919122627942517E-2</v>
      </c>
      <c r="BB113" s="19">
        <f t="shared" si="14"/>
        <v>2.1318751241191668E-2</v>
      </c>
      <c r="BC113" s="19">
        <f t="shared" si="14"/>
        <v>1.1096022975020811E-2</v>
      </c>
      <c r="BD113" s="19">
        <f t="shared" si="14"/>
        <v>8.1971994980166597E-3</v>
      </c>
      <c r="BE113" s="19">
        <f t="shared" si="14"/>
        <v>9.9323787905021138E-3</v>
      </c>
      <c r="BF113" s="19">
        <f t="shared" si="14"/>
        <v>1.340294830257038E-2</v>
      </c>
      <c r="BG113" s="19">
        <f t="shared" si="14"/>
        <v>1.1396695821815947E-2</v>
      </c>
      <c r="BH113" s="19">
        <f t="shared" si="14"/>
        <v>6.6605140793008725E-3</v>
      </c>
      <c r="BI113" s="19">
        <f t="shared" si="14"/>
        <v>6.199346535001672E-3</v>
      </c>
      <c r="BJ113" s="19">
        <f t="shared" si="14"/>
        <v>5.0720092165737725E-3</v>
      </c>
      <c r="BK113" s="19">
        <f t="shared" si="14"/>
        <v>1.5803365941691617E-2</v>
      </c>
      <c r="BL113" s="19">
        <f t="shared" si="14"/>
        <v>5.6418074507323277E-3</v>
      </c>
      <c r="BM113" s="19">
        <f t="shared" si="14"/>
        <v>1.0159859043831362E-2</v>
      </c>
      <c r="BN113" s="19">
        <f t="shared" si="14"/>
        <v>1.7042865232744481E-2</v>
      </c>
      <c r="BO113" s="19">
        <f t="shared" si="14"/>
        <v>4.8326138141790128E-3</v>
      </c>
      <c r="BP113" s="19">
        <f t="shared" si="14"/>
        <v>0</v>
      </c>
      <c r="BQ113" s="19" t="e">
        <f t="shared" si="14"/>
        <v>#DIV/0!</v>
      </c>
    </row>
    <row r="114" spans="5:69" x14ac:dyDescent="0.35">
      <c r="E114" t="str">
        <f t="shared" si="12"/>
        <v>ISIC 64</v>
      </c>
      <c r="F114" s="19">
        <f t="shared" si="4"/>
        <v>1.549561973523508E-2</v>
      </c>
      <c r="G114" s="19">
        <f t="shared" si="14"/>
        <v>1.0854200033827855E-2</v>
      </c>
      <c r="H114" s="19">
        <f t="shared" si="14"/>
        <v>2.4570028509763552E-2</v>
      </c>
      <c r="I114" s="19">
        <f t="shared" si="14"/>
        <v>1.1940838713306267E-2</v>
      </c>
      <c r="J114" s="19">
        <f t="shared" si="14"/>
        <v>1.0713403201851398E-2</v>
      </c>
      <c r="K114" s="19">
        <f t="shared" si="14"/>
        <v>1.289057496829696E-2</v>
      </c>
      <c r="L114" s="19">
        <f t="shared" si="14"/>
        <v>1.0312289258827273E-2</v>
      </c>
      <c r="M114" s="19">
        <f t="shared" si="14"/>
        <v>9.948097980244236E-3</v>
      </c>
      <c r="N114" s="19">
        <f t="shared" si="14"/>
        <v>1.2220592453392775E-2</v>
      </c>
      <c r="O114" s="19">
        <f t="shared" si="14"/>
        <v>1.0957115715678303E-2</v>
      </c>
      <c r="P114" s="19">
        <f t="shared" si="14"/>
        <v>9.9488614054636746E-3</v>
      </c>
      <c r="Q114" s="19">
        <f t="shared" si="14"/>
        <v>7.8373062433786823E-3</v>
      </c>
      <c r="R114" s="19">
        <f t="shared" si="14"/>
        <v>1.0305458381802688E-2</v>
      </c>
      <c r="S114" s="19">
        <f t="shared" si="14"/>
        <v>1.089546984895828E-2</v>
      </c>
      <c r="T114" s="19">
        <f t="shared" si="14"/>
        <v>9.9241845223764658E-3</v>
      </c>
      <c r="U114" s="19">
        <f t="shared" si="14"/>
        <v>1.0374865468346588E-2</v>
      </c>
      <c r="V114" s="19">
        <f t="shared" si="14"/>
        <v>1.0110733105332748E-2</v>
      </c>
      <c r="W114" s="19">
        <f t="shared" si="14"/>
        <v>9.3901828051890929E-3</v>
      </c>
      <c r="X114" s="19">
        <f t="shared" si="14"/>
        <v>1.0110383997361449E-2</v>
      </c>
      <c r="Y114" s="19">
        <f t="shared" si="14"/>
        <v>7.4856814521242218E-3</v>
      </c>
      <c r="Z114" s="19">
        <f t="shared" si="14"/>
        <v>8.3103309977115621E-3</v>
      </c>
      <c r="AA114" s="19">
        <f t="shared" si="14"/>
        <v>1.0681899721914669E-2</v>
      </c>
      <c r="AB114" s="19">
        <f t="shared" si="14"/>
        <v>8.8868654159514546E-3</v>
      </c>
      <c r="AC114" s="19">
        <f t="shared" si="14"/>
        <v>1.2932204290748059E-2</v>
      </c>
      <c r="AD114" s="19">
        <f t="shared" si="14"/>
        <v>2.2776478456971488E-2</v>
      </c>
      <c r="AE114" s="19">
        <f t="shared" si="14"/>
        <v>1.0618757137203607E-2</v>
      </c>
      <c r="AF114" s="19">
        <f t="shared" si="14"/>
        <v>1.4864585043585633E-2</v>
      </c>
      <c r="AG114" s="19">
        <f t="shared" si="14"/>
        <v>1.7757319334145261E-2</v>
      </c>
      <c r="AH114" s="19">
        <f t="shared" si="14"/>
        <v>2.0437337678626311E-2</v>
      </c>
      <c r="AI114" s="19">
        <f t="shared" si="14"/>
        <v>2.1186205612315618E-2</v>
      </c>
      <c r="AJ114" s="19">
        <f t="shared" si="14"/>
        <v>1.248834537427862E-2</v>
      </c>
      <c r="AK114" s="19">
        <f t="shared" si="14"/>
        <v>1.421868503987609E-2</v>
      </c>
      <c r="AL114" s="19">
        <f t="shared" si="14"/>
        <v>1.1841134027864637E-2</v>
      </c>
      <c r="AM114" s="19">
        <f t="shared" si="14"/>
        <v>1.5941328850210965E-2</v>
      </c>
      <c r="AN114" s="19">
        <f t="shared" si="14"/>
        <v>1.2482108416059493E-2</v>
      </c>
      <c r="AO114" s="19">
        <f t="shared" si="14"/>
        <v>1.4277612072276286E-2</v>
      </c>
      <c r="AP114" s="19">
        <f t="shared" si="14"/>
        <v>8.6804718679995493E-3</v>
      </c>
      <c r="AQ114" s="19">
        <f t="shared" si="14"/>
        <v>1.1152042246087974E-2</v>
      </c>
      <c r="AR114" s="19">
        <f t="shared" si="14"/>
        <v>1.1628385579361288E-2</v>
      </c>
      <c r="AS114" s="19">
        <f t="shared" si="14"/>
        <v>9.9143905276635157E-3</v>
      </c>
      <c r="AT114" s="19">
        <f t="shared" si="14"/>
        <v>0.14471761976611144</v>
      </c>
      <c r="AU114" s="19">
        <f t="shared" si="14"/>
        <v>7.8873895710055417E-2</v>
      </c>
      <c r="AV114" s="19">
        <f t="shared" si="14"/>
        <v>6.0665550488020574E-2</v>
      </c>
      <c r="AW114" s="19">
        <f t="shared" si="14"/>
        <v>6.9462251485684606E-2</v>
      </c>
      <c r="AX114" s="19">
        <f t="shared" si="14"/>
        <v>2.4067540330438546E-2</v>
      </c>
      <c r="AY114" s="19">
        <f t="shared" si="14"/>
        <v>1.3032613703874563E-2</v>
      </c>
      <c r="AZ114" s="19">
        <f t="shared" ref="G114:BQ118" si="15">AZ43/AZ$69</f>
        <v>7.7991501979762642E-3</v>
      </c>
      <c r="BA114" s="19">
        <f t="shared" si="15"/>
        <v>1.5110913530370435E-2</v>
      </c>
      <c r="BB114" s="19">
        <f t="shared" si="15"/>
        <v>1.7804951393185858E-2</v>
      </c>
      <c r="BC114" s="19">
        <f t="shared" si="15"/>
        <v>1.6671991356364844E-2</v>
      </c>
      <c r="BD114" s="19">
        <f t="shared" si="15"/>
        <v>8.3248199723484247E-3</v>
      </c>
      <c r="BE114" s="19">
        <f t="shared" si="15"/>
        <v>1.2839750973569352E-2</v>
      </c>
      <c r="BF114" s="19">
        <f t="shared" si="15"/>
        <v>1.3218598618776549E-2</v>
      </c>
      <c r="BG114" s="19">
        <f t="shared" si="15"/>
        <v>1.9338211479746435E-2</v>
      </c>
      <c r="BH114" s="19">
        <f t="shared" si="15"/>
        <v>4.8082662504520413E-3</v>
      </c>
      <c r="BI114" s="19">
        <f t="shared" si="15"/>
        <v>9.6383001245931854E-3</v>
      </c>
      <c r="BJ114" s="19">
        <f t="shared" si="15"/>
        <v>6.6271788151827894E-3</v>
      </c>
      <c r="BK114" s="19">
        <f t="shared" si="15"/>
        <v>1.2812948521384281E-2</v>
      </c>
      <c r="BL114" s="19">
        <f t="shared" si="15"/>
        <v>1.1948760303210876E-2</v>
      </c>
      <c r="BM114" s="19">
        <f t="shared" si="15"/>
        <v>2.9589541129421439E-2</v>
      </c>
      <c r="BN114" s="19">
        <f t="shared" si="15"/>
        <v>1.0511155638713531E-2</v>
      </c>
      <c r="BO114" s="19">
        <f t="shared" si="15"/>
        <v>1.3952357359985745E-2</v>
      </c>
      <c r="BP114" s="19">
        <f t="shared" si="15"/>
        <v>0</v>
      </c>
      <c r="BQ114" s="19" t="e">
        <f t="shared" si="15"/>
        <v>#DIV/0!</v>
      </c>
    </row>
    <row r="115" spans="5:69" x14ac:dyDescent="0.35">
      <c r="E115" t="str">
        <f t="shared" si="12"/>
        <v>ISIC 65</v>
      </c>
      <c r="F115" s="19">
        <f t="shared" si="4"/>
        <v>7.0510368741402438E-3</v>
      </c>
      <c r="G115" s="19">
        <f t="shared" si="15"/>
        <v>3.3653834930677303E-3</v>
      </c>
      <c r="H115" s="19">
        <f t="shared" si="15"/>
        <v>8.4944022730844108E-3</v>
      </c>
      <c r="I115" s="19">
        <f t="shared" si="15"/>
        <v>2.5689143796733178E-3</v>
      </c>
      <c r="J115" s="19">
        <f t="shared" si="15"/>
        <v>2.1894633540766838E-3</v>
      </c>
      <c r="K115" s="19">
        <f t="shared" si="15"/>
        <v>1.6491797950711718E-3</v>
      </c>
      <c r="L115" s="19">
        <f t="shared" si="15"/>
        <v>3.1520729509065845E-3</v>
      </c>
      <c r="M115" s="19">
        <f t="shared" si="15"/>
        <v>2.5071089471774477E-3</v>
      </c>
      <c r="N115" s="19">
        <f t="shared" si="15"/>
        <v>3.1563824811437157E-3</v>
      </c>
      <c r="O115" s="19">
        <f t="shared" si="15"/>
        <v>1.2657305335417599E-3</v>
      </c>
      <c r="P115" s="19">
        <f t="shared" si="15"/>
        <v>2.9673490640632076E-3</v>
      </c>
      <c r="Q115" s="19">
        <f t="shared" si="15"/>
        <v>1.8116068725455359E-3</v>
      </c>
      <c r="R115" s="19">
        <f t="shared" si="15"/>
        <v>2.4673746509869866E-3</v>
      </c>
      <c r="S115" s="19">
        <f t="shared" si="15"/>
        <v>3.0478319088611842E-3</v>
      </c>
      <c r="T115" s="19">
        <f t="shared" si="15"/>
        <v>1.4687972589357957E-3</v>
      </c>
      <c r="U115" s="19">
        <f t="shared" si="15"/>
        <v>1.6692240400001382E-3</v>
      </c>
      <c r="V115" s="19">
        <f t="shared" si="15"/>
        <v>1.3591700393105217E-3</v>
      </c>
      <c r="W115" s="19">
        <f t="shared" si="15"/>
        <v>1.59969356340065E-3</v>
      </c>
      <c r="X115" s="19">
        <f t="shared" si="15"/>
        <v>1.7305681279928557E-3</v>
      </c>
      <c r="Y115" s="19">
        <f t="shared" si="15"/>
        <v>1.1527343434674191E-3</v>
      </c>
      <c r="Z115" s="19">
        <f t="shared" si="15"/>
        <v>1.7453970051464565E-3</v>
      </c>
      <c r="AA115" s="19">
        <f t="shared" si="15"/>
        <v>2.5994987285515091E-3</v>
      </c>
      <c r="AB115" s="19">
        <f t="shared" si="15"/>
        <v>1.7502151552736772E-3</v>
      </c>
      <c r="AC115" s="19">
        <f t="shared" si="15"/>
        <v>3.5685565677708031E-3</v>
      </c>
      <c r="AD115" s="19">
        <f t="shared" si="15"/>
        <v>3.9377744769962305E-3</v>
      </c>
      <c r="AE115" s="19">
        <f t="shared" si="15"/>
        <v>5.408045859262702E-3</v>
      </c>
      <c r="AF115" s="19">
        <f t="shared" si="15"/>
        <v>2.7962435136594807E-3</v>
      </c>
      <c r="AG115" s="19">
        <f t="shared" si="15"/>
        <v>3.4100049202803102E-3</v>
      </c>
      <c r="AH115" s="19">
        <f t="shared" si="15"/>
        <v>3.2552990344978327E-3</v>
      </c>
      <c r="AI115" s="19">
        <f t="shared" si="15"/>
        <v>3.8201331980056929E-3</v>
      </c>
      <c r="AJ115" s="19">
        <f t="shared" si="15"/>
        <v>9.7268773395025529E-3</v>
      </c>
      <c r="AK115" s="19">
        <f t="shared" si="15"/>
        <v>8.5699821767453079E-3</v>
      </c>
      <c r="AL115" s="19">
        <f t="shared" si="15"/>
        <v>4.4112402516625297E-3</v>
      </c>
      <c r="AM115" s="19">
        <f t="shared" si="15"/>
        <v>5.1766323905748654E-3</v>
      </c>
      <c r="AN115" s="19">
        <f t="shared" si="15"/>
        <v>2.8806335101262122E-3</v>
      </c>
      <c r="AO115" s="19">
        <f t="shared" si="15"/>
        <v>2.0441924356967268E-3</v>
      </c>
      <c r="AP115" s="19">
        <f t="shared" si="15"/>
        <v>1.9606035936459449E-3</v>
      </c>
      <c r="AQ115" s="19">
        <f t="shared" si="15"/>
        <v>1.407773209282988E-3</v>
      </c>
      <c r="AR115" s="19">
        <f t="shared" si="15"/>
        <v>3.5021598885477461E-3</v>
      </c>
      <c r="AS115" s="19">
        <f t="shared" si="15"/>
        <v>1.5695580013560001E-3</v>
      </c>
      <c r="AT115" s="19">
        <f t="shared" si="15"/>
        <v>3.5803894822535065E-3</v>
      </c>
      <c r="AU115" s="19">
        <f t="shared" si="15"/>
        <v>0.10667238073456767</v>
      </c>
      <c r="AV115" s="19">
        <f t="shared" si="15"/>
        <v>1.8563569499824784E-2</v>
      </c>
      <c r="AW115" s="19">
        <f t="shared" si="15"/>
        <v>3.7519744298608621E-3</v>
      </c>
      <c r="AX115" s="19">
        <f t="shared" si="15"/>
        <v>3.6026953622201666E-3</v>
      </c>
      <c r="AY115" s="19">
        <f t="shared" si="15"/>
        <v>2.854514805932826E-3</v>
      </c>
      <c r="AZ115" s="19">
        <f t="shared" si="15"/>
        <v>1.9592903862180313E-3</v>
      </c>
      <c r="BA115" s="19">
        <f t="shared" si="15"/>
        <v>1.9524293244581432E-3</v>
      </c>
      <c r="BB115" s="19">
        <f t="shared" si="15"/>
        <v>3.2254458159303051E-3</v>
      </c>
      <c r="BC115" s="19">
        <f t="shared" si="15"/>
        <v>1.0166490348825667E-2</v>
      </c>
      <c r="BD115" s="19">
        <f t="shared" si="15"/>
        <v>1.4254269015006563E-3</v>
      </c>
      <c r="BE115" s="19">
        <f t="shared" si="15"/>
        <v>2.898195890452814E-3</v>
      </c>
      <c r="BF115" s="19">
        <f t="shared" si="15"/>
        <v>3.6388235093696582E-3</v>
      </c>
      <c r="BG115" s="19">
        <f t="shared" si="15"/>
        <v>3.576451035693211E-3</v>
      </c>
      <c r="BH115" s="19">
        <f t="shared" si="15"/>
        <v>2.6349908940210146E-3</v>
      </c>
      <c r="BI115" s="19">
        <f t="shared" si="15"/>
        <v>1.8930850956668146E-3</v>
      </c>
      <c r="BJ115" s="19">
        <f t="shared" si="15"/>
        <v>1.4688337497307184E-3</v>
      </c>
      <c r="BK115" s="19">
        <f t="shared" si="15"/>
        <v>1.5742410799348355E-3</v>
      </c>
      <c r="BL115" s="19">
        <f t="shared" si="15"/>
        <v>2.4956305323815967E-3</v>
      </c>
      <c r="BM115" s="19">
        <f t="shared" si="15"/>
        <v>3.18386524648794E-3</v>
      </c>
      <c r="BN115" s="19">
        <f t="shared" si="15"/>
        <v>2.3745568191601029E-3</v>
      </c>
      <c r="BO115" s="19">
        <f t="shared" si="15"/>
        <v>1.9764213683805031E-3</v>
      </c>
      <c r="BP115" s="19">
        <f t="shared" si="15"/>
        <v>0</v>
      </c>
      <c r="BQ115" s="19" t="e">
        <f t="shared" si="15"/>
        <v>#DIV/0!</v>
      </c>
    </row>
    <row r="116" spans="5:69" x14ac:dyDescent="0.35">
      <c r="E116" t="str">
        <f t="shared" si="12"/>
        <v>ISIC 66</v>
      </c>
      <c r="F116" s="19">
        <f t="shared" si="4"/>
        <v>1.0300637286750169E-3</v>
      </c>
      <c r="G116" s="19">
        <f t="shared" si="15"/>
        <v>8.1407561353309449E-4</v>
      </c>
      <c r="H116" s="19">
        <f t="shared" si="15"/>
        <v>2.3082004855318563E-3</v>
      </c>
      <c r="I116" s="19">
        <f t="shared" si="15"/>
        <v>8.0368892103150529E-4</v>
      </c>
      <c r="J116" s="19">
        <f t="shared" si="15"/>
        <v>1.3879583766991475E-3</v>
      </c>
      <c r="K116" s="19">
        <f t="shared" si="15"/>
        <v>2.9666740836943851E-3</v>
      </c>
      <c r="L116" s="19">
        <f t="shared" si="15"/>
        <v>1.5052486480754957E-3</v>
      </c>
      <c r="M116" s="19">
        <f t="shared" si="15"/>
        <v>1.5620959387782883E-3</v>
      </c>
      <c r="N116" s="19">
        <f t="shared" si="15"/>
        <v>1.2846530634598422E-3</v>
      </c>
      <c r="O116" s="19">
        <f t="shared" si="15"/>
        <v>1.160564506356656E-3</v>
      </c>
      <c r="P116" s="19">
        <f t="shared" si="15"/>
        <v>1.8399364799094522E-3</v>
      </c>
      <c r="Q116" s="19">
        <f t="shared" si="15"/>
        <v>1.24331000966724E-3</v>
      </c>
      <c r="R116" s="19">
        <f t="shared" si="15"/>
        <v>1.0093805390401309E-3</v>
      </c>
      <c r="S116" s="19">
        <f t="shared" si="15"/>
        <v>2.2342569253963138E-3</v>
      </c>
      <c r="T116" s="19">
        <f t="shared" si="15"/>
        <v>1.0381869819568331E-3</v>
      </c>
      <c r="U116" s="19">
        <f t="shared" si="15"/>
        <v>9.5760305365032248E-4</v>
      </c>
      <c r="V116" s="19">
        <f t="shared" si="15"/>
        <v>8.9465672970469843E-4</v>
      </c>
      <c r="W116" s="19">
        <f t="shared" si="15"/>
        <v>1.2336788889816734E-3</v>
      </c>
      <c r="X116" s="19">
        <f t="shared" si="15"/>
        <v>1.8673214579949565E-3</v>
      </c>
      <c r="Y116" s="19">
        <f t="shared" si="15"/>
        <v>3.6429221484059757E-4</v>
      </c>
      <c r="Z116" s="19">
        <f t="shared" si="15"/>
        <v>2.314557360915914E-3</v>
      </c>
      <c r="AA116" s="19">
        <f t="shared" si="15"/>
        <v>2.0640471922172944E-3</v>
      </c>
      <c r="AB116" s="19">
        <f t="shared" si="15"/>
        <v>7.9574194354262477E-4</v>
      </c>
      <c r="AC116" s="19">
        <f t="shared" si="15"/>
        <v>1.5811742312655537E-3</v>
      </c>
      <c r="AD116" s="19">
        <f t="shared" si="15"/>
        <v>1.8708048043744041E-3</v>
      </c>
      <c r="AE116" s="19">
        <f t="shared" si="15"/>
        <v>9.2741861566017047E-4</v>
      </c>
      <c r="AF116" s="19">
        <f t="shared" si="15"/>
        <v>1.1559417418459271E-3</v>
      </c>
      <c r="AG116" s="19">
        <f t="shared" si="15"/>
        <v>2.7967628830357274E-3</v>
      </c>
      <c r="AH116" s="19">
        <f t="shared" si="15"/>
        <v>3.7720028057359805E-3</v>
      </c>
      <c r="AI116" s="19">
        <f t="shared" si="15"/>
        <v>2.2422965199520128E-3</v>
      </c>
      <c r="AJ116" s="19">
        <f t="shared" si="15"/>
        <v>1.8120202078233986E-3</v>
      </c>
      <c r="AK116" s="19">
        <f t="shared" si="15"/>
        <v>3.0960363914401164E-3</v>
      </c>
      <c r="AL116" s="19">
        <f t="shared" si="15"/>
        <v>4.7918286834329428E-3</v>
      </c>
      <c r="AM116" s="19">
        <f t="shared" si="15"/>
        <v>1.1298528686549101E-3</v>
      </c>
      <c r="AN116" s="19">
        <f t="shared" si="15"/>
        <v>1.6794518143417431E-3</v>
      </c>
      <c r="AO116" s="19">
        <f t="shared" si="15"/>
        <v>1.2375457754227055E-3</v>
      </c>
      <c r="AP116" s="19">
        <f t="shared" si="15"/>
        <v>2.2875711203846935E-3</v>
      </c>
      <c r="AQ116" s="19">
        <f t="shared" si="15"/>
        <v>1.0027322338328061E-3</v>
      </c>
      <c r="AR116" s="19">
        <f t="shared" si="15"/>
        <v>4.5597869845416788E-3</v>
      </c>
      <c r="AS116" s="19">
        <f t="shared" si="15"/>
        <v>1.7129952522173114E-3</v>
      </c>
      <c r="AT116" s="19">
        <f t="shared" si="15"/>
        <v>8.9141006373050904E-2</v>
      </c>
      <c r="AU116" s="19">
        <f t="shared" si="15"/>
        <v>0.24672859690719379</v>
      </c>
      <c r="AV116" s="19">
        <f t="shared" si="15"/>
        <v>0.17168580458103921</v>
      </c>
      <c r="AW116" s="19">
        <f t="shared" si="15"/>
        <v>6.5112403206718712E-4</v>
      </c>
      <c r="AX116" s="19">
        <f t="shared" si="15"/>
        <v>3.7481507829866859E-3</v>
      </c>
      <c r="AY116" s="19">
        <f t="shared" si="15"/>
        <v>1.5054391014712285E-3</v>
      </c>
      <c r="AZ116" s="19">
        <f t="shared" si="15"/>
        <v>1.1165159721285242E-3</v>
      </c>
      <c r="BA116" s="19">
        <f t="shared" si="15"/>
        <v>2.8362191159858009E-3</v>
      </c>
      <c r="BB116" s="19">
        <f t="shared" si="15"/>
        <v>2.1057508236052166E-3</v>
      </c>
      <c r="BC116" s="19">
        <f t="shared" si="15"/>
        <v>3.7361774752715593E-3</v>
      </c>
      <c r="BD116" s="19">
        <f t="shared" si="15"/>
        <v>7.2259053645863278E-4</v>
      </c>
      <c r="BE116" s="19">
        <f t="shared" si="15"/>
        <v>6.1458976072968265E-3</v>
      </c>
      <c r="BF116" s="19">
        <f t="shared" si="15"/>
        <v>2.4790012519436957E-3</v>
      </c>
      <c r="BG116" s="19">
        <f t="shared" si="15"/>
        <v>3.7927431773569331E-4</v>
      </c>
      <c r="BH116" s="19">
        <f t="shared" si="15"/>
        <v>3.4221804457930063E-4</v>
      </c>
      <c r="BI116" s="19">
        <f t="shared" si="15"/>
        <v>5.3332032163884002E-4</v>
      </c>
      <c r="BJ116" s="19">
        <f t="shared" si="15"/>
        <v>6.9263955525735463E-4</v>
      </c>
      <c r="BK116" s="19">
        <f t="shared" si="15"/>
        <v>1.9300770305547006E-3</v>
      </c>
      <c r="BL116" s="19">
        <f t="shared" si="15"/>
        <v>9.1332866995666765E-4</v>
      </c>
      <c r="BM116" s="19">
        <f t="shared" si="15"/>
        <v>3.4992179353059861E-3</v>
      </c>
      <c r="BN116" s="19">
        <f t="shared" si="15"/>
        <v>1.6234497062310299E-3</v>
      </c>
      <c r="BO116" s="19">
        <f t="shared" si="15"/>
        <v>7.1334640313560249E-4</v>
      </c>
      <c r="BP116" s="19">
        <f t="shared" si="15"/>
        <v>0</v>
      </c>
      <c r="BQ116" s="19" t="e">
        <f t="shared" si="15"/>
        <v>#DIV/0!</v>
      </c>
    </row>
    <row r="117" spans="5:69" x14ac:dyDescent="0.35">
      <c r="E117" t="str">
        <f t="shared" si="12"/>
        <v>ISIC 68</v>
      </c>
      <c r="F117" s="19">
        <f t="shared" si="4"/>
        <v>3.641724941848255E-3</v>
      </c>
      <c r="G117" s="19">
        <f t="shared" si="15"/>
        <v>2.4479567784421912E-3</v>
      </c>
      <c r="H117" s="19">
        <f t="shared" si="15"/>
        <v>2.1149818967811868E-3</v>
      </c>
      <c r="I117" s="19">
        <f t="shared" si="15"/>
        <v>5.5075478950798009E-3</v>
      </c>
      <c r="J117" s="19">
        <f t="shared" si="15"/>
        <v>7.1933866273568535E-3</v>
      </c>
      <c r="K117" s="19">
        <f t="shared" si="15"/>
        <v>1.3282781776881797E-2</v>
      </c>
      <c r="L117" s="19">
        <f t="shared" si="15"/>
        <v>9.4345032340154809E-3</v>
      </c>
      <c r="M117" s="19">
        <f t="shared" si="15"/>
        <v>7.840717073770603E-3</v>
      </c>
      <c r="N117" s="19">
        <f t="shared" si="15"/>
        <v>1.9007858940142553E-2</v>
      </c>
      <c r="O117" s="19">
        <f t="shared" si="15"/>
        <v>2.2293940666974921E-3</v>
      </c>
      <c r="P117" s="19">
        <f t="shared" si="15"/>
        <v>6.0618334838943768E-3</v>
      </c>
      <c r="Q117" s="19">
        <f t="shared" si="15"/>
        <v>5.1772775289884478E-3</v>
      </c>
      <c r="R117" s="19">
        <f t="shared" si="15"/>
        <v>1.0045305586265901E-2</v>
      </c>
      <c r="S117" s="19">
        <f t="shared" si="15"/>
        <v>1.0649695972042982E-2</v>
      </c>
      <c r="T117" s="19">
        <f t="shared" si="15"/>
        <v>5.2853511371116968E-3</v>
      </c>
      <c r="U117" s="19">
        <f t="shared" si="15"/>
        <v>1.2459971902966748E-2</v>
      </c>
      <c r="V117" s="19">
        <f t="shared" si="15"/>
        <v>6.2730561393868822E-3</v>
      </c>
      <c r="W117" s="19">
        <f t="shared" si="15"/>
        <v>9.3122771456056776E-3</v>
      </c>
      <c r="X117" s="19">
        <f t="shared" si="15"/>
        <v>1.0504190906134173E-2</v>
      </c>
      <c r="Y117" s="19">
        <f t="shared" si="15"/>
        <v>7.878660814812798E-3</v>
      </c>
      <c r="Z117" s="19">
        <f t="shared" si="15"/>
        <v>6.8332945748190979E-3</v>
      </c>
      <c r="AA117" s="19">
        <f t="shared" si="15"/>
        <v>1.3203340807385847E-2</v>
      </c>
      <c r="AB117" s="19">
        <f t="shared" si="15"/>
        <v>9.7901004448759446E-3</v>
      </c>
      <c r="AC117" s="19">
        <f t="shared" si="15"/>
        <v>8.7120339391057421E-3</v>
      </c>
      <c r="AD117" s="19">
        <f t="shared" si="15"/>
        <v>1.1782016676185369E-2</v>
      </c>
      <c r="AE117" s="19">
        <f t="shared" si="15"/>
        <v>1.1088693806821306E-2</v>
      </c>
      <c r="AF117" s="19">
        <f t="shared" si="15"/>
        <v>2.0302206451351213E-2</v>
      </c>
      <c r="AG117" s="19">
        <f t="shared" si="15"/>
        <v>3.8880191351966485E-2</v>
      </c>
      <c r="AH117" s="19">
        <f t="shared" si="15"/>
        <v>3.4739810984977554E-2</v>
      </c>
      <c r="AI117" s="19">
        <f t="shared" si="15"/>
        <v>8.265427358429954E-2</v>
      </c>
      <c r="AJ117" s="19">
        <f t="shared" si="15"/>
        <v>1.0250686242600516E-2</v>
      </c>
      <c r="AK117" s="19">
        <f t="shared" si="15"/>
        <v>7.0125785751101333E-3</v>
      </c>
      <c r="AL117" s="19">
        <f t="shared" si="15"/>
        <v>8.9984073593052192E-3</v>
      </c>
      <c r="AM117" s="19">
        <f t="shared" si="15"/>
        <v>2.127900667980908E-2</v>
      </c>
      <c r="AN117" s="19">
        <f t="shared" si="15"/>
        <v>1.9349712211968958E-2</v>
      </c>
      <c r="AO117" s="19">
        <f t="shared" si="15"/>
        <v>4.9240224565966696E-2</v>
      </c>
      <c r="AP117" s="19">
        <f t="shared" si="15"/>
        <v>1.7015599305466124E-2</v>
      </c>
      <c r="AQ117" s="19">
        <f t="shared" si="15"/>
        <v>2.7139115097868118E-2</v>
      </c>
      <c r="AR117" s="19">
        <f t="shared" si="15"/>
        <v>4.3421644321647995E-2</v>
      </c>
      <c r="AS117" s="19">
        <f t="shared" si="15"/>
        <v>1.7194010184374105E-2</v>
      </c>
      <c r="AT117" s="19">
        <f t="shared" si="15"/>
        <v>2.7672625512883728E-2</v>
      </c>
      <c r="AU117" s="19">
        <f t="shared" si="15"/>
        <v>2.7763532985685332E-2</v>
      </c>
      <c r="AV117" s="19">
        <f t="shared" si="15"/>
        <v>2.7387275005488262E-2</v>
      </c>
      <c r="AW117" s="19">
        <f t="shared" si="15"/>
        <v>2.3220957989958223E-2</v>
      </c>
      <c r="AX117" s="19">
        <f t="shared" si="15"/>
        <v>3.2539500111032529E-2</v>
      </c>
      <c r="AY117" s="19">
        <f t="shared" si="15"/>
        <v>3.2974278998065168E-2</v>
      </c>
      <c r="AZ117" s="19">
        <f t="shared" si="15"/>
        <v>2.422663669975789E-2</v>
      </c>
      <c r="BA117" s="19">
        <f t="shared" si="15"/>
        <v>2.7630654655555805E-2</v>
      </c>
      <c r="BB117" s="19">
        <f t="shared" si="15"/>
        <v>3.3566995897996242E-2</v>
      </c>
      <c r="BC117" s="19">
        <f t="shared" si="15"/>
        <v>1.9875033139147326E-2</v>
      </c>
      <c r="BD117" s="19">
        <f t="shared" si="15"/>
        <v>1.9694908902359465E-2</v>
      </c>
      <c r="BE117" s="19">
        <f t="shared" si="15"/>
        <v>1.4039526023310406E-2</v>
      </c>
      <c r="BF117" s="19">
        <f t="shared" si="15"/>
        <v>3.0776544204966089E-2</v>
      </c>
      <c r="BG117" s="19">
        <f t="shared" si="15"/>
        <v>1.8856475961369017E-2</v>
      </c>
      <c r="BH117" s="19">
        <f t="shared" si="15"/>
        <v>1.2904848752758307E-2</v>
      </c>
      <c r="BI117" s="19">
        <f t="shared" si="15"/>
        <v>1.3870474093432896E-2</v>
      </c>
      <c r="BJ117" s="19">
        <f t="shared" si="15"/>
        <v>2.3550780435539209E-2</v>
      </c>
      <c r="BK117" s="19">
        <f t="shared" si="15"/>
        <v>2.1764220688822285E-2</v>
      </c>
      <c r="BL117" s="19">
        <f t="shared" si="15"/>
        <v>3.3242849108311705E-2</v>
      </c>
      <c r="BM117" s="19">
        <f t="shared" si="15"/>
        <v>2.0926319016232597E-2</v>
      </c>
      <c r="BN117" s="19">
        <f t="shared" si="15"/>
        <v>1.8007615325744335E-2</v>
      </c>
      <c r="BO117" s="19">
        <f t="shared" si="15"/>
        <v>2.9872578669888274E-2</v>
      </c>
      <c r="BP117" s="19">
        <f t="shared" si="15"/>
        <v>0</v>
      </c>
      <c r="BQ117" s="19" t="e">
        <f t="shared" si="15"/>
        <v>#DIV/0!</v>
      </c>
    </row>
    <row r="118" spans="5:69" x14ac:dyDescent="0.35">
      <c r="E118" t="str">
        <f t="shared" si="12"/>
        <v>ISIC 69-70</v>
      </c>
      <c r="F118" s="19">
        <f t="shared" si="4"/>
        <v>6.175067051757843E-3</v>
      </c>
      <c r="G118" s="19">
        <f t="shared" si="15"/>
        <v>7.3786744022242348E-3</v>
      </c>
      <c r="H118" s="19">
        <f t="shared" si="15"/>
        <v>1.2554397847496818E-2</v>
      </c>
      <c r="I118" s="19">
        <f t="shared" si="15"/>
        <v>1.7677821453892156E-2</v>
      </c>
      <c r="J118" s="19">
        <f t="shared" si="15"/>
        <v>1.7165852683810306E-2</v>
      </c>
      <c r="K118" s="19">
        <f t="shared" si="15"/>
        <v>1.4846471379460807E-2</v>
      </c>
      <c r="L118" s="19">
        <f t="shared" si="15"/>
        <v>1.4326455306966388E-2</v>
      </c>
      <c r="M118" s="19">
        <f t="shared" si="15"/>
        <v>2.0314585145678382E-2</v>
      </c>
      <c r="N118" s="19">
        <f t="shared" si="15"/>
        <v>2.4145364807448635E-2</v>
      </c>
      <c r="O118" s="19">
        <f t="shared" si="15"/>
        <v>2.0480446975795239E-2</v>
      </c>
      <c r="P118" s="19">
        <f t="shared" si="15"/>
        <v>2.0244553034553314E-2</v>
      </c>
      <c r="Q118" s="19">
        <f t="shared" si="15"/>
        <v>2.7660119294733859E-2</v>
      </c>
      <c r="R118" s="19">
        <f t="shared" si="15"/>
        <v>1.8376348864744971E-2</v>
      </c>
      <c r="S118" s="19">
        <f t="shared" si="15"/>
        <v>2.1651291621177161E-2</v>
      </c>
      <c r="T118" s="19">
        <f t="shared" si="15"/>
        <v>1.5779797625818884E-2</v>
      </c>
      <c r="U118" s="19">
        <f t="shared" si="15"/>
        <v>1.5974574882775774E-2</v>
      </c>
      <c r="V118" s="19">
        <f t="shared" si="15"/>
        <v>1.9779603634841061E-2</v>
      </c>
      <c r="W118" s="19">
        <f t="shared" si="15"/>
        <v>2.0920680722852518E-2</v>
      </c>
      <c r="X118" s="19">
        <f t="shared" si="15"/>
        <v>2.3532071065332533E-2</v>
      </c>
      <c r="Y118" s="19">
        <f t="shared" si="15"/>
        <v>1.3444159513035856E-2</v>
      </c>
      <c r="Z118" s="19">
        <f t="shared" si="15"/>
        <v>1.9386682321736109E-2</v>
      </c>
      <c r="AA118" s="19">
        <f t="shared" si="15"/>
        <v>1.6013615084918303E-2</v>
      </c>
      <c r="AB118" s="19">
        <f t="shared" si="15"/>
        <v>1.8870645064483452E-2</v>
      </c>
      <c r="AC118" s="19">
        <f t="shared" si="15"/>
        <v>1.4047233462905569E-2</v>
      </c>
      <c r="AD118" s="19">
        <f t="shared" si="15"/>
        <v>1.749920918775439E-2</v>
      </c>
      <c r="AE118" s="19">
        <f t="shared" si="15"/>
        <v>1.9591280183833878E-2</v>
      </c>
      <c r="AF118" s="19">
        <f t="shared" si="15"/>
        <v>1.8382153224937855E-2</v>
      </c>
      <c r="AG118" s="19">
        <f t="shared" si="15"/>
        <v>2.5382511140930562E-2</v>
      </c>
      <c r="AH118" s="19">
        <f t="shared" si="15"/>
        <v>4.5296171353148083E-2</v>
      </c>
      <c r="AI118" s="19">
        <f t="shared" si="15"/>
        <v>2.844763868536937E-2</v>
      </c>
      <c r="AJ118" s="19">
        <f t="shared" si="15"/>
        <v>1.1842417730611388E-2</v>
      </c>
      <c r="AK118" s="19">
        <f t="shared" si="15"/>
        <v>1.9966242047405401E-2</v>
      </c>
      <c r="AL118" s="19">
        <f t="shared" si="15"/>
        <v>1.3736368914930906E-2</v>
      </c>
      <c r="AM118" s="19">
        <f t="shared" si="15"/>
        <v>2.0532101262330307E-2</v>
      </c>
      <c r="AN118" s="19">
        <f t="shared" si="15"/>
        <v>1.8552745181703877E-2</v>
      </c>
      <c r="AO118" s="19">
        <f t="shared" si="15"/>
        <v>1.6477216289596128E-2</v>
      </c>
      <c r="AP118" s="19">
        <f t="shared" si="15"/>
        <v>3.1605164588498012E-2</v>
      </c>
      <c r="AQ118" s="19">
        <f t="shared" si="15"/>
        <v>3.045171697248187E-2</v>
      </c>
      <c r="AR118" s="19">
        <f t="shared" si="15"/>
        <v>2.2997517715095166E-2</v>
      </c>
      <c r="AS118" s="19">
        <f t="shared" si="15"/>
        <v>3.4978699035563179E-2</v>
      </c>
      <c r="AT118" s="19">
        <f t="shared" si="15"/>
        <v>3.7231418001037339E-2</v>
      </c>
      <c r="AU118" s="19">
        <f t="shared" si="15"/>
        <v>3.4883413037008211E-2</v>
      </c>
      <c r="AV118" s="19">
        <f t="shared" si="15"/>
        <v>4.7422535063167022E-2</v>
      </c>
      <c r="AW118" s="19">
        <f t="shared" si="15"/>
        <v>1.4305023509567956E-2</v>
      </c>
      <c r="AX118" s="19">
        <f t="shared" si="15"/>
        <v>0.17179808343073494</v>
      </c>
      <c r="AY118" s="19">
        <f t="shared" si="15"/>
        <v>6.8253117168587993E-2</v>
      </c>
      <c r="AZ118" s="19">
        <f t="shared" si="15"/>
        <v>3.6534291801916224E-2</v>
      </c>
      <c r="BA118" s="19">
        <f t="shared" si="15"/>
        <v>4.0795690912559031E-2</v>
      </c>
      <c r="BB118" s="19">
        <f t="shared" si="15"/>
        <v>7.3840570109450956E-2</v>
      </c>
      <c r="BC118" s="19">
        <f t="shared" ref="G118:BQ122" si="16">BC47/BC$69</f>
        <v>3.3109735763258659E-2</v>
      </c>
      <c r="BD118" s="19">
        <f t="shared" si="16"/>
        <v>2.234893157290032E-2</v>
      </c>
      <c r="BE118" s="19">
        <f t="shared" si="16"/>
        <v>3.2279676458039794E-2</v>
      </c>
      <c r="BF118" s="19">
        <f t="shared" si="16"/>
        <v>6.1581739512294689E-2</v>
      </c>
      <c r="BG118" s="19">
        <f t="shared" si="16"/>
        <v>1.4301082648235732E-2</v>
      </c>
      <c r="BH118" s="19">
        <f t="shared" si="16"/>
        <v>7.6541350733154469E-3</v>
      </c>
      <c r="BI118" s="19">
        <f t="shared" si="16"/>
        <v>1.0617007022239168E-2</v>
      </c>
      <c r="BJ118" s="19">
        <f t="shared" si="16"/>
        <v>1.1580897859098771E-2</v>
      </c>
      <c r="BK118" s="19">
        <f t="shared" si="16"/>
        <v>2.1144584075345377E-2</v>
      </c>
      <c r="BL118" s="19">
        <f t="shared" si="16"/>
        <v>2.0067148351103483E-2</v>
      </c>
      <c r="BM118" s="19">
        <f t="shared" si="16"/>
        <v>3.150085770279281E-2</v>
      </c>
      <c r="BN118" s="19">
        <f t="shared" si="16"/>
        <v>2.2943123578839791E-2</v>
      </c>
      <c r="BO118" s="19">
        <f t="shared" si="16"/>
        <v>1.5719087746331281E-2</v>
      </c>
      <c r="BP118" s="19">
        <f t="shared" si="16"/>
        <v>0</v>
      </c>
      <c r="BQ118" s="19" t="e">
        <f t="shared" si="16"/>
        <v>#DIV/0!</v>
      </c>
    </row>
    <row r="119" spans="5:69" x14ac:dyDescent="0.35">
      <c r="E119" t="str">
        <f t="shared" si="12"/>
        <v>ISIC 71</v>
      </c>
      <c r="F119" s="19">
        <f t="shared" si="4"/>
        <v>2.4575924979720544E-3</v>
      </c>
      <c r="G119" s="19">
        <f t="shared" si="16"/>
        <v>2.6493534826243881E-3</v>
      </c>
      <c r="H119" s="19">
        <f t="shared" si="16"/>
        <v>1.5008514445695152E-3</v>
      </c>
      <c r="I119" s="19">
        <f t="shared" si="16"/>
        <v>1.6761860636561647E-2</v>
      </c>
      <c r="J119" s="19">
        <f t="shared" si="16"/>
        <v>3.6793946908318591E-3</v>
      </c>
      <c r="K119" s="19">
        <f t="shared" si="16"/>
        <v>5.2837460076105803E-3</v>
      </c>
      <c r="L119" s="19">
        <f t="shared" si="16"/>
        <v>5.4713179938500689E-3</v>
      </c>
      <c r="M119" s="19">
        <f t="shared" si="16"/>
        <v>5.5921440503716793E-3</v>
      </c>
      <c r="N119" s="19">
        <f t="shared" si="16"/>
        <v>4.1322154035005514E-3</v>
      </c>
      <c r="O119" s="19">
        <f t="shared" si="16"/>
        <v>9.4752638686416441E-3</v>
      </c>
      <c r="P119" s="19">
        <f t="shared" si="16"/>
        <v>8.907727662477688E-3</v>
      </c>
      <c r="Q119" s="19">
        <f t="shared" si="16"/>
        <v>8.4189584406429534E-3</v>
      </c>
      <c r="R119" s="19">
        <f t="shared" si="16"/>
        <v>9.032809675191697E-3</v>
      </c>
      <c r="S119" s="19">
        <f t="shared" si="16"/>
        <v>1.0837802549074339E-2</v>
      </c>
      <c r="T119" s="19">
        <f t="shared" si="16"/>
        <v>5.0625770275290012E-3</v>
      </c>
      <c r="U119" s="19">
        <f t="shared" si="16"/>
        <v>8.173629359448693E-3</v>
      </c>
      <c r="V119" s="19">
        <f t="shared" si="16"/>
        <v>8.092045525391646E-3</v>
      </c>
      <c r="W119" s="19">
        <f t="shared" si="16"/>
        <v>1.2539013723555661E-2</v>
      </c>
      <c r="X119" s="19">
        <f t="shared" si="16"/>
        <v>1.0195076060907929E-2</v>
      </c>
      <c r="Y119" s="19">
        <f t="shared" si="16"/>
        <v>8.2927107019805241E-3</v>
      </c>
      <c r="Z119" s="19">
        <f t="shared" si="16"/>
        <v>1.5559384363130205E-2</v>
      </c>
      <c r="AA119" s="19">
        <f t="shared" si="16"/>
        <v>4.1163956943045645E-3</v>
      </c>
      <c r="AB119" s="19">
        <f t="shared" si="16"/>
        <v>9.8094909122966902E-3</v>
      </c>
      <c r="AC119" s="19">
        <f t="shared" si="16"/>
        <v>9.4987747003983623E-3</v>
      </c>
      <c r="AD119" s="19">
        <f t="shared" si="16"/>
        <v>1.6830185647246344E-2</v>
      </c>
      <c r="AE119" s="19">
        <f t="shared" si="16"/>
        <v>2.7260640162008458E-2</v>
      </c>
      <c r="AF119" s="19">
        <f t="shared" si="16"/>
        <v>2.7484375006044313E-2</v>
      </c>
      <c r="AG119" s="19">
        <f t="shared" si="16"/>
        <v>3.5397756269806898E-3</v>
      </c>
      <c r="AH119" s="19">
        <f t="shared" si="16"/>
        <v>5.5589207862116975E-3</v>
      </c>
      <c r="AI119" s="19">
        <f t="shared" si="16"/>
        <v>3.7899905163322994E-3</v>
      </c>
      <c r="AJ119" s="19">
        <f t="shared" si="16"/>
        <v>6.5810869797074947E-3</v>
      </c>
      <c r="AK119" s="19">
        <f t="shared" si="16"/>
        <v>7.8646422824257996E-3</v>
      </c>
      <c r="AL119" s="19">
        <f t="shared" si="16"/>
        <v>6.0588371452633917E-3</v>
      </c>
      <c r="AM119" s="19">
        <f t="shared" si="16"/>
        <v>8.1486371425001248E-3</v>
      </c>
      <c r="AN119" s="19">
        <f t="shared" si="16"/>
        <v>3.3539591067811084E-3</v>
      </c>
      <c r="AO119" s="19">
        <f t="shared" si="16"/>
        <v>2.870383919682272E-3</v>
      </c>
      <c r="AP119" s="19">
        <f t="shared" si="16"/>
        <v>6.5486096670712883E-3</v>
      </c>
      <c r="AQ119" s="19">
        <f t="shared" si="16"/>
        <v>5.4254702850434575E-3</v>
      </c>
      <c r="AR119" s="19">
        <f t="shared" si="16"/>
        <v>7.6074515319673533E-3</v>
      </c>
      <c r="AS119" s="19">
        <f t="shared" si="16"/>
        <v>8.9384167417557274E-3</v>
      </c>
      <c r="AT119" s="19">
        <f t="shared" si="16"/>
        <v>2.7158560676648698E-3</v>
      </c>
      <c r="AU119" s="19">
        <f t="shared" si="16"/>
        <v>3.2081369807289354E-3</v>
      </c>
      <c r="AV119" s="19">
        <f t="shared" si="16"/>
        <v>5.5302667605447008E-3</v>
      </c>
      <c r="AW119" s="19">
        <f t="shared" si="16"/>
        <v>3.9755713519631069E-3</v>
      </c>
      <c r="AX119" s="19">
        <f t="shared" si="16"/>
        <v>1.1252247387586345E-2</v>
      </c>
      <c r="AY119" s="19">
        <f t="shared" si="16"/>
        <v>0.1298646743304977</v>
      </c>
      <c r="AZ119" s="19">
        <f t="shared" si="16"/>
        <v>1.7718974390408739E-2</v>
      </c>
      <c r="BA119" s="19">
        <f t="shared" si="16"/>
        <v>1.2620888413901585E-2</v>
      </c>
      <c r="BB119" s="19">
        <f t="shared" si="16"/>
        <v>1.9717476275695957E-2</v>
      </c>
      <c r="BC119" s="19">
        <f t="shared" si="16"/>
        <v>8.3259721089298782E-3</v>
      </c>
      <c r="BD119" s="19">
        <f t="shared" si="16"/>
        <v>4.2003195201697555E-3</v>
      </c>
      <c r="BE119" s="19">
        <f t="shared" si="16"/>
        <v>2.8774231840948835E-3</v>
      </c>
      <c r="BF119" s="19">
        <f t="shared" si="16"/>
        <v>1.5566920937857122E-2</v>
      </c>
      <c r="BG119" s="19">
        <f t="shared" si="16"/>
        <v>7.4134522628525636E-3</v>
      </c>
      <c r="BH119" s="19">
        <f t="shared" si="16"/>
        <v>2.390610229510762E-3</v>
      </c>
      <c r="BI119" s="19">
        <f t="shared" si="16"/>
        <v>1.7171826684695161E-3</v>
      </c>
      <c r="BJ119" s="19">
        <f t="shared" si="16"/>
        <v>1.9118153567923633E-3</v>
      </c>
      <c r="BK119" s="19">
        <f t="shared" si="16"/>
        <v>8.1528295744963172E-3</v>
      </c>
      <c r="BL119" s="19">
        <f t="shared" si="16"/>
        <v>6.4419047300277006E-3</v>
      </c>
      <c r="BM119" s="19">
        <f t="shared" si="16"/>
        <v>4.4107817039584652E-3</v>
      </c>
      <c r="BN119" s="19">
        <f t="shared" si="16"/>
        <v>5.1712658484785535E-3</v>
      </c>
      <c r="BO119" s="19">
        <f t="shared" si="16"/>
        <v>4.9442025509459069E-3</v>
      </c>
      <c r="BP119" s="19">
        <f t="shared" si="16"/>
        <v>0</v>
      </c>
      <c r="BQ119" s="19" t="e">
        <f t="shared" si="16"/>
        <v>#DIV/0!</v>
      </c>
    </row>
    <row r="120" spans="5:69" x14ac:dyDescent="0.35">
      <c r="E120" t="str">
        <f t="shared" si="12"/>
        <v>ISIC 72</v>
      </c>
      <c r="F120" s="19">
        <f t="shared" si="4"/>
        <v>1.5482444794415881E-4</v>
      </c>
      <c r="G120" s="19">
        <f t="shared" si="16"/>
        <v>4.4566183222614664E-6</v>
      </c>
      <c r="H120" s="19">
        <f t="shared" si="16"/>
        <v>1.8439948304005797E-5</v>
      </c>
      <c r="I120" s="19">
        <f t="shared" si="16"/>
        <v>3.5893658727672624E-4</v>
      </c>
      <c r="J120" s="19">
        <f t="shared" si="16"/>
        <v>3.2528897264161083E-4</v>
      </c>
      <c r="K120" s="19">
        <f t="shared" si="16"/>
        <v>6.8207199250357869E-4</v>
      </c>
      <c r="L120" s="19">
        <f t="shared" si="16"/>
        <v>1.0026508323613615E-4</v>
      </c>
      <c r="M120" s="19">
        <f t="shared" si="16"/>
        <v>2.2083408610492443E-4</v>
      </c>
      <c r="N120" s="19">
        <f t="shared" si="16"/>
        <v>1.2152273084962465E-3</v>
      </c>
      <c r="O120" s="19">
        <f t="shared" si="16"/>
        <v>1.8075721061321389E-4</v>
      </c>
      <c r="P120" s="19">
        <f t="shared" si="16"/>
        <v>1.0263645202370185E-3</v>
      </c>
      <c r="Q120" s="19">
        <f t="shared" si="16"/>
        <v>3.6541795834938856E-2</v>
      </c>
      <c r="R120" s="19">
        <f t="shared" si="16"/>
        <v>3.2911405550092968E-4</v>
      </c>
      <c r="S120" s="19">
        <f t="shared" si="16"/>
        <v>2.3386981890614845E-4</v>
      </c>
      <c r="T120" s="19">
        <f t="shared" si="16"/>
        <v>6.7973660312037952E-5</v>
      </c>
      <c r="U120" s="19">
        <f t="shared" si="16"/>
        <v>3.1053485649910293E-4</v>
      </c>
      <c r="V120" s="19">
        <f t="shared" si="16"/>
        <v>1.160161763412865E-2</v>
      </c>
      <c r="W120" s="19">
        <f t="shared" si="16"/>
        <v>6.0364419737281869E-4</v>
      </c>
      <c r="X120" s="19">
        <f t="shared" si="16"/>
        <v>1.1275867952526594E-3</v>
      </c>
      <c r="Y120" s="19">
        <f t="shared" si="16"/>
        <v>2.3245166458807521E-3</v>
      </c>
      <c r="Z120" s="19">
        <f t="shared" si="16"/>
        <v>5.6278837177166851E-4</v>
      </c>
      <c r="AA120" s="19">
        <f t="shared" si="16"/>
        <v>1.6416995876933562E-3</v>
      </c>
      <c r="AB120" s="19">
        <f t="shared" si="16"/>
        <v>2.5100509135052122E-4</v>
      </c>
      <c r="AC120" s="19">
        <f t="shared" si="16"/>
        <v>1.739048465537054E-4</v>
      </c>
      <c r="AD120" s="19">
        <f t="shared" si="16"/>
        <v>3.248302015720696E-4</v>
      </c>
      <c r="AE120" s="19">
        <f t="shared" si="16"/>
        <v>3.0446677068966821E-4</v>
      </c>
      <c r="AF120" s="19">
        <f t="shared" si="16"/>
        <v>2.2976672632966149E-4</v>
      </c>
      <c r="AG120" s="19">
        <f t="shared" si="16"/>
        <v>4.4700771473536966E-5</v>
      </c>
      <c r="AH120" s="19">
        <f t="shared" si="16"/>
        <v>7.0680016614953895E-4</v>
      </c>
      <c r="AI120" s="19">
        <f t="shared" si="16"/>
        <v>9.3107117595535606E-5</v>
      </c>
      <c r="AJ120" s="19">
        <f t="shared" si="16"/>
        <v>5.5403039070618361E-5</v>
      </c>
      <c r="AK120" s="19">
        <f t="shared" si="16"/>
        <v>5.5738655216416807E-6</v>
      </c>
      <c r="AL120" s="19">
        <f t="shared" si="16"/>
        <v>1.9854602317760931E-5</v>
      </c>
      <c r="AM120" s="19">
        <f t="shared" si="16"/>
        <v>2.4359814306037763E-5</v>
      </c>
      <c r="AN120" s="19">
        <f t="shared" si="16"/>
        <v>-7.7539093469106902E-6</v>
      </c>
      <c r="AO120" s="19">
        <f t="shared" si="16"/>
        <v>1.2359226758757277E-5</v>
      </c>
      <c r="AP120" s="19">
        <f t="shared" si="16"/>
        <v>1.999435404971122E-2</v>
      </c>
      <c r="AQ120" s="19">
        <f t="shared" si="16"/>
        <v>2.2375149966683024E-4</v>
      </c>
      <c r="AR120" s="19">
        <f t="shared" si="16"/>
        <v>6.0102699108983325E-5</v>
      </c>
      <c r="AS120" s="19">
        <f t="shared" si="16"/>
        <v>6.051037472628279E-3</v>
      </c>
      <c r="AT120" s="19">
        <f t="shared" si="16"/>
        <v>1.3276394924332529E-4</v>
      </c>
      <c r="AU120" s="19">
        <f t="shared" si="16"/>
        <v>1.0916577226091517E-4</v>
      </c>
      <c r="AV120" s="19">
        <f t="shared" si="16"/>
        <v>2.7038934133800234E-5</v>
      </c>
      <c r="AW120" s="19">
        <f t="shared" si="16"/>
        <v>7.3589996437423665E-5</v>
      </c>
      <c r="AX120" s="19">
        <f t="shared" si="16"/>
        <v>2.3820390835753488E-3</v>
      </c>
      <c r="AY120" s="19">
        <f t="shared" si="16"/>
        <v>3.6569542444257936E-4</v>
      </c>
      <c r="AZ120" s="19">
        <f t="shared" si="16"/>
        <v>4.3275110325689599E-2</v>
      </c>
      <c r="BA120" s="19">
        <f t="shared" si="16"/>
        <v>1.0285901206371836E-3</v>
      </c>
      <c r="BB120" s="19">
        <f t="shared" si="16"/>
        <v>2.9055740175581735E-4</v>
      </c>
      <c r="BC120" s="19">
        <f t="shared" si="16"/>
        <v>1.3014729600922841E-4</v>
      </c>
      <c r="BD120" s="19">
        <f t="shared" si="16"/>
        <v>5.173034817011355E-5</v>
      </c>
      <c r="BE120" s="19">
        <f t="shared" si="16"/>
        <v>4.1343735955104329E-6</v>
      </c>
      <c r="BF120" s="19">
        <f t="shared" si="16"/>
        <v>8.6514046276363362E-5</v>
      </c>
      <c r="BG120" s="19">
        <f t="shared" si="16"/>
        <v>5.5061210838243174E-4</v>
      </c>
      <c r="BH120" s="19">
        <f t="shared" si="16"/>
        <v>4.0436613286374916E-4</v>
      </c>
      <c r="BI120" s="19">
        <f t="shared" si="16"/>
        <v>4.5664759203493314E-4</v>
      </c>
      <c r="BJ120" s="19">
        <f t="shared" si="16"/>
        <v>1.1728420320547432E-4</v>
      </c>
      <c r="BK120" s="19">
        <f t="shared" si="16"/>
        <v>1.3783093060551986E-4</v>
      </c>
      <c r="BL120" s="19">
        <f t="shared" si="16"/>
        <v>2.0189370599042126E-4</v>
      </c>
      <c r="BM120" s="19">
        <f t="shared" si="16"/>
        <v>8.3484512558999789E-4</v>
      </c>
      <c r="BN120" s="19">
        <f t="shared" si="16"/>
        <v>3.1197403744162336E-5</v>
      </c>
      <c r="BO120" s="19">
        <f t="shared" si="16"/>
        <v>3.765264124036289E-5</v>
      </c>
      <c r="BP120" s="19">
        <f t="shared" si="16"/>
        <v>0</v>
      </c>
      <c r="BQ120" s="19" t="e">
        <f t="shared" si="16"/>
        <v>#DIV/0!</v>
      </c>
    </row>
    <row r="121" spans="5:69" x14ac:dyDescent="0.35">
      <c r="E121" t="str">
        <f t="shared" si="12"/>
        <v>ISIC 73</v>
      </c>
      <c r="F121" s="19">
        <f t="shared" si="4"/>
        <v>5.2777855660235461E-4</v>
      </c>
      <c r="G121" s="19">
        <f t="shared" si="16"/>
        <v>9.9467476554473771E-4</v>
      </c>
      <c r="H121" s="19">
        <f t="shared" si="16"/>
        <v>1.29480506569432E-3</v>
      </c>
      <c r="I121" s="19">
        <f t="shared" si="16"/>
        <v>2.8730489423209249E-3</v>
      </c>
      <c r="J121" s="19">
        <f t="shared" si="16"/>
        <v>1.6723150672047847E-2</v>
      </c>
      <c r="K121" s="19">
        <f t="shared" si="16"/>
        <v>7.9685696129323646E-3</v>
      </c>
      <c r="L121" s="19">
        <f t="shared" si="16"/>
        <v>2.4581062453610429E-3</v>
      </c>
      <c r="M121" s="19">
        <f t="shared" si="16"/>
        <v>4.966015209275562E-3</v>
      </c>
      <c r="N121" s="19">
        <f t="shared" si="16"/>
        <v>7.2112891256310195E-3</v>
      </c>
      <c r="O121" s="19">
        <f t="shared" si="16"/>
        <v>4.0668718313937495E-3</v>
      </c>
      <c r="P121" s="19">
        <f t="shared" si="16"/>
        <v>9.9726979449366072E-3</v>
      </c>
      <c r="Q121" s="19">
        <f t="shared" si="16"/>
        <v>1.9737583267560768E-2</v>
      </c>
      <c r="R121" s="19">
        <f t="shared" si="16"/>
        <v>4.2289059986488518E-3</v>
      </c>
      <c r="S121" s="19">
        <f t="shared" si="16"/>
        <v>4.1596260059420338E-3</v>
      </c>
      <c r="T121" s="19">
        <f t="shared" si="16"/>
        <v>1.3140871601219103E-3</v>
      </c>
      <c r="U121" s="19">
        <f t="shared" si="16"/>
        <v>2.8720623463253875E-3</v>
      </c>
      <c r="V121" s="19">
        <f t="shared" si="16"/>
        <v>4.6634364011027222E-3</v>
      </c>
      <c r="W121" s="19">
        <f t="shared" si="16"/>
        <v>4.8963572794208272E-3</v>
      </c>
      <c r="X121" s="19">
        <f t="shared" si="16"/>
        <v>3.1276171542853957E-3</v>
      </c>
      <c r="Y121" s="19">
        <f t="shared" si="16"/>
        <v>5.0545192780321758E-3</v>
      </c>
      <c r="Z121" s="19">
        <f t="shared" si="16"/>
        <v>2.5568507359062242E-3</v>
      </c>
      <c r="AA121" s="19">
        <f t="shared" si="16"/>
        <v>9.7335590964807896E-3</v>
      </c>
      <c r="AB121" s="19">
        <f t="shared" si="16"/>
        <v>2.7739641939236136E-3</v>
      </c>
      <c r="AC121" s="19">
        <f t="shared" si="16"/>
        <v>2.0430345343559596E-3</v>
      </c>
      <c r="AD121" s="19">
        <f t="shared" si="16"/>
        <v>2.5237225577292941E-3</v>
      </c>
      <c r="AE121" s="19">
        <f t="shared" si="16"/>
        <v>3.2505750200299993E-3</v>
      </c>
      <c r="AF121" s="19">
        <f t="shared" si="16"/>
        <v>1.5778208614758774E-3</v>
      </c>
      <c r="AG121" s="19">
        <f t="shared" si="16"/>
        <v>1.7242461600120038E-2</v>
      </c>
      <c r="AH121" s="19">
        <f t="shared" si="16"/>
        <v>1.5743769184591076E-2</v>
      </c>
      <c r="AI121" s="19">
        <f t="shared" si="16"/>
        <v>1.5344494092158999E-2</v>
      </c>
      <c r="AJ121" s="19">
        <f t="shared" si="16"/>
        <v>2.1259103316678641E-3</v>
      </c>
      <c r="AK121" s="19">
        <f t="shared" si="16"/>
        <v>1.4951894261803808E-3</v>
      </c>
      <c r="AL121" s="19">
        <f t="shared" si="16"/>
        <v>4.3587972936417769E-3</v>
      </c>
      <c r="AM121" s="19">
        <f t="shared" si="16"/>
        <v>2.05382878818366E-3</v>
      </c>
      <c r="AN121" s="19">
        <f t="shared" si="16"/>
        <v>4.7501122912161579E-3</v>
      </c>
      <c r="AO121" s="19">
        <f t="shared" si="16"/>
        <v>3.5147713471193661E-3</v>
      </c>
      <c r="AP121" s="19">
        <f t="shared" si="16"/>
        <v>2.1159591111063362E-2</v>
      </c>
      <c r="AQ121" s="19">
        <f t="shared" si="16"/>
        <v>1.3924482055967689E-2</v>
      </c>
      <c r="AR121" s="19">
        <f t="shared" si="16"/>
        <v>1.0569288489614829E-2</v>
      </c>
      <c r="AS121" s="19">
        <f t="shared" si="16"/>
        <v>6.9733942010905417E-3</v>
      </c>
      <c r="AT121" s="19">
        <f t="shared" si="16"/>
        <v>7.1751570177335773E-3</v>
      </c>
      <c r="AU121" s="19">
        <f t="shared" si="16"/>
        <v>8.769966900017483E-3</v>
      </c>
      <c r="AV121" s="19">
        <f t="shared" si="16"/>
        <v>5.7549474275136606E-3</v>
      </c>
      <c r="AW121" s="19">
        <f t="shared" si="16"/>
        <v>8.9850308716445343E-4</v>
      </c>
      <c r="AX121" s="19">
        <f t="shared" si="16"/>
        <v>6.949043084176253E-3</v>
      </c>
      <c r="AY121" s="19">
        <f t="shared" si="16"/>
        <v>3.6039503015821944E-3</v>
      </c>
      <c r="AZ121" s="19">
        <f t="shared" si="16"/>
        <v>2.1796364774364046E-3</v>
      </c>
      <c r="BA121" s="19">
        <f t="shared" si="16"/>
        <v>0.12194153326349393</v>
      </c>
      <c r="BB121" s="19">
        <f t="shared" si="16"/>
        <v>7.5509478944264042E-3</v>
      </c>
      <c r="BC121" s="19">
        <f t="shared" si="16"/>
        <v>5.2458952006514004E-3</v>
      </c>
      <c r="BD121" s="19">
        <f t="shared" si="16"/>
        <v>5.7213907192486708E-3</v>
      </c>
      <c r="BE121" s="19">
        <f t="shared" si="16"/>
        <v>2.6413807033053512E-2</v>
      </c>
      <c r="BF121" s="19">
        <f t="shared" si="16"/>
        <v>5.1654760037538553E-3</v>
      </c>
      <c r="BG121" s="19">
        <f t="shared" si="16"/>
        <v>2.3476701594439169E-3</v>
      </c>
      <c r="BH121" s="19">
        <f t="shared" si="16"/>
        <v>1.0768275254367282E-3</v>
      </c>
      <c r="BI121" s="19">
        <f t="shared" si="16"/>
        <v>1.3878998461305018E-3</v>
      </c>
      <c r="BJ121" s="19">
        <f t="shared" si="16"/>
        <v>8.4531021331493478E-4</v>
      </c>
      <c r="BK121" s="19">
        <f t="shared" si="16"/>
        <v>8.8966599119150603E-3</v>
      </c>
      <c r="BL121" s="19">
        <f t="shared" si="16"/>
        <v>1.0057564631356158E-2</v>
      </c>
      <c r="BM121" s="19">
        <f t="shared" si="16"/>
        <v>5.804517572725201E-3</v>
      </c>
      <c r="BN121" s="19">
        <f t="shared" si="16"/>
        <v>3.8325418143936134E-3</v>
      </c>
      <c r="BO121" s="19">
        <f t="shared" si="16"/>
        <v>3.3440337575781935E-3</v>
      </c>
      <c r="BP121" s="19">
        <f t="shared" si="16"/>
        <v>0</v>
      </c>
      <c r="BQ121" s="19" t="e">
        <f t="shared" si="16"/>
        <v>#DIV/0!</v>
      </c>
    </row>
    <row r="122" spans="5:69" x14ac:dyDescent="0.35">
      <c r="E122" t="str">
        <f t="shared" si="12"/>
        <v>ISIC 74-75</v>
      </c>
      <c r="F122" s="19">
        <f t="shared" si="4"/>
        <v>1.0336761311864378E-2</v>
      </c>
      <c r="G122" s="19">
        <f t="shared" si="16"/>
        <v>1.751026560808541E-3</v>
      </c>
      <c r="H122" s="19">
        <f t="shared" si="16"/>
        <v>1.8359774615727511E-3</v>
      </c>
      <c r="I122" s="19">
        <f t="shared" si="16"/>
        <v>3.9301833322254358E-3</v>
      </c>
      <c r="J122" s="19">
        <f t="shared" si="16"/>
        <v>1.9739244128803646E-3</v>
      </c>
      <c r="K122" s="19">
        <f t="shared" si="16"/>
        <v>6.8423493547468458E-3</v>
      </c>
      <c r="L122" s="19">
        <f t="shared" si="16"/>
        <v>1.5109320326582548E-3</v>
      </c>
      <c r="M122" s="19">
        <f t="shared" si="16"/>
        <v>2.4115891906554099E-3</v>
      </c>
      <c r="N122" s="19">
        <f t="shared" si="16"/>
        <v>3.5166495960444466E-3</v>
      </c>
      <c r="O122" s="19">
        <f t="shared" si="16"/>
        <v>1.1058477372581465E-3</v>
      </c>
      <c r="P122" s="19">
        <f t="shared" si="16"/>
        <v>2.3917566558552669E-3</v>
      </c>
      <c r="Q122" s="19">
        <f t="shared" si="16"/>
        <v>2.2947582124141917E-3</v>
      </c>
      <c r="R122" s="19">
        <f t="shared" si="16"/>
        <v>3.3379095969035513E-3</v>
      </c>
      <c r="S122" s="19">
        <f t="shared" si="16"/>
        <v>2.358070358934863E-3</v>
      </c>
      <c r="T122" s="19">
        <f t="shared" si="16"/>
        <v>2.0025275239113987E-3</v>
      </c>
      <c r="U122" s="19">
        <f t="shared" si="16"/>
        <v>2.1340461305527181E-3</v>
      </c>
      <c r="V122" s="19">
        <f t="shared" si="16"/>
        <v>3.112254925912411E-3</v>
      </c>
      <c r="W122" s="19">
        <f t="shared" si="16"/>
        <v>3.8811287751400621E-3</v>
      </c>
      <c r="X122" s="19">
        <f t="shared" si="16"/>
        <v>3.3532790801584821E-3</v>
      </c>
      <c r="Y122" s="19">
        <f t="shared" si="16"/>
        <v>2.6662662157591493E-3</v>
      </c>
      <c r="Z122" s="19">
        <f t="shared" si="16"/>
        <v>3.0279562635444155E-3</v>
      </c>
      <c r="AA122" s="19">
        <f t="shared" si="16"/>
        <v>5.5923223537724708E-3</v>
      </c>
      <c r="AB122" s="19">
        <f t="shared" si="16"/>
        <v>2.0389865639843714E-3</v>
      </c>
      <c r="AC122" s="19">
        <f t="shared" si="16"/>
        <v>2.8688674905122022E-3</v>
      </c>
      <c r="AD122" s="19">
        <f t="shared" si="16"/>
        <v>4.0707829439352115E-3</v>
      </c>
      <c r="AE122" s="19">
        <f t="shared" si="16"/>
        <v>4.6723005869355886E-3</v>
      </c>
      <c r="AF122" s="19">
        <f t="shared" si="16"/>
        <v>3.0174791261951086E-3</v>
      </c>
      <c r="AG122" s="19">
        <f t="shared" si="16"/>
        <v>3.9288392122126337E-3</v>
      </c>
      <c r="AH122" s="19">
        <f t="shared" si="16"/>
        <v>7.7113657179801974E-3</v>
      </c>
      <c r="AI122" s="19">
        <f t="shared" si="16"/>
        <v>4.7771353043299346E-3</v>
      </c>
      <c r="AJ122" s="19">
        <f t="shared" si="16"/>
        <v>2.0079069346421261E-3</v>
      </c>
      <c r="AK122" s="19">
        <f t="shared" si="16"/>
        <v>4.1889238767349474E-3</v>
      </c>
      <c r="AL122" s="19">
        <f t="shared" si="16"/>
        <v>4.1650264279836299E-3</v>
      </c>
      <c r="AM122" s="19">
        <f t="shared" si="16"/>
        <v>2.5231955805883554E-3</v>
      </c>
      <c r="AN122" s="19">
        <f t="shared" si="16"/>
        <v>2.4893420268516761E-3</v>
      </c>
      <c r="AO122" s="19">
        <f t="shared" si="16"/>
        <v>2.7340266504491972E-3</v>
      </c>
      <c r="AP122" s="19">
        <f t="shared" si="16"/>
        <v>2.6583675626726633E-2</v>
      </c>
      <c r="AQ122" s="19">
        <f t="shared" si="16"/>
        <v>8.4915990456922007E-3</v>
      </c>
      <c r="AR122" s="19">
        <f t="shared" si="16"/>
        <v>5.4513381954490328E-3</v>
      </c>
      <c r="AS122" s="19">
        <f t="shared" si="16"/>
        <v>1.1393392263283307E-2</v>
      </c>
      <c r="AT122" s="19">
        <f t="shared" si="16"/>
        <v>6.14486640013221E-3</v>
      </c>
      <c r="AU122" s="19">
        <f t="shared" si="16"/>
        <v>7.8254218340382976E-3</v>
      </c>
      <c r="AV122" s="19">
        <f t="shared" si="16"/>
        <v>1.3154656050809161E-2</v>
      </c>
      <c r="AW122" s="19">
        <f t="shared" si="16"/>
        <v>1.3941778671752358E-3</v>
      </c>
      <c r="AX122" s="19">
        <f t="shared" si="16"/>
        <v>1.0741064344551682E-2</v>
      </c>
      <c r="AY122" s="19">
        <f t="shared" si="16"/>
        <v>9.4675776894433666E-3</v>
      </c>
      <c r="AZ122" s="19">
        <f t="shared" si="16"/>
        <v>6.6424080445658205E-3</v>
      </c>
      <c r="BA122" s="19">
        <f t="shared" si="16"/>
        <v>1.3814098818198355E-2</v>
      </c>
      <c r="BB122" s="19">
        <f t="shared" si="16"/>
        <v>5.2791971150801781E-2</v>
      </c>
      <c r="BC122" s="19">
        <f t="shared" si="16"/>
        <v>4.4962867789985275E-3</v>
      </c>
      <c r="BD122" s="19">
        <f t="shared" si="16"/>
        <v>4.1944927501835613E-3</v>
      </c>
      <c r="BE122" s="19">
        <f t="shared" si="16"/>
        <v>4.456552220819112E-3</v>
      </c>
      <c r="BF122" s="19">
        <f t="shared" ref="G122:BQ126" si="17">BF51/BF$69</f>
        <v>8.9902246070192905E-3</v>
      </c>
      <c r="BG122" s="19">
        <f t="shared" si="17"/>
        <v>4.0630892776909811E-3</v>
      </c>
      <c r="BH122" s="19">
        <f t="shared" si="17"/>
        <v>2.4291757964556336E-3</v>
      </c>
      <c r="BI122" s="19">
        <f t="shared" si="17"/>
        <v>1.9579727702343981E-3</v>
      </c>
      <c r="BJ122" s="19">
        <f t="shared" si="17"/>
        <v>2.8544679082874221E-3</v>
      </c>
      <c r="BK122" s="19">
        <f t="shared" si="17"/>
        <v>8.6368552677548189E-3</v>
      </c>
      <c r="BL122" s="19">
        <f t="shared" si="17"/>
        <v>7.410602837870631E-3</v>
      </c>
      <c r="BM122" s="19">
        <f t="shared" si="17"/>
        <v>5.0728228653806407E-3</v>
      </c>
      <c r="BN122" s="19">
        <f t="shared" si="17"/>
        <v>3.4984531616396725E-3</v>
      </c>
      <c r="BO122" s="19">
        <f t="shared" si="17"/>
        <v>2.4956855207589625E-3</v>
      </c>
      <c r="BP122" s="19">
        <f t="shared" si="17"/>
        <v>0</v>
      </c>
      <c r="BQ122" s="19" t="e">
        <f t="shared" si="17"/>
        <v>#DIV/0!</v>
      </c>
    </row>
    <row r="123" spans="5:69" x14ac:dyDescent="0.35">
      <c r="E123" t="str">
        <f t="shared" si="12"/>
        <v>ISIC 77</v>
      </c>
      <c r="F123" s="19">
        <f t="shared" si="4"/>
        <v>9.3244069204664083E-3</v>
      </c>
      <c r="G123" s="19">
        <f t="shared" si="17"/>
        <v>5.2743016744363916E-3</v>
      </c>
      <c r="H123" s="19">
        <f t="shared" si="17"/>
        <v>5.4886906995314641E-3</v>
      </c>
      <c r="I123" s="19">
        <f t="shared" si="17"/>
        <v>1.5250858768846395E-2</v>
      </c>
      <c r="J123" s="19">
        <f t="shared" si="17"/>
        <v>5.9999587296744941E-3</v>
      </c>
      <c r="K123" s="19">
        <f t="shared" si="17"/>
        <v>5.0457709044713379E-3</v>
      </c>
      <c r="L123" s="19">
        <f t="shared" si="17"/>
        <v>6.6503234015480861E-3</v>
      </c>
      <c r="M123" s="19">
        <f t="shared" si="17"/>
        <v>6.8230837471679332E-3</v>
      </c>
      <c r="N123" s="19">
        <f t="shared" si="17"/>
        <v>1.8861401022799026E-2</v>
      </c>
      <c r="O123" s="19">
        <f t="shared" si="17"/>
        <v>3.755111957158953E-3</v>
      </c>
      <c r="P123" s="19">
        <f t="shared" si="17"/>
        <v>1.0759368054754246E-2</v>
      </c>
      <c r="Q123" s="19">
        <f t="shared" si="17"/>
        <v>9.435139291924606E-2</v>
      </c>
      <c r="R123" s="19">
        <f t="shared" si="17"/>
        <v>7.541584928214713E-3</v>
      </c>
      <c r="S123" s="19">
        <f t="shared" si="17"/>
        <v>1.0543850927952205E-2</v>
      </c>
      <c r="T123" s="19">
        <f t="shared" si="17"/>
        <v>6.6272060042817686E-3</v>
      </c>
      <c r="U123" s="19">
        <f t="shared" si="17"/>
        <v>6.2814578157557909E-3</v>
      </c>
      <c r="V123" s="19">
        <f t="shared" si="17"/>
        <v>4.5599329437470124E-2</v>
      </c>
      <c r="W123" s="19">
        <f t="shared" si="17"/>
        <v>7.2965113569458959E-3</v>
      </c>
      <c r="X123" s="19">
        <f t="shared" si="17"/>
        <v>6.3406492062300446E-3</v>
      </c>
      <c r="Y123" s="19">
        <f t="shared" si="17"/>
        <v>5.0197644335844898E-3</v>
      </c>
      <c r="Z123" s="19">
        <f t="shared" si="17"/>
        <v>8.7136091254394043E-3</v>
      </c>
      <c r="AA123" s="19">
        <f t="shared" si="17"/>
        <v>1.2254303238710179E-2</v>
      </c>
      <c r="AB123" s="19">
        <f t="shared" si="17"/>
        <v>6.1546696416754356E-3</v>
      </c>
      <c r="AC123" s="19">
        <f t="shared" si="17"/>
        <v>7.2558124576518456E-3</v>
      </c>
      <c r="AD123" s="19">
        <f t="shared" si="17"/>
        <v>1.4722318133089538E-2</v>
      </c>
      <c r="AE123" s="19">
        <f t="shared" si="17"/>
        <v>1.6089993195731102E-2</v>
      </c>
      <c r="AF123" s="19">
        <f t="shared" si="17"/>
        <v>1.4490597593537897E-2</v>
      </c>
      <c r="AG123" s="19">
        <f t="shared" si="17"/>
        <v>8.5013127256740994E-3</v>
      </c>
      <c r="AH123" s="19">
        <f t="shared" si="17"/>
        <v>1.9320682428424815E-2</v>
      </c>
      <c r="AI123" s="19">
        <f t="shared" si="17"/>
        <v>1.2841143756143486E-2</v>
      </c>
      <c r="AJ123" s="19">
        <f t="shared" si="17"/>
        <v>1.6779288995177961E-2</v>
      </c>
      <c r="AK123" s="19">
        <f t="shared" si="17"/>
        <v>2.3372939473066425E-2</v>
      </c>
      <c r="AL123" s="19">
        <f t="shared" si="17"/>
        <v>4.7999129413386979E-2</v>
      </c>
      <c r="AM123" s="19">
        <f t="shared" si="17"/>
        <v>1.2258313962734082E-2</v>
      </c>
      <c r="AN123" s="19">
        <f t="shared" si="17"/>
        <v>8.7885505549832529E-3</v>
      </c>
      <c r="AO123" s="19">
        <f t="shared" si="17"/>
        <v>7.6874728585209226E-3</v>
      </c>
      <c r="AP123" s="19">
        <f t="shared" si="17"/>
        <v>1.4279843773700021E-2</v>
      </c>
      <c r="AQ123" s="19">
        <f t="shared" si="17"/>
        <v>4.431456060668322E-2</v>
      </c>
      <c r="AR123" s="19">
        <f t="shared" si="17"/>
        <v>1.6660541692697806E-2</v>
      </c>
      <c r="AS123" s="19">
        <f t="shared" si="17"/>
        <v>5.9363186644579846E-2</v>
      </c>
      <c r="AT123" s="19">
        <f t="shared" si="17"/>
        <v>8.8426157249321923E-3</v>
      </c>
      <c r="AU123" s="19">
        <f t="shared" si="17"/>
        <v>8.8647793271801906E-3</v>
      </c>
      <c r="AV123" s="19">
        <f t="shared" si="17"/>
        <v>1.3887550652400124E-2</v>
      </c>
      <c r="AW123" s="19">
        <f t="shared" si="17"/>
        <v>1.3668316193701795E-3</v>
      </c>
      <c r="AX123" s="19">
        <f t="shared" si="17"/>
        <v>1.6186569198335155E-2</v>
      </c>
      <c r="AY123" s="19">
        <f t="shared" si="17"/>
        <v>9.3334258047912452E-3</v>
      </c>
      <c r="AZ123" s="19">
        <f t="shared" si="17"/>
        <v>1.8635137641182221E-2</v>
      </c>
      <c r="BA123" s="19">
        <f t="shared" si="17"/>
        <v>1.4482162327557183E-2</v>
      </c>
      <c r="BB123" s="19">
        <f t="shared" si="17"/>
        <v>1.7078030996046677E-2</v>
      </c>
      <c r="BC123" s="19">
        <f t="shared" si="17"/>
        <v>0.13036849640824374</v>
      </c>
      <c r="BD123" s="19">
        <f t="shared" si="17"/>
        <v>3.2890695408654474E-3</v>
      </c>
      <c r="BE123" s="19">
        <f t="shared" si="17"/>
        <v>1.0386857370867126E-2</v>
      </c>
      <c r="BF123" s="19">
        <f t="shared" si="17"/>
        <v>1.797900731326731E-2</v>
      </c>
      <c r="BG123" s="19">
        <f t="shared" si="17"/>
        <v>5.2355460625430157E-3</v>
      </c>
      <c r="BH123" s="19">
        <f t="shared" si="17"/>
        <v>4.2628305608755634E-3</v>
      </c>
      <c r="BI123" s="19">
        <f t="shared" si="17"/>
        <v>4.7742981458218899E-3</v>
      </c>
      <c r="BJ123" s="19">
        <f t="shared" si="17"/>
        <v>4.8404883058566096E-3</v>
      </c>
      <c r="BK123" s="19">
        <f t="shared" si="17"/>
        <v>1.346366528028075E-2</v>
      </c>
      <c r="BL123" s="19">
        <f t="shared" si="17"/>
        <v>1.4489701195534768E-2</v>
      </c>
      <c r="BM123" s="19">
        <f t="shared" si="17"/>
        <v>7.2910971297918195E-3</v>
      </c>
      <c r="BN123" s="19">
        <f t="shared" si="17"/>
        <v>1.2059968518265487E-2</v>
      </c>
      <c r="BO123" s="19">
        <f t="shared" si="17"/>
        <v>1.7394082606745753E-2</v>
      </c>
      <c r="BP123" s="19">
        <f t="shared" si="17"/>
        <v>0</v>
      </c>
      <c r="BQ123" s="19" t="e">
        <f t="shared" si="17"/>
        <v>#DIV/0!</v>
      </c>
    </row>
    <row r="124" spans="5:69" x14ac:dyDescent="0.35">
      <c r="E124" t="str">
        <f t="shared" si="12"/>
        <v>ISIC 78</v>
      </c>
      <c r="F124" s="19">
        <f t="shared" si="4"/>
        <v>7.9136806091548509E-3</v>
      </c>
      <c r="G124" s="19">
        <f t="shared" si="17"/>
        <v>2.9169628018801833E-3</v>
      </c>
      <c r="H124" s="19">
        <f t="shared" si="17"/>
        <v>1.6098876606279843E-3</v>
      </c>
      <c r="I124" s="19">
        <f t="shared" si="17"/>
        <v>7.862145229144718E-3</v>
      </c>
      <c r="J124" s="19">
        <f t="shared" si="17"/>
        <v>7.93277872790547E-3</v>
      </c>
      <c r="K124" s="19">
        <f t="shared" si="17"/>
        <v>5.4039665908026833E-3</v>
      </c>
      <c r="L124" s="19">
        <f t="shared" si="17"/>
        <v>6.5857703318842114E-3</v>
      </c>
      <c r="M124" s="19">
        <f t="shared" si="17"/>
        <v>5.5319855811978656E-3</v>
      </c>
      <c r="N124" s="19">
        <f t="shared" si="17"/>
        <v>9.3193703664877729E-3</v>
      </c>
      <c r="O124" s="19">
        <f t="shared" si="17"/>
        <v>6.464782960840823E-4</v>
      </c>
      <c r="P124" s="19">
        <f t="shared" si="17"/>
        <v>5.2131926585944977E-3</v>
      </c>
      <c r="Q124" s="19">
        <f t="shared" si="17"/>
        <v>8.4893583263179213E-3</v>
      </c>
      <c r="R124" s="19">
        <f t="shared" si="17"/>
        <v>1.1812144604800635E-2</v>
      </c>
      <c r="S124" s="19">
        <f t="shared" si="17"/>
        <v>1.0209582733006635E-2</v>
      </c>
      <c r="T124" s="19">
        <f t="shared" si="17"/>
        <v>5.8562455566398275E-3</v>
      </c>
      <c r="U124" s="19">
        <f t="shared" si="17"/>
        <v>1.2506111044053381E-2</v>
      </c>
      <c r="V124" s="19">
        <f t="shared" si="17"/>
        <v>6.9939732351494907E-3</v>
      </c>
      <c r="W124" s="19">
        <f t="shared" si="17"/>
        <v>1.0007597623827517E-2</v>
      </c>
      <c r="X124" s="19">
        <f t="shared" si="17"/>
        <v>1.0589829538161665E-2</v>
      </c>
      <c r="Y124" s="19">
        <f t="shared" si="17"/>
        <v>8.9640488464425485E-3</v>
      </c>
      <c r="Z124" s="19">
        <f t="shared" si="17"/>
        <v>1.6967540165616815E-2</v>
      </c>
      <c r="AA124" s="19">
        <f t="shared" si="17"/>
        <v>7.2023608056245711E-3</v>
      </c>
      <c r="AB124" s="19">
        <f t="shared" si="17"/>
        <v>1.9390072847280452E-2</v>
      </c>
      <c r="AC124" s="19">
        <f t="shared" si="17"/>
        <v>3.5569596026419842E-3</v>
      </c>
      <c r="AD124" s="19">
        <f t="shared" si="17"/>
        <v>8.0081954931302476E-3</v>
      </c>
      <c r="AE124" s="19">
        <f t="shared" si="17"/>
        <v>8.7481762726193419E-3</v>
      </c>
      <c r="AF124" s="19">
        <f t="shared" si="17"/>
        <v>7.3410890437178213E-3</v>
      </c>
      <c r="AG124" s="19">
        <f t="shared" si="17"/>
        <v>4.251970047145644E-3</v>
      </c>
      <c r="AH124" s="19">
        <f t="shared" si="17"/>
        <v>7.0097452208143759E-3</v>
      </c>
      <c r="AI124" s="19">
        <f t="shared" si="17"/>
        <v>5.239181867558315E-3</v>
      </c>
      <c r="AJ124" s="19">
        <f t="shared" si="17"/>
        <v>7.4420458558408925E-3</v>
      </c>
      <c r="AK124" s="19">
        <f t="shared" si="17"/>
        <v>9.4197507629638286E-3</v>
      </c>
      <c r="AL124" s="19">
        <f t="shared" si="17"/>
        <v>6.3043807713957008E-3</v>
      </c>
      <c r="AM124" s="19">
        <f t="shared" si="17"/>
        <v>1.4354976498471745E-2</v>
      </c>
      <c r="AN124" s="19">
        <f t="shared" si="17"/>
        <v>8.6817938320910039E-3</v>
      </c>
      <c r="AO124" s="19">
        <f t="shared" si="17"/>
        <v>5.1724462959050815E-3</v>
      </c>
      <c r="AP124" s="19">
        <f t="shared" si="17"/>
        <v>3.9704007451410407E-3</v>
      </c>
      <c r="AQ124" s="19">
        <f t="shared" si="17"/>
        <v>3.2969706931462103E-3</v>
      </c>
      <c r="AR124" s="19">
        <f t="shared" si="17"/>
        <v>6.2302010216456578E-3</v>
      </c>
      <c r="AS124" s="19">
        <f t="shared" si="17"/>
        <v>4.839946691318116E-3</v>
      </c>
      <c r="AT124" s="19">
        <f t="shared" si="17"/>
        <v>2.7217457024344936E-3</v>
      </c>
      <c r="AU124" s="19">
        <f t="shared" si="17"/>
        <v>2.0640694611326936E-3</v>
      </c>
      <c r="AV124" s="19">
        <f t="shared" si="17"/>
        <v>3.9341649164679341E-3</v>
      </c>
      <c r="AW124" s="19">
        <f t="shared" si="17"/>
        <v>7.1732938774712721E-4</v>
      </c>
      <c r="AX124" s="19">
        <f t="shared" si="17"/>
        <v>6.3368207504676559E-3</v>
      </c>
      <c r="AY124" s="19">
        <f t="shared" si="17"/>
        <v>8.5441578990635442E-3</v>
      </c>
      <c r="AZ124" s="19">
        <f t="shared" si="17"/>
        <v>6.0476352213260053E-3</v>
      </c>
      <c r="BA124" s="19">
        <f t="shared" si="17"/>
        <v>5.7203501055740191E-3</v>
      </c>
      <c r="BB124" s="19">
        <f t="shared" si="17"/>
        <v>4.9325783247627037E-3</v>
      </c>
      <c r="BC124" s="19">
        <f t="shared" si="17"/>
        <v>5.0134665857386566E-3</v>
      </c>
      <c r="BD124" s="19">
        <f t="shared" si="17"/>
        <v>2.1971470570867842E-2</v>
      </c>
      <c r="BE124" s="19">
        <f t="shared" si="17"/>
        <v>2.6690910902333088E-3</v>
      </c>
      <c r="BF124" s="19">
        <f t="shared" si="17"/>
        <v>1.0848941508654369E-2</v>
      </c>
      <c r="BG124" s="19">
        <f t="shared" si="17"/>
        <v>3.0607684485126031E-3</v>
      </c>
      <c r="BH124" s="19">
        <f t="shared" si="17"/>
        <v>3.4301195522302877E-3</v>
      </c>
      <c r="BI124" s="19">
        <f t="shared" si="17"/>
        <v>4.0209047312221398E-3</v>
      </c>
      <c r="BJ124" s="19">
        <f t="shared" si="17"/>
        <v>3.9150259970614455E-3</v>
      </c>
      <c r="BK124" s="19">
        <f t="shared" si="17"/>
        <v>3.1135328534897164E-3</v>
      </c>
      <c r="BL124" s="19">
        <f t="shared" si="17"/>
        <v>3.3852803108949431E-3</v>
      </c>
      <c r="BM124" s="19">
        <f t="shared" si="17"/>
        <v>2.765279020634572E-3</v>
      </c>
      <c r="BN124" s="19">
        <f t="shared" si="17"/>
        <v>7.8234400705772152E-3</v>
      </c>
      <c r="BO124" s="19">
        <f t="shared" si="17"/>
        <v>2.5599003889107087E-3</v>
      </c>
      <c r="BP124" s="19">
        <f t="shared" si="17"/>
        <v>0</v>
      </c>
      <c r="BQ124" s="19" t="e">
        <f t="shared" si="17"/>
        <v>#DIV/0!</v>
      </c>
    </row>
    <row r="125" spans="5:69" x14ac:dyDescent="0.35">
      <c r="E125" t="str">
        <f t="shared" si="12"/>
        <v>ISIC 79</v>
      </c>
      <c r="F125" s="19">
        <f t="shared" si="4"/>
        <v>3.0103354261840183E-5</v>
      </c>
      <c r="G125" s="19">
        <f t="shared" si="17"/>
        <v>2.4872174636621138E-4</v>
      </c>
      <c r="H125" s="19">
        <f t="shared" si="17"/>
        <v>3.2630691129262437E-4</v>
      </c>
      <c r="I125" s="19">
        <f t="shared" si="17"/>
        <v>3.5326741231509325E-4</v>
      </c>
      <c r="J125" s="19">
        <f t="shared" si="17"/>
        <v>2.02732696975331E-4</v>
      </c>
      <c r="K125" s="19">
        <f t="shared" si="17"/>
        <v>4.4312073932987095E-4</v>
      </c>
      <c r="L125" s="19">
        <f t="shared" si="17"/>
        <v>2.390414590181317E-4</v>
      </c>
      <c r="M125" s="19">
        <f t="shared" si="17"/>
        <v>1.6206729550295517E-4</v>
      </c>
      <c r="N125" s="19">
        <f t="shared" si="17"/>
        <v>6.7586387352010419E-4</v>
      </c>
      <c r="O125" s="19">
        <f t="shared" si="17"/>
        <v>3.2105577031501473E-4</v>
      </c>
      <c r="P125" s="19">
        <f t="shared" si="17"/>
        <v>3.7302469416187204E-4</v>
      </c>
      <c r="Q125" s="19">
        <f t="shared" si="17"/>
        <v>7.7776917381542189E-4</v>
      </c>
      <c r="R125" s="19">
        <f t="shared" si="17"/>
        <v>2.8461423521174243E-4</v>
      </c>
      <c r="S125" s="19">
        <f t="shared" si="17"/>
        <v>9.3261556355635536E-4</v>
      </c>
      <c r="T125" s="19">
        <f t="shared" si="17"/>
        <v>3.776649093101267E-4</v>
      </c>
      <c r="U125" s="19">
        <f t="shared" si="17"/>
        <v>2.1256211280578906E-4</v>
      </c>
      <c r="V125" s="19">
        <f t="shared" si="17"/>
        <v>3.4023355332267832E-4</v>
      </c>
      <c r="W125" s="19">
        <f t="shared" si="17"/>
        <v>3.1008830727342353E-4</v>
      </c>
      <c r="X125" s="19">
        <f t="shared" si="17"/>
        <v>3.541198739143246E-4</v>
      </c>
      <c r="Y125" s="19">
        <f t="shared" si="17"/>
        <v>1.3653597454107156E-4</v>
      </c>
      <c r="Z125" s="19">
        <f t="shared" si="17"/>
        <v>3.7884341223218704E-4</v>
      </c>
      <c r="AA125" s="19">
        <f t="shared" si="17"/>
        <v>3.5255371702481498E-4</v>
      </c>
      <c r="AB125" s="19">
        <f t="shared" si="17"/>
        <v>3.8493459888450701E-4</v>
      </c>
      <c r="AC125" s="19">
        <f t="shared" si="17"/>
        <v>2.1049897902866699E-4</v>
      </c>
      <c r="AD125" s="19">
        <f t="shared" si="17"/>
        <v>7.5805777960189392E-4</v>
      </c>
      <c r="AE125" s="19">
        <f t="shared" si="17"/>
        <v>8.380249719903512E-4</v>
      </c>
      <c r="AF125" s="19">
        <f t="shared" si="17"/>
        <v>2.5043481739990222E-4</v>
      </c>
      <c r="AG125" s="19">
        <f t="shared" si="17"/>
        <v>7.3619578753279509E-4</v>
      </c>
      <c r="AH125" s="19">
        <f t="shared" si="17"/>
        <v>1.4213316876397482E-3</v>
      </c>
      <c r="AI125" s="19">
        <f t="shared" si="17"/>
        <v>8.4527854953066889E-4</v>
      </c>
      <c r="AJ125" s="19">
        <f t="shared" si="17"/>
        <v>3.3978596841530029E-3</v>
      </c>
      <c r="AK125" s="19">
        <f t="shared" si="17"/>
        <v>1.3519902634405572E-2</v>
      </c>
      <c r="AL125" s="19">
        <f t="shared" si="17"/>
        <v>4.7531080201786431E-2</v>
      </c>
      <c r="AM125" s="19">
        <f t="shared" si="17"/>
        <v>1.8648361547934304E-3</v>
      </c>
      <c r="AN125" s="19">
        <f t="shared" si="17"/>
        <v>4.9063142331321852E-4</v>
      </c>
      <c r="AO125" s="19">
        <f t="shared" si="17"/>
        <v>2.7855769683526868E-3</v>
      </c>
      <c r="AP125" s="19">
        <f t="shared" si="17"/>
        <v>4.8423141497777036E-4</v>
      </c>
      <c r="AQ125" s="19">
        <f t="shared" si="17"/>
        <v>1.6562606507567023E-3</v>
      </c>
      <c r="AR125" s="19">
        <f t="shared" si="17"/>
        <v>6.1342171113954586E-4</v>
      </c>
      <c r="AS125" s="19">
        <f t="shared" si="17"/>
        <v>6.0613618554384186E-4</v>
      </c>
      <c r="AT125" s="19">
        <f t="shared" si="17"/>
        <v>2.9688278862709548E-4</v>
      </c>
      <c r="AU125" s="19">
        <f t="shared" si="17"/>
        <v>1.6376691964467837E-4</v>
      </c>
      <c r="AV125" s="19">
        <f t="shared" si="17"/>
        <v>1.4919697584543342E-4</v>
      </c>
      <c r="AW125" s="19">
        <f t="shared" si="17"/>
        <v>1.2771838754522901E-4</v>
      </c>
      <c r="AX125" s="19">
        <f t="shared" si="17"/>
        <v>1.0281188245755244E-3</v>
      </c>
      <c r="AY125" s="19">
        <f t="shared" si="17"/>
        <v>1.2145000707660903E-3</v>
      </c>
      <c r="AZ125" s="19">
        <f t="shared" si="17"/>
        <v>6.8378522140382432E-4</v>
      </c>
      <c r="BA125" s="19">
        <f t="shared" si="17"/>
        <v>1.1922275966331302E-3</v>
      </c>
      <c r="BB125" s="19">
        <f t="shared" si="17"/>
        <v>1.3525815876658047E-3</v>
      </c>
      <c r="BC125" s="19">
        <f t="shared" si="17"/>
        <v>1.1897363014856887E-3</v>
      </c>
      <c r="BD125" s="19">
        <f t="shared" si="17"/>
        <v>5.6036473306252121E-4</v>
      </c>
      <c r="BE125" s="19">
        <f t="shared" si="17"/>
        <v>0.26605480626476591</v>
      </c>
      <c r="BF125" s="19">
        <f t="shared" si="17"/>
        <v>1.0367266545450876E-3</v>
      </c>
      <c r="BG125" s="19">
        <f t="shared" si="17"/>
        <v>4.955184670766609E-4</v>
      </c>
      <c r="BH125" s="19">
        <f t="shared" si="17"/>
        <v>3.7507508582342822E-4</v>
      </c>
      <c r="BI125" s="19">
        <f t="shared" si="17"/>
        <v>1.2682908537608591E-4</v>
      </c>
      <c r="BJ125" s="19">
        <f t="shared" si="17"/>
        <v>3.3096394981242075E-4</v>
      </c>
      <c r="BK125" s="19">
        <f t="shared" si="17"/>
        <v>3.555885780338725E-3</v>
      </c>
      <c r="BL125" s="19">
        <f t="shared" si="17"/>
        <v>8.4417028363217104E-3</v>
      </c>
      <c r="BM125" s="19">
        <f t="shared" si="17"/>
        <v>6.818234334144517E-4</v>
      </c>
      <c r="BN125" s="19">
        <f t="shared" si="17"/>
        <v>6.610690363003512E-4</v>
      </c>
      <c r="BO125" s="19">
        <f t="shared" si="17"/>
        <v>3.8919139172993283E-4</v>
      </c>
      <c r="BP125" s="19">
        <f t="shared" si="17"/>
        <v>0</v>
      </c>
      <c r="BQ125" s="19" t="e">
        <f t="shared" si="17"/>
        <v>#DIV/0!</v>
      </c>
    </row>
    <row r="126" spans="5:69" x14ac:dyDescent="0.35">
      <c r="E126" t="str">
        <f t="shared" si="12"/>
        <v>ISIC 80-82</v>
      </c>
      <c r="F126" s="19">
        <f t="shared" si="4"/>
        <v>4.1635080186896737E-3</v>
      </c>
      <c r="G126" s="19">
        <f t="shared" si="17"/>
        <v>3.7707235404734162E-3</v>
      </c>
      <c r="H126" s="19">
        <f t="shared" si="17"/>
        <v>7.0400515677163005E-3</v>
      </c>
      <c r="I126" s="19">
        <f t="shared" si="17"/>
        <v>1.1204846410934262E-2</v>
      </c>
      <c r="J126" s="19">
        <f t="shared" si="17"/>
        <v>1.0009505655123383E-2</v>
      </c>
      <c r="K126" s="19">
        <f t="shared" si="17"/>
        <v>1.3962130824552393E-2</v>
      </c>
      <c r="L126" s="19">
        <f t="shared" si="17"/>
        <v>9.1466864595482981E-3</v>
      </c>
      <c r="M126" s="19">
        <f t="shared" si="17"/>
        <v>9.8591570678800075E-3</v>
      </c>
      <c r="N126" s="19">
        <f t="shared" si="17"/>
        <v>2.5343028229728993E-2</v>
      </c>
      <c r="O126" s="19">
        <f t="shared" si="17"/>
        <v>7.6287548597108691E-3</v>
      </c>
      <c r="P126" s="19">
        <f t="shared" si="17"/>
        <v>1.1280556562618387E-2</v>
      </c>
      <c r="Q126" s="19">
        <f t="shared" si="17"/>
        <v>9.5703399341266031E-3</v>
      </c>
      <c r="R126" s="19">
        <f t="shared" si="17"/>
        <v>9.2535780143964807E-3</v>
      </c>
      <c r="S126" s="19">
        <f t="shared" si="17"/>
        <v>1.370359221234279E-2</v>
      </c>
      <c r="T126" s="19">
        <f t="shared" si="17"/>
        <v>1.1497487142979417E-2</v>
      </c>
      <c r="U126" s="19">
        <f t="shared" si="17"/>
        <v>1.0389731746987044E-2</v>
      </c>
      <c r="V126" s="19">
        <f t="shared" si="17"/>
        <v>7.8518658392312656E-3</v>
      </c>
      <c r="W126" s="19">
        <f t="shared" si="17"/>
        <v>1.1150060531278242E-2</v>
      </c>
      <c r="X126" s="19">
        <f t="shared" si="17"/>
        <v>1.127688336235168E-2</v>
      </c>
      <c r="Y126" s="19">
        <f t="shared" si="17"/>
        <v>8.0767314255454064E-3</v>
      </c>
      <c r="Z126" s="19">
        <f t="shared" si="17"/>
        <v>1.0156679187351917E-2</v>
      </c>
      <c r="AA126" s="19">
        <f t="shared" si="17"/>
        <v>1.1014590556548506E-2</v>
      </c>
      <c r="AB126" s="19">
        <f t="shared" si="17"/>
        <v>1.1477972992686412E-2</v>
      </c>
      <c r="AC126" s="19">
        <f t="shared" si="17"/>
        <v>1.1127362486669901E-2</v>
      </c>
      <c r="AD126" s="19">
        <f t="shared" si="17"/>
        <v>2.9702690788430759E-2</v>
      </c>
      <c r="AE126" s="19">
        <f t="shared" si="17"/>
        <v>3.1595315298606041E-2</v>
      </c>
      <c r="AF126" s="19">
        <f t="shared" si="17"/>
        <v>1.0240279269014935E-2</v>
      </c>
      <c r="AG126" s="19">
        <f t="shared" si="17"/>
        <v>1.6025102305828404E-2</v>
      </c>
      <c r="AH126" s="19">
        <f t="shared" si="17"/>
        <v>2.1835000567898569E-2</v>
      </c>
      <c r="AI126" s="19">
        <f t="shared" si="17"/>
        <v>2.0205415833682776E-2</v>
      </c>
      <c r="AJ126" s="19">
        <f t="shared" si="17"/>
        <v>8.6026633814501596E-3</v>
      </c>
      <c r="AK126" s="19">
        <f t="shared" si="17"/>
        <v>1.316202768047193E-2</v>
      </c>
      <c r="AL126" s="19">
        <f t="shared" si="17"/>
        <v>1.2906329253477844E-2</v>
      </c>
      <c r="AM126" s="19">
        <f t="shared" si="17"/>
        <v>1.5486247134096848E-2</v>
      </c>
      <c r="AN126" s="19">
        <f t="shared" si="17"/>
        <v>1.1800213895522478E-2</v>
      </c>
      <c r="AO126" s="19">
        <f t="shared" si="17"/>
        <v>1.032387683413419E-2</v>
      </c>
      <c r="AP126" s="19">
        <f t="shared" si="17"/>
        <v>2.2167069521382022E-2</v>
      </c>
      <c r="AQ126" s="19">
        <f t="shared" si="17"/>
        <v>3.2723153244396751E-2</v>
      </c>
      <c r="AR126" s="19">
        <f t="shared" si="17"/>
        <v>1.8778435191650435E-2</v>
      </c>
      <c r="AS126" s="19">
        <f t="shared" si="17"/>
        <v>1.4399782804428567E-2</v>
      </c>
      <c r="AT126" s="19">
        <f t="shared" si="17"/>
        <v>1.6976907533002468E-2</v>
      </c>
      <c r="AU126" s="19">
        <f t="shared" si="17"/>
        <v>2.069208177812891E-2</v>
      </c>
      <c r="AV126" s="19">
        <f t="shared" si="17"/>
        <v>2.4600977221414747E-2</v>
      </c>
      <c r="AW126" s="19">
        <f t="shared" si="17"/>
        <v>1.0259868585189499E-2</v>
      </c>
      <c r="AX126" s="19">
        <f t="shared" si="17"/>
        <v>2.6008271097225272E-2</v>
      </c>
      <c r="AY126" s="19">
        <f t="shared" si="17"/>
        <v>1.8953941586476869E-2</v>
      </c>
      <c r="AZ126" s="19">
        <f t="shared" si="17"/>
        <v>2.8887606014245094E-2</v>
      </c>
      <c r="BA126" s="19">
        <f t="shared" si="17"/>
        <v>2.51425132537756E-2</v>
      </c>
      <c r="BB126" s="19">
        <f t="shared" si="17"/>
        <v>2.5050972083593546E-2</v>
      </c>
      <c r="BC126" s="19">
        <f t="shared" si="17"/>
        <v>3.0828725976618402E-2</v>
      </c>
      <c r="BD126" s="19">
        <f t="shared" si="17"/>
        <v>6.3953064088714141E-3</v>
      </c>
      <c r="BE126" s="19">
        <f t="shared" si="17"/>
        <v>1.4174346937876198E-2</v>
      </c>
      <c r="BF126" s="19">
        <f t="shared" si="17"/>
        <v>6.806770290200688E-2</v>
      </c>
      <c r="BG126" s="19">
        <f t="shared" si="17"/>
        <v>2.6160990468447134E-2</v>
      </c>
      <c r="BH126" s="19">
        <f t="shared" si="17"/>
        <v>1.1811027724078748E-2</v>
      </c>
      <c r="BI126" s="19">
        <f t="shared" ref="G126:BQ130" si="18">BI55/BI$69</f>
        <v>1.4272761372316091E-2</v>
      </c>
      <c r="BJ126" s="19">
        <f t="shared" si="18"/>
        <v>1.5103773293777432E-2</v>
      </c>
      <c r="BK126" s="19">
        <f t="shared" si="18"/>
        <v>1.7581911406108909E-2</v>
      </c>
      <c r="BL126" s="19">
        <f t="shared" si="18"/>
        <v>1.9962551744164E-2</v>
      </c>
      <c r="BM126" s="19">
        <f t="shared" si="18"/>
        <v>1.6377393883487735E-2</v>
      </c>
      <c r="BN126" s="19">
        <f t="shared" si="18"/>
        <v>1.5028460720099264E-2</v>
      </c>
      <c r="BO126" s="19">
        <f t="shared" si="18"/>
        <v>1.9364684930570926E-2</v>
      </c>
      <c r="BP126" s="19">
        <f t="shared" si="18"/>
        <v>0</v>
      </c>
      <c r="BQ126" s="19" t="e">
        <f t="shared" si="18"/>
        <v>#DIV/0!</v>
      </c>
    </row>
    <row r="127" spans="5:69" x14ac:dyDescent="0.35">
      <c r="E127" t="str">
        <f t="shared" si="12"/>
        <v>ISIC 84</v>
      </c>
      <c r="F127" s="19">
        <f t="shared" si="4"/>
        <v>1.4527450518209723E-3</v>
      </c>
      <c r="G127" s="19">
        <f t="shared" si="18"/>
        <v>2.9269371381252449E-3</v>
      </c>
      <c r="H127" s="19">
        <f t="shared" si="18"/>
        <v>9.6609294375334727E-4</v>
      </c>
      <c r="I127" s="19">
        <f t="shared" si="18"/>
        <v>3.6353862342205188E-3</v>
      </c>
      <c r="J127" s="19">
        <f t="shared" si="18"/>
        <v>1.9228860857097559E-3</v>
      </c>
      <c r="K127" s="19">
        <f t="shared" si="18"/>
        <v>1.8971219038254857E-3</v>
      </c>
      <c r="L127" s="19">
        <f t="shared" si="18"/>
        <v>2.592132329551479E-3</v>
      </c>
      <c r="M127" s="19">
        <f t="shared" si="18"/>
        <v>3.1832749587430561E-3</v>
      </c>
      <c r="N127" s="19">
        <f t="shared" si="18"/>
        <v>4.6787703509430416E-3</v>
      </c>
      <c r="O127" s="19">
        <f t="shared" si="18"/>
        <v>1.605477340459349E-3</v>
      </c>
      <c r="P127" s="19">
        <f t="shared" si="18"/>
        <v>3.3211887736672775E-3</v>
      </c>
      <c r="Q127" s="19">
        <f t="shared" si="18"/>
        <v>2.7250780402323341E-3</v>
      </c>
      <c r="R127" s="19">
        <f t="shared" si="18"/>
        <v>2.9002190568076553E-3</v>
      </c>
      <c r="S127" s="19">
        <f t="shared" si="18"/>
        <v>4.2161702814854894E-3</v>
      </c>
      <c r="T127" s="19">
        <f t="shared" si="18"/>
        <v>3.0162596489017391E-3</v>
      </c>
      <c r="U127" s="19">
        <f t="shared" si="18"/>
        <v>2.0957018671205804E-3</v>
      </c>
      <c r="V127" s="19">
        <f t="shared" si="18"/>
        <v>2.0269413939198559E-3</v>
      </c>
      <c r="W127" s="19">
        <f t="shared" si="18"/>
        <v>3.0423099845097771E-3</v>
      </c>
      <c r="X127" s="19">
        <f t="shared" si="18"/>
        <v>2.1949202041049469E-3</v>
      </c>
      <c r="Y127" s="19">
        <f t="shared" si="18"/>
        <v>1.9239718640140608E-3</v>
      </c>
      <c r="Z127" s="19">
        <f t="shared" si="18"/>
        <v>1.0869762123831767E-3</v>
      </c>
      <c r="AA127" s="19">
        <f t="shared" si="18"/>
        <v>1.8934952246195797E-3</v>
      </c>
      <c r="AB127" s="19">
        <f t="shared" si="18"/>
        <v>1.7101941323994642E-3</v>
      </c>
      <c r="AC127" s="19">
        <f t="shared" si="18"/>
        <v>1.7855273150797324E-2</v>
      </c>
      <c r="AD127" s="19">
        <f t="shared" si="18"/>
        <v>4.6400953752141717E-3</v>
      </c>
      <c r="AE127" s="19">
        <f t="shared" si="18"/>
        <v>4.8990196892465592E-3</v>
      </c>
      <c r="AF127" s="19">
        <f t="shared" si="18"/>
        <v>3.4777102650837412E-3</v>
      </c>
      <c r="AG127" s="19">
        <f t="shared" si="18"/>
        <v>2.8512630293517547E-3</v>
      </c>
      <c r="AH127" s="19">
        <f t="shared" si="18"/>
        <v>2.1456376090288531E-3</v>
      </c>
      <c r="AI127" s="19">
        <f t="shared" si="18"/>
        <v>2.1618371170726803E-3</v>
      </c>
      <c r="AJ127" s="19">
        <f t="shared" si="18"/>
        <v>2.5436086367028924E-3</v>
      </c>
      <c r="AK127" s="19">
        <f t="shared" si="18"/>
        <v>1.5522395791665957E-3</v>
      </c>
      <c r="AL127" s="19">
        <f t="shared" si="18"/>
        <v>1.3508669298476583E-3</v>
      </c>
      <c r="AM127" s="19">
        <f t="shared" si="18"/>
        <v>1.9439518479937277E-3</v>
      </c>
      <c r="AN127" s="19">
        <f t="shared" si="18"/>
        <v>2.1717688701216814E-3</v>
      </c>
      <c r="AO127" s="19">
        <f t="shared" si="18"/>
        <v>1.8804115470345086E-3</v>
      </c>
      <c r="AP127" s="19">
        <f t="shared" si="18"/>
        <v>1.7587403735063289E-3</v>
      </c>
      <c r="AQ127" s="19">
        <f t="shared" si="18"/>
        <v>1.9190095309920402E-3</v>
      </c>
      <c r="AR127" s="19">
        <f t="shared" si="18"/>
        <v>1.9151345879507284E-3</v>
      </c>
      <c r="AS127" s="19">
        <f t="shared" si="18"/>
        <v>2.1107842304330963E-3</v>
      </c>
      <c r="AT127" s="19">
        <f t="shared" si="18"/>
        <v>1.4391612097976461E-3</v>
      </c>
      <c r="AU127" s="19">
        <f t="shared" si="18"/>
        <v>1.7061854188494189E-3</v>
      </c>
      <c r="AV127" s="19">
        <f t="shared" si="18"/>
        <v>1.2787162600776359E-3</v>
      </c>
      <c r="AW127" s="19">
        <f t="shared" si="18"/>
        <v>1.7463842055252189E-3</v>
      </c>
      <c r="AX127" s="19">
        <f t="shared" si="18"/>
        <v>6.1184661284680985E-3</v>
      </c>
      <c r="AY127" s="19">
        <f t="shared" si="18"/>
        <v>7.1640425771738823E-3</v>
      </c>
      <c r="AZ127" s="19">
        <f t="shared" si="18"/>
        <v>1.9363638573028897E-3</v>
      </c>
      <c r="BA127" s="19">
        <f t="shared" si="18"/>
        <v>6.0086403535748846E-3</v>
      </c>
      <c r="BB127" s="19">
        <f t="shared" si="18"/>
        <v>1.0708472444994073E-2</v>
      </c>
      <c r="BC127" s="19">
        <f t="shared" si="18"/>
        <v>2.3833365639077319E-3</v>
      </c>
      <c r="BD127" s="19">
        <f t="shared" si="18"/>
        <v>2.150717648440696E-3</v>
      </c>
      <c r="BE127" s="19">
        <f t="shared" si="18"/>
        <v>1.4358376982066599E-3</v>
      </c>
      <c r="BF127" s="19">
        <f t="shared" si="18"/>
        <v>5.5367387504904469E-3</v>
      </c>
      <c r="BG127" s="19">
        <f t="shared" si="18"/>
        <v>9.6067533968649376E-3</v>
      </c>
      <c r="BH127" s="19">
        <f t="shared" si="18"/>
        <v>2.5592978977114081E-3</v>
      </c>
      <c r="BI127" s="19">
        <f t="shared" si="18"/>
        <v>1.8922000520079604E-3</v>
      </c>
      <c r="BJ127" s="19">
        <f t="shared" si="18"/>
        <v>4.4338103610888887E-3</v>
      </c>
      <c r="BK127" s="19">
        <f t="shared" si="18"/>
        <v>2.1669204244253912E-3</v>
      </c>
      <c r="BL127" s="19">
        <f t="shared" si="18"/>
        <v>3.5186298574441718E-3</v>
      </c>
      <c r="BM127" s="19">
        <f t="shared" si="18"/>
        <v>5.6959644331373328E-3</v>
      </c>
      <c r="BN127" s="19">
        <f t="shared" si="18"/>
        <v>8.4035538186806905E-4</v>
      </c>
      <c r="BO127" s="19">
        <f t="shared" si="18"/>
        <v>1.1118482661540614E-3</v>
      </c>
      <c r="BP127" s="19">
        <f t="shared" si="18"/>
        <v>0</v>
      </c>
      <c r="BQ127" s="19" t="e">
        <f t="shared" si="18"/>
        <v>#DIV/0!</v>
      </c>
    </row>
    <row r="128" spans="5:69" x14ac:dyDescent="0.35">
      <c r="E128" t="str">
        <f t="shared" si="12"/>
        <v>ISIC 85</v>
      </c>
      <c r="F128" s="19">
        <f t="shared" si="4"/>
        <v>5.9972431373358105E-4</v>
      </c>
      <c r="G128" s="19">
        <f t="shared" si="18"/>
        <v>8.8495706684906265E-4</v>
      </c>
      <c r="H128" s="19">
        <f t="shared" si="18"/>
        <v>2.1085680017189239E-3</v>
      </c>
      <c r="I128" s="19">
        <f t="shared" si="18"/>
        <v>1.538680780763222E-3</v>
      </c>
      <c r="J128" s="19">
        <f t="shared" si="18"/>
        <v>1.4882825976206516E-3</v>
      </c>
      <c r="K128" s="19">
        <f t="shared" si="18"/>
        <v>9.8647667430409869E-4</v>
      </c>
      <c r="L128" s="19">
        <f t="shared" si="18"/>
        <v>7.611494009118864E-4</v>
      </c>
      <c r="M128" s="19">
        <f t="shared" si="18"/>
        <v>9.606377632739567E-4</v>
      </c>
      <c r="N128" s="19">
        <f t="shared" si="18"/>
        <v>3.1881910939756419E-3</v>
      </c>
      <c r="O128" s="19">
        <f t="shared" si="18"/>
        <v>1.0273453835273347E-3</v>
      </c>
      <c r="P128" s="19">
        <f t="shared" si="18"/>
        <v>1.6683005342621638E-3</v>
      </c>
      <c r="Q128" s="19">
        <f t="shared" si="18"/>
        <v>2.745174237399874E-3</v>
      </c>
      <c r="R128" s="19">
        <f t="shared" si="18"/>
        <v>1.4363403532408811E-3</v>
      </c>
      <c r="S128" s="19">
        <f t="shared" si="18"/>
        <v>1.3873842702360423E-3</v>
      </c>
      <c r="T128" s="19">
        <f t="shared" si="18"/>
        <v>1.473495482687979E-3</v>
      </c>
      <c r="U128" s="19">
        <f t="shared" si="18"/>
        <v>1.3821905062497647E-3</v>
      </c>
      <c r="V128" s="19">
        <f t="shared" si="18"/>
        <v>1.7771847632955791E-3</v>
      </c>
      <c r="W128" s="19">
        <f t="shared" si="18"/>
        <v>2.338704118562671E-3</v>
      </c>
      <c r="X128" s="19">
        <f t="shared" si="18"/>
        <v>1.9946951548670362E-3</v>
      </c>
      <c r="Y128" s="19">
        <f t="shared" si="18"/>
        <v>2.5580589597310526E-3</v>
      </c>
      <c r="Z128" s="19">
        <f t="shared" si="18"/>
        <v>3.376256281407035E-3</v>
      </c>
      <c r="AA128" s="19">
        <f t="shared" si="18"/>
        <v>1.3348454346658273E-3</v>
      </c>
      <c r="AB128" s="19">
        <f t="shared" si="18"/>
        <v>3.0410340620616711E-3</v>
      </c>
      <c r="AC128" s="19">
        <f t="shared" si="18"/>
        <v>1.8797009584403648E-3</v>
      </c>
      <c r="AD128" s="19">
        <f t="shared" si="18"/>
        <v>2.3896283073867293E-3</v>
      </c>
      <c r="AE128" s="19">
        <f t="shared" si="18"/>
        <v>1.5949594493610351E-3</v>
      </c>
      <c r="AF128" s="19">
        <f t="shared" si="18"/>
        <v>9.8650069710597534E-4</v>
      </c>
      <c r="AG128" s="19">
        <f t="shared" si="18"/>
        <v>2.376064359453567E-3</v>
      </c>
      <c r="AH128" s="19">
        <f t="shared" si="18"/>
        <v>2.1444338234385294E-3</v>
      </c>
      <c r="AI128" s="19">
        <f t="shared" si="18"/>
        <v>2.3800133111278507E-3</v>
      </c>
      <c r="AJ128" s="19">
        <f t="shared" si="18"/>
        <v>2.9816117204549018E-3</v>
      </c>
      <c r="AK128" s="19">
        <f t="shared" si="18"/>
        <v>1.2201847375758539E-3</v>
      </c>
      <c r="AL128" s="19">
        <f t="shared" si="18"/>
        <v>9.5517392087094855E-3</v>
      </c>
      <c r="AM128" s="19">
        <f t="shared" si="18"/>
        <v>1.9643376185196799E-3</v>
      </c>
      <c r="AN128" s="19">
        <f t="shared" si="18"/>
        <v>3.7662648081407506E-3</v>
      </c>
      <c r="AO128" s="19">
        <f t="shared" si="18"/>
        <v>9.1062647500228045E-4</v>
      </c>
      <c r="AP128" s="19">
        <f t="shared" si="18"/>
        <v>1.7134342376136486E-3</v>
      </c>
      <c r="AQ128" s="19">
        <f t="shared" si="18"/>
        <v>2.7780799269040836E-3</v>
      </c>
      <c r="AR128" s="19">
        <f t="shared" si="18"/>
        <v>4.9799045172239835E-3</v>
      </c>
      <c r="AS128" s="19">
        <f t="shared" si="18"/>
        <v>4.9876260431839688E-3</v>
      </c>
      <c r="AT128" s="19">
        <f t="shared" si="18"/>
        <v>3.2918115023663121E-3</v>
      </c>
      <c r="AU128" s="19">
        <f t="shared" si="18"/>
        <v>2.3511728856034377E-3</v>
      </c>
      <c r="AV128" s="19">
        <f t="shared" si="18"/>
        <v>1.7098370432110062E-3</v>
      </c>
      <c r="AW128" s="19">
        <f t="shared" si="18"/>
        <v>5.8631611708614593E-4</v>
      </c>
      <c r="AX128" s="19">
        <f t="shared" si="18"/>
        <v>3.4326076193945797E-3</v>
      </c>
      <c r="AY128" s="19">
        <f t="shared" si="18"/>
        <v>2.7919765096130296E-3</v>
      </c>
      <c r="AZ128" s="19">
        <f t="shared" si="18"/>
        <v>1.09091966987235E-2</v>
      </c>
      <c r="BA128" s="19">
        <f t="shared" si="18"/>
        <v>4.4039611407677877E-3</v>
      </c>
      <c r="BB128" s="19">
        <f t="shared" si="18"/>
        <v>2.9189858330035462E-3</v>
      </c>
      <c r="BC128" s="19">
        <f t="shared" si="18"/>
        <v>1.695233308688839E-3</v>
      </c>
      <c r="BD128" s="19">
        <f t="shared" si="18"/>
        <v>2.773826746110649E-3</v>
      </c>
      <c r="BE128" s="19">
        <f t="shared" si="18"/>
        <v>1.2369844121006461E-3</v>
      </c>
      <c r="BF128" s="19">
        <f t="shared" si="18"/>
        <v>3.1780294054834851E-3</v>
      </c>
      <c r="BG128" s="19">
        <f t="shared" si="18"/>
        <v>6.8744865076616739E-3</v>
      </c>
      <c r="BH128" s="19">
        <f t="shared" si="18"/>
        <v>2.8250026205654935E-2</v>
      </c>
      <c r="BI128" s="19">
        <f t="shared" si="18"/>
        <v>3.8844449734003624E-3</v>
      </c>
      <c r="BJ128" s="19">
        <f t="shared" si="18"/>
        <v>2.8485800282576821E-3</v>
      </c>
      <c r="BK128" s="19">
        <f t="shared" si="18"/>
        <v>2.6516438352341271E-3</v>
      </c>
      <c r="BL128" s="19">
        <f t="shared" si="18"/>
        <v>2.4218342879962088E-3</v>
      </c>
      <c r="BM128" s="19">
        <f t="shared" si="18"/>
        <v>5.4705462749732479E-3</v>
      </c>
      <c r="BN128" s="19">
        <f t="shared" si="18"/>
        <v>2.7907854716455092E-3</v>
      </c>
      <c r="BO128" s="19">
        <f t="shared" si="18"/>
        <v>1.7594736954883031E-3</v>
      </c>
      <c r="BP128" s="19">
        <f t="shared" si="18"/>
        <v>0</v>
      </c>
      <c r="BQ128" s="19" t="e">
        <f t="shared" si="18"/>
        <v>#DIV/0!</v>
      </c>
    </row>
    <row r="129" spans="1:69" x14ac:dyDescent="0.35">
      <c r="E129" t="str">
        <f t="shared" si="12"/>
        <v>ISIC 86</v>
      </c>
      <c r="F129" s="19">
        <f t="shared" si="4"/>
        <v>1.781765897020884E-4</v>
      </c>
      <c r="G129" s="19">
        <f t="shared" si="18"/>
        <v>4.1170664500891641E-4</v>
      </c>
      <c r="H129" s="19">
        <f t="shared" si="18"/>
        <v>9.3081652091090133E-4</v>
      </c>
      <c r="I129" s="19">
        <f t="shared" si="18"/>
        <v>5.004436407308212E-4</v>
      </c>
      <c r="J129" s="19">
        <f t="shared" si="18"/>
        <v>5.1437550168591348E-4</v>
      </c>
      <c r="K129" s="19">
        <f t="shared" si="18"/>
        <v>3.8141778188811149E-4</v>
      </c>
      <c r="L129" s="19">
        <f t="shared" si="18"/>
        <v>2.1545965433146007E-4</v>
      </c>
      <c r="M129" s="19">
        <f t="shared" si="18"/>
        <v>1.8895199518631034E-4</v>
      </c>
      <c r="N129" s="19">
        <f t="shared" si="18"/>
        <v>5.7131034612472903E-4</v>
      </c>
      <c r="O129" s="19">
        <f t="shared" si="18"/>
        <v>3.7322526539866011E-4</v>
      </c>
      <c r="P129" s="19">
        <f t="shared" si="18"/>
        <v>3.3206100087700033E-4</v>
      </c>
      <c r="Q129" s="19">
        <f t="shared" si="18"/>
        <v>1.0759680911148939E-3</v>
      </c>
      <c r="R129" s="19">
        <f t="shared" si="18"/>
        <v>3.0211416453895091E-4</v>
      </c>
      <c r="S129" s="19">
        <f t="shared" si="18"/>
        <v>3.0102667446719371E-4</v>
      </c>
      <c r="T129" s="19">
        <f t="shared" si="18"/>
        <v>3.7679152156132334E-4</v>
      </c>
      <c r="U129" s="19">
        <f t="shared" si="18"/>
        <v>2.7737161953192831E-4</v>
      </c>
      <c r="V129" s="19">
        <f t="shared" si="18"/>
        <v>1.4494579433681879E-4</v>
      </c>
      <c r="W129" s="19">
        <f t="shared" si="18"/>
        <v>2.9831231638612255E-4</v>
      </c>
      <c r="X129" s="19">
        <f t="shared" si="18"/>
        <v>3.1914847112496288E-4</v>
      </c>
      <c r="Y129" s="19">
        <f t="shared" si="18"/>
        <v>1.6654163029995695E-4</v>
      </c>
      <c r="Z129" s="19">
        <f t="shared" si="18"/>
        <v>3.927459227728178E-4</v>
      </c>
      <c r="AA129" s="19">
        <f t="shared" si="18"/>
        <v>4.3310044311153494E-4</v>
      </c>
      <c r="AB129" s="19">
        <f t="shared" si="18"/>
        <v>6.3064113227703376E-4</v>
      </c>
      <c r="AC129" s="19">
        <f t="shared" si="18"/>
        <v>3.9585189957544356E-4</v>
      </c>
      <c r="AD129" s="19">
        <f t="shared" si="18"/>
        <v>8.7278889258055243E-4</v>
      </c>
      <c r="AE129" s="19">
        <f t="shared" si="18"/>
        <v>1.241105116788644E-3</v>
      </c>
      <c r="AF129" s="19">
        <f t="shared" si="18"/>
        <v>2.6459577551955245E-4</v>
      </c>
      <c r="AG129" s="19">
        <f t="shared" si="18"/>
        <v>9.0008678127532615E-4</v>
      </c>
      <c r="AH129" s="19">
        <f t="shared" si="18"/>
        <v>1.201361064416381E-3</v>
      </c>
      <c r="AI129" s="19">
        <f t="shared" si="18"/>
        <v>7.4265137869062182E-4</v>
      </c>
      <c r="AJ129" s="19">
        <f t="shared" si="18"/>
        <v>4.216142266447319E-4</v>
      </c>
      <c r="AK129" s="19">
        <f t="shared" si="18"/>
        <v>2.3205313664364114E-4</v>
      </c>
      <c r="AL129" s="19">
        <f t="shared" si="18"/>
        <v>5.0164286362342815E-4</v>
      </c>
      <c r="AM129" s="19">
        <f t="shared" si="18"/>
        <v>3.3747150154131677E-4</v>
      </c>
      <c r="AN129" s="19">
        <f t="shared" si="18"/>
        <v>3.1757315672999441E-4</v>
      </c>
      <c r="AO129" s="19">
        <f t="shared" si="18"/>
        <v>1.3024190354409704E-3</v>
      </c>
      <c r="AP129" s="19">
        <f t="shared" si="18"/>
        <v>7.9402360470884131E-4</v>
      </c>
      <c r="AQ129" s="19">
        <f t="shared" si="18"/>
        <v>3.9327730279935128E-4</v>
      </c>
      <c r="AR129" s="19">
        <f t="shared" si="18"/>
        <v>1.1389444776677882E-3</v>
      </c>
      <c r="AS129" s="19">
        <f t="shared" si="18"/>
        <v>5.2855803703613744E-4</v>
      </c>
      <c r="AT129" s="19">
        <f t="shared" si="18"/>
        <v>3.3967797652148648E-4</v>
      </c>
      <c r="AU129" s="19">
        <f t="shared" si="18"/>
        <v>9.4363200331390614E-4</v>
      </c>
      <c r="AV129" s="19">
        <f t="shared" si="18"/>
        <v>8.8477401137824086E-4</v>
      </c>
      <c r="AW129" s="19">
        <f t="shared" si="18"/>
        <v>6.8993826799302344E-5</v>
      </c>
      <c r="AX129" s="19">
        <f t="shared" si="18"/>
        <v>4.4082502439379384E-4</v>
      </c>
      <c r="AY129" s="19">
        <f t="shared" si="18"/>
        <v>6.3152732432706542E-4</v>
      </c>
      <c r="AZ129" s="19">
        <f t="shared" si="18"/>
        <v>1.425215997233971E-3</v>
      </c>
      <c r="BA129" s="19">
        <f t="shared" si="18"/>
        <v>4.2262367549263441E-3</v>
      </c>
      <c r="BB129" s="19">
        <f t="shared" si="18"/>
        <v>2.3736039377856536E-3</v>
      </c>
      <c r="BC129" s="19">
        <f t="shared" si="18"/>
        <v>6.3005292444565347E-4</v>
      </c>
      <c r="BD129" s="19">
        <f t="shared" si="18"/>
        <v>5.4167643420436208E-4</v>
      </c>
      <c r="BE129" s="19">
        <f t="shared" si="18"/>
        <v>4.1497010293279355E-3</v>
      </c>
      <c r="BF129" s="19">
        <f t="shared" si="18"/>
        <v>2.2536375017669962E-3</v>
      </c>
      <c r="BG129" s="19">
        <f t="shared" si="18"/>
        <v>2.4239199116250685E-3</v>
      </c>
      <c r="BH129" s="19">
        <f t="shared" si="18"/>
        <v>1.3305414093445981E-3</v>
      </c>
      <c r="BI129" s="19">
        <f t="shared" si="18"/>
        <v>4.9671258684636475E-2</v>
      </c>
      <c r="BJ129" s="19">
        <f t="shared" si="18"/>
        <v>1.3969365212268577E-2</v>
      </c>
      <c r="BK129" s="19">
        <f t="shared" si="18"/>
        <v>7.8125336965862325E-4</v>
      </c>
      <c r="BL129" s="19">
        <f t="shared" si="18"/>
        <v>2.6922721534278224E-3</v>
      </c>
      <c r="BM129" s="19">
        <f t="shared" si="18"/>
        <v>1.6681941129620926E-3</v>
      </c>
      <c r="BN129" s="19">
        <f t="shared" si="18"/>
        <v>6.8752759390615977E-4</v>
      </c>
      <c r="BO129" s="19">
        <f t="shared" si="18"/>
        <v>6.2975753958199681E-4</v>
      </c>
      <c r="BP129" s="19">
        <f t="shared" si="18"/>
        <v>0</v>
      </c>
      <c r="BQ129" s="19" t="e">
        <f t="shared" si="18"/>
        <v>#DIV/0!</v>
      </c>
    </row>
    <row r="130" spans="1:69" x14ac:dyDescent="0.35">
      <c r="E130" t="str">
        <f t="shared" si="12"/>
        <v>ISIC 87-88</v>
      </c>
      <c r="F130" s="19">
        <f t="shared" si="4"/>
        <v>4.330348617247137E-5</v>
      </c>
      <c r="G130" s="19">
        <f t="shared" si="18"/>
        <v>6.9183693955106573E-5</v>
      </c>
      <c r="H130" s="19">
        <f t="shared" si="18"/>
        <v>1.6836474538440077E-5</v>
      </c>
      <c r="I130" s="19">
        <f t="shared" si="18"/>
        <v>3.5571293876913099E-6</v>
      </c>
      <c r="J130" s="19">
        <f t="shared" si="18"/>
        <v>2.0427774182466477E-6</v>
      </c>
      <c r="K130" s="19">
        <f t="shared" si="18"/>
        <v>7.5009423701056417E-6</v>
      </c>
      <c r="L130" s="19">
        <f t="shared" si="18"/>
        <v>9.3309299119923655E-7</v>
      </c>
      <c r="M130" s="19">
        <f t="shared" si="18"/>
        <v>0</v>
      </c>
      <c r="N130" s="19">
        <f t="shared" si="18"/>
        <v>1.5212814832660418E-6</v>
      </c>
      <c r="O130" s="19">
        <f t="shared" si="18"/>
        <v>3.3081480712520841E-7</v>
      </c>
      <c r="P130" s="19">
        <f t="shared" si="18"/>
        <v>7.9312226663540194E-7</v>
      </c>
      <c r="Q130" s="19">
        <f t="shared" si="18"/>
        <v>5.9825157186387462E-6</v>
      </c>
      <c r="R130" s="19">
        <f t="shared" si="18"/>
        <v>4.2307521450394146E-7</v>
      </c>
      <c r="S130" s="19">
        <f t="shared" si="18"/>
        <v>1.796838944777131E-6</v>
      </c>
      <c r="T130" s="19">
        <f t="shared" si="18"/>
        <v>2.1985277814704341E-6</v>
      </c>
      <c r="U130" s="19">
        <f t="shared" si="18"/>
        <v>1.5636431223087252E-6</v>
      </c>
      <c r="V130" s="19">
        <f t="shared" si="18"/>
        <v>3.4653417468050571E-7</v>
      </c>
      <c r="W130" s="19">
        <f t="shared" si="18"/>
        <v>1.3808979542111884E-6</v>
      </c>
      <c r="X130" s="19">
        <f t="shared" si="18"/>
        <v>7.2283411277224116E-7</v>
      </c>
      <c r="Y130" s="19">
        <f t="shared" si="18"/>
        <v>0</v>
      </c>
      <c r="Z130" s="19">
        <f t="shared" si="18"/>
        <v>1.5324358209558862E-5</v>
      </c>
      <c r="AA130" s="19">
        <f t="shared" si="18"/>
        <v>2.3895196861326066E-5</v>
      </c>
      <c r="AB130" s="19">
        <f t="shared" si="18"/>
        <v>1.4711953479112068E-5</v>
      </c>
      <c r="AC130" s="19">
        <f t="shared" si="18"/>
        <v>2.2664539552756505E-6</v>
      </c>
      <c r="AD130" s="19">
        <f t="shared" si="18"/>
        <v>1.8096390059725327E-6</v>
      </c>
      <c r="AE130" s="19">
        <f t="shared" si="18"/>
        <v>2.6580860270941458E-5</v>
      </c>
      <c r="AF130" s="19">
        <f t="shared" si="18"/>
        <v>1.5818826387316602E-6</v>
      </c>
      <c r="AG130" s="19">
        <f t="shared" si="18"/>
        <v>7.4560460758083896E-7</v>
      </c>
      <c r="AH130" s="19">
        <f t="shared" si="18"/>
        <v>3.9758833933929095E-6</v>
      </c>
      <c r="AI130" s="19">
        <f t="shared" si="18"/>
        <v>1.6697475585923141E-6</v>
      </c>
      <c r="AJ130" s="19">
        <f t="shared" si="18"/>
        <v>3.8252752761454433E-6</v>
      </c>
      <c r="AK130" s="19">
        <f t="shared" si="18"/>
        <v>8.1968610612377657E-7</v>
      </c>
      <c r="AL130" s="19">
        <f t="shared" si="18"/>
        <v>4.2725093595181749E-6</v>
      </c>
      <c r="AM130" s="19">
        <f t="shared" si="18"/>
        <v>0</v>
      </c>
      <c r="AN130" s="19">
        <f t="shared" si="18"/>
        <v>2.2475099556262872E-7</v>
      </c>
      <c r="AO130" s="19">
        <f t="shared" si="18"/>
        <v>5.0890933712529971E-5</v>
      </c>
      <c r="AP130" s="19">
        <f t="shared" si="18"/>
        <v>1.767009980213729E-6</v>
      </c>
      <c r="AQ130" s="19">
        <f t="shared" si="18"/>
        <v>2.2560468097483785E-6</v>
      </c>
      <c r="AR130" s="19">
        <f t="shared" si="18"/>
        <v>5.5792944698166849E-6</v>
      </c>
      <c r="AS130" s="19">
        <f t="shared" si="18"/>
        <v>6.3922069931441839E-7</v>
      </c>
      <c r="AT130" s="19">
        <f t="shared" si="18"/>
        <v>4.1735901065321938E-5</v>
      </c>
      <c r="AU130" s="19">
        <f t="shared" si="18"/>
        <v>1.3878552512260878E-6</v>
      </c>
      <c r="AV130" s="19">
        <f t="shared" si="18"/>
        <v>1.7221225906646576E-5</v>
      </c>
      <c r="AW130" s="19">
        <f t="shared" si="18"/>
        <v>9.7820848922916815E-6</v>
      </c>
      <c r="AX130" s="19">
        <f t="shared" si="18"/>
        <v>1.7772688067934821E-5</v>
      </c>
      <c r="AY130" s="19">
        <f t="shared" si="18"/>
        <v>5.2968630423316823E-7</v>
      </c>
      <c r="AZ130" s="19">
        <f t="shared" si="18"/>
        <v>6.7761960135614911E-5</v>
      </c>
      <c r="BA130" s="19">
        <f t="shared" si="18"/>
        <v>9.3541176406031264E-3</v>
      </c>
      <c r="BB130" s="19">
        <f t="shared" si="18"/>
        <v>3.1604943097020021E-3</v>
      </c>
      <c r="BC130" s="19">
        <f t="shared" si="18"/>
        <v>1.8637929222418319E-6</v>
      </c>
      <c r="BD130" s="19">
        <f t="shared" si="18"/>
        <v>4.974071939433995E-7</v>
      </c>
      <c r="BE130" s="19">
        <f t="shared" si="18"/>
        <v>5.0244739791097158E-3</v>
      </c>
      <c r="BF130" s="19">
        <f t="shared" si="18"/>
        <v>2.0136411289484917E-3</v>
      </c>
      <c r="BG130" s="19">
        <f t="shared" si="18"/>
        <v>3.2150039367249148E-4</v>
      </c>
      <c r="BH130" s="19">
        <f t="shared" si="18"/>
        <v>3.9130549565639158E-4</v>
      </c>
      <c r="BI130" s="19">
        <f t="shared" si="18"/>
        <v>3.5872566290061181E-3</v>
      </c>
      <c r="BJ130" s="19">
        <f t="shared" si="18"/>
        <v>8.4644044958195018E-3</v>
      </c>
      <c r="BK130" s="19">
        <f t="shared" si="18"/>
        <v>9.5473132419433284E-4</v>
      </c>
      <c r="BL130" s="19">
        <f t="shared" ref="G130:BQ134" si="19">BL59/BL$69</f>
        <v>1.644703753033079E-3</v>
      </c>
      <c r="BM130" s="19">
        <f t="shared" si="19"/>
        <v>7.5970573953530285E-4</v>
      </c>
      <c r="BN130" s="19">
        <f t="shared" si="19"/>
        <v>3.9490384486281439E-6</v>
      </c>
      <c r="BO130" s="19">
        <f t="shared" si="19"/>
        <v>3.0122112992290315E-6</v>
      </c>
      <c r="BP130" s="19">
        <f t="shared" si="19"/>
        <v>0</v>
      </c>
      <c r="BQ130" s="19" t="e">
        <f t="shared" si="19"/>
        <v>#DIV/0!</v>
      </c>
    </row>
    <row r="131" spans="1:69" x14ac:dyDescent="0.35">
      <c r="E131" t="str">
        <f t="shared" si="12"/>
        <v>ISIC 90-92</v>
      </c>
      <c r="F131" s="19">
        <f t="shared" si="4"/>
        <v>8.968028549970801E-6</v>
      </c>
      <c r="G131" s="19">
        <f t="shared" si="19"/>
        <v>4.0746224660676265E-5</v>
      </c>
      <c r="H131" s="19">
        <f t="shared" si="19"/>
        <v>2.3330543288981249E-4</v>
      </c>
      <c r="I131" s="19">
        <f t="shared" si="19"/>
        <v>1.5784761657880187E-4</v>
      </c>
      <c r="J131" s="19">
        <f t="shared" si="19"/>
        <v>5.3830814270780828E-4</v>
      </c>
      <c r="K131" s="19">
        <f t="shared" si="19"/>
        <v>1.9219880415455623E-3</v>
      </c>
      <c r="L131" s="19">
        <f t="shared" si="19"/>
        <v>2.9468773194783163E-4</v>
      </c>
      <c r="M131" s="19">
        <f t="shared" si="19"/>
        <v>2.7087125657441607E-4</v>
      </c>
      <c r="N131" s="19">
        <f t="shared" si="19"/>
        <v>4.0763428835696898E-3</v>
      </c>
      <c r="O131" s="19">
        <f t="shared" si="19"/>
        <v>1.2243456011703962E-4</v>
      </c>
      <c r="P131" s="19">
        <f t="shared" si="19"/>
        <v>1.3423058469380774E-4</v>
      </c>
      <c r="Q131" s="19">
        <f t="shared" si="19"/>
        <v>6.9009582726269492E-4</v>
      </c>
      <c r="R131" s="19">
        <f t="shared" si="19"/>
        <v>1.2005336132296389E-3</v>
      </c>
      <c r="S131" s="19">
        <f t="shared" si="19"/>
        <v>6.0177259284926608E-4</v>
      </c>
      <c r="T131" s="19">
        <f t="shared" si="19"/>
        <v>1.757316384230135E-4</v>
      </c>
      <c r="U131" s="19">
        <f t="shared" si="19"/>
        <v>2.2976218715118507E-4</v>
      </c>
      <c r="V131" s="19">
        <f t="shared" si="19"/>
        <v>1.0843369356820915E-4</v>
      </c>
      <c r="W131" s="19">
        <f t="shared" si="19"/>
        <v>7.4334504040718386E-4</v>
      </c>
      <c r="X131" s="19">
        <f t="shared" si="19"/>
        <v>1.446356638985218E-4</v>
      </c>
      <c r="Y131" s="19">
        <f t="shared" si="19"/>
        <v>1.1144592109080901E-4</v>
      </c>
      <c r="Z131" s="19">
        <f t="shared" si="19"/>
        <v>1.5540268411136837E-4</v>
      </c>
      <c r="AA131" s="19">
        <f t="shared" si="19"/>
        <v>5.6915372024071026E-4</v>
      </c>
      <c r="AB131" s="19">
        <f t="shared" si="19"/>
        <v>6.3238852905041492E-4</v>
      </c>
      <c r="AC131" s="19">
        <f t="shared" si="19"/>
        <v>2.845475038740233E-4</v>
      </c>
      <c r="AD131" s="19">
        <f t="shared" si="19"/>
        <v>1.1310243787328329E-4</v>
      </c>
      <c r="AE131" s="19">
        <f t="shared" si="19"/>
        <v>2.0046174135367211E-4</v>
      </c>
      <c r="AF131" s="19">
        <f t="shared" si="19"/>
        <v>2.2297637421667799E-4</v>
      </c>
      <c r="AG131" s="19">
        <f t="shared" si="19"/>
        <v>8.3173969224708253E-4</v>
      </c>
      <c r="AH131" s="19">
        <f t="shared" si="19"/>
        <v>2.9298615343081522E-4</v>
      </c>
      <c r="AI131" s="19">
        <f t="shared" si="19"/>
        <v>1.5818988997260767E-4</v>
      </c>
      <c r="AJ131" s="19">
        <f t="shared" si="19"/>
        <v>5.0344973658084819E-5</v>
      </c>
      <c r="AK131" s="19">
        <f t="shared" si="19"/>
        <v>3.3098924965278099E-4</v>
      </c>
      <c r="AL131" s="19">
        <f t="shared" si="19"/>
        <v>3.0795577265860415E-4</v>
      </c>
      <c r="AM131" s="19">
        <f t="shared" si="19"/>
        <v>9.9351094502138135E-5</v>
      </c>
      <c r="AN131" s="19">
        <f t="shared" si="19"/>
        <v>2.7318483510637521E-4</v>
      </c>
      <c r="AO131" s="19">
        <f t="shared" si="19"/>
        <v>3.0801019069813486E-3</v>
      </c>
      <c r="AP131" s="19">
        <f t="shared" si="19"/>
        <v>1.4783795020056976E-2</v>
      </c>
      <c r="AQ131" s="19">
        <f t="shared" si="19"/>
        <v>2.2885580557388593E-2</v>
      </c>
      <c r="AR131" s="19">
        <f t="shared" si="19"/>
        <v>8.5770794565032192E-4</v>
      </c>
      <c r="AS131" s="19">
        <f t="shared" si="19"/>
        <v>3.2683548059188425E-4</v>
      </c>
      <c r="AT131" s="19">
        <f t="shared" si="19"/>
        <v>5.4272207591744869E-4</v>
      </c>
      <c r="AU131" s="19">
        <f t="shared" si="19"/>
        <v>2.1836806702844156E-4</v>
      </c>
      <c r="AV131" s="19">
        <f t="shared" si="19"/>
        <v>1.4420764871360124E-4</v>
      </c>
      <c r="AW131" s="19">
        <f t="shared" si="19"/>
        <v>2.6535347582989135E-4</v>
      </c>
      <c r="AX131" s="19">
        <f t="shared" si="19"/>
        <v>7.923812664393467E-4</v>
      </c>
      <c r="AY131" s="19">
        <f t="shared" si="19"/>
        <v>6.7217192007189047E-4</v>
      </c>
      <c r="AZ131" s="19">
        <f t="shared" si="19"/>
        <v>1.2697585674882185E-3</v>
      </c>
      <c r="BA131" s="19">
        <f t="shared" si="19"/>
        <v>1.7091844277074119E-3</v>
      </c>
      <c r="BB131" s="19">
        <f t="shared" si="19"/>
        <v>2.2439883213743049E-3</v>
      </c>
      <c r="BC131" s="19">
        <f t="shared" si="19"/>
        <v>5.8868581324467617E-4</v>
      </c>
      <c r="BD131" s="19">
        <f t="shared" si="19"/>
        <v>3.9984432575992988E-4</v>
      </c>
      <c r="BE131" s="19">
        <f t="shared" si="19"/>
        <v>3.5821826245588449E-3</v>
      </c>
      <c r="BF131" s="19">
        <f t="shared" si="19"/>
        <v>1.5221932827397056E-3</v>
      </c>
      <c r="BG131" s="19">
        <f t="shared" si="19"/>
        <v>1.0813653245905881E-3</v>
      </c>
      <c r="BH131" s="19">
        <f t="shared" si="19"/>
        <v>1.3574111022959148E-3</v>
      </c>
      <c r="BI131" s="19">
        <f t="shared" si="19"/>
        <v>6.0811815612333176E-5</v>
      </c>
      <c r="BJ131" s="19">
        <f t="shared" si="19"/>
        <v>5.6964499604313752E-4</v>
      </c>
      <c r="BK131" s="19">
        <f t="shared" si="19"/>
        <v>0.10390060899324938</v>
      </c>
      <c r="BL131" s="19">
        <f t="shared" si="19"/>
        <v>2.1118989634164687E-2</v>
      </c>
      <c r="BM131" s="19">
        <f t="shared" si="19"/>
        <v>6.0811369054575293E-3</v>
      </c>
      <c r="BN131" s="19">
        <f t="shared" si="19"/>
        <v>1.729678840499127E-4</v>
      </c>
      <c r="BO131" s="19">
        <f t="shared" si="19"/>
        <v>2.8047794756684867E-4</v>
      </c>
      <c r="BP131" s="19">
        <f t="shared" si="19"/>
        <v>0</v>
      </c>
      <c r="BQ131" s="19" t="e">
        <f t="shared" si="19"/>
        <v>#DIV/0!</v>
      </c>
    </row>
    <row r="132" spans="1:69" x14ac:dyDescent="0.35">
      <c r="E132" t="str">
        <f t="shared" si="12"/>
        <v>ISIC 93</v>
      </c>
      <c r="F132" s="19">
        <f t="shared" si="4"/>
        <v>5.9148682683515279E-5</v>
      </c>
      <c r="G132" s="19">
        <f t="shared" si="19"/>
        <v>1.1947981502062884E-4</v>
      </c>
      <c r="H132" s="19">
        <f t="shared" si="19"/>
        <v>1.4190742825256637E-4</v>
      </c>
      <c r="I132" s="19">
        <f t="shared" si="19"/>
        <v>2.5678027767396647E-4</v>
      </c>
      <c r="J132" s="19">
        <f t="shared" si="19"/>
        <v>8.4525359629927539E-4</v>
      </c>
      <c r="K132" s="19">
        <f t="shared" si="19"/>
        <v>1.4061698128067905E-3</v>
      </c>
      <c r="L132" s="19">
        <f t="shared" si="19"/>
        <v>2.7789205810624536E-4</v>
      </c>
      <c r="M132" s="19">
        <f t="shared" si="19"/>
        <v>2.4695968838545546E-4</v>
      </c>
      <c r="N132" s="19">
        <f t="shared" si="19"/>
        <v>2.4975293005728592E-3</v>
      </c>
      <c r="O132" s="19">
        <f t="shared" si="19"/>
        <v>2.812918304985647E-4</v>
      </c>
      <c r="P132" s="19">
        <f t="shared" si="19"/>
        <v>2.5750750781327252E-4</v>
      </c>
      <c r="Q132" s="19">
        <f t="shared" si="19"/>
        <v>6.8482952821459747E-4</v>
      </c>
      <c r="R132" s="19">
        <f t="shared" si="19"/>
        <v>9.7972681264171823E-4</v>
      </c>
      <c r="S132" s="19">
        <f t="shared" si="19"/>
        <v>5.5752543383412922E-4</v>
      </c>
      <c r="T132" s="19">
        <f t="shared" si="19"/>
        <v>2.9282583040050734E-4</v>
      </c>
      <c r="U132" s="19">
        <f t="shared" si="19"/>
        <v>2.8229592846934834E-4</v>
      </c>
      <c r="V132" s="19">
        <f t="shared" si="19"/>
        <v>2.1321302674887844E-4</v>
      </c>
      <c r="W132" s="19">
        <f t="shared" si="19"/>
        <v>5.6916010679404483E-4</v>
      </c>
      <c r="X132" s="19">
        <f t="shared" si="19"/>
        <v>3.064472431433935E-4</v>
      </c>
      <c r="Y132" s="19">
        <f t="shared" si="19"/>
        <v>2.0612246972251399E-4</v>
      </c>
      <c r="Z132" s="19">
        <f t="shared" si="19"/>
        <v>7.1618993694158248E-4</v>
      </c>
      <c r="AA132" s="19">
        <f t="shared" si="19"/>
        <v>8.5295896462908507E-4</v>
      </c>
      <c r="AB132" s="19">
        <f t="shared" si="19"/>
        <v>7.371759678154316E-4</v>
      </c>
      <c r="AC132" s="19">
        <f t="shared" si="19"/>
        <v>3.7098707990552163E-4</v>
      </c>
      <c r="AD132" s="19">
        <f t="shared" si="19"/>
        <v>5.2009025031650587E-4</v>
      </c>
      <c r="AE132" s="19">
        <f t="shared" si="19"/>
        <v>4.484778818127608E-4</v>
      </c>
      <c r="AF132" s="19">
        <f t="shared" si="19"/>
        <v>2.1058380891587189E-4</v>
      </c>
      <c r="AG132" s="19">
        <f t="shared" si="19"/>
        <v>1.000991938167933E-3</v>
      </c>
      <c r="AH132" s="19">
        <f t="shared" si="19"/>
        <v>1.1830753917520984E-3</v>
      </c>
      <c r="AI132" s="19">
        <f t="shared" si="19"/>
        <v>7.2743673862315009E-4</v>
      </c>
      <c r="AJ132" s="19">
        <f t="shared" si="19"/>
        <v>2.9313211345969513E-4</v>
      </c>
      <c r="AK132" s="19">
        <f t="shared" si="19"/>
        <v>8.1419420921274724E-4</v>
      </c>
      <c r="AL132" s="19">
        <f t="shared" si="19"/>
        <v>3.7505930201103669E-4</v>
      </c>
      <c r="AM132" s="19">
        <f t="shared" si="19"/>
        <v>3.5136991411275102E-4</v>
      </c>
      <c r="AN132" s="19">
        <f t="shared" si="19"/>
        <v>6.4559723475365101E-4</v>
      </c>
      <c r="AO132" s="19">
        <f t="shared" si="19"/>
        <v>1.4894305363693074E-3</v>
      </c>
      <c r="AP132" s="19">
        <f t="shared" si="19"/>
        <v>1.5618954617105192E-3</v>
      </c>
      <c r="AQ132" s="19">
        <f t="shared" si="19"/>
        <v>4.6559166036182157E-3</v>
      </c>
      <c r="AR132" s="19">
        <f t="shared" si="19"/>
        <v>1.3032162795126301E-3</v>
      </c>
      <c r="AS132" s="19">
        <f t="shared" si="19"/>
        <v>6.5121093000761914E-4</v>
      </c>
      <c r="AT132" s="19">
        <f t="shared" si="19"/>
        <v>8.0713419227747979E-4</v>
      </c>
      <c r="AU132" s="19">
        <f t="shared" si="19"/>
        <v>5.1756044118749715E-4</v>
      </c>
      <c r="AV132" s="19">
        <f t="shared" si="19"/>
        <v>2.382537827146961E-4</v>
      </c>
      <c r="AW132" s="19">
        <f t="shared" si="19"/>
        <v>2.1278278238186769E-4</v>
      </c>
      <c r="AX132" s="19">
        <f t="shared" si="19"/>
        <v>1.04662424627433E-3</v>
      </c>
      <c r="AY132" s="19">
        <f t="shared" si="19"/>
        <v>8.7189896918807709E-4</v>
      </c>
      <c r="AZ132" s="19">
        <f t="shared" si="19"/>
        <v>6.1051610549747032E-4</v>
      </c>
      <c r="BA132" s="19">
        <f t="shared" si="19"/>
        <v>1.7680709868871344E-3</v>
      </c>
      <c r="BB132" s="19">
        <f t="shared" si="19"/>
        <v>1.2504601929174692E-3</v>
      </c>
      <c r="BC132" s="19">
        <f t="shared" si="19"/>
        <v>1.296381623329087E-3</v>
      </c>
      <c r="BD132" s="19">
        <f t="shared" si="19"/>
        <v>4.0936612061541781E-4</v>
      </c>
      <c r="BE132" s="19">
        <f t="shared" si="19"/>
        <v>3.0495542994006474E-3</v>
      </c>
      <c r="BF132" s="19">
        <f t="shared" si="19"/>
        <v>3.0162427985734579E-3</v>
      </c>
      <c r="BG132" s="19">
        <f t="shared" si="19"/>
        <v>3.6864761659671143E-3</v>
      </c>
      <c r="BH132" s="19">
        <f t="shared" si="19"/>
        <v>1.233056226233951E-3</v>
      </c>
      <c r="BI132" s="19">
        <f t="shared" si="19"/>
        <v>4.9572925676013234E-4</v>
      </c>
      <c r="BJ132" s="19">
        <f t="shared" si="19"/>
        <v>1.0381900621283776E-3</v>
      </c>
      <c r="BK132" s="19">
        <f t="shared" si="19"/>
        <v>1.6830215889032971E-2</v>
      </c>
      <c r="BL132" s="19">
        <f t="shared" si="19"/>
        <v>7.4172792170369803E-2</v>
      </c>
      <c r="BM132" s="19">
        <f t="shared" si="19"/>
        <v>9.1877847961436884E-3</v>
      </c>
      <c r="BN132" s="19">
        <f t="shared" si="19"/>
        <v>1.7300737443439898E-3</v>
      </c>
      <c r="BO132" s="19">
        <f t="shared" si="19"/>
        <v>3.2325134801590091E-3</v>
      </c>
      <c r="BP132" s="19">
        <f t="shared" si="19"/>
        <v>0</v>
      </c>
      <c r="BQ132" s="19" t="e">
        <f t="shared" si="19"/>
        <v>#DIV/0!</v>
      </c>
    </row>
    <row r="133" spans="1:69" x14ac:dyDescent="0.35">
      <c r="E133" t="str">
        <f t="shared" si="12"/>
        <v>ISIC 94</v>
      </c>
      <c r="F133" s="19">
        <f t="shared" si="4"/>
        <v>1.4127415986261583E-3</v>
      </c>
      <c r="G133" s="19">
        <f t="shared" si="19"/>
        <v>6.7210048698105066E-4</v>
      </c>
      <c r="H133" s="19">
        <f t="shared" si="19"/>
        <v>2.8878562517838649E-3</v>
      </c>
      <c r="I133" s="19">
        <f t="shared" si="19"/>
        <v>9.0328854388686212E-4</v>
      </c>
      <c r="J133" s="19">
        <f t="shared" si="19"/>
        <v>9.3074953443858304E-4</v>
      </c>
      <c r="K133" s="19">
        <f t="shared" si="19"/>
        <v>8.926635183601748E-4</v>
      </c>
      <c r="L133" s="19">
        <f t="shared" si="19"/>
        <v>6.0159049941681687E-4</v>
      </c>
      <c r="M133" s="19">
        <f t="shared" si="19"/>
        <v>6.748375911106658E-4</v>
      </c>
      <c r="N133" s="19">
        <f t="shared" si="19"/>
        <v>1.4987388576503725E-3</v>
      </c>
      <c r="O133" s="19">
        <f t="shared" si="19"/>
        <v>1.1022087743797694E-3</v>
      </c>
      <c r="P133" s="19">
        <f t="shared" si="19"/>
        <v>1.2385783159043285E-3</v>
      </c>
      <c r="Q133" s="19">
        <f t="shared" si="19"/>
        <v>8.6510547722907062E-4</v>
      </c>
      <c r="R133" s="19">
        <f t="shared" si="19"/>
        <v>7.0184331947890206E-4</v>
      </c>
      <c r="S133" s="19">
        <f t="shared" si="19"/>
        <v>1.2301608625680434E-3</v>
      </c>
      <c r="T133" s="19">
        <f t="shared" si="19"/>
        <v>1.2475289902993125E-3</v>
      </c>
      <c r="U133" s="19">
        <f t="shared" si="19"/>
        <v>6.1675219094406973E-4</v>
      </c>
      <c r="V133" s="19">
        <f t="shared" si="19"/>
        <v>4.892747515420849E-4</v>
      </c>
      <c r="W133" s="19">
        <f t="shared" si="19"/>
        <v>7.4223265038851377E-4</v>
      </c>
      <c r="X133" s="19">
        <f t="shared" si="19"/>
        <v>5.9108899055149101E-4</v>
      </c>
      <c r="Y133" s="19">
        <f t="shared" si="19"/>
        <v>3.4854692619578996E-4</v>
      </c>
      <c r="Z133" s="19">
        <f t="shared" si="19"/>
        <v>6.0080963165930255E-4</v>
      </c>
      <c r="AA133" s="19">
        <f t="shared" si="19"/>
        <v>1.0454646443431431E-3</v>
      </c>
      <c r="AB133" s="19">
        <f t="shared" si="19"/>
        <v>7.6085037571285328E-4</v>
      </c>
      <c r="AC133" s="19">
        <f t="shared" si="19"/>
        <v>1.5946736942400422E-3</v>
      </c>
      <c r="AD133" s="19">
        <f t="shared" si="19"/>
        <v>1.9902409787685912E-3</v>
      </c>
      <c r="AE133" s="19">
        <f t="shared" si="19"/>
        <v>2.1247974085548313E-3</v>
      </c>
      <c r="AF133" s="19">
        <f t="shared" si="19"/>
        <v>8.0039807627597698E-4</v>
      </c>
      <c r="AG133" s="19">
        <f t="shared" si="19"/>
        <v>2.0772544367202174E-3</v>
      </c>
      <c r="AH133" s="19">
        <f t="shared" si="19"/>
        <v>1.3379313873749306E-3</v>
      </c>
      <c r="AI133" s="19">
        <f t="shared" si="19"/>
        <v>1.9863765545910504E-3</v>
      </c>
      <c r="AJ133" s="19">
        <f t="shared" si="19"/>
        <v>9.4970163668663067E-4</v>
      </c>
      <c r="AK133" s="19">
        <f t="shared" si="19"/>
        <v>8.4550621846667551E-4</v>
      </c>
      <c r="AL133" s="19">
        <f t="shared" si="19"/>
        <v>2.8366111159467729E-4</v>
      </c>
      <c r="AM133" s="19">
        <f t="shared" si="19"/>
        <v>1.5684154514345107E-3</v>
      </c>
      <c r="AN133" s="19">
        <f t="shared" si="19"/>
        <v>8.7338236875637528E-4</v>
      </c>
      <c r="AO133" s="19">
        <f t="shared" si="19"/>
        <v>9.4646992333137123E-4</v>
      </c>
      <c r="AP133" s="19">
        <f t="shared" si="19"/>
        <v>1.4415974222575687E-3</v>
      </c>
      <c r="AQ133" s="19">
        <f t="shared" si="19"/>
        <v>1.0517206788444851E-3</v>
      </c>
      <c r="AR133" s="19">
        <f t="shared" si="19"/>
        <v>1.1789683984752156E-3</v>
      </c>
      <c r="AS133" s="19">
        <f t="shared" si="19"/>
        <v>1.0834016040410525E-3</v>
      </c>
      <c r="AT133" s="19">
        <f t="shared" si="19"/>
        <v>1.202841380144527E-3</v>
      </c>
      <c r="AU133" s="19">
        <f t="shared" si="19"/>
        <v>1.2823417296262941E-3</v>
      </c>
      <c r="AV133" s="19">
        <f t="shared" si="19"/>
        <v>1.9018993134471271E-3</v>
      </c>
      <c r="AW133" s="19">
        <f t="shared" si="19"/>
        <v>2.319943868525087E-4</v>
      </c>
      <c r="AX133" s="19">
        <f t="shared" si="19"/>
        <v>2.1536756319796386E-3</v>
      </c>
      <c r="AY133" s="19">
        <f t="shared" si="19"/>
        <v>2.2986973106908213E-3</v>
      </c>
      <c r="AZ133" s="19">
        <f t="shared" si="19"/>
        <v>1.6956053734994946E-3</v>
      </c>
      <c r="BA133" s="19">
        <f t="shared" si="19"/>
        <v>2.8570218781994996E-3</v>
      </c>
      <c r="BB133" s="19">
        <f t="shared" si="19"/>
        <v>2.8097753358055141E-3</v>
      </c>
      <c r="BC133" s="19">
        <f t="shared" si="19"/>
        <v>9.5144355762247679E-4</v>
      </c>
      <c r="BD133" s="19">
        <f t="shared" si="19"/>
        <v>2.057986735855534E-3</v>
      </c>
      <c r="BE133" s="19">
        <f t="shared" si="19"/>
        <v>1.1105330831062538E-3</v>
      </c>
      <c r="BF133" s="19">
        <f t="shared" si="19"/>
        <v>2.0737737314837912E-3</v>
      </c>
      <c r="BG133" s="19">
        <f t="shared" si="19"/>
        <v>5.2240714000619144E-4</v>
      </c>
      <c r="BH133" s="19">
        <f t="shared" si="19"/>
        <v>5.099371711443447E-4</v>
      </c>
      <c r="BI133" s="19">
        <f t="shared" si="19"/>
        <v>1.9346006304538632E-3</v>
      </c>
      <c r="BJ133" s="19">
        <f t="shared" si="19"/>
        <v>1.1107973867162267E-3</v>
      </c>
      <c r="BK133" s="19">
        <f t="shared" si="19"/>
        <v>1.3330845230263282E-3</v>
      </c>
      <c r="BL133" s="19">
        <f t="shared" si="19"/>
        <v>1.9397997121857451E-3</v>
      </c>
      <c r="BM133" s="19">
        <f t="shared" si="19"/>
        <v>1.4802043458825527E-2</v>
      </c>
      <c r="BN133" s="19">
        <f t="shared" si="19"/>
        <v>1.3055521111164643E-3</v>
      </c>
      <c r="BO133" s="19">
        <f t="shared" si="19"/>
        <v>2.1016335153416373E-3</v>
      </c>
      <c r="BP133" s="19">
        <f t="shared" si="19"/>
        <v>0</v>
      </c>
      <c r="BQ133" s="19" t="e">
        <f t="shared" si="19"/>
        <v>#DIV/0!</v>
      </c>
    </row>
    <row r="134" spans="1:69" x14ac:dyDescent="0.35">
      <c r="E134" t="str">
        <f t="shared" si="12"/>
        <v>ISIC 95</v>
      </c>
      <c r="F134" s="19">
        <f t="shared" si="4"/>
        <v>6.9552603445138708E-5</v>
      </c>
      <c r="G134" s="19">
        <f t="shared" si="19"/>
        <v>8.2277663025750981E-4</v>
      </c>
      <c r="H134" s="19">
        <f t="shared" si="19"/>
        <v>4.5169855975986375E-3</v>
      </c>
      <c r="I134" s="19">
        <f t="shared" si="19"/>
        <v>3.9862081200815741E-4</v>
      </c>
      <c r="J134" s="19">
        <f t="shared" si="19"/>
        <v>5.1999573194322162E-4</v>
      </c>
      <c r="K134" s="19">
        <f t="shared" si="19"/>
        <v>6.247873983757172E-4</v>
      </c>
      <c r="L134" s="19">
        <f t="shared" si="19"/>
        <v>6.1533241437811473E-4</v>
      </c>
      <c r="M134" s="19">
        <f t="shared" si="19"/>
        <v>4.3970717058588657E-4</v>
      </c>
      <c r="N134" s="19">
        <f t="shared" si="19"/>
        <v>8.9492840711041419E-4</v>
      </c>
      <c r="O134" s="19">
        <f t="shared" si="19"/>
        <v>4.5672292271706276E-4</v>
      </c>
      <c r="P134" s="19">
        <f t="shared" si="19"/>
        <v>3.261233017457028E-4</v>
      </c>
      <c r="Q134" s="19">
        <f t="shared" si="19"/>
        <v>3.692728892525959E-4</v>
      </c>
      <c r="R134" s="19">
        <f t="shared" si="19"/>
        <v>5.1007486315920655E-4</v>
      </c>
      <c r="S134" s="19">
        <f t="shared" si="19"/>
        <v>7.405222501162751E-4</v>
      </c>
      <c r="T134" s="19">
        <f t="shared" si="19"/>
        <v>4.1100422785927422E-4</v>
      </c>
      <c r="U134" s="19">
        <f t="shared" si="19"/>
        <v>2.8731358923496587E-4</v>
      </c>
      <c r="V134" s="19">
        <f t="shared" si="19"/>
        <v>7.8471088701061067E-4</v>
      </c>
      <c r="W134" s="19">
        <f t="shared" si="19"/>
        <v>9.1338728015768935E-4</v>
      </c>
      <c r="X134" s="19">
        <f t="shared" si="19"/>
        <v>5.6933512582425024E-4</v>
      </c>
      <c r="Y134" s="19">
        <f t="shared" si="19"/>
        <v>7.2151825136254979E-4</v>
      </c>
      <c r="Z134" s="19">
        <f t="shared" si="19"/>
        <v>7.0908069859694175E-4</v>
      </c>
      <c r="AA134" s="19">
        <f t="shared" si="19"/>
        <v>1.8315170577605153E-3</v>
      </c>
      <c r="AB134" s="19">
        <f t="shared" si="19"/>
        <v>1.5865799025922124E-3</v>
      </c>
      <c r="AC134" s="19">
        <f t="shared" si="19"/>
        <v>3.9206344734363246E-4</v>
      </c>
      <c r="AD134" s="19">
        <f t="shared" si="19"/>
        <v>1.3411234673262439E-3</v>
      </c>
      <c r="AE134" s="19">
        <f t="shared" si="19"/>
        <v>5.2962229298470181E-4</v>
      </c>
      <c r="AF134" s="19">
        <f t="shared" si="19"/>
        <v>2.5038646290876195E-4</v>
      </c>
      <c r="AG134" s="19">
        <f t="shared" si="19"/>
        <v>3.6179575958327382E-4</v>
      </c>
      <c r="AH134" s="19">
        <f t="shared" si="19"/>
        <v>8.5202587704978183E-4</v>
      </c>
      <c r="AI134" s="19">
        <f t="shared" si="19"/>
        <v>9.8617284538890233E-4</v>
      </c>
      <c r="AJ134" s="19">
        <f t="shared" si="19"/>
        <v>4.4830050724419207E-4</v>
      </c>
      <c r="AK134" s="19">
        <f t="shared" si="19"/>
        <v>4.9148378923181643E-4</v>
      </c>
      <c r="AL134" s="19">
        <f t="shared" si="19"/>
        <v>1.0718972010791187E-3</v>
      </c>
      <c r="AM134" s="19">
        <f t="shared" si="19"/>
        <v>4.1342944103527583E-4</v>
      </c>
      <c r="AN134" s="19">
        <f t="shared" si="19"/>
        <v>4.9478931673112715E-4</v>
      </c>
      <c r="AO134" s="19">
        <f t="shared" si="19"/>
        <v>6.6521720495664168E-4</v>
      </c>
      <c r="AP134" s="19">
        <f t="shared" si="19"/>
        <v>5.4247206392561481E-4</v>
      </c>
      <c r="AQ134" s="19">
        <f t="shared" si="19"/>
        <v>2.7334424293112051E-3</v>
      </c>
      <c r="AR134" s="19">
        <f t="shared" si="19"/>
        <v>1.4182432906478329E-3</v>
      </c>
      <c r="AS134" s="19">
        <f t="shared" si="19"/>
        <v>1.3620824586179172E-3</v>
      </c>
      <c r="AT134" s="19">
        <f t="shared" si="19"/>
        <v>9.5742580758580154E-4</v>
      </c>
      <c r="AU134" s="19">
        <f t="shared" si="19"/>
        <v>7.9308623106248677E-4</v>
      </c>
      <c r="AV134" s="19">
        <f t="shared" si="19"/>
        <v>9.8794042078160973E-4</v>
      </c>
      <c r="AW134" s="19">
        <f t="shared" si="19"/>
        <v>1.9626349485405927E-4</v>
      </c>
      <c r="AX134" s="19">
        <f t="shared" si="19"/>
        <v>1.1284253816185878E-3</v>
      </c>
      <c r="AY134" s="19">
        <f t="shared" si="19"/>
        <v>6.0504300911540698E-4</v>
      </c>
      <c r="AZ134" s="19">
        <f t="shared" si="19"/>
        <v>8.8341961809311389E-4</v>
      </c>
      <c r="BA134" s="19">
        <f t="shared" si="19"/>
        <v>7.8944025581828277E-4</v>
      </c>
      <c r="BB134" s="19">
        <f t="shared" si="19"/>
        <v>9.9707267968168387E-4</v>
      </c>
      <c r="BC134" s="19">
        <f t="shared" si="19"/>
        <v>6.462361020143874E-4</v>
      </c>
      <c r="BD134" s="19">
        <f t="shared" si="19"/>
        <v>1.8190891664215754E-4</v>
      </c>
      <c r="BE134" s="19">
        <f t="shared" si="19"/>
        <v>7.4146461092166379E-4</v>
      </c>
      <c r="BF134" s="19">
        <f t="shared" si="19"/>
        <v>5.9160654607997123E-4</v>
      </c>
      <c r="BG134" s="19">
        <f t="shared" si="19"/>
        <v>1.1854575869814947E-3</v>
      </c>
      <c r="BH134" s="19">
        <f t="shared" si="19"/>
        <v>6.8979241790094459E-4</v>
      </c>
      <c r="BI134" s="19">
        <f t="shared" si="19"/>
        <v>5.7998308402080459E-4</v>
      </c>
      <c r="BJ134" s="19">
        <f t="shared" si="19"/>
        <v>5.5313526209039914E-4</v>
      </c>
      <c r="BK134" s="19">
        <f t="shared" si="19"/>
        <v>8.2394099795936641E-4</v>
      </c>
      <c r="BL134" s="19">
        <f t="shared" si="19"/>
        <v>4.9111445147669941E-4</v>
      </c>
      <c r="BM134" s="19">
        <f t="shared" si="19"/>
        <v>7.3269213282316128E-4</v>
      </c>
      <c r="BN134" s="19">
        <f t="shared" si="19"/>
        <v>2.6252812702635034E-2</v>
      </c>
      <c r="BO134" s="19">
        <f t="shared" ref="G134:BQ137" si="20">BO63/BO$69</f>
        <v>3.9425738346045438E-4</v>
      </c>
      <c r="BP134" s="19">
        <f t="shared" si="20"/>
        <v>0</v>
      </c>
      <c r="BQ134" s="19" t="e">
        <f t="shared" si="20"/>
        <v>#DIV/0!</v>
      </c>
    </row>
    <row r="135" spans="1:69" x14ac:dyDescent="0.35">
      <c r="E135" t="str">
        <f t="shared" si="12"/>
        <v>ISIC 96</v>
      </c>
      <c r="F135" s="19">
        <f t="shared" si="4"/>
        <v>1.4777094234305819E-4</v>
      </c>
      <c r="G135" s="19">
        <f t="shared" si="20"/>
        <v>1.3242523014719786E-4</v>
      </c>
      <c r="H135" s="19">
        <f t="shared" si="20"/>
        <v>1.1969931659948111E-3</v>
      </c>
      <c r="I135" s="19">
        <f t="shared" si="20"/>
        <v>7.6089220808584434E-4</v>
      </c>
      <c r="J135" s="19">
        <f t="shared" si="20"/>
        <v>4.8220953441991803E-4</v>
      </c>
      <c r="K135" s="19">
        <f t="shared" si="20"/>
        <v>6.2175619563711285E-4</v>
      </c>
      <c r="L135" s="19">
        <f t="shared" si="20"/>
        <v>2.2071890573640123E-4</v>
      </c>
      <c r="M135" s="19">
        <f t="shared" si="20"/>
        <v>3.7872634589234679E-4</v>
      </c>
      <c r="N135" s="19">
        <f t="shared" si="20"/>
        <v>9.4416260784156974E-4</v>
      </c>
      <c r="O135" s="19">
        <f t="shared" si="20"/>
        <v>2.997843782168639E-4</v>
      </c>
      <c r="P135" s="19">
        <f t="shared" si="20"/>
        <v>5.6721103506592898E-4</v>
      </c>
      <c r="Q135" s="19">
        <f t="shared" si="20"/>
        <v>5.3046377051676379E-4</v>
      </c>
      <c r="R135" s="19">
        <f t="shared" si="20"/>
        <v>4.1442140329817903E-4</v>
      </c>
      <c r="S135" s="19">
        <f t="shared" si="20"/>
        <v>4.9519758293717245E-4</v>
      </c>
      <c r="T135" s="19">
        <f t="shared" si="20"/>
        <v>4.2229803495586892E-4</v>
      </c>
      <c r="U135" s="19">
        <f t="shared" si="20"/>
        <v>3.3370944784914119E-4</v>
      </c>
      <c r="V135" s="19">
        <f t="shared" si="20"/>
        <v>5.2206948570957641E-4</v>
      </c>
      <c r="W135" s="19">
        <f t="shared" si="20"/>
        <v>5.0402775328708374E-4</v>
      </c>
      <c r="X135" s="19">
        <f t="shared" si="20"/>
        <v>3.84134699930391E-4</v>
      </c>
      <c r="Y135" s="19">
        <f t="shared" si="20"/>
        <v>2.2943317754543647E-4</v>
      </c>
      <c r="Z135" s="19">
        <f t="shared" si="20"/>
        <v>3.6262381660145124E-4</v>
      </c>
      <c r="AA135" s="19">
        <f t="shared" si="20"/>
        <v>1.3833327716302683E-3</v>
      </c>
      <c r="AB135" s="19">
        <f t="shared" si="20"/>
        <v>3.9412252385422064E-4</v>
      </c>
      <c r="AC135" s="19">
        <f t="shared" si="20"/>
        <v>5.9089928740536999E-4</v>
      </c>
      <c r="AD135" s="19">
        <f t="shared" si="20"/>
        <v>1.2652995929759948E-3</v>
      </c>
      <c r="AE135" s="19">
        <f t="shared" si="20"/>
        <v>3.2439972006526058E-3</v>
      </c>
      <c r="AF135" s="19">
        <f t="shared" si="20"/>
        <v>3.8594482492828203E-4</v>
      </c>
      <c r="AG135" s="19">
        <f t="shared" si="20"/>
        <v>5.5380669852599649E-4</v>
      </c>
      <c r="AH135" s="19">
        <f t="shared" si="20"/>
        <v>5.342434359309619E-4</v>
      </c>
      <c r="AI135" s="19">
        <f t="shared" si="20"/>
        <v>7.1923753046230132E-4</v>
      </c>
      <c r="AJ135" s="19">
        <f t="shared" si="20"/>
        <v>1.4283686656727356E-3</v>
      </c>
      <c r="AK135" s="19">
        <f t="shared" si="20"/>
        <v>7.1435644148687134E-4</v>
      </c>
      <c r="AL135" s="19">
        <f t="shared" si="20"/>
        <v>8.799693786740964E-4</v>
      </c>
      <c r="AM135" s="19">
        <f t="shared" si="20"/>
        <v>5.6639790459197333E-4</v>
      </c>
      <c r="AN135" s="19">
        <f t="shared" si="20"/>
        <v>6.9021030737283283E-4</v>
      </c>
      <c r="AO135" s="19">
        <f t="shared" si="20"/>
        <v>3.4414106290533639E-3</v>
      </c>
      <c r="AP135" s="19">
        <f t="shared" si="20"/>
        <v>4.1135992339375613E-4</v>
      </c>
      <c r="AQ135" s="19">
        <f t="shared" si="20"/>
        <v>1.2717658158953001E-3</v>
      </c>
      <c r="AR135" s="19">
        <f t="shared" si="20"/>
        <v>1.0950785277344388E-3</v>
      </c>
      <c r="AS135" s="19">
        <f t="shared" si="20"/>
        <v>8.685459677745213E-4</v>
      </c>
      <c r="AT135" s="19">
        <f t="shared" si="20"/>
        <v>3.547057256698799E-4</v>
      </c>
      <c r="AU135" s="19">
        <f t="shared" si="20"/>
        <v>5.1562474833710291E-4</v>
      </c>
      <c r="AV135" s="19">
        <f t="shared" si="20"/>
        <v>1.8659010499475639E-4</v>
      </c>
      <c r="AW135" s="19">
        <f t="shared" si="20"/>
        <v>1.3971842877613991E-4</v>
      </c>
      <c r="AX135" s="19">
        <f t="shared" si="20"/>
        <v>2.6295159698827147E-3</v>
      </c>
      <c r="AY135" s="19">
        <f t="shared" si="20"/>
        <v>1.5781826872525836E-3</v>
      </c>
      <c r="AZ135" s="19">
        <f t="shared" si="20"/>
        <v>9.5998105538414871E-4</v>
      </c>
      <c r="BA135" s="19">
        <f t="shared" si="20"/>
        <v>4.1684968046875343E-3</v>
      </c>
      <c r="BB135" s="19">
        <f t="shared" si="20"/>
        <v>3.9829259925485867E-3</v>
      </c>
      <c r="BC135" s="19">
        <f t="shared" si="20"/>
        <v>4.7124412996146225E-3</v>
      </c>
      <c r="BD135" s="19">
        <f t="shared" si="20"/>
        <v>1.7665771783752652E-3</v>
      </c>
      <c r="BE135" s="19">
        <f t="shared" si="20"/>
        <v>6.3557422768640752E-3</v>
      </c>
      <c r="BF135" s="19">
        <f t="shared" si="20"/>
        <v>3.090126862168118E-3</v>
      </c>
      <c r="BG135" s="19">
        <f t="shared" si="20"/>
        <v>9.4959270432756445E-4</v>
      </c>
      <c r="BH135" s="19">
        <f t="shared" si="20"/>
        <v>7.4323830633824363E-4</v>
      </c>
      <c r="BI135" s="19">
        <f t="shared" si="20"/>
        <v>4.285264943059669E-3</v>
      </c>
      <c r="BJ135" s="19">
        <f t="shared" si="20"/>
        <v>3.4948562266979384E-3</v>
      </c>
      <c r="BK135" s="19">
        <f t="shared" si="20"/>
        <v>2.8078057087503674E-3</v>
      </c>
      <c r="BL135" s="19">
        <f t="shared" si="20"/>
        <v>5.0148509378176295E-3</v>
      </c>
      <c r="BM135" s="19">
        <f t="shared" si="20"/>
        <v>2.8188906401094374E-3</v>
      </c>
      <c r="BN135" s="19">
        <f t="shared" si="20"/>
        <v>3.4830519116900227E-4</v>
      </c>
      <c r="BO135" s="19">
        <f t="shared" si="20"/>
        <v>5.4511508666713809E-2</v>
      </c>
      <c r="BP135" s="19">
        <f t="shared" si="20"/>
        <v>0</v>
      </c>
      <c r="BQ135" s="19" t="e">
        <f t="shared" si="20"/>
        <v>#DIV/0!</v>
      </c>
    </row>
    <row r="136" spans="1:69" x14ac:dyDescent="0.35">
      <c r="E136" t="str">
        <f t="shared" si="12"/>
        <v>ISIC 97-98</v>
      </c>
      <c r="F136" s="19">
        <f t="shared" si="4"/>
        <v>0</v>
      </c>
      <c r="G136" s="19">
        <f t="shared" si="20"/>
        <v>2.8310137342365697E-4</v>
      </c>
      <c r="H136" s="19">
        <f t="shared" si="20"/>
        <v>0</v>
      </c>
      <c r="I136" s="19">
        <f t="shared" si="20"/>
        <v>0</v>
      </c>
      <c r="J136" s="19">
        <f t="shared" si="20"/>
        <v>0</v>
      </c>
      <c r="K136" s="19">
        <f t="shared" si="20"/>
        <v>0</v>
      </c>
      <c r="L136" s="19">
        <f t="shared" si="20"/>
        <v>0</v>
      </c>
      <c r="M136" s="19">
        <f t="shared" si="20"/>
        <v>0</v>
      </c>
      <c r="N136" s="19">
        <f t="shared" si="20"/>
        <v>0</v>
      </c>
      <c r="O136" s="19">
        <f t="shared" si="20"/>
        <v>0</v>
      </c>
      <c r="P136" s="19">
        <f t="shared" si="20"/>
        <v>0</v>
      </c>
      <c r="Q136" s="19">
        <f t="shared" si="20"/>
        <v>0</v>
      </c>
      <c r="R136" s="19">
        <f t="shared" si="20"/>
        <v>0</v>
      </c>
      <c r="S136" s="19">
        <f t="shared" si="20"/>
        <v>0</v>
      </c>
      <c r="T136" s="19">
        <f t="shared" si="20"/>
        <v>0</v>
      </c>
      <c r="U136" s="19">
        <f t="shared" si="20"/>
        <v>0</v>
      </c>
      <c r="V136" s="19">
        <f t="shared" si="20"/>
        <v>0</v>
      </c>
      <c r="W136" s="19">
        <f t="shared" si="20"/>
        <v>0</v>
      </c>
      <c r="X136" s="19">
        <f t="shared" si="20"/>
        <v>0</v>
      </c>
      <c r="Y136" s="19">
        <f t="shared" si="20"/>
        <v>0</v>
      </c>
      <c r="Z136" s="19">
        <f t="shared" si="20"/>
        <v>0</v>
      </c>
      <c r="AA136" s="19">
        <f t="shared" si="20"/>
        <v>0</v>
      </c>
      <c r="AB136" s="19">
        <f t="shared" si="20"/>
        <v>0</v>
      </c>
      <c r="AC136" s="19">
        <f t="shared" si="20"/>
        <v>0</v>
      </c>
      <c r="AD136" s="19">
        <f t="shared" si="20"/>
        <v>0</v>
      </c>
      <c r="AE136" s="19">
        <f t="shared" si="20"/>
        <v>0</v>
      </c>
      <c r="AF136" s="19">
        <f t="shared" si="20"/>
        <v>3.8048076742943162E-5</v>
      </c>
      <c r="AG136" s="19">
        <f t="shared" si="20"/>
        <v>0</v>
      </c>
      <c r="AH136" s="19">
        <f t="shared" si="20"/>
        <v>0</v>
      </c>
      <c r="AI136" s="19">
        <f t="shared" si="20"/>
        <v>0</v>
      </c>
      <c r="AJ136" s="19">
        <f t="shared" si="20"/>
        <v>0</v>
      </c>
      <c r="AK136" s="19">
        <f t="shared" si="20"/>
        <v>0</v>
      </c>
      <c r="AL136" s="19">
        <f t="shared" si="20"/>
        <v>0</v>
      </c>
      <c r="AM136" s="19">
        <f t="shared" si="20"/>
        <v>6.9728357352203324E-5</v>
      </c>
      <c r="AN136" s="19">
        <f t="shared" si="20"/>
        <v>0</v>
      </c>
      <c r="AO136" s="19">
        <f t="shared" si="20"/>
        <v>2.0626890076174936E-6</v>
      </c>
      <c r="AP136" s="19">
        <f t="shared" si="20"/>
        <v>0</v>
      </c>
      <c r="AQ136" s="19">
        <f t="shared" si="20"/>
        <v>0</v>
      </c>
      <c r="AR136" s="19">
        <f t="shared" si="20"/>
        <v>0</v>
      </c>
      <c r="AS136" s="19">
        <f t="shared" si="20"/>
        <v>0</v>
      </c>
      <c r="AT136" s="19">
        <f t="shared" si="20"/>
        <v>0</v>
      </c>
      <c r="AU136" s="19">
        <f t="shared" si="20"/>
        <v>0</v>
      </c>
      <c r="AV136" s="19">
        <f t="shared" si="20"/>
        <v>0</v>
      </c>
      <c r="AW136" s="19">
        <f t="shared" si="20"/>
        <v>2.1859049464426366E-6</v>
      </c>
      <c r="AX136" s="19">
        <f t="shared" si="20"/>
        <v>0</v>
      </c>
      <c r="AY136" s="19">
        <f t="shared" si="20"/>
        <v>7.5215455201109883E-6</v>
      </c>
      <c r="AZ136" s="19">
        <f t="shared" si="20"/>
        <v>6.5846427693618722E-7</v>
      </c>
      <c r="BA136" s="19">
        <f t="shared" si="20"/>
        <v>0</v>
      </c>
      <c r="BB136" s="19">
        <f t="shared" si="20"/>
        <v>0</v>
      </c>
      <c r="BC136" s="19">
        <f t="shared" si="20"/>
        <v>0</v>
      </c>
      <c r="BD136" s="19">
        <f t="shared" si="20"/>
        <v>6.004415412602465E-5</v>
      </c>
      <c r="BE136" s="19">
        <f t="shared" si="20"/>
        <v>1.7344201425068158E-5</v>
      </c>
      <c r="BF136" s="19">
        <f t="shared" si="20"/>
        <v>2.4432207513232247E-5</v>
      </c>
      <c r="BG136" s="19">
        <f t="shared" si="20"/>
        <v>6.0755619401183826E-4</v>
      </c>
      <c r="BH136" s="19">
        <f t="shared" si="20"/>
        <v>7.8468014844338709E-4</v>
      </c>
      <c r="BI136" s="19">
        <f t="shared" si="20"/>
        <v>1.8228405779009024E-4</v>
      </c>
      <c r="BJ136" s="19">
        <f t="shared" si="20"/>
        <v>4.2182666122614717E-4</v>
      </c>
      <c r="BK136" s="19">
        <f t="shared" si="20"/>
        <v>5.1631098717392172E-5</v>
      </c>
      <c r="BL136" s="19">
        <f t="shared" si="20"/>
        <v>1.6512911138105444E-4</v>
      </c>
      <c r="BM136" s="19">
        <f t="shared" si="20"/>
        <v>3.6987861498162992E-5</v>
      </c>
      <c r="BN136" s="19">
        <f t="shared" si="20"/>
        <v>0</v>
      </c>
      <c r="BO136" s="19">
        <f t="shared" si="20"/>
        <v>0</v>
      </c>
      <c r="BP136" s="19">
        <f t="shared" si="20"/>
        <v>0</v>
      </c>
      <c r="BQ136" s="19" t="e">
        <f t="shared" si="20"/>
        <v>#DIV/0!</v>
      </c>
    </row>
    <row r="137" spans="1:69" x14ac:dyDescent="0.35">
      <c r="E137" t="str">
        <f t="shared" si="12"/>
        <v>ISIC 99</v>
      </c>
      <c r="F137" s="19">
        <f t="shared" si="4"/>
        <v>0</v>
      </c>
      <c r="G137" s="19">
        <f t="shared" si="20"/>
        <v>0</v>
      </c>
      <c r="H137" s="19">
        <f t="shared" si="20"/>
        <v>0</v>
      </c>
      <c r="I137" s="19">
        <f t="shared" si="20"/>
        <v>0</v>
      </c>
      <c r="J137" s="19">
        <f t="shared" si="20"/>
        <v>0</v>
      </c>
      <c r="K137" s="19">
        <f t="shared" si="20"/>
        <v>0</v>
      </c>
      <c r="L137" s="19">
        <f t="shared" si="20"/>
        <v>0</v>
      </c>
      <c r="M137" s="19">
        <f t="shared" si="20"/>
        <v>0</v>
      </c>
      <c r="N137" s="19">
        <f t="shared" si="20"/>
        <v>0</v>
      </c>
      <c r="O137" s="19">
        <f t="shared" si="20"/>
        <v>0</v>
      </c>
      <c r="P137" s="19">
        <f t="shared" si="20"/>
        <v>0</v>
      </c>
      <c r="Q137" s="19">
        <f t="shared" si="20"/>
        <v>0</v>
      </c>
      <c r="R137" s="19">
        <f t="shared" si="20"/>
        <v>0</v>
      </c>
      <c r="S137" s="19">
        <f t="shared" si="20"/>
        <v>0</v>
      </c>
      <c r="T137" s="19">
        <f t="shared" si="20"/>
        <v>0</v>
      </c>
      <c r="U137" s="19">
        <f t="shared" si="20"/>
        <v>0</v>
      </c>
      <c r="V137" s="19">
        <f t="shared" si="20"/>
        <v>0</v>
      </c>
      <c r="W137" s="19">
        <f t="shared" si="20"/>
        <v>0</v>
      </c>
      <c r="X137" s="19">
        <f t="shared" si="20"/>
        <v>0</v>
      </c>
      <c r="Y137" s="19">
        <f t="shared" si="20"/>
        <v>0</v>
      </c>
      <c r="Z137" s="19">
        <f t="shared" si="20"/>
        <v>0</v>
      </c>
      <c r="AA137" s="19">
        <f t="shared" si="20"/>
        <v>0</v>
      </c>
      <c r="AB137" s="19">
        <f t="shared" si="20"/>
        <v>0</v>
      </c>
      <c r="AC137" s="19">
        <f t="shared" si="20"/>
        <v>0</v>
      </c>
      <c r="AD137" s="19">
        <f t="shared" si="20"/>
        <v>0</v>
      </c>
      <c r="AE137" s="19">
        <f t="shared" si="20"/>
        <v>0</v>
      </c>
      <c r="AF137" s="19">
        <f t="shared" si="20"/>
        <v>0</v>
      </c>
      <c r="AG137" s="19">
        <f t="shared" si="20"/>
        <v>0</v>
      </c>
      <c r="AH137" s="19">
        <f t="shared" si="20"/>
        <v>0</v>
      </c>
      <c r="AI137" s="19">
        <f t="shared" si="20"/>
        <v>0</v>
      </c>
      <c r="AJ137" s="19">
        <f t="shared" si="20"/>
        <v>0</v>
      </c>
      <c r="AK137" s="19">
        <f t="shared" si="20"/>
        <v>0</v>
      </c>
      <c r="AL137" s="19">
        <f t="shared" si="20"/>
        <v>0</v>
      </c>
      <c r="AM137" s="19">
        <f t="shared" si="20"/>
        <v>0</v>
      </c>
      <c r="AN137" s="19">
        <f t="shared" si="20"/>
        <v>0</v>
      </c>
      <c r="AO137" s="19">
        <f t="shared" si="20"/>
        <v>0</v>
      </c>
      <c r="AP137" s="19">
        <f t="shared" si="20"/>
        <v>0</v>
      </c>
      <c r="AQ137" s="19">
        <f t="shared" si="20"/>
        <v>0</v>
      </c>
      <c r="AR137" s="19">
        <f t="shared" si="20"/>
        <v>0</v>
      </c>
      <c r="AS137" s="19">
        <f t="shared" si="20"/>
        <v>0</v>
      </c>
      <c r="AT137" s="19">
        <f t="shared" si="20"/>
        <v>0</v>
      </c>
      <c r="AU137" s="19">
        <f t="shared" si="20"/>
        <v>0</v>
      </c>
      <c r="AV137" s="19">
        <f t="shared" si="20"/>
        <v>0</v>
      </c>
      <c r="AW137" s="19">
        <f t="shared" si="20"/>
        <v>0</v>
      </c>
      <c r="AX137" s="19">
        <f t="shared" si="20"/>
        <v>0</v>
      </c>
      <c r="AY137" s="19">
        <f t="shared" si="20"/>
        <v>0</v>
      </c>
      <c r="AZ137" s="19">
        <f t="shared" si="20"/>
        <v>0</v>
      </c>
      <c r="BA137" s="19">
        <f t="shared" si="20"/>
        <v>0</v>
      </c>
      <c r="BB137" s="19">
        <f t="shared" si="20"/>
        <v>0</v>
      </c>
      <c r="BC137" s="19">
        <f t="shared" si="20"/>
        <v>0</v>
      </c>
      <c r="BD137" s="19">
        <f t="shared" si="20"/>
        <v>0</v>
      </c>
      <c r="BE137" s="19">
        <f t="shared" si="20"/>
        <v>0</v>
      </c>
      <c r="BF137" s="19">
        <f t="shared" si="20"/>
        <v>0</v>
      </c>
      <c r="BG137" s="19">
        <f t="shared" si="20"/>
        <v>0</v>
      </c>
      <c r="BH137" s="19">
        <f t="shared" si="20"/>
        <v>0</v>
      </c>
      <c r="BI137" s="19">
        <f t="shared" si="20"/>
        <v>0</v>
      </c>
      <c r="BJ137" s="19">
        <f t="shared" si="20"/>
        <v>0</v>
      </c>
      <c r="BK137" s="19">
        <f t="shared" si="20"/>
        <v>0</v>
      </c>
      <c r="BL137" s="19">
        <f t="shared" si="20"/>
        <v>0</v>
      </c>
      <c r="BM137" s="19">
        <f t="shared" si="20"/>
        <v>0</v>
      </c>
      <c r="BN137" s="19">
        <f t="shared" si="20"/>
        <v>0</v>
      </c>
      <c r="BO137" s="19">
        <f t="shared" si="20"/>
        <v>0</v>
      </c>
      <c r="BP137" s="19">
        <f t="shared" si="20"/>
        <v>0</v>
      </c>
      <c r="BQ137" s="19" t="e">
        <f t="shared" si="20"/>
        <v>#DIV/0!</v>
      </c>
    </row>
    <row r="141" spans="1:69" x14ac:dyDescent="0.35">
      <c r="A141" t="s">
        <v>153</v>
      </c>
      <c r="F141" t="str">
        <f>F2</f>
        <v>ISIC 1</v>
      </c>
      <c r="G141" t="str">
        <f t="shared" ref="G141:BQ141" si="21">G2</f>
        <v>ISIC 2</v>
      </c>
      <c r="H141" t="str">
        <f t="shared" si="21"/>
        <v>ISIC 3</v>
      </c>
      <c r="I141" t="str">
        <f t="shared" si="21"/>
        <v>ISIC 05-09</v>
      </c>
      <c r="J141" t="str">
        <f t="shared" si="21"/>
        <v>ISIC 10-12</v>
      </c>
      <c r="K141" t="str">
        <f t="shared" si="21"/>
        <v>ISIC 13-15</v>
      </c>
      <c r="L141" t="str">
        <f t="shared" si="21"/>
        <v>ISIC 16</v>
      </c>
      <c r="M141" t="str">
        <f t="shared" si="21"/>
        <v>ISIC 17</v>
      </c>
      <c r="N141" t="str">
        <f t="shared" si="21"/>
        <v>ISIC 18</v>
      </c>
      <c r="O141" t="str">
        <f t="shared" si="21"/>
        <v>ISIC 19</v>
      </c>
      <c r="P141" t="str">
        <f t="shared" si="21"/>
        <v>ISIC 20</v>
      </c>
      <c r="Q141" t="str">
        <f t="shared" si="21"/>
        <v>ISIC 21</v>
      </c>
      <c r="R141" t="str">
        <f t="shared" si="21"/>
        <v>ISIC 22</v>
      </c>
      <c r="S141" t="str">
        <f t="shared" si="21"/>
        <v>ISIC 23</v>
      </c>
      <c r="T141" t="str">
        <f t="shared" si="21"/>
        <v>ISIC 24</v>
      </c>
      <c r="U141" t="str">
        <f t="shared" si="21"/>
        <v>ISIC 25</v>
      </c>
      <c r="V141" t="str">
        <f t="shared" si="21"/>
        <v>ISIC 26</v>
      </c>
      <c r="W141" t="str">
        <f t="shared" si="21"/>
        <v>ISIC 27</v>
      </c>
      <c r="X141" t="str">
        <f t="shared" si="21"/>
        <v>ISIC 28</v>
      </c>
      <c r="Y141" t="str">
        <f t="shared" si="21"/>
        <v>ISIC 29</v>
      </c>
      <c r="Z141" t="str">
        <f t="shared" si="21"/>
        <v>ISIC 30</v>
      </c>
      <c r="AA141" t="str">
        <f t="shared" si="21"/>
        <v>ISIC 31-32</v>
      </c>
      <c r="AB141" t="str">
        <f t="shared" si="21"/>
        <v>ISIC 33</v>
      </c>
      <c r="AC141" t="str">
        <f t="shared" si="21"/>
        <v>ISIC 35</v>
      </c>
      <c r="AD141" t="str">
        <f t="shared" si="21"/>
        <v>ISIC 36</v>
      </c>
      <c r="AE141" t="str">
        <f t="shared" si="21"/>
        <v>ISIC 37-39</v>
      </c>
      <c r="AF141" t="str">
        <f t="shared" si="21"/>
        <v>ISIC 41-43</v>
      </c>
      <c r="AG141" t="str">
        <f t="shared" si="21"/>
        <v>ISIC 45</v>
      </c>
      <c r="AH141" t="str">
        <f t="shared" si="21"/>
        <v>ISIC 46</v>
      </c>
      <c r="AI141" t="str">
        <f t="shared" si="21"/>
        <v>ISIC 47</v>
      </c>
      <c r="AJ141" t="str">
        <f t="shared" si="21"/>
        <v>ISIC 49</v>
      </c>
      <c r="AK141" t="str">
        <f t="shared" si="21"/>
        <v>ISIC 50</v>
      </c>
      <c r="AL141" t="str">
        <f t="shared" si="21"/>
        <v>ISIC 51</v>
      </c>
      <c r="AM141" t="str">
        <f t="shared" si="21"/>
        <v>ISIC 52</v>
      </c>
      <c r="AN141" t="str">
        <f t="shared" si="21"/>
        <v>ISIC 53</v>
      </c>
      <c r="AO141" t="str">
        <f t="shared" si="21"/>
        <v>ISIC 55-56</v>
      </c>
      <c r="AP141" t="str">
        <f t="shared" si="21"/>
        <v>ISIC 58</v>
      </c>
      <c r="AQ141" t="str">
        <f t="shared" si="21"/>
        <v>ISIC 59-60</v>
      </c>
      <c r="AR141" t="str">
        <f t="shared" si="21"/>
        <v>ISIC 61</v>
      </c>
      <c r="AS141" t="str">
        <f t="shared" si="21"/>
        <v>ISIC 62-63</v>
      </c>
      <c r="AT141" t="str">
        <f t="shared" si="21"/>
        <v>ISIC 64</v>
      </c>
      <c r="AU141" t="str">
        <f t="shared" si="21"/>
        <v>ISIC 65</v>
      </c>
      <c r="AV141" t="str">
        <f t="shared" si="21"/>
        <v>ISIC 66</v>
      </c>
      <c r="AW141" t="str">
        <f t="shared" si="21"/>
        <v>ISIC 68</v>
      </c>
      <c r="AX141" t="str">
        <f t="shared" si="21"/>
        <v>ISIC 69-70</v>
      </c>
      <c r="AY141" t="str">
        <f t="shared" si="21"/>
        <v>ISIC 71</v>
      </c>
      <c r="AZ141" t="str">
        <f t="shared" si="21"/>
        <v>ISIC 72</v>
      </c>
      <c r="BA141" t="str">
        <f t="shared" si="21"/>
        <v>ISIC 73</v>
      </c>
      <c r="BB141" t="str">
        <f t="shared" si="21"/>
        <v>ISIC 74-75</v>
      </c>
      <c r="BC141" t="str">
        <f t="shared" si="21"/>
        <v>ISIC 77</v>
      </c>
      <c r="BD141" t="str">
        <f t="shared" si="21"/>
        <v>ISIC 78</v>
      </c>
      <c r="BE141" t="str">
        <f t="shared" si="21"/>
        <v>ISIC 79</v>
      </c>
      <c r="BF141" t="str">
        <f t="shared" si="21"/>
        <v>ISIC 80-82</v>
      </c>
      <c r="BG141" t="str">
        <f t="shared" si="21"/>
        <v>ISIC 84</v>
      </c>
      <c r="BH141" t="str">
        <f t="shared" si="21"/>
        <v>ISIC 85</v>
      </c>
      <c r="BI141" t="str">
        <f t="shared" si="21"/>
        <v>ISIC 86</v>
      </c>
      <c r="BJ141" t="str">
        <f t="shared" si="21"/>
        <v>ISIC 87-88</v>
      </c>
      <c r="BK141" t="str">
        <f t="shared" si="21"/>
        <v>ISIC 90-92</v>
      </c>
      <c r="BL141" t="str">
        <f t="shared" si="21"/>
        <v>ISIC 93</v>
      </c>
      <c r="BM141" t="str">
        <f t="shared" si="21"/>
        <v>ISIC 94</v>
      </c>
      <c r="BN141" t="str">
        <f t="shared" si="21"/>
        <v>ISIC 95</v>
      </c>
      <c r="BO141" t="str">
        <f t="shared" si="21"/>
        <v>ISIC 96</v>
      </c>
      <c r="BP141" t="str">
        <f t="shared" si="21"/>
        <v>ISIC 97-98</v>
      </c>
      <c r="BQ141" t="str">
        <f t="shared" si="21"/>
        <v>ISIC 99</v>
      </c>
    </row>
    <row r="142" spans="1:69" x14ac:dyDescent="0.35">
      <c r="E142" t="str">
        <f t="shared" ref="E142:E173" si="22">E3</f>
        <v>ISIC 1</v>
      </c>
      <c r="F142">
        <v>1</v>
      </c>
    </row>
    <row r="143" spans="1:69" x14ac:dyDescent="0.35">
      <c r="E143" t="str">
        <f t="shared" si="22"/>
        <v>ISIC 2</v>
      </c>
      <c r="G143">
        <v>1</v>
      </c>
    </row>
    <row r="144" spans="1:69" x14ac:dyDescent="0.35">
      <c r="E144" t="str">
        <f t="shared" si="22"/>
        <v>ISIC 3</v>
      </c>
      <c r="H144">
        <v>1</v>
      </c>
    </row>
    <row r="145" spans="5:24" x14ac:dyDescent="0.35">
      <c r="E145" t="str">
        <f t="shared" si="22"/>
        <v>ISIC 05-09</v>
      </c>
      <c r="I145">
        <v>1</v>
      </c>
    </row>
    <row r="146" spans="5:24" x14ac:dyDescent="0.35">
      <c r="E146" t="str">
        <f t="shared" si="22"/>
        <v>ISIC 10-12</v>
      </c>
      <c r="J146">
        <v>1</v>
      </c>
    </row>
    <row r="147" spans="5:24" x14ac:dyDescent="0.35">
      <c r="E147" t="str">
        <f t="shared" si="22"/>
        <v>ISIC 13-15</v>
      </c>
      <c r="K147">
        <v>1</v>
      </c>
    </row>
    <row r="148" spans="5:24" x14ac:dyDescent="0.35">
      <c r="E148" t="str">
        <f t="shared" si="22"/>
        <v>ISIC 16</v>
      </c>
      <c r="L148">
        <v>1</v>
      </c>
    </row>
    <row r="149" spans="5:24" x14ac:dyDescent="0.35">
      <c r="E149" t="str">
        <f t="shared" si="22"/>
        <v>ISIC 17</v>
      </c>
      <c r="M149">
        <v>1</v>
      </c>
    </row>
    <row r="150" spans="5:24" x14ac:dyDescent="0.35">
      <c r="E150" t="str">
        <f t="shared" si="22"/>
        <v>ISIC 18</v>
      </c>
      <c r="N150">
        <v>1</v>
      </c>
    </row>
    <row r="151" spans="5:24" x14ac:dyDescent="0.35">
      <c r="E151" t="str">
        <f t="shared" si="22"/>
        <v>ISIC 19</v>
      </c>
      <c r="O151">
        <v>1</v>
      </c>
    </row>
    <row r="152" spans="5:24" x14ac:dyDescent="0.35">
      <c r="E152" t="str">
        <f t="shared" si="22"/>
        <v>ISIC 20</v>
      </c>
      <c r="P152">
        <v>1</v>
      </c>
    </row>
    <row r="153" spans="5:24" x14ac:dyDescent="0.35">
      <c r="E153" t="str">
        <f t="shared" si="22"/>
        <v>ISIC 21</v>
      </c>
      <c r="Q153">
        <v>1</v>
      </c>
    </row>
    <row r="154" spans="5:24" x14ac:dyDescent="0.35">
      <c r="E154" t="str">
        <f t="shared" si="22"/>
        <v>ISIC 22</v>
      </c>
      <c r="R154">
        <v>1</v>
      </c>
    </row>
    <row r="155" spans="5:24" x14ac:dyDescent="0.35">
      <c r="E155" t="str">
        <f t="shared" si="22"/>
        <v>ISIC 23</v>
      </c>
      <c r="S155">
        <v>1</v>
      </c>
    </row>
    <row r="156" spans="5:24" x14ac:dyDescent="0.35">
      <c r="E156" t="str">
        <f t="shared" si="22"/>
        <v>ISIC 24</v>
      </c>
      <c r="T156">
        <v>1</v>
      </c>
    </row>
    <row r="157" spans="5:24" x14ac:dyDescent="0.35">
      <c r="E157" t="str">
        <f t="shared" si="22"/>
        <v>ISIC 25</v>
      </c>
      <c r="U157">
        <v>1</v>
      </c>
    </row>
    <row r="158" spans="5:24" x14ac:dyDescent="0.35">
      <c r="E158" t="str">
        <f t="shared" si="22"/>
        <v>ISIC 26</v>
      </c>
      <c r="V158">
        <v>1</v>
      </c>
    </row>
    <row r="159" spans="5:24" x14ac:dyDescent="0.35">
      <c r="E159" t="str">
        <f t="shared" si="22"/>
        <v>ISIC 27</v>
      </c>
      <c r="W159">
        <v>1</v>
      </c>
    </row>
    <row r="160" spans="5:24" x14ac:dyDescent="0.35">
      <c r="E160" t="str">
        <f t="shared" si="22"/>
        <v>ISIC 28</v>
      </c>
      <c r="X160">
        <v>1</v>
      </c>
    </row>
    <row r="161" spans="5:40" x14ac:dyDescent="0.35">
      <c r="E161" t="str">
        <f t="shared" si="22"/>
        <v>ISIC 29</v>
      </c>
      <c r="Y161">
        <v>1</v>
      </c>
    </row>
    <row r="162" spans="5:40" x14ac:dyDescent="0.35">
      <c r="E162" t="str">
        <f t="shared" si="22"/>
        <v>ISIC 30</v>
      </c>
      <c r="Z162">
        <v>1</v>
      </c>
    </row>
    <row r="163" spans="5:40" x14ac:dyDescent="0.35">
      <c r="E163" t="str">
        <f t="shared" si="22"/>
        <v>ISIC 31-32</v>
      </c>
      <c r="AA163">
        <v>1</v>
      </c>
    </row>
    <row r="164" spans="5:40" x14ac:dyDescent="0.35">
      <c r="E164" t="str">
        <f t="shared" si="22"/>
        <v>ISIC 33</v>
      </c>
      <c r="AB164">
        <v>1</v>
      </c>
    </row>
    <row r="165" spans="5:40" x14ac:dyDescent="0.35">
      <c r="E165" t="str">
        <f t="shared" si="22"/>
        <v>ISIC 35</v>
      </c>
      <c r="AC165">
        <v>1</v>
      </c>
    </row>
    <row r="166" spans="5:40" x14ac:dyDescent="0.35">
      <c r="E166" t="str">
        <f t="shared" si="22"/>
        <v>ISIC 36</v>
      </c>
      <c r="AD166">
        <v>1</v>
      </c>
    </row>
    <row r="167" spans="5:40" x14ac:dyDescent="0.35">
      <c r="E167" t="str">
        <f t="shared" si="22"/>
        <v>ISIC 37-39</v>
      </c>
      <c r="AE167">
        <v>1</v>
      </c>
    </row>
    <row r="168" spans="5:40" x14ac:dyDescent="0.35">
      <c r="E168" t="str">
        <f t="shared" si="22"/>
        <v>ISIC 41-43</v>
      </c>
      <c r="AF168">
        <v>1</v>
      </c>
    </row>
    <row r="169" spans="5:40" x14ac:dyDescent="0.35">
      <c r="E169" t="str">
        <f t="shared" si="22"/>
        <v>ISIC 45</v>
      </c>
      <c r="AG169">
        <v>1</v>
      </c>
    </row>
    <row r="170" spans="5:40" x14ac:dyDescent="0.35">
      <c r="E170" t="str">
        <f t="shared" si="22"/>
        <v>ISIC 46</v>
      </c>
      <c r="AH170">
        <v>1</v>
      </c>
    </row>
    <row r="171" spans="5:40" x14ac:dyDescent="0.35">
      <c r="E171" t="str">
        <f t="shared" si="22"/>
        <v>ISIC 47</v>
      </c>
      <c r="AI171">
        <v>1</v>
      </c>
    </row>
    <row r="172" spans="5:40" x14ac:dyDescent="0.35">
      <c r="E172" t="str">
        <f t="shared" si="22"/>
        <v>ISIC 49</v>
      </c>
      <c r="AJ172">
        <v>1</v>
      </c>
    </row>
    <row r="173" spans="5:40" x14ac:dyDescent="0.35">
      <c r="E173" t="str">
        <f t="shared" si="22"/>
        <v>ISIC 50</v>
      </c>
      <c r="AK173">
        <v>1</v>
      </c>
    </row>
    <row r="174" spans="5:40" x14ac:dyDescent="0.35">
      <c r="E174" t="str">
        <f t="shared" ref="E174:E205" si="23">E35</f>
        <v>ISIC 51</v>
      </c>
      <c r="AL174">
        <v>1</v>
      </c>
    </row>
    <row r="175" spans="5:40" x14ac:dyDescent="0.35">
      <c r="E175" t="str">
        <f t="shared" si="23"/>
        <v>ISIC 52</v>
      </c>
      <c r="AM175">
        <v>1</v>
      </c>
    </row>
    <row r="176" spans="5:40" x14ac:dyDescent="0.35">
      <c r="E176" t="str">
        <f t="shared" si="23"/>
        <v>ISIC 53</v>
      </c>
      <c r="AN176">
        <v>1</v>
      </c>
    </row>
    <row r="177" spans="5:56" x14ac:dyDescent="0.35">
      <c r="E177" t="str">
        <f t="shared" si="23"/>
        <v>ISIC 55-56</v>
      </c>
      <c r="AO177">
        <v>1</v>
      </c>
    </row>
    <row r="178" spans="5:56" x14ac:dyDescent="0.35">
      <c r="E178" t="str">
        <f t="shared" si="23"/>
        <v>ISIC 58</v>
      </c>
      <c r="AP178">
        <v>1</v>
      </c>
    </row>
    <row r="179" spans="5:56" x14ac:dyDescent="0.35">
      <c r="E179" t="str">
        <f t="shared" si="23"/>
        <v>ISIC 59-60</v>
      </c>
      <c r="AQ179">
        <v>1</v>
      </c>
    </row>
    <row r="180" spans="5:56" x14ac:dyDescent="0.35">
      <c r="E180" t="str">
        <f t="shared" si="23"/>
        <v>ISIC 61</v>
      </c>
      <c r="AR180">
        <v>1</v>
      </c>
    </row>
    <row r="181" spans="5:56" x14ac:dyDescent="0.35">
      <c r="E181" t="str">
        <f t="shared" si="23"/>
        <v>ISIC 62-63</v>
      </c>
      <c r="AS181">
        <v>1</v>
      </c>
    </row>
    <row r="182" spans="5:56" x14ac:dyDescent="0.35">
      <c r="E182" t="str">
        <f t="shared" si="23"/>
        <v>ISIC 64</v>
      </c>
      <c r="AT182">
        <v>1</v>
      </c>
    </row>
    <row r="183" spans="5:56" x14ac:dyDescent="0.35">
      <c r="E183" t="str">
        <f t="shared" si="23"/>
        <v>ISIC 65</v>
      </c>
      <c r="AU183">
        <v>1</v>
      </c>
    </row>
    <row r="184" spans="5:56" x14ac:dyDescent="0.35">
      <c r="E184" t="str">
        <f t="shared" si="23"/>
        <v>ISIC 66</v>
      </c>
      <c r="AV184">
        <v>1</v>
      </c>
    </row>
    <row r="185" spans="5:56" x14ac:dyDescent="0.35">
      <c r="E185" t="str">
        <f t="shared" si="23"/>
        <v>ISIC 68</v>
      </c>
      <c r="AW185">
        <v>1</v>
      </c>
    </row>
    <row r="186" spans="5:56" x14ac:dyDescent="0.35">
      <c r="E186" t="str">
        <f t="shared" si="23"/>
        <v>ISIC 69-70</v>
      </c>
      <c r="AX186">
        <v>1</v>
      </c>
    </row>
    <row r="187" spans="5:56" x14ac:dyDescent="0.35">
      <c r="E187" t="str">
        <f t="shared" si="23"/>
        <v>ISIC 71</v>
      </c>
      <c r="AY187">
        <v>1</v>
      </c>
    </row>
    <row r="188" spans="5:56" x14ac:dyDescent="0.35">
      <c r="E188" t="str">
        <f t="shared" si="23"/>
        <v>ISIC 72</v>
      </c>
      <c r="AZ188">
        <v>1</v>
      </c>
    </row>
    <row r="189" spans="5:56" x14ac:dyDescent="0.35">
      <c r="E189" t="str">
        <f t="shared" si="23"/>
        <v>ISIC 73</v>
      </c>
      <c r="BA189">
        <v>1</v>
      </c>
    </row>
    <row r="190" spans="5:56" x14ac:dyDescent="0.35">
      <c r="E190" t="str">
        <f t="shared" si="23"/>
        <v>ISIC 74-75</v>
      </c>
      <c r="BB190">
        <v>1</v>
      </c>
    </row>
    <row r="191" spans="5:56" x14ac:dyDescent="0.35">
      <c r="E191" t="str">
        <f t="shared" si="23"/>
        <v>ISIC 77</v>
      </c>
      <c r="BC191">
        <v>1</v>
      </c>
    </row>
    <row r="192" spans="5:56" x14ac:dyDescent="0.35">
      <c r="E192" t="str">
        <f t="shared" si="23"/>
        <v>ISIC 78</v>
      </c>
      <c r="BD192">
        <v>1</v>
      </c>
    </row>
    <row r="193" spans="5:69" x14ac:dyDescent="0.35">
      <c r="E193" t="str">
        <f t="shared" si="23"/>
        <v>ISIC 79</v>
      </c>
      <c r="BE193">
        <v>1</v>
      </c>
    </row>
    <row r="194" spans="5:69" x14ac:dyDescent="0.35">
      <c r="E194" t="str">
        <f t="shared" si="23"/>
        <v>ISIC 80-82</v>
      </c>
      <c r="BF194">
        <v>1</v>
      </c>
    </row>
    <row r="195" spans="5:69" x14ac:dyDescent="0.35">
      <c r="E195" t="str">
        <f t="shared" si="23"/>
        <v>ISIC 84</v>
      </c>
      <c r="BG195">
        <v>1</v>
      </c>
    </row>
    <row r="196" spans="5:69" x14ac:dyDescent="0.35">
      <c r="E196" t="str">
        <f t="shared" si="23"/>
        <v>ISIC 85</v>
      </c>
      <c r="BH196">
        <v>1</v>
      </c>
    </row>
    <row r="197" spans="5:69" x14ac:dyDescent="0.35">
      <c r="E197" t="str">
        <f t="shared" si="23"/>
        <v>ISIC 86</v>
      </c>
      <c r="BI197">
        <v>1</v>
      </c>
    </row>
    <row r="198" spans="5:69" x14ac:dyDescent="0.35">
      <c r="E198" t="str">
        <f t="shared" si="23"/>
        <v>ISIC 87-88</v>
      </c>
      <c r="BJ198">
        <v>1</v>
      </c>
    </row>
    <row r="199" spans="5:69" x14ac:dyDescent="0.35">
      <c r="E199" t="str">
        <f t="shared" si="23"/>
        <v>ISIC 90-92</v>
      </c>
      <c r="BK199">
        <v>1</v>
      </c>
    </row>
    <row r="200" spans="5:69" x14ac:dyDescent="0.35">
      <c r="E200" t="str">
        <f t="shared" si="23"/>
        <v>ISIC 93</v>
      </c>
      <c r="BL200">
        <v>1</v>
      </c>
    </row>
    <row r="201" spans="5:69" x14ac:dyDescent="0.35">
      <c r="E201" t="str">
        <f t="shared" si="23"/>
        <v>ISIC 94</v>
      </c>
      <c r="BM201">
        <v>1</v>
      </c>
    </row>
    <row r="202" spans="5:69" x14ac:dyDescent="0.35">
      <c r="E202" t="str">
        <f t="shared" si="23"/>
        <v>ISIC 95</v>
      </c>
      <c r="BN202">
        <v>1</v>
      </c>
    </row>
    <row r="203" spans="5:69" x14ac:dyDescent="0.35">
      <c r="E203" t="str">
        <f t="shared" si="23"/>
        <v>ISIC 96</v>
      </c>
      <c r="BO203">
        <v>1</v>
      </c>
    </row>
    <row r="204" spans="5:69" x14ac:dyDescent="0.35">
      <c r="E204" t="str">
        <f t="shared" si="23"/>
        <v>ISIC 97-98</v>
      </c>
      <c r="BP204">
        <v>1</v>
      </c>
    </row>
    <row r="205" spans="5:69" x14ac:dyDescent="0.35">
      <c r="E205" t="str">
        <f t="shared" si="23"/>
        <v>ISIC 99</v>
      </c>
      <c r="BQ205">
        <v>1</v>
      </c>
    </row>
    <row r="209" spans="1:69" x14ac:dyDescent="0.35">
      <c r="A209" t="s">
        <v>154</v>
      </c>
      <c r="F209" t="str">
        <f>F2</f>
        <v>ISIC 1</v>
      </c>
      <c r="G209" t="str">
        <f t="shared" ref="G209:AV209" si="24">G2</f>
        <v>ISIC 2</v>
      </c>
      <c r="H209" t="str">
        <f t="shared" si="24"/>
        <v>ISIC 3</v>
      </c>
      <c r="I209" t="str">
        <f t="shared" si="24"/>
        <v>ISIC 05-09</v>
      </c>
      <c r="J209" t="str">
        <f t="shared" si="24"/>
        <v>ISIC 10-12</v>
      </c>
      <c r="K209" t="str">
        <f t="shared" si="24"/>
        <v>ISIC 13-15</v>
      </c>
      <c r="L209" t="str">
        <f t="shared" si="24"/>
        <v>ISIC 16</v>
      </c>
      <c r="M209" t="str">
        <f t="shared" si="24"/>
        <v>ISIC 17</v>
      </c>
      <c r="N209" t="str">
        <f t="shared" si="24"/>
        <v>ISIC 18</v>
      </c>
      <c r="O209" t="str">
        <f t="shared" si="24"/>
        <v>ISIC 19</v>
      </c>
      <c r="P209" t="str">
        <f t="shared" si="24"/>
        <v>ISIC 20</v>
      </c>
      <c r="Q209" t="str">
        <f t="shared" si="24"/>
        <v>ISIC 21</v>
      </c>
      <c r="R209" t="str">
        <f t="shared" si="24"/>
        <v>ISIC 22</v>
      </c>
      <c r="S209" t="str">
        <f t="shared" si="24"/>
        <v>ISIC 23</v>
      </c>
      <c r="T209" t="str">
        <f t="shared" si="24"/>
        <v>ISIC 24</v>
      </c>
      <c r="U209" t="str">
        <f t="shared" si="24"/>
        <v>ISIC 25</v>
      </c>
      <c r="V209" t="str">
        <f t="shared" si="24"/>
        <v>ISIC 26</v>
      </c>
      <c r="W209" t="str">
        <f t="shared" si="24"/>
        <v>ISIC 27</v>
      </c>
      <c r="X209" t="str">
        <f t="shared" si="24"/>
        <v>ISIC 28</v>
      </c>
      <c r="Y209" t="str">
        <f t="shared" si="24"/>
        <v>ISIC 29</v>
      </c>
      <c r="Z209" t="str">
        <f t="shared" si="24"/>
        <v>ISIC 30</v>
      </c>
      <c r="AA209" t="str">
        <f t="shared" si="24"/>
        <v>ISIC 31-32</v>
      </c>
      <c r="AB209" t="str">
        <f t="shared" si="24"/>
        <v>ISIC 33</v>
      </c>
      <c r="AC209" t="str">
        <f t="shared" si="24"/>
        <v>ISIC 35</v>
      </c>
      <c r="AD209" t="str">
        <f t="shared" si="24"/>
        <v>ISIC 36</v>
      </c>
      <c r="AE209" t="str">
        <f t="shared" si="24"/>
        <v>ISIC 37-39</v>
      </c>
      <c r="AF209" t="str">
        <f t="shared" si="24"/>
        <v>ISIC 41-43</v>
      </c>
      <c r="AG209" t="str">
        <f t="shared" si="24"/>
        <v>ISIC 45</v>
      </c>
      <c r="AH209" t="str">
        <f t="shared" si="24"/>
        <v>ISIC 46</v>
      </c>
      <c r="AI209" t="str">
        <f t="shared" si="24"/>
        <v>ISIC 47</v>
      </c>
      <c r="AJ209" t="str">
        <f t="shared" si="24"/>
        <v>ISIC 49</v>
      </c>
      <c r="AK209" t="str">
        <f t="shared" si="24"/>
        <v>ISIC 50</v>
      </c>
      <c r="AL209" t="str">
        <f t="shared" si="24"/>
        <v>ISIC 51</v>
      </c>
      <c r="AM209" t="str">
        <f t="shared" si="24"/>
        <v>ISIC 52</v>
      </c>
      <c r="AN209" t="str">
        <f t="shared" si="24"/>
        <v>ISIC 53</v>
      </c>
      <c r="AO209" t="str">
        <f t="shared" si="24"/>
        <v>ISIC 55-56</v>
      </c>
      <c r="AP209" t="str">
        <f t="shared" si="24"/>
        <v>ISIC 58</v>
      </c>
      <c r="AQ209" t="str">
        <f t="shared" si="24"/>
        <v>ISIC 59-60</v>
      </c>
      <c r="AR209" t="str">
        <f t="shared" si="24"/>
        <v>ISIC 61</v>
      </c>
      <c r="AS209" t="str">
        <f t="shared" si="24"/>
        <v>ISIC 62-63</v>
      </c>
      <c r="AT209" t="str">
        <f t="shared" si="24"/>
        <v>ISIC 64</v>
      </c>
      <c r="AU209" t="str">
        <f t="shared" si="24"/>
        <v>ISIC 65</v>
      </c>
      <c r="AV209" t="str">
        <f t="shared" si="24"/>
        <v>ISIC 66</v>
      </c>
      <c r="AW209" t="str">
        <f>AW2</f>
        <v>ISIC 68</v>
      </c>
      <c r="AX209" t="str">
        <f t="shared" ref="AX209:BQ209" si="25">AX2</f>
        <v>ISIC 69-70</v>
      </c>
      <c r="AY209" t="str">
        <f t="shared" si="25"/>
        <v>ISIC 71</v>
      </c>
      <c r="AZ209" t="str">
        <f t="shared" si="25"/>
        <v>ISIC 72</v>
      </c>
      <c r="BA209" t="str">
        <f t="shared" si="25"/>
        <v>ISIC 73</v>
      </c>
      <c r="BB209" t="str">
        <f t="shared" si="25"/>
        <v>ISIC 74-75</v>
      </c>
      <c r="BC209" t="str">
        <f t="shared" si="25"/>
        <v>ISIC 77</v>
      </c>
      <c r="BD209" t="str">
        <f t="shared" si="25"/>
        <v>ISIC 78</v>
      </c>
      <c r="BE209" t="str">
        <f t="shared" si="25"/>
        <v>ISIC 79</v>
      </c>
      <c r="BF209" t="str">
        <f t="shared" si="25"/>
        <v>ISIC 80-82</v>
      </c>
      <c r="BG209" t="str">
        <f t="shared" si="25"/>
        <v>ISIC 84</v>
      </c>
      <c r="BH209" t="str">
        <f t="shared" si="25"/>
        <v>ISIC 85</v>
      </c>
      <c r="BI209" t="str">
        <f t="shared" si="25"/>
        <v>ISIC 86</v>
      </c>
      <c r="BJ209" t="str">
        <f t="shared" si="25"/>
        <v>ISIC 87-88</v>
      </c>
      <c r="BK209" t="str">
        <f t="shared" si="25"/>
        <v>ISIC 90-92</v>
      </c>
      <c r="BL209" t="str">
        <f t="shared" si="25"/>
        <v>ISIC 93</v>
      </c>
      <c r="BM209" t="str">
        <f t="shared" si="25"/>
        <v>ISIC 94</v>
      </c>
      <c r="BN209" t="str">
        <f t="shared" si="25"/>
        <v>ISIC 95</v>
      </c>
      <c r="BO209" t="str">
        <f t="shared" si="25"/>
        <v>ISIC 96</v>
      </c>
      <c r="BP209" t="str">
        <f t="shared" si="25"/>
        <v>ISIC 97-98</v>
      </c>
      <c r="BQ209" t="str">
        <f t="shared" si="25"/>
        <v>ISIC 99</v>
      </c>
    </row>
    <row r="210" spans="1:69" x14ac:dyDescent="0.35">
      <c r="E210" t="str">
        <f t="shared" ref="E210:E241" si="26">E3</f>
        <v>ISIC 1</v>
      </c>
      <c r="F210" s="19">
        <f>F142-F74</f>
        <v>0.87058817394640087</v>
      </c>
      <c r="G210" s="19">
        <f t="shared" ref="G210:AV216" si="27">G142-G74</f>
        <v>-1.2415077546219906E-2</v>
      </c>
      <c r="H210" s="19">
        <f t="shared" si="27"/>
        <v>-4.5217960188953348E-3</v>
      </c>
      <c r="I210" s="19">
        <f t="shared" si="27"/>
        <v>-9.5264371414107899E-5</v>
      </c>
      <c r="J210" s="19">
        <f t="shared" si="27"/>
        <v>-0.20648018770324728</v>
      </c>
      <c r="K210" s="19">
        <f t="shared" si="27"/>
        <v>-9.3134988551558263E-3</v>
      </c>
      <c r="L210" s="19">
        <f t="shared" si="27"/>
        <v>-3.2361361467500793E-4</v>
      </c>
      <c r="M210" s="19">
        <f t="shared" si="27"/>
        <v>-2.6353331501378262E-4</v>
      </c>
      <c r="N210" s="19">
        <f t="shared" si="27"/>
        <v>-3.5404369065100612E-5</v>
      </c>
      <c r="O210" s="19">
        <f t="shared" si="27"/>
        <v>-4.0624058314975593E-5</v>
      </c>
      <c r="P210" s="19">
        <f t="shared" si="27"/>
        <v>-2.534904507114489E-3</v>
      </c>
      <c r="Q210" s="19">
        <f t="shared" si="27"/>
        <v>-8.03974277878755E-4</v>
      </c>
      <c r="R210" s="19">
        <f t="shared" si="27"/>
        <v>-5.6990539076669112E-3</v>
      </c>
      <c r="S210" s="19">
        <f t="shared" si="27"/>
        <v>-4.8121592989812543E-5</v>
      </c>
      <c r="T210" s="19">
        <f t="shared" si="27"/>
        <v>-7.167802903972101E-6</v>
      </c>
      <c r="U210" s="19">
        <f t="shared" si="27"/>
        <v>-3.4376810733742568E-5</v>
      </c>
      <c r="V210" s="19">
        <f t="shared" si="27"/>
        <v>-4.9296061503641391E-4</v>
      </c>
      <c r="W210" s="19">
        <f t="shared" si="27"/>
        <v>-1.3348680224041487E-5</v>
      </c>
      <c r="X210" s="19">
        <f t="shared" si="27"/>
        <v>-2.5729452347488108E-5</v>
      </c>
      <c r="Y210" s="19">
        <f t="shared" si="27"/>
        <v>-1.6487749410172525E-5</v>
      </c>
      <c r="Z210" s="19">
        <f t="shared" si="27"/>
        <v>-2.7910343130811673E-6</v>
      </c>
      <c r="AA210" s="19">
        <f t="shared" si="27"/>
        <v>-5.2549520430866239E-4</v>
      </c>
      <c r="AB210" s="19">
        <f t="shared" si="27"/>
        <v>-1.6966658993152232E-5</v>
      </c>
      <c r="AC210" s="19">
        <f t="shared" si="27"/>
        <v>-6.1675671464694545E-4</v>
      </c>
      <c r="AD210" s="19">
        <f t="shared" si="27"/>
        <v>-2.7940826252215905E-4</v>
      </c>
      <c r="AE210" s="19">
        <f t="shared" si="27"/>
        <v>-1.8660518741932738E-4</v>
      </c>
      <c r="AF210" s="19">
        <f t="shared" si="27"/>
        <v>-1.882647573624134E-4</v>
      </c>
      <c r="AG210" s="19">
        <f t="shared" si="27"/>
        <v>-3.3232662509317395E-5</v>
      </c>
      <c r="AH210" s="19">
        <f t="shared" si="27"/>
        <v>-2.7952070954581458E-3</v>
      </c>
      <c r="AI210" s="19">
        <f t="shared" si="27"/>
        <v>-2.374119351462073E-3</v>
      </c>
      <c r="AJ210" s="19">
        <f t="shared" si="27"/>
        <v>-8.5787690079242837E-5</v>
      </c>
      <c r="AK210" s="19">
        <f t="shared" si="27"/>
        <v>-4.2976142544069604E-4</v>
      </c>
      <c r="AL210" s="19">
        <f t="shared" si="27"/>
        <v>-2.9991340209951114E-5</v>
      </c>
      <c r="AM210" s="19">
        <f t="shared" si="27"/>
        <v>-7.1232049593316756E-5</v>
      </c>
      <c r="AN210" s="19">
        <f t="shared" si="27"/>
        <v>-1.6856324667197155E-6</v>
      </c>
      <c r="AO210" s="19">
        <f t="shared" si="27"/>
        <v>-1.3670116344959038E-2</v>
      </c>
      <c r="AP210" s="19">
        <f t="shared" si="27"/>
        <v>-1.342927584962434E-6</v>
      </c>
      <c r="AQ210" s="19">
        <f t="shared" si="27"/>
        <v>-1.532500368621934E-4</v>
      </c>
      <c r="AR210" s="19">
        <f t="shared" si="27"/>
        <v>-1.1392451582080776E-5</v>
      </c>
      <c r="AS210" s="19">
        <f t="shared" si="27"/>
        <v>-5.423690782061731E-6</v>
      </c>
      <c r="AT210" s="19">
        <f t="shared" si="27"/>
        <v>-4.2936426138266899E-6</v>
      </c>
      <c r="AU210" s="19">
        <f t="shared" si="27"/>
        <v>-1.1427892318648497E-4</v>
      </c>
      <c r="AV210" s="19">
        <f t="shared" si="27"/>
        <v>-2.5214879053345454E-6</v>
      </c>
      <c r="AW210" s="19">
        <f>AW142-AW74</f>
        <v>-2.885266323735574E-5</v>
      </c>
      <c r="AX210" s="19">
        <f t="shared" ref="AX210:BQ223" si="28">AX142-AX74</f>
        <v>-4.9825886899227797E-5</v>
      </c>
      <c r="AY210" s="19">
        <f t="shared" si="28"/>
        <v>-5.783115069617731E-4</v>
      </c>
      <c r="AZ210" s="19">
        <f t="shared" si="28"/>
        <v>-3.4922550833142881E-4</v>
      </c>
      <c r="BA210" s="19">
        <f t="shared" si="28"/>
        <v>-3.56267778069253E-5</v>
      </c>
      <c r="BB210" s="19">
        <f t="shared" si="28"/>
        <v>-2.4198747010721884E-4</v>
      </c>
      <c r="BC210" s="19">
        <f t="shared" si="28"/>
        <v>-2.4592974900800761E-5</v>
      </c>
      <c r="BD210" s="19">
        <f t="shared" si="28"/>
        <v>-2.5296708720550033E-5</v>
      </c>
      <c r="BE210" s="19">
        <f t="shared" si="28"/>
        <v>-3.388169580710989E-5</v>
      </c>
      <c r="BF210" s="19">
        <f t="shared" si="28"/>
        <v>-4.2787604331534007E-3</v>
      </c>
      <c r="BG210" s="19">
        <f t="shared" si="28"/>
        <v>-8.1335612559309007E-4</v>
      </c>
      <c r="BH210" s="19">
        <f t="shared" si="28"/>
        <v>-2.4937012142092866E-4</v>
      </c>
      <c r="BI210" s="19">
        <f t="shared" si="28"/>
        <v>-7.1542969975941953E-4</v>
      </c>
      <c r="BJ210" s="19">
        <f t="shared" si="28"/>
        <v>-1.7409780739194045E-3</v>
      </c>
      <c r="BK210" s="19">
        <f t="shared" si="28"/>
        <v>-8.1912040397592433E-4</v>
      </c>
      <c r="BL210" s="19">
        <f t="shared" si="28"/>
        <v>-1.931610020408356E-3</v>
      </c>
      <c r="BM210" s="19">
        <f t="shared" si="28"/>
        <v>-5.3819416449574242E-4</v>
      </c>
      <c r="BN210" s="19">
        <f t="shared" si="28"/>
        <v>-8.4509422800642275E-5</v>
      </c>
      <c r="BO210" s="19">
        <f t="shared" si="28"/>
        <v>-7.8536563692626021E-4</v>
      </c>
      <c r="BP210" s="19">
        <f t="shared" si="28"/>
        <v>-6.7580687962392703E-7</v>
      </c>
      <c r="BQ210" s="19" t="e">
        <f t="shared" si="28"/>
        <v>#DIV/0!</v>
      </c>
    </row>
    <row r="211" spans="1:69" x14ac:dyDescent="0.35">
      <c r="E211" t="str">
        <f t="shared" si="26"/>
        <v>ISIC 2</v>
      </c>
      <c r="F211" s="19">
        <f t="shared" ref="F211:F241" si="29">F143-F75</f>
        <v>-1.4402250793790186E-3</v>
      </c>
      <c r="G211" s="19">
        <f t="shared" ref="G211:U211" si="30">G143-G75</f>
        <v>0.76155670102436435</v>
      </c>
      <c r="H211" s="19">
        <f t="shared" si="30"/>
        <v>-1.0270249468448448E-3</v>
      </c>
      <c r="I211" s="19">
        <f t="shared" si="30"/>
        <v>-6.5662385290914279E-4</v>
      </c>
      <c r="J211" s="19">
        <f t="shared" si="30"/>
        <v>-3.8382439663147035E-4</v>
      </c>
      <c r="K211" s="19">
        <f t="shared" si="30"/>
        <v>-3.7710217120942065E-5</v>
      </c>
      <c r="L211" s="19">
        <f t="shared" si="30"/>
        <v>-0.12292838511292545</v>
      </c>
      <c r="M211" s="19">
        <f t="shared" si="30"/>
        <v>-3.4007753420872443E-2</v>
      </c>
      <c r="N211" s="19">
        <f t="shared" si="30"/>
        <v>-2.8434133905408924E-4</v>
      </c>
      <c r="O211" s="19">
        <f t="shared" si="30"/>
        <v>-7.8403109288674405E-6</v>
      </c>
      <c r="P211" s="19">
        <f t="shared" si="30"/>
        <v>-2.2584692435866473E-4</v>
      </c>
      <c r="Q211" s="19">
        <f t="shared" si="30"/>
        <v>-7.1326754307432381E-5</v>
      </c>
      <c r="R211" s="19">
        <f t="shared" si="30"/>
        <v>-4.0134453303169353E-4</v>
      </c>
      <c r="S211" s="19">
        <f t="shared" si="30"/>
        <v>-1.0713652208233643E-4</v>
      </c>
      <c r="T211" s="19">
        <f t="shared" si="30"/>
        <v>-6.3124852465233292E-5</v>
      </c>
      <c r="U211" s="19">
        <f t="shared" si="30"/>
        <v>-3.5777088156705602E-5</v>
      </c>
      <c r="V211" s="19">
        <f t="shared" si="27"/>
        <v>-6.3006213578273773E-7</v>
      </c>
      <c r="W211" s="19">
        <f t="shared" si="27"/>
        <v>-1.3348680224041487E-5</v>
      </c>
      <c r="X211" s="19">
        <f t="shared" si="27"/>
        <v>-1.0257360266958471E-5</v>
      </c>
      <c r="Y211" s="19">
        <f t="shared" si="27"/>
        <v>-6.5925395545332692E-6</v>
      </c>
      <c r="Z211" s="19">
        <f t="shared" si="27"/>
        <v>-3.5230225574552845E-5</v>
      </c>
      <c r="AA211" s="19">
        <f t="shared" si="27"/>
        <v>-1.4738358297425407E-3</v>
      </c>
      <c r="AB211" s="19">
        <f t="shared" si="27"/>
        <v>-8.3987780397996097E-6</v>
      </c>
      <c r="AC211" s="19">
        <f t="shared" si="27"/>
        <v>-1.118288233684439E-3</v>
      </c>
      <c r="AD211" s="19">
        <f t="shared" si="27"/>
        <v>-6.3699293010233143E-5</v>
      </c>
      <c r="AE211" s="19">
        <f t="shared" si="27"/>
        <v>-1.8062045011694503E-5</v>
      </c>
      <c r="AF211" s="19">
        <f t="shared" si="27"/>
        <v>-2.890355168987342E-4</v>
      </c>
      <c r="AG211" s="19">
        <f t="shared" si="27"/>
        <v>-4.019163884673856E-5</v>
      </c>
      <c r="AH211" s="19">
        <f t="shared" si="27"/>
        <v>-1.6751269904785476E-4</v>
      </c>
      <c r="AI211" s="19">
        <f t="shared" si="27"/>
        <v>-4.8921111306219587E-5</v>
      </c>
      <c r="AJ211" s="19">
        <f t="shared" si="27"/>
        <v>-6.2636616488542684E-5</v>
      </c>
      <c r="AK211" s="19">
        <f t="shared" si="27"/>
        <v>-1.9672466546970637E-6</v>
      </c>
      <c r="AL211" s="19">
        <f t="shared" si="27"/>
        <v>-1.2566203998582868E-6</v>
      </c>
      <c r="AM211" s="19">
        <f t="shared" si="27"/>
        <v>-2.0579102385523966E-5</v>
      </c>
      <c r="AN211" s="19">
        <f t="shared" si="27"/>
        <v>-1.7980079645010298E-6</v>
      </c>
      <c r="AO211" s="19">
        <f t="shared" si="27"/>
        <v>-6.6547081426085694E-5</v>
      </c>
      <c r="AP211" s="19">
        <f t="shared" si="27"/>
        <v>-5.0183083438069905E-6</v>
      </c>
      <c r="AQ211" s="19">
        <f t="shared" si="27"/>
        <v>-4.3751193489048909E-5</v>
      </c>
      <c r="AR211" s="19">
        <f t="shared" si="27"/>
        <v>-3.0068054028952197E-7</v>
      </c>
      <c r="AS211" s="19">
        <f t="shared" si="27"/>
        <v>-2.7699563636958129E-6</v>
      </c>
      <c r="AT211" s="19">
        <f t="shared" si="27"/>
        <v>-2.062078360587818E-6</v>
      </c>
      <c r="AU211" s="19">
        <f t="shared" si="27"/>
        <v>-7.3045013222425675E-8</v>
      </c>
      <c r="AV211" s="19">
        <f t="shared" si="27"/>
        <v>-1.0032302942501278E-5</v>
      </c>
      <c r="AW211" s="19">
        <f t="shared" ref="AW211:BL211" si="31">AW143-AW75</f>
        <v>-2.1256483291506693E-5</v>
      </c>
      <c r="AX211" s="19">
        <f t="shared" si="31"/>
        <v>-1.2970944274141905E-5</v>
      </c>
      <c r="AY211" s="19">
        <f t="shared" si="31"/>
        <v>-6.8329533246078711E-5</v>
      </c>
      <c r="AZ211" s="19">
        <f t="shared" si="31"/>
        <v>-2.6278710688635106E-5</v>
      </c>
      <c r="BA211" s="19">
        <f t="shared" si="31"/>
        <v>-2.8501422245540243E-5</v>
      </c>
      <c r="BB211" s="19">
        <f t="shared" si="31"/>
        <v>-3.3433739931678296E-5</v>
      </c>
      <c r="BC211" s="19">
        <f t="shared" si="31"/>
        <v>-5.5459204027683781E-6</v>
      </c>
      <c r="BD211" s="19">
        <f t="shared" si="31"/>
        <v>-7.8163987619677066E-6</v>
      </c>
      <c r="BE211" s="19">
        <f t="shared" si="31"/>
        <v>-4.0335352151321301E-7</v>
      </c>
      <c r="BF211" s="19">
        <f t="shared" si="31"/>
        <v>-6.4228668800359393E-4</v>
      </c>
      <c r="BG211" s="19">
        <f t="shared" si="31"/>
        <v>-1.5253765785351223E-4</v>
      </c>
      <c r="BH211" s="19">
        <f t="shared" si="31"/>
        <v>-2.1175842123839229E-5</v>
      </c>
      <c r="BI211" s="19">
        <f t="shared" si="31"/>
        <v>-1.5045742200523645E-5</v>
      </c>
      <c r="BJ211" s="19">
        <f t="shared" si="31"/>
        <v>-1.1479886691151372E-5</v>
      </c>
      <c r="BK211" s="19">
        <f t="shared" si="31"/>
        <v>-1.0484791913986395E-4</v>
      </c>
      <c r="BL211" s="19">
        <f t="shared" si="31"/>
        <v>-3.3061429631764752E-4</v>
      </c>
      <c r="BM211" s="19">
        <f t="shared" si="28"/>
        <v>-8.0209632237589407E-5</v>
      </c>
      <c r="BN211" s="19">
        <f t="shared" si="28"/>
        <v>-1.153119226999418E-4</v>
      </c>
      <c r="BO211" s="19">
        <f t="shared" si="28"/>
        <v>-1.152855415432202E-4</v>
      </c>
      <c r="BP211" s="19">
        <f t="shared" si="28"/>
        <v>0</v>
      </c>
      <c r="BQ211" s="19" t="e">
        <f t="shared" si="28"/>
        <v>#DIV/0!</v>
      </c>
    </row>
    <row r="212" spans="1:69" x14ac:dyDescent="0.35">
      <c r="E212" t="str">
        <f t="shared" si="26"/>
        <v>ISIC 3</v>
      </c>
      <c r="F212" s="19">
        <f t="shared" si="29"/>
        <v>-2.743309856999495E-5</v>
      </c>
      <c r="G212" s="19">
        <f t="shared" si="27"/>
        <v>-9.8682262850075339E-5</v>
      </c>
      <c r="H212" s="19">
        <f t="shared" si="27"/>
        <v>0.95779176006901356</v>
      </c>
      <c r="I212" s="19">
        <f t="shared" si="27"/>
        <v>-7.6367121541997816E-5</v>
      </c>
      <c r="J212" s="19">
        <f t="shared" si="27"/>
        <v>-3.6208281585564427E-3</v>
      </c>
      <c r="K212" s="19">
        <f t="shared" si="27"/>
        <v>-3.5295530193579287E-5</v>
      </c>
      <c r="L212" s="19">
        <f t="shared" si="27"/>
        <v>-9.3309299119923655E-7</v>
      </c>
      <c r="M212" s="19">
        <f t="shared" si="27"/>
        <v>0</v>
      </c>
      <c r="N212" s="19">
        <f t="shared" si="27"/>
        <v>0</v>
      </c>
      <c r="O212" s="19">
        <f t="shared" si="27"/>
        <v>0</v>
      </c>
      <c r="P212" s="19">
        <f t="shared" si="27"/>
        <v>-7.0202038465701114E-5</v>
      </c>
      <c r="Q212" s="19">
        <f t="shared" si="27"/>
        <v>-1.959063245892266E-5</v>
      </c>
      <c r="R212" s="19">
        <f t="shared" si="27"/>
        <v>0</v>
      </c>
      <c r="S212" s="19">
        <f t="shared" si="27"/>
        <v>-5.6151217024285349E-7</v>
      </c>
      <c r="T212" s="19">
        <f t="shared" si="27"/>
        <v>0</v>
      </c>
      <c r="U212" s="19">
        <f t="shared" si="27"/>
        <v>-1.0035321531235102E-6</v>
      </c>
      <c r="V212" s="19">
        <f t="shared" si="27"/>
        <v>-9.4509320367410651E-8</v>
      </c>
      <c r="W212" s="19">
        <f t="shared" si="27"/>
        <v>0</v>
      </c>
      <c r="X212" s="19">
        <f t="shared" si="27"/>
        <v>-5.1631008055160086E-8</v>
      </c>
      <c r="Y212" s="19">
        <f t="shared" si="27"/>
        <v>-3.8403143036116127E-8</v>
      </c>
      <c r="Z212" s="19">
        <f t="shared" si="27"/>
        <v>-5.2661024775116361E-8</v>
      </c>
      <c r="AA212" s="19">
        <f t="shared" si="27"/>
        <v>-1.0862358239877808E-4</v>
      </c>
      <c r="AB212" s="19">
        <f t="shared" si="27"/>
        <v>-5.6367637851004095E-8</v>
      </c>
      <c r="AC212" s="19">
        <f t="shared" si="27"/>
        <v>-2.6055948755906202E-5</v>
      </c>
      <c r="AD212" s="19">
        <f t="shared" si="27"/>
        <v>-5.428917017917598E-7</v>
      </c>
      <c r="AE212" s="19">
        <f t="shared" si="27"/>
        <v>-1.2292973918407003E-5</v>
      </c>
      <c r="AF212" s="19">
        <f t="shared" si="27"/>
        <v>-6.1327310334758424E-5</v>
      </c>
      <c r="AG212" s="19">
        <f t="shared" si="27"/>
        <v>-1.3491892899081848E-6</v>
      </c>
      <c r="AH212" s="19">
        <f t="shared" si="27"/>
        <v>-3.1425585798097047E-5</v>
      </c>
      <c r="AI212" s="19">
        <f t="shared" si="27"/>
        <v>-1.1364252040568585E-5</v>
      </c>
      <c r="AJ212" s="19">
        <f t="shared" si="27"/>
        <v>-2.0304778716980557E-6</v>
      </c>
      <c r="AK212" s="19">
        <f t="shared" si="27"/>
        <v>-7.09520293460741E-4</v>
      </c>
      <c r="AL212" s="19">
        <f t="shared" si="27"/>
        <v>-3.0158889596598883E-6</v>
      </c>
      <c r="AM212" s="19">
        <f t="shared" si="27"/>
        <v>-1.3619155440941746E-5</v>
      </c>
      <c r="AN212" s="19">
        <f t="shared" si="27"/>
        <v>-6.7425298668788612E-7</v>
      </c>
      <c r="AO212" s="19">
        <f t="shared" si="27"/>
        <v>-3.3876285492727798E-3</v>
      </c>
      <c r="AP212" s="19">
        <f t="shared" si="27"/>
        <v>-2.3324531738821225E-6</v>
      </c>
      <c r="AQ212" s="19">
        <f t="shared" si="27"/>
        <v>-3.6660760658411148E-5</v>
      </c>
      <c r="AR212" s="19">
        <f t="shared" si="27"/>
        <v>-4.8777065424744673E-6</v>
      </c>
      <c r="AS212" s="19">
        <f t="shared" si="27"/>
        <v>-4.3389526256493861E-6</v>
      </c>
      <c r="AT212" s="19">
        <f t="shared" si="27"/>
        <v>-9.0392476080561893E-7</v>
      </c>
      <c r="AU212" s="19">
        <f t="shared" si="27"/>
        <v>-3.7252956743437094E-6</v>
      </c>
      <c r="AV212" s="19">
        <f t="shared" si="27"/>
        <v>-2.6287852630083561E-6</v>
      </c>
      <c r="AW212" s="19">
        <f t="shared" ref="AW212:AW248" si="32">AW144-AW76</f>
        <v>-3.3333447863641382E-6</v>
      </c>
      <c r="AX212" s="19">
        <f t="shared" si="28"/>
        <v>-1.9799398110769495E-6</v>
      </c>
      <c r="AY212" s="19">
        <f t="shared" si="28"/>
        <v>-4.2021780135831347E-6</v>
      </c>
      <c r="AZ212" s="19">
        <f t="shared" si="28"/>
        <v>-3.9507856616171235E-6</v>
      </c>
      <c r="BA212" s="19">
        <f t="shared" si="28"/>
        <v>-9.7461759977565766E-6</v>
      </c>
      <c r="BB212" s="19">
        <f t="shared" si="28"/>
        <v>-4.5983367241276733E-5</v>
      </c>
      <c r="BC212" s="19">
        <f t="shared" si="28"/>
        <v>-8.6825475158095094E-6</v>
      </c>
      <c r="BD212" s="19">
        <f t="shared" si="28"/>
        <v>-8.526980467601134E-7</v>
      </c>
      <c r="BE212" s="19">
        <f t="shared" si="28"/>
        <v>-4.1343735955104329E-6</v>
      </c>
      <c r="BF212" s="19">
        <f t="shared" si="28"/>
        <v>-1.2923703209185143E-5</v>
      </c>
      <c r="BG212" s="19">
        <f t="shared" si="28"/>
        <v>-1.8008447850639763E-5</v>
      </c>
      <c r="BH212" s="19">
        <f t="shared" si="28"/>
        <v>-2.6091924668181672E-5</v>
      </c>
      <c r="BI212" s="19">
        <f t="shared" si="28"/>
        <v>-3.9733802158039219E-5</v>
      </c>
      <c r="BJ212" s="19">
        <f t="shared" si="28"/>
        <v>-8.9472106582581817E-5</v>
      </c>
      <c r="BK212" s="19">
        <f t="shared" si="28"/>
        <v>-2.518126067666424E-5</v>
      </c>
      <c r="BL212" s="19">
        <f t="shared" si="28"/>
        <v>-6.1778761885957837E-5</v>
      </c>
      <c r="BM212" s="19">
        <f t="shared" si="28"/>
        <v>-1.6532327307830605E-4</v>
      </c>
      <c r="BN212" s="19">
        <f t="shared" si="28"/>
        <v>-3.9490384486281438E-7</v>
      </c>
      <c r="BO212" s="19">
        <f t="shared" si="28"/>
        <v>-1.5061056496145158E-5</v>
      </c>
      <c r="BP212" s="19">
        <f t="shared" si="28"/>
        <v>0</v>
      </c>
      <c r="BQ212" s="19" t="e">
        <f t="shared" si="28"/>
        <v>#DIV/0!</v>
      </c>
    </row>
    <row r="213" spans="1:69" x14ac:dyDescent="0.35">
      <c r="E213" t="str">
        <f t="shared" si="26"/>
        <v>ISIC 05-09</v>
      </c>
      <c r="F213" s="19">
        <f t="shared" si="29"/>
        <v>-3.3770673352583862E-3</v>
      </c>
      <c r="G213" s="19">
        <f t="shared" si="27"/>
        <v>-7.0223571563634256E-4</v>
      </c>
      <c r="H213" s="19">
        <f t="shared" si="27"/>
        <v>-5.0613649410082007E-3</v>
      </c>
      <c r="I213" s="19">
        <f t="shared" si="27"/>
        <v>0.9224923738480737</v>
      </c>
      <c r="J213" s="19">
        <f t="shared" si="27"/>
        <v>-2.9042384313211489E-3</v>
      </c>
      <c r="K213" s="19">
        <f t="shared" si="27"/>
        <v>-1.6389559078680827E-3</v>
      </c>
      <c r="L213" s="19">
        <f t="shared" si="27"/>
        <v>-6.4273141766514684E-4</v>
      </c>
      <c r="M213" s="19">
        <f t="shared" si="27"/>
        <v>-9.159901843645164E-3</v>
      </c>
      <c r="N213" s="19">
        <f t="shared" si="27"/>
        <v>-9.8343932977316582E-4</v>
      </c>
      <c r="O213" s="19">
        <f t="shared" si="27"/>
        <v>-0.48751288234210799</v>
      </c>
      <c r="P213" s="19">
        <f t="shared" si="27"/>
        <v>-1.8814424973388068E-2</v>
      </c>
      <c r="Q213" s="19">
        <f t="shared" si="27"/>
        <v>-9.6714528758500755E-4</v>
      </c>
      <c r="R213" s="19">
        <f t="shared" si="27"/>
        <v>-2.0762608458696611E-3</v>
      </c>
      <c r="S213" s="19">
        <f t="shared" si="27"/>
        <v>-5.8564090971035904E-2</v>
      </c>
      <c r="T213" s="19">
        <f t="shared" si="27"/>
        <v>-6.1067060578595893E-2</v>
      </c>
      <c r="U213" s="19">
        <f t="shared" si="27"/>
        <v>-1.9519400516963754E-3</v>
      </c>
      <c r="V213" s="19">
        <f t="shared" si="27"/>
        <v>-5.1794257872019944E-4</v>
      </c>
      <c r="W213" s="19">
        <f t="shared" si="27"/>
        <v>-2.6406604712168507E-3</v>
      </c>
      <c r="X213" s="19">
        <f t="shared" si="27"/>
        <v>-1.9042548390904143E-3</v>
      </c>
      <c r="Y213" s="19">
        <f t="shared" si="27"/>
        <v>-1.6284852804465046E-3</v>
      </c>
      <c r="Z213" s="19">
        <f t="shared" si="27"/>
        <v>-1.4321165687592892E-3</v>
      </c>
      <c r="AA213" s="19">
        <f t="shared" si="27"/>
        <v>-2.7433677263207436E-3</v>
      </c>
      <c r="AB213" s="19">
        <f t="shared" si="27"/>
        <v>-1.5130765028345029E-3</v>
      </c>
      <c r="AC213" s="19">
        <f t="shared" si="27"/>
        <v>-8.4965338722618952E-2</v>
      </c>
      <c r="AD213" s="19">
        <f t="shared" si="27"/>
        <v>-3.5128712383938805E-3</v>
      </c>
      <c r="AE213" s="19">
        <f t="shared" si="27"/>
        <v>-1.9007202173052724E-3</v>
      </c>
      <c r="AF213" s="19">
        <f t="shared" si="27"/>
        <v>-7.4449475829026709E-3</v>
      </c>
      <c r="AG213" s="19">
        <f t="shared" si="27"/>
        <v>-4.6792014872894651E-4</v>
      </c>
      <c r="AH213" s="19">
        <f t="shared" si="27"/>
        <v>-2.2269355231922601E-3</v>
      </c>
      <c r="AI213" s="19">
        <f t="shared" si="27"/>
        <v>-7.4116854317217038E-4</v>
      </c>
      <c r="AJ213" s="19">
        <f t="shared" si="27"/>
        <v>-1.5209729600355363E-3</v>
      </c>
      <c r="AK213" s="19">
        <f t="shared" si="27"/>
        <v>-9.4755713867908576E-5</v>
      </c>
      <c r="AL213" s="19">
        <f t="shared" si="27"/>
        <v>-1.5841794507546802E-4</v>
      </c>
      <c r="AM213" s="19">
        <f t="shared" si="27"/>
        <v>-1.4099048079034236E-3</v>
      </c>
      <c r="AN213" s="19">
        <f t="shared" si="27"/>
        <v>-3.4813929212651191E-4</v>
      </c>
      <c r="AO213" s="19">
        <f t="shared" si="27"/>
        <v>-1.3079984401337063E-3</v>
      </c>
      <c r="AP213" s="19">
        <f t="shared" si="27"/>
        <v>-7.8031160726238266E-5</v>
      </c>
      <c r="AQ213" s="19">
        <f t="shared" si="27"/>
        <v>-1.7895285587325531E-4</v>
      </c>
      <c r="AR213" s="19">
        <f t="shared" si="27"/>
        <v>-9.5315731271778461E-5</v>
      </c>
      <c r="AS213" s="19">
        <f t="shared" si="27"/>
        <v>-9.2260854267714389E-5</v>
      </c>
      <c r="AT213" s="19">
        <f t="shared" si="27"/>
        <v>-1.5441577202949738E-4</v>
      </c>
      <c r="AU213" s="19">
        <f t="shared" si="27"/>
        <v>-1.0131343333950441E-4</v>
      </c>
      <c r="AV213" s="19">
        <f t="shared" si="27"/>
        <v>-9.6460324548755595E-5</v>
      </c>
      <c r="AW213" s="19">
        <f t="shared" si="32"/>
        <v>-2.3698799375361957E-4</v>
      </c>
      <c r="AX213" s="19">
        <f t="shared" si="28"/>
        <v>-2.5714273420396225E-4</v>
      </c>
      <c r="AY213" s="19">
        <f t="shared" si="28"/>
        <v>-8.3640998680445486E-4</v>
      </c>
      <c r="AZ213" s="19">
        <f t="shared" si="28"/>
        <v>-4.2363197162521789E-4</v>
      </c>
      <c r="BA213" s="19">
        <f t="shared" si="28"/>
        <v>-1.415243035640619E-4</v>
      </c>
      <c r="BB213" s="19">
        <f t="shared" si="28"/>
        <v>-3.7390225488063148E-4</v>
      </c>
      <c r="BC213" s="19">
        <f t="shared" si="28"/>
        <v>-1.9047054498032379E-4</v>
      </c>
      <c r="BD213" s="19">
        <f t="shared" si="28"/>
        <v>-1.7146336556934612E-4</v>
      </c>
      <c r="BE213" s="19">
        <f t="shared" si="28"/>
        <v>-7.7343037750158598E-5</v>
      </c>
      <c r="BF213" s="19">
        <f t="shared" si="28"/>
        <v>-9.2423169251968057E-4</v>
      </c>
      <c r="BG213" s="19">
        <f t="shared" si="28"/>
        <v>-1.1795914877081137E-3</v>
      </c>
      <c r="BH213" s="19">
        <f t="shared" si="28"/>
        <v>-4.8098364618915772E-4</v>
      </c>
      <c r="BI213" s="19">
        <f t="shared" si="28"/>
        <v>-5.5758915038952987E-4</v>
      </c>
      <c r="BJ213" s="19">
        <f t="shared" si="28"/>
        <v>-8.7007481424404218E-4</v>
      </c>
      <c r="BK213" s="19">
        <f t="shared" si="28"/>
        <v>-5.8823932371633288E-4</v>
      </c>
      <c r="BL213" s="19">
        <f t="shared" si="28"/>
        <v>-1.1794046343329328E-3</v>
      </c>
      <c r="BM213" s="19">
        <f t="shared" si="28"/>
        <v>-8.6842511670293695E-4</v>
      </c>
      <c r="BN213" s="19">
        <f t="shared" si="28"/>
        <v>-5.647124981538246E-4</v>
      </c>
      <c r="BO213" s="19">
        <f t="shared" si="28"/>
        <v>-7.0875962683904919E-4</v>
      </c>
      <c r="BP213" s="19">
        <f t="shared" si="28"/>
        <v>0</v>
      </c>
      <c r="BQ213" s="19" t="e">
        <f t="shared" si="28"/>
        <v>#DIV/0!</v>
      </c>
    </row>
    <row r="214" spans="1:69" x14ac:dyDescent="0.35">
      <c r="E214" t="str">
        <f t="shared" si="26"/>
        <v>ISIC 10-12</v>
      </c>
      <c r="F214" s="19">
        <f t="shared" si="29"/>
        <v>-0.10958938445391748</v>
      </c>
      <c r="G214" s="19">
        <f t="shared" si="27"/>
        <v>-1.0899615096730899E-3</v>
      </c>
      <c r="H214" s="19">
        <f t="shared" si="27"/>
        <v>-4.3867033541464227E-2</v>
      </c>
      <c r="I214" s="19">
        <f t="shared" si="27"/>
        <v>-1.3669381275137511E-3</v>
      </c>
      <c r="J214" s="19">
        <f t="shared" si="27"/>
        <v>0.78262768162494756</v>
      </c>
      <c r="K214" s="19">
        <f t="shared" si="27"/>
        <v>-1.1443355477725002E-2</v>
      </c>
      <c r="L214" s="19">
        <f t="shared" si="27"/>
        <v>-5.565475559325628E-4</v>
      </c>
      <c r="M214" s="19">
        <f t="shared" si="27"/>
        <v>-4.4476781993804749E-3</v>
      </c>
      <c r="N214" s="19">
        <f t="shared" si="27"/>
        <v>-3.0923503605298811E-4</v>
      </c>
      <c r="O214" s="19">
        <f t="shared" si="27"/>
        <v>-2.8563873706418997E-3</v>
      </c>
      <c r="P214" s="19">
        <f t="shared" si="27"/>
        <v>-1.8741843568122463E-2</v>
      </c>
      <c r="Q214" s="19">
        <f t="shared" si="27"/>
        <v>-1.0294603509613356E-2</v>
      </c>
      <c r="R214" s="19">
        <f t="shared" si="27"/>
        <v>-8.4191967686284344E-4</v>
      </c>
      <c r="S214" s="19">
        <f t="shared" si="27"/>
        <v>-4.9446761711585674E-4</v>
      </c>
      <c r="T214" s="19">
        <f t="shared" si="27"/>
        <v>-7.6532860250310515E-4</v>
      </c>
      <c r="U214" s="19">
        <f t="shared" si="27"/>
        <v>-3.2789829654384457E-4</v>
      </c>
      <c r="V214" s="19">
        <f t="shared" si="27"/>
        <v>-2.2278997121277604E-4</v>
      </c>
      <c r="W214" s="19">
        <f t="shared" si="27"/>
        <v>-3.1760652946857332E-4</v>
      </c>
      <c r="X214" s="19">
        <f t="shared" si="27"/>
        <v>-3.5843966825493972E-4</v>
      </c>
      <c r="Y214" s="19">
        <f t="shared" si="27"/>
        <v>-1.7934267797866231E-4</v>
      </c>
      <c r="Z214" s="19">
        <f t="shared" si="27"/>
        <v>-1.526643108230623E-4</v>
      </c>
      <c r="AA214" s="19">
        <f t="shared" si="27"/>
        <v>-2.1865100761315906E-3</v>
      </c>
      <c r="AB214" s="19">
        <f t="shared" si="27"/>
        <v>-7.2077298520078939E-4</v>
      </c>
      <c r="AC214" s="19">
        <f t="shared" si="27"/>
        <v>-1.4017107823105883E-3</v>
      </c>
      <c r="AD214" s="19">
        <f t="shared" si="27"/>
        <v>-4.0463528173545829E-4</v>
      </c>
      <c r="AE214" s="19">
        <f t="shared" si="27"/>
        <v>-3.9684739135545134E-3</v>
      </c>
      <c r="AF214" s="19">
        <f t="shared" si="27"/>
        <v>-5.9736447576243571E-4</v>
      </c>
      <c r="AG214" s="19">
        <f t="shared" si="27"/>
        <v>-1.1649184368917776E-3</v>
      </c>
      <c r="AH214" s="19">
        <f t="shared" si="27"/>
        <v>-5.7412349616025454E-3</v>
      </c>
      <c r="AI214" s="19">
        <f t="shared" si="27"/>
        <v>-5.1622737934416607E-3</v>
      </c>
      <c r="AJ214" s="19">
        <f t="shared" si="27"/>
        <v>-1.4999248813833805E-3</v>
      </c>
      <c r="AK214" s="19">
        <f t="shared" si="27"/>
        <v>-8.2866986584689325E-3</v>
      </c>
      <c r="AL214" s="19">
        <f t="shared" si="27"/>
        <v>-3.3607055973810026E-3</v>
      </c>
      <c r="AM214" s="19">
        <f t="shared" si="27"/>
        <v>-1.0199114845117873E-3</v>
      </c>
      <c r="AN214" s="19">
        <f t="shared" si="27"/>
        <v>-6.8919892789280103E-4</v>
      </c>
      <c r="AO214" s="19">
        <f t="shared" si="27"/>
        <v>-0.16543710958432675</v>
      </c>
      <c r="AP214" s="19">
        <f t="shared" si="27"/>
        <v>-5.7350075917816793E-4</v>
      </c>
      <c r="AQ214" s="19">
        <f t="shared" si="27"/>
        <v>-3.8301228981499611E-3</v>
      </c>
      <c r="AR214" s="19">
        <f t="shared" si="27"/>
        <v>-1.0283274477901651E-3</v>
      </c>
      <c r="AS214" s="19">
        <f t="shared" si="27"/>
        <v>-8.8264756380788186E-4</v>
      </c>
      <c r="AT214" s="19">
        <f t="shared" si="27"/>
        <v>-2.2404622626030521E-4</v>
      </c>
      <c r="AU214" s="19">
        <f t="shared" si="27"/>
        <v>-3.8677334501274399E-4</v>
      </c>
      <c r="AV214" s="19">
        <f t="shared" si="27"/>
        <v>-4.1051969045999878E-4</v>
      </c>
      <c r="AW214" s="19">
        <f t="shared" si="32"/>
        <v>-2.9619332538219492E-4</v>
      </c>
      <c r="AX214" s="19">
        <f t="shared" si="28"/>
        <v>-1.4379507753912002E-3</v>
      </c>
      <c r="AY214" s="19">
        <f t="shared" si="28"/>
        <v>-1.3848471862074772E-3</v>
      </c>
      <c r="AZ214" s="19">
        <f t="shared" si="28"/>
        <v>-4.7416012582174845E-3</v>
      </c>
      <c r="BA214" s="19">
        <f t="shared" si="28"/>
        <v>-2.6032936997032823E-3</v>
      </c>
      <c r="BB214" s="19">
        <f t="shared" si="28"/>
        <v>-2.3333684914495362E-3</v>
      </c>
      <c r="BC214" s="19">
        <f t="shared" si="28"/>
        <v>-2.1883201825316965E-3</v>
      </c>
      <c r="BD214" s="19">
        <f t="shared" si="28"/>
        <v>-9.6163022223371797E-4</v>
      </c>
      <c r="BE214" s="19">
        <f t="shared" si="28"/>
        <v>-6.857009865724621E-4</v>
      </c>
      <c r="BF214" s="19">
        <f t="shared" si="28"/>
        <v>-2.9107170236092024E-3</v>
      </c>
      <c r="BG214" s="19">
        <f t="shared" si="28"/>
        <v>-4.5252329783325848E-3</v>
      </c>
      <c r="BH214" s="19">
        <f t="shared" si="28"/>
        <v>-6.4659399346577787E-3</v>
      </c>
      <c r="BI214" s="19">
        <f t="shared" si="28"/>
        <v>-1.166478226120969E-2</v>
      </c>
      <c r="BJ214" s="19">
        <f t="shared" si="28"/>
        <v>-1.6500236417614965E-2</v>
      </c>
      <c r="BK214" s="19">
        <f t="shared" si="28"/>
        <v>-3.3307767270856236E-3</v>
      </c>
      <c r="BL214" s="19">
        <f t="shared" si="28"/>
        <v>-1.6387395209778065E-2</v>
      </c>
      <c r="BM214" s="19">
        <f t="shared" si="28"/>
        <v>-6.6584800199884064E-3</v>
      </c>
      <c r="BN214" s="19">
        <f t="shared" si="28"/>
        <v>-2.1664424929173998E-3</v>
      </c>
      <c r="BO214" s="19">
        <f t="shared" si="28"/>
        <v>-2.2189043779684402E-3</v>
      </c>
      <c r="BP214" s="19">
        <f t="shared" si="28"/>
        <v>0</v>
      </c>
      <c r="BQ214" s="19" t="e">
        <f t="shared" si="28"/>
        <v>#DIV/0!</v>
      </c>
    </row>
    <row r="215" spans="1:69" x14ac:dyDescent="0.35">
      <c r="E215" t="str">
        <f t="shared" si="26"/>
        <v>ISIC 13-15</v>
      </c>
      <c r="F215" s="19">
        <f t="shared" si="29"/>
        <v>-1.5235824009291682E-3</v>
      </c>
      <c r="G215" s="19">
        <f t="shared" si="27"/>
        <v>-1.4265423029638845E-3</v>
      </c>
      <c r="H215" s="19">
        <f t="shared" si="27"/>
        <v>-1.8552191467595399E-2</v>
      </c>
      <c r="I215" s="19">
        <f t="shared" si="27"/>
        <v>-1.1644040730020772E-3</v>
      </c>
      <c r="J215" s="19">
        <f t="shared" si="27"/>
        <v>-9.3740670754779293E-4</v>
      </c>
      <c r="K215" s="19">
        <f t="shared" si="27"/>
        <v>0.68795427261126973</v>
      </c>
      <c r="L215" s="19">
        <f t="shared" si="27"/>
        <v>-3.0420528045806382E-3</v>
      </c>
      <c r="M215" s="19">
        <f t="shared" si="27"/>
        <v>-9.3033079946620266E-3</v>
      </c>
      <c r="N215" s="19">
        <f t="shared" si="27"/>
        <v>-7.2531935155791668E-3</v>
      </c>
      <c r="O215" s="19">
        <f t="shared" si="27"/>
        <v>-3.8890588725639503E-4</v>
      </c>
      <c r="P215" s="19">
        <f t="shared" si="27"/>
        <v>-1.9481869514367165E-3</v>
      </c>
      <c r="Q215" s="19">
        <f t="shared" si="27"/>
        <v>-1.726461349535896E-3</v>
      </c>
      <c r="R215" s="19">
        <f t="shared" si="27"/>
        <v>-1.0674226123317579E-2</v>
      </c>
      <c r="S215" s="19">
        <f t="shared" si="27"/>
        <v>-1.8687125025682164E-3</v>
      </c>
      <c r="T215" s="19">
        <f t="shared" si="27"/>
        <v>-9.7066507392865899E-4</v>
      </c>
      <c r="U215" s="19">
        <f t="shared" si="27"/>
        <v>-2.0721305305007025E-3</v>
      </c>
      <c r="V215" s="19">
        <f t="shared" si="27"/>
        <v>-1.0021768331760226E-3</v>
      </c>
      <c r="W215" s="19">
        <f t="shared" si="27"/>
        <v>-1.2122749706914E-3</v>
      </c>
      <c r="X215" s="19">
        <f t="shared" si="27"/>
        <v>-1.5285532038090328E-3</v>
      </c>
      <c r="Y215" s="19">
        <f t="shared" si="27"/>
        <v>-5.918974027775149E-3</v>
      </c>
      <c r="Z215" s="19">
        <f t="shared" si="27"/>
        <v>-3.5118584202029597E-3</v>
      </c>
      <c r="AA215" s="19">
        <f t="shared" si="27"/>
        <v>-1.8335083241656256E-2</v>
      </c>
      <c r="AB215" s="19">
        <f t="shared" si="27"/>
        <v>-2.5489445836224052E-3</v>
      </c>
      <c r="AC215" s="19">
        <f t="shared" si="27"/>
        <v>-3.5627994438552126E-4</v>
      </c>
      <c r="AD215" s="19">
        <f t="shared" si="27"/>
        <v>-6.9327270318807731E-4</v>
      </c>
      <c r="AE215" s="19">
        <f t="shared" si="27"/>
        <v>-1.4531589168811647E-3</v>
      </c>
      <c r="AF215" s="19">
        <f t="shared" si="27"/>
        <v>-1.8236274632952112E-3</v>
      </c>
      <c r="AG215" s="19">
        <f t="shared" si="27"/>
        <v>-1.6484607773986084E-3</v>
      </c>
      <c r="AH215" s="19">
        <f t="shared" si="27"/>
        <v>-2.4575367600090489E-3</v>
      </c>
      <c r="AI215" s="19">
        <f t="shared" si="27"/>
        <v>-1.8151028218085779E-3</v>
      </c>
      <c r="AJ215" s="19">
        <f t="shared" si="27"/>
        <v>-4.8251043352896193E-4</v>
      </c>
      <c r="AK215" s="19">
        <f t="shared" si="27"/>
        <v>-8.8985123680797187E-4</v>
      </c>
      <c r="AL215" s="19">
        <f t="shared" si="27"/>
        <v>-5.3934147561917668E-4</v>
      </c>
      <c r="AM215" s="19">
        <f t="shared" si="27"/>
        <v>-5.4513140003908315E-4</v>
      </c>
      <c r="AN215" s="19">
        <f t="shared" si="27"/>
        <v>-1.0031760686937932E-3</v>
      </c>
      <c r="AO215" s="19">
        <f t="shared" si="27"/>
        <v>-2.6305540543293685E-3</v>
      </c>
      <c r="AP215" s="19">
        <f t="shared" si="27"/>
        <v>-3.8337048530717065E-4</v>
      </c>
      <c r="AQ215" s="19">
        <f t="shared" si="27"/>
        <v>-6.8258307690944146E-3</v>
      </c>
      <c r="AR215" s="19">
        <f t="shared" si="27"/>
        <v>-8.4340891551210908E-4</v>
      </c>
      <c r="AS215" s="19">
        <f t="shared" si="27"/>
        <v>-2.3701528717609766E-4</v>
      </c>
      <c r="AT215" s="19">
        <f t="shared" si="27"/>
        <v>-2.1212571847718112E-4</v>
      </c>
      <c r="AU215" s="19">
        <f t="shared" si="27"/>
        <v>-9.6163759907323394E-5</v>
      </c>
      <c r="AV215" s="19">
        <f t="shared" si="27"/>
        <v>-1.4780211019567389E-4</v>
      </c>
      <c r="AW215" s="19">
        <f t="shared" si="32"/>
        <v>-2.5231496949245931E-4</v>
      </c>
      <c r="AX215" s="19">
        <f t="shared" si="28"/>
        <v>-6.3531123811965957E-4</v>
      </c>
      <c r="AY215" s="19">
        <f t="shared" si="28"/>
        <v>-1.6132832330131017E-3</v>
      </c>
      <c r="AZ215" s="19">
        <f t="shared" si="28"/>
        <v>-7.0395817243359656E-4</v>
      </c>
      <c r="BA215" s="19">
        <f t="shared" si="28"/>
        <v>-7.2416544682490469E-4</v>
      </c>
      <c r="BB215" s="19">
        <f t="shared" si="28"/>
        <v>-2.6158788039381303E-3</v>
      </c>
      <c r="BC215" s="19">
        <f t="shared" si="28"/>
        <v>-9.1134928061229869E-4</v>
      </c>
      <c r="BD215" s="19">
        <f t="shared" si="28"/>
        <v>-6.0172058833038672E-4</v>
      </c>
      <c r="BE215" s="19">
        <f t="shared" si="28"/>
        <v>-4.3289916696405585E-4</v>
      </c>
      <c r="BF215" s="19">
        <f t="shared" si="28"/>
        <v>-2.5706420565179177E-3</v>
      </c>
      <c r="BG215" s="19">
        <f t="shared" si="28"/>
        <v>-1.4199012520878902E-3</v>
      </c>
      <c r="BH215" s="19">
        <f t="shared" si="28"/>
        <v>-5.6404342887864491E-4</v>
      </c>
      <c r="BI215" s="19">
        <f t="shared" si="28"/>
        <v>-2.1195631098431178E-3</v>
      </c>
      <c r="BJ215" s="19">
        <f t="shared" si="28"/>
        <v>-1.6952656385126293E-3</v>
      </c>
      <c r="BK215" s="19">
        <f t="shared" si="28"/>
        <v>-2.0030836578565658E-3</v>
      </c>
      <c r="BL215" s="19">
        <f t="shared" si="28"/>
        <v>-3.589399476607481E-3</v>
      </c>
      <c r="BM215" s="19">
        <f t="shared" si="28"/>
        <v>-1.8583699042155689E-3</v>
      </c>
      <c r="BN215" s="19">
        <f t="shared" si="28"/>
        <v>-1.1739701500081745E-2</v>
      </c>
      <c r="BO215" s="19">
        <f t="shared" si="28"/>
        <v>-4.4635494706757465E-3</v>
      </c>
      <c r="BP215" s="19">
        <f t="shared" si="28"/>
        <v>0</v>
      </c>
      <c r="BQ215" s="19" t="e">
        <f t="shared" si="28"/>
        <v>#DIV/0!</v>
      </c>
    </row>
    <row r="216" spans="1:69" x14ac:dyDescent="0.35">
      <c r="E216" t="str">
        <f t="shared" si="26"/>
        <v>ISIC 16</v>
      </c>
      <c r="F216" s="19">
        <f t="shared" si="29"/>
        <v>-2.6114848755332109E-3</v>
      </c>
      <c r="G216" s="19">
        <f t="shared" si="27"/>
        <v>-4.3309841295577148E-3</v>
      </c>
      <c r="H216" s="19">
        <f t="shared" si="27"/>
        <v>-5.4165343800810072E-3</v>
      </c>
      <c r="I216" s="19">
        <f t="shared" si="27"/>
        <v>-2.7692252283176848E-3</v>
      </c>
      <c r="J216" s="19">
        <f t="shared" si="27"/>
        <v>-1.954450626121648E-3</v>
      </c>
      <c r="K216" s="19">
        <f t="shared" si="27"/>
        <v>-8.2017153422168801E-4</v>
      </c>
      <c r="L216" s="19">
        <f t="shared" si="27"/>
        <v>0.77481208779556776</v>
      </c>
      <c r="M216" s="19">
        <f t="shared" si="27"/>
        <v>-1.9706548126016243E-2</v>
      </c>
      <c r="N216" s="19">
        <f t="shared" si="27"/>
        <v>-1.2771849543601723E-3</v>
      </c>
      <c r="O216" s="19">
        <f t="shared" si="27"/>
        <v>-2.1148990619514573E-4</v>
      </c>
      <c r="P216" s="19">
        <f t="shared" si="27"/>
        <v>-1.4254765062501143E-3</v>
      </c>
      <c r="Q216" s="19">
        <f t="shared" si="27"/>
        <v>-7.5118489622062583E-4</v>
      </c>
      <c r="R216" s="19">
        <f t="shared" si="27"/>
        <v>-1.9078769104970924E-3</v>
      </c>
      <c r="S216" s="19">
        <f t="shared" si="27"/>
        <v>-5.8278225125165282E-3</v>
      </c>
      <c r="T216" s="19">
        <f t="shared" si="27"/>
        <v>-1.9310603126041479E-3</v>
      </c>
      <c r="U216" s="19">
        <f t="shared" si="27"/>
        <v>-2.9516914557778853E-3</v>
      </c>
      <c r="V216" s="19">
        <f t="shared" si="27"/>
        <v>-9.3469717843369128E-4</v>
      </c>
      <c r="W216" s="19">
        <f t="shared" si="27"/>
        <v>-1.7673575900077918E-3</v>
      </c>
      <c r="X216" s="19">
        <f t="shared" si="27"/>
        <v>-1.6226765314935896E-3</v>
      </c>
      <c r="Y216" s="19">
        <f t="shared" ref="G216:AV222" si="33">Y148-Y80</f>
        <v>-1.882291652772196E-3</v>
      </c>
      <c r="Z216" s="19">
        <f t="shared" si="33"/>
        <v>-4.8212748012362279E-3</v>
      </c>
      <c r="AA216" s="19">
        <f t="shared" si="33"/>
        <v>-6.8061485726677085E-2</v>
      </c>
      <c r="AB216" s="19">
        <f t="shared" si="33"/>
        <v>-1.8210692760523893E-3</v>
      </c>
      <c r="AC216" s="19">
        <f t="shared" si="33"/>
        <v>-2.8121730547112553E-3</v>
      </c>
      <c r="AD216" s="19">
        <f t="shared" si="33"/>
        <v>-4.154931157712935E-4</v>
      </c>
      <c r="AE216" s="19">
        <f t="shared" si="33"/>
        <v>-1.5025464787638877E-3</v>
      </c>
      <c r="AF216" s="19">
        <f t="shared" si="33"/>
        <v>-1.7688998502226546E-2</v>
      </c>
      <c r="AG216" s="19">
        <f t="shared" si="33"/>
        <v>-3.634999986863157E-4</v>
      </c>
      <c r="AH216" s="19">
        <f t="shared" si="33"/>
        <v>-1.1618650287451282E-3</v>
      </c>
      <c r="AI216" s="19">
        <f t="shared" si="33"/>
        <v>-6.9905103012708075E-4</v>
      </c>
      <c r="AJ216" s="19">
        <f t="shared" si="33"/>
        <v>-4.8809424767613167E-4</v>
      </c>
      <c r="AK216" s="19">
        <f t="shared" si="33"/>
        <v>-1.8647858914315916E-4</v>
      </c>
      <c r="AL216" s="19">
        <f t="shared" si="33"/>
        <v>-8.8214752070051722E-5</v>
      </c>
      <c r="AM216" s="19">
        <f t="shared" si="33"/>
        <v>-8.0986715974596974E-4</v>
      </c>
      <c r="AN216" s="19">
        <f t="shared" si="33"/>
        <v>-1.369857317954222E-4</v>
      </c>
      <c r="AO216" s="19">
        <f t="shared" si="33"/>
        <v>-7.478431162699753E-4</v>
      </c>
      <c r="AP216" s="19">
        <f t="shared" si="33"/>
        <v>-5.7830702632434919E-4</v>
      </c>
      <c r="AQ216" s="19">
        <f t="shared" si="33"/>
        <v>-2.2869063071817223E-3</v>
      </c>
      <c r="AR216" s="19">
        <f t="shared" si="33"/>
        <v>-5.3668135546787563E-4</v>
      </c>
      <c r="AS216" s="19">
        <f t="shared" si="33"/>
        <v>-1.0578134057442541E-4</v>
      </c>
      <c r="AT216" s="19">
        <f t="shared" si="33"/>
        <v>-3.3261606432769262E-5</v>
      </c>
      <c r="AU216" s="19">
        <f t="shared" si="33"/>
        <v>-4.1526090016948995E-5</v>
      </c>
      <c r="AV216" s="19">
        <f t="shared" si="33"/>
        <v>-6.7704632692174396E-5</v>
      </c>
      <c r="AW216" s="19">
        <f t="shared" si="32"/>
        <v>-1.2028502867163699E-3</v>
      </c>
      <c r="AX216" s="19">
        <f t="shared" si="28"/>
        <v>-2.1997599003382485E-4</v>
      </c>
      <c r="AY216" s="19">
        <f t="shared" si="28"/>
        <v>-8.1871846424306702E-4</v>
      </c>
      <c r="AZ216" s="19">
        <f t="shared" si="28"/>
        <v>-2.6655831138153109E-4</v>
      </c>
      <c r="BA216" s="19">
        <f t="shared" si="28"/>
        <v>-8.6642685613669615E-4</v>
      </c>
      <c r="BB216" s="19">
        <f t="shared" si="28"/>
        <v>-1.2251693409347671E-3</v>
      </c>
      <c r="BC216" s="19">
        <f t="shared" si="28"/>
        <v>-3.9898806045162338E-4</v>
      </c>
      <c r="BD216" s="19">
        <f t="shared" si="28"/>
        <v>-1.0687148852726755E-4</v>
      </c>
      <c r="BE216" s="19">
        <f t="shared" si="28"/>
        <v>-7.9561482118481266E-5</v>
      </c>
      <c r="BF216" s="19">
        <f t="shared" si="28"/>
        <v>-2.5856752071517428E-3</v>
      </c>
      <c r="BG216" s="19">
        <f t="shared" si="28"/>
        <v>-2.3805870839844665E-4</v>
      </c>
      <c r="BH216" s="19">
        <f t="shared" si="28"/>
        <v>-3.3405881504301884E-4</v>
      </c>
      <c r="BI216" s="19">
        <f t="shared" si="28"/>
        <v>-6.9138213192344327E-5</v>
      </c>
      <c r="BJ216" s="19">
        <f t="shared" si="28"/>
        <v>-2.3634364662092049E-4</v>
      </c>
      <c r="BK216" s="19">
        <f t="shared" si="28"/>
        <v>-9.8409889017240723E-4</v>
      </c>
      <c r="BL216" s="19">
        <f t="shared" si="28"/>
        <v>-9.6700675845412087E-4</v>
      </c>
      <c r="BM216" s="19">
        <f t="shared" si="28"/>
        <v>-5.2198600046845741E-4</v>
      </c>
      <c r="BN216" s="19">
        <f t="shared" si="28"/>
        <v>-5.0705653680385371E-3</v>
      </c>
      <c r="BO216" s="19">
        <f t="shared" si="28"/>
        <v>-7.8024487771757084E-3</v>
      </c>
      <c r="BP216" s="19">
        <f t="shared" si="28"/>
        <v>0</v>
      </c>
      <c r="BQ216" s="19" t="e">
        <f t="shared" si="28"/>
        <v>#DIV/0!</v>
      </c>
    </row>
    <row r="217" spans="1:69" x14ac:dyDescent="0.35">
      <c r="E217" t="str">
        <f t="shared" si="26"/>
        <v>ISIC 17</v>
      </c>
      <c r="F217" s="19">
        <f t="shared" si="29"/>
        <v>-1.1477313167562349E-3</v>
      </c>
      <c r="G217" s="19">
        <f t="shared" si="33"/>
        <v>-6.1649886791283616E-4</v>
      </c>
      <c r="H217" s="19">
        <f t="shared" si="33"/>
        <v>-3.0474018914576537E-3</v>
      </c>
      <c r="I217" s="19">
        <f t="shared" si="33"/>
        <v>-1.7814548614731541E-3</v>
      </c>
      <c r="J217" s="19">
        <f t="shared" si="33"/>
        <v>-1.2965207560184421E-2</v>
      </c>
      <c r="K217" s="19">
        <f t="shared" si="33"/>
        <v>-4.7661296077556869E-3</v>
      </c>
      <c r="L217" s="19">
        <f t="shared" si="33"/>
        <v>-8.8503870215247572E-3</v>
      </c>
      <c r="M217" s="19">
        <f t="shared" si="33"/>
        <v>0.74727977445697968</v>
      </c>
      <c r="N217" s="19">
        <f t="shared" si="33"/>
        <v>-0.15187990284819849</v>
      </c>
      <c r="O217" s="19">
        <f t="shared" si="33"/>
        <v>-6.5481482922363755E-4</v>
      </c>
      <c r="P217" s="19">
        <f t="shared" si="33"/>
        <v>-7.857462295556927E-3</v>
      </c>
      <c r="Q217" s="19">
        <f t="shared" si="33"/>
        <v>-7.0800124402622634E-3</v>
      </c>
      <c r="R217" s="19">
        <f t="shared" si="33"/>
        <v>-9.0128482173437371E-3</v>
      </c>
      <c r="S217" s="19">
        <f t="shared" si="33"/>
        <v>-7.1963961250494334E-3</v>
      </c>
      <c r="T217" s="19">
        <f t="shared" si="33"/>
        <v>-1.5727002842244671E-3</v>
      </c>
      <c r="U217" s="19">
        <f t="shared" si="33"/>
        <v>-2.4002855445720904E-3</v>
      </c>
      <c r="V217" s="19">
        <f t="shared" si="33"/>
        <v>-2.6021566207827065E-3</v>
      </c>
      <c r="W217" s="19">
        <f t="shared" si="33"/>
        <v>-5.1668598453401965E-3</v>
      </c>
      <c r="X217" s="19">
        <f t="shared" si="33"/>
        <v>-2.1437710854583019E-3</v>
      </c>
      <c r="Y217" s="19">
        <f t="shared" si="33"/>
        <v>-1.1566514640571029E-3</v>
      </c>
      <c r="Z217" s="19">
        <f t="shared" si="33"/>
        <v>-1.2177335368997906E-3</v>
      </c>
      <c r="AA217" s="19">
        <f t="shared" si="33"/>
        <v>-8.9178865952873991E-3</v>
      </c>
      <c r="AB217" s="19">
        <f t="shared" si="33"/>
        <v>-1.6566448764410103E-3</v>
      </c>
      <c r="AC217" s="19">
        <f t="shared" si="33"/>
        <v>-6.942462790740341E-4</v>
      </c>
      <c r="AD217" s="19">
        <f t="shared" si="33"/>
        <v>-1.1350055845459725E-3</v>
      </c>
      <c r="AE217" s="19">
        <f t="shared" si="33"/>
        <v>-6.1304737431782082E-3</v>
      </c>
      <c r="AF217" s="19">
        <f t="shared" si="33"/>
        <v>-9.4204910417917097E-4</v>
      </c>
      <c r="AG217" s="19">
        <f t="shared" si="33"/>
        <v>-1.3691075844249874E-3</v>
      </c>
      <c r="AH217" s="19">
        <f t="shared" si="33"/>
        <v>-3.2018746909047366E-3</v>
      </c>
      <c r="AI217" s="19">
        <f t="shared" si="33"/>
        <v>-2.5676605386266691E-3</v>
      </c>
      <c r="AJ217" s="19">
        <f t="shared" si="33"/>
        <v>-9.7390420774660306E-4</v>
      </c>
      <c r="AK217" s="19">
        <f t="shared" si="33"/>
        <v>-5.4009117532495641E-4</v>
      </c>
      <c r="AL217" s="19">
        <f t="shared" si="33"/>
        <v>-2.3230722458713528E-4</v>
      </c>
      <c r="AM217" s="19">
        <f t="shared" si="33"/>
        <v>-1.9274971586124006E-3</v>
      </c>
      <c r="AN217" s="19">
        <f t="shared" si="33"/>
        <v>-1.3254689963306029E-3</v>
      </c>
      <c r="AO217" s="19">
        <f t="shared" si="33"/>
        <v>-2.2978862763467309E-3</v>
      </c>
      <c r="AP217" s="19">
        <f t="shared" si="33"/>
        <v>-2.8623653308683779E-2</v>
      </c>
      <c r="AQ217" s="19">
        <f t="shared" si="33"/>
        <v>-8.9439364310467499E-3</v>
      </c>
      <c r="AR217" s="19">
        <f t="shared" si="33"/>
        <v>-1.4007370014131985E-3</v>
      </c>
      <c r="AS217" s="19">
        <f t="shared" si="33"/>
        <v>-8.9281698402424766E-4</v>
      </c>
      <c r="AT217" s="19">
        <f t="shared" si="33"/>
        <v>-1.3553080644085375E-3</v>
      </c>
      <c r="AU217" s="19">
        <f t="shared" si="33"/>
        <v>-1.1744177225901601E-3</v>
      </c>
      <c r="AV217" s="19">
        <f t="shared" si="33"/>
        <v>-3.4236977373347808E-3</v>
      </c>
      <c r="AW217" s="19">
        <f t="shared" si="32"/>
        <v>-4.2896301233445261E-4</v>
      </c>
      <c r="AX217" s="19">
        <f t="shared" si="28"/>
        <v>-2.976286058211727E-3</v>
      </c>
      <c r="AY217" s="19">
        <f t="shared" si="28"/>
        <v>-5.027252713477E-3</v>
      </c>
      <c r="AZ217" s="19">
        <f t="shared" si="28"/>
        <v>-1.7662406322981037E-3</v>
      </c>
      <c r="BA217" s="19">
        <f t="shared" si="28"/>
        <v>-5.7538474667763913E-3</v>
      </c>
      <c r="BB217" s="19">
        <f t="shared" si="28"/>
        <v>-6.7367548982105478E-3</v>
      </c>
      <c r="BC217" s="19">
        <f t="shared" si="28"/>
        <v>-1.7048250234837907E-3</v>
      </c>
      <c r="BD217" s="19">
        <f t="shared" si="28"/>
        <v>-4.6607054072496536E-4</v>
      </c>
      <c r="BE217" s="19">
        <f t="shared" si="28"/>
        <v>-5.2206046289455165E-3</v>
      </c>
      <c r="BF217" s="19">
        <f t="shared" si="28"/>
        <v>-9.0998357675021527E-3</v>
      </c>
      <c r="BG217" s="19">
        <f t="shared" si="28"/>
        <v>-1.4104391862680627E-3</v>
      </c>
      <c r="BH217" s="19">
        <f t="shared" si="28"/>
        <v>-1.5043799580618537E-3</v>
      </c>
      <c r="BI217" s="19">
        <f t="shared" si="28"/>
        <v>-1.3194487063048997E-3</v>
      </c>
      <c r="BJ217" s="19">
        <f t="shared" si="28"/>
        <v>-2.0309339748814754E-3</v>
      </c>
      <c r="BK217" s="19">
        <f t="shared" si="28"/>
        <v>-2.4007192326223293E-3</v>
      </c>
      <c r="BL217" s="19">
        <f t="shared" si="28"/>
        <v>-2.5234932881024966E-3</v>
      </c>
      <c r="BM217" s="19">
        <f t="shared" si="28"/>
        <v>-2.6829914186498947E-3</v>
      </c>
      <c r="BN217" s="19">
        <f t="shared" si="28"/>
        <v>-3.1770014319213416E-3</v>
      </c>
      <c r="BO217" s="19">
        <f t="shared" si="28"/>
        <v>-1.5489612012808197E-3</v>
      </c>
      <c r="BP217" s="19">
        <f t="shared" si="28"/>
        <v>0</v>
      </c>
      <c r="BQ217" s="19" t="e">
        <f t="shared" si="28"/>
        <v>#DIV/0!</v>
      </c>
    </row>
    <row r="218" spans="1:69" x14ac:dyDescent="0.35">
      <c r="E218" t="str">
        <f t="shared" si="26"/>
        <v>ISIC 18</v>
      </c>
      <c r="F218" s="19">
        <f t="shared" si="29"/>
        <v>-1.7389410415856303E-4</v>
      </c>
      <c r="G218" s="19">
        <f t="shared" si="33"/>
        <v>-2.784325351812878E-4</v>
      </c>
      <c r="H218" s="19">
        <f t="shared" si="33"/>
        <v>-7.8409867136163783E-4</v>
      </c>
      <c r="I218" s="19">
        <f t="shared" si="33"/>
        <v>-4.3630415145901226E-4</v>
      </c>
      <c r="J218" s="19">
        <f t="shared" si="33"/>
        <v>-1.0660083600406605E-3</v>
      </c>
      <c r="K218" s="19">
        <f t="shared" si="33"/>
        <v>-1.2750060739651486E-3</v>
      </c>
      <c r="L218" s="19">
        <f t="shared" si="33"/>
        <v>-8.172198070194041E-4</v>
      </c>
      <c r="M218" s="19">
        <f t="shared" si="33"/>
        <v>-5.5295817727555891E-3</v>
      </c>
      <c r="N218" s="19">
        <f t="shared" si="33"/>
        <v>0.91963318860875487</v>
      </c>
      <c r="O218" s="19">
        <f t="shared" si="33"/>
        <v>-2.3656566857523656E-4</v>
      </c>
      <c r="P218" s="19">
        <f t="shared" si="33"/>
        <v>-1.6375402517588718E-3</v>
      </c>
      <c r="Q218" s="19">
        <f t="shared" si="33"/>
        <v>-2.45207309757896E-3</v>
      </c>
      <c r="R218" s="19">
        <f t="shared" si="33"/>
        <v>-1.3561868307839528E-3</v>
      </c>
      <c r="S218" s="19">
        <f t="shared" si="33"/>
        <v>-9.7843495664817217E-4</v>
      </c>
      <c r="T218" s="19">
        <f t="shared" si="33"/>
        <v>-6.1923191390155625E-4</v>
      </c>
      <c r="U218" s="19">
        <f t="shared" si="33"/>
        <v>-8.6145067060686056E-4</v>
      </c>
      <c r="V218" s="19">
        <f t="shared" si="33"/>
        <v>-8.634371508766637E-4</v>
      </c>
      <c r="W218" s="19">
        <f t="shared" si="33"/>
        <v>-1.077023687731715E-3</v>
      </c>
      <c r="X218" s="19">
        <f t="shared" si="33"/>
        <v>-9.1311158779152442E-4</v>
      </c>
      <c r="Y218" s="19">
        <f t="shared" si="33"/>
        <v>-9.0974485643023368E-4</v>
      </c>
      <c r="Z218" s="19">
        <f t="shared" si="33"/>
        <v>-6.0654968335979026E-4</v>
      </c>
      <c r="AA218" s="19">
        <f t="shared" si="33"/>
        <v>-1.6808777542139054E-3</v>
      </c>
      <c r="AB218" s="19">
        <f t="shared" si="33"/>
        <v>-7.0493367896465721E-4</v>
      </c>
      <c r="AC218" s="19">
        <f t="shared" si="33"/>
        <v>-4.7160440075213843E-4</v>
      </c>
      <c r="AD218" s="19">
        <f t="shared" si="33"/>
        <v>-9.9512048938429562E-4</v>
      </c>
      <c r="AE218" s="19">
        <f t="shared" si="33"/>
        <v>-8.7625180755241511E-4</v>
      </c>
      <c r="AF218" s="19">
        <f t="shared" si="33"/>
        <v>-3.5993701647926582E-4</v>
      </c>
      <c r="AG218" s="19">
        <f t="shared" si="33"/>
        <v>-2.0069900787010515E-3</v>
      </c>
      <c r="AH218" s="19">
        <f t="shared" si="33"/>
        <v>-2.0875083287975197E-3</v>
      </c>
      <c r="AI218" s="19">
        <f t="shared" si="33"/>
        <v>-4.0292628493180426E-3</v>
      </c>
      <c r="AJ218" s="19">
        <f t="shared" si="33"/>
        <v>-7.8438085354364342E-4</v>
      </c>
      <c r="AK218" s="19">
        <f t="shared" si="33"/>
        <v>-3.6582590916304147E-4</v>
      </c>
      <c r="AL218" s="19">
        <f t="shared" si="33"/>
        <v>-3.3526632268219094E-4</v>
      </c>
      <c r="AM218" s="19">
        <f t="shared" si="33"/>
        <v>-8.7304371519046446E-4</v>
      </c>
      <c r="AN218" s="19">
        <f t="shared" si="33"/>
        <v>-3.171011796393129E-3</v>
      </c>
      <c r="AO218" s="19">
        <f t="shared" si="33"/>
        <v>-1.1217139525441198E-3</v>
      </c>
      <c r="AP218" s="19">
        <f t="shared" si="33"/>
        <v>-6.4077365634087294E-2</v>
      </c>
      <c r="AQ218" s="19">
        <f t="shared" si="33"/>
        <v>-1.7094227823664158E-2</v>
      </c>
      <c r="AR218" s="19">
        <f t="shared" si="33"/>
        <v>-4.2299070228951526E-3</v>
      </c>
      <c r="AS218" s="19">
        <f t="shared" si="33"/>
        <v>-3.3947074308166595E-3</v>
      </c>
      <c r="AT218" s="19">
        <f t="shared" si="33"/>
        <v>-2.9008781671422696E-3</v>
      </c>
      <c r="AU218" s="19">
        <f t="shared" si="33"/>
        <v>-2.9580308554553502E-3</v>
      </c>
      <c r="AV218" s="19">
        <f t="shared" si="33"/>
        <v>-3.5776157969178621E-3</v>
      </c>
      <c r="AW218" s="19">
        <f t="shared" si="32"/>
        <v>-3.7549487990548483E-4</v>
      </c>
      <c r="AX218" s="19">
        <f t="shared" si="28"/>
        <v>-3.8712344428957607E-3</v>
      </c>
      <c r="AY218" s="19">
        <f t="shared" si="28"/>
        <v>-7.3943854946747455E-3</v>
      </c>
      <c r="AZ218" s="19">
        <f t="shared" si="28"/>
        <v>-4.4786345701646963E-3</v>
      </c>
      <c r="BA218" s="19">
        <f t="shared" si="28"/>
        <v>-1.6044089406995969E-2</v>
      </c>
      <c r="BB218" s="19">
        <f t="shared" si="28"/>
        <v>-8.157449348602493E-3</v>
      </c>
      <c r="BC218" s="19">
        <f t="shared" si="28"/>
        <v>-1.864883922976803E-3</v>
      </c>
      <c r="BD218" s="19">
        <f t="shared" si="28"/>
        <v>-7.535008406536869E-4</v>
      </c>
      <c r="BE218" s="19">
        <f t="shared" si="28"/>
        <v>-2.1225470685829053E-2</v>
      </c>
      <c r="BF218" s="19">
        <f t="shared" si="28"/>
        <v>-7.7710441011759352E-3</v>
      </c>
      <c r="BG218" s="19">
        <f t="shared" si="28"/>
        <v>-2.2312543193925083E-3</v>
      </c>
      <c r="BH218" s="19">
        <f t="shared" si="28"/>
        <v>-2.240955871937018E-3</v>
      </c>
      <c r="BI218" s="19">
        <f t="shared" si="28"/>
        <v>-4.9595051767484591E-4</v>
      </c>
      <c r="BJ218" s="19">
        <f t="shared" si="28"/>
        <v>-1.4429744173387949E-3</v>
      </c>
      <c r="BK218" s="19">
        <f t="shared" si="28"/>
        <v>-6.2661378897925944E-3</v>
      </c>
      <c r="BL218" s="19">
        <f t="shared" si="28"/>
        <v>-5.9419774580514199E-3</v>
      </c>
      <c r="BM218" s="19">
        <f t="shared" si="28"/>
        <v>-6.058528594609214E-3</v>
      </c>
      <c r="BN218" s="19">
        <f t="shared" si="28"/>
        <v>-2.4262892228371314E-3</v>
      </c>
      <c r="BO218" s="19">
        <f t="shared" si="28"/>
        <v>-1.8221139986427251E-3</v>
      </c>
      <c r="BP218" s="19">
        <f t="shared" si="28"/>
        <v>0</v>
      </c>
      <c r="BQ218" s="19" t="e">
        <f t="shared" si="28"/>
        <v>#DIV/0!</v>
      </c>
    </row>
    <row r="219" spans="1:69" x14ac:dyDescent="0.35">
      <c r="E219" t="str">
        <f t="shared" si="26"/>
        <v>ISIC 19</v>
      </c>
      <c r="F219" s="19">
        <f t="shared" si="29"/>
        <v>-2.0060371458261648E-2</v>
      </c>
      <c r="G219" s="19">
        <f t="shared" si="33"/>
        <v>-1.0928264785945439E-2</v>
      </c>
      <c r="H219" s="19">
        <f t="shared" si="33"/>
        <v>-4.4056243445800981E-2</v>
      </c>
      <c r="I219" s="19">
        <f t="shared" si="33"/>
        <v>-1.1578567317228578E-2</v>
      </c>
      <c r="J219" s="19">
        <f t="shared" si="33"/>
        <v>-1.9449314907411892E-3</v>
      </c>
      <c r="K219" s="19">
        <f t="shared" si="33"/>
        <v>-1.4638140411578765E-3</v>
      </c>
      <c r="L219" s="19">
        <f t="shared" si="33"/>
        <v>-2.9147280245997243E-3</v>
      </c>
      <c r="M219" s="19">
        <f t="shared" si="33"/>
        <v>-2.6592447183267872E-3</v>
      </c>
      <c r="N219" s="19">
        <f t="shared" si="33"/>
        <v>-1.3697065282060801E-3</v>
      </c>
      <c r="O219" s="19">
        <f t="shared" si="33"/>
        <v>0.87717094322546352</v>
      </c>
      <c r="P219" s="19">
        <f t="shared" si="33"/>
        <v>-4.0002557712131216E-2</v>
      </c>
      <c r="Q219" s="19">
        <f t="shared" si="33"/>
        <v>-1.3490994249454223E-3</v>
      </c>
      <c r="R219" s="19">
        <f t="shared" si="33"/>
        <v>-1.8131080624482095E-3</v>
      </c>
      <c r="S219" s="19">
        <f t="shared" si="33"/>
        <v>-1.2646264795775497E-2</v>
      </c>
      <c r="T219" s="19">
        <f t="shared" si="33"/>
        <v>-1.2117110575526988E-2</v>
      </c>
      <c r="U219" s="19">
        <f t="shared" si="33"/>
        <v>-1.6195608673990492E-3</v>
      </c>
      <c r="V219" s="19">
        <f t="shared" si="33"/>
        <v>-4.4986436494887474E-4</v>
      </c>
      <c r="W219" s="19">
        <f t="shared" si="33"/>
        <v>-1.7766402929222116E-3</v>
      </c>
      <c r="X219" s="19">
        <f t="shared" si="33"/>
        <v>-1.35565816816832E-3</v>
      </c>
      <c r="Y219" s="19">
        <f t="shared" si="33"/>
        <v>-8.9360273530738634E-4</v>
      </c>
      <c r="Z219" s="19">
        <f t="shared" si="33"/>
        <v>-8.5316126238166009E-4</v>
      </c>
      <c r="AA219" s="19">
        <f t="shared" si="33"/>
        <v>-2.7242515688316827E-3</v>
      </c>
      <c r="AB219" s="19">
        <f t="shared" si="33"/>
        <v>-2.0171722881360326E-3</v>
      </c>
      <c r="AC219" s="19">
        <f t="shared" si="33"/>
        <v>-1.5563094115956317E-2</v>
      </c>
      <c r="AD219" s="19">
        <f t="shared" si="33"/>
        <v>-3.1666872965513348E-3</v>
      </c>
      <c r="AE219" s="19">
        <f t="shared" si="33"/>
        <v>-6.9520541667250774E-3</v>
      </c>
      <c r="AF219" s="19">
        <f t="shared" si="33"/>
        <v>-6.1926077090763924E-3</v>
      </c>
      <c r="AG219" s="19">
        <f t="shared" si="33"/>
        <v>-4.1411234954852926E-3</v>
      </c>
      <c r="AH219" s="19">
        <f t="shared" si="33"/>
        <v>-5.9022794324432382E-3</v>
      </c>
      <c r="AI219" s="19">
        <f t="shared" si="33"/>
        <v>-3.1536422452711627E-3</v>
      </c>
      <c r="AJ219" s="19">
        <f t="shared" si="33"/>
        <v>-4.1729746694803525E-2</v>
      </c>
      <c r="AK219" s="19">
        <f t="shared" si="33"/>
        <v>-6.3076157363994398E-2</v>
      </c>
      <c r="AL219" s="19">
        <f t="shared" si="33"/>
        <v>-0.15207754118594305</v>
      </c>
      <c r="AM219" s="19">
        <f t="shared" si="33"/>
        <v>-8.2082048365659469E-3</v>
      </c>
      <c r="AN219" s="19">
        <f t="shared" si="33"/>
        <v>-6.7634317094661866E-3</v>
      </c>
      <c r="AO219" s="19">
        <f t="shared" si="33"/>
        <v>-1.6487986231381803E-3</v>
      </c>
      <c r="AP219" s="19">
        <f t="shared" si="33"/>
        <v>-8.237800527756405E-4</v>
      </c>
      <c r="AQ219" s="19">
        <f t="shared" si="33"/>
        <v>-2.4102637238147496E-3</v>
      </c>
      <c r="AR219" s="19">
        <f t="shared" si="33"/>
        <v>-1.1364388064987088E-3</v>
      </c>
      <c r="AS219" s="19">
        <f t="shared" si="33"/>
        <v>-8.2569881059623362E-4</v>
      </c>
      <c r="AT219" s="19">
        <f t="shared" si="33"/>
        <v>-6.0140656624787592E-4</v>
      </c>
      <c r="AU219" s="19">
        <f t="shared" si="33"/>
        <v>-1.4450860190858585E-3</v>
      </c>
      <c r="AV219" s="19">
        <f t="shared" si="33"/>
        <v>-1.2812377479829707E-3</v>
      </c>
      <c r="AW219" s="19">
        <f t="shared" si="32"/>
        <v>-4.998478712721731E-4</v>
      </c>
      <c r="AX219" s="19">
        <f t="shared" si="28"/>
        <v>-1.4532602312532282E-3</v>
      </c>
      <c r="AY219" s="19">
        <f t="shared" si="28"/>
        <v>-1.7137117562957102E-3</v>
      </c>
      <c r="AZ219" s="19">
        <f t="shared" si="28"/>
        <v>-1.7088345194270309E-3</v>
      </c>
      <c r="BA219" s="19">
        <f t="shared" si="28"/>
        <v>-2.1147563902359041E-3</v>
      </c>
      <c r="BB219" s="19">
        <f t="shared" si="28"/>
        <v>-2.4432495794198374E-3</v>
      </c>
      <c r="BC219" s="19">
        <f t="shared" si="28"/>
        <v>-4.0577044835402544E-3</v>
      </c>
      <c r="BD219" s="19">
        <f t="shared" si="28"/>
        <v>-7.3616264703623118E-4</v>
      </c>
      <c r="BE219" s="19">
        <f t="shared" si="28"/>
        <v>-1.9822808814766854E-3</v>
      </c>
      <c r="BF219" s="19">
        <f t="shared" si="28"/>
        <v>-2.9785397635912901E-3</v>
      </c>
      <c r="BG219" s="19">
        <f t="shared" si="28"/>
        <v>-3.0945438266053549E-3</v>
      </c>
      <c r="BH219" s="19">
        <f t="shared" si="28"/>
        <v>-1.2926215368234614E-3</v>
      </c>
      <c r="BI219" s="19">
        <f t="shared" si="28"/>
        <v>-1.0015549984179846E-3</v>
      </c>
      <c r="BJ219" s="19">
        <f t="shared" si="28"/>
        <v>-1.430725259889989E-3</v>
      </c>
      <c r="BK219" s="19">
        <f t="shared" si="28"/>
        <v>-2.0073968208943827E-3</v>
      </c>
      <c r="BL219" s="19">
        <f t="shared" si="28"/>
        <v>-3.2842444395108474E-3</v>
      </c>
      <c r="BM219" s="19">
        <f t="shared" si="28"/>
        <v>-2.5238189360229685E-3</v>
      </c>
      <c r="BN219" s="19">
        <f t="shared" si="28"/>
        <v>-3.2709885469986914E-3</v>
      </c>
      <c r="BO219" s="19">
        <f t="shared" si="28"/>
        <v>-3.1935601113121611E-3</v>
      </c>
      <c r="BP219" s="19">
        <f t="shared" si="28"/>
        <v>0</v>
      </c>
      <c r="BQ219" s="19" t="e">
        <f t="shared" si="28"/>
        <v>#DIV/0!</v>
      </c>
    </row>
    <row r="220" spans="1:69" x14ac:dyDescent="0.35">
      <c r="E220" t="str">
        <f t="shared" si="26"/>
        <v>ISIC 20</v>
      </c>
      <c r="F220" s="19">
        <f t="shared" si="29"/>
        <v>-4.7266548676632616E-2</v>
      </c>
      <c r="G220" s="19">
        <f t="shared" si="33"/>
        <v>-4.8182410661249684E-3</v>
      </c>
      <c r="H220" s="19">
        <f t="shared" si="33"/>
        <v>-2.3300879024318284E-2</v>
      </c>
      <c r="I220" s="19">
        <f t="shared" si="33"/>
        <v>-1.4059331584263172E-2</v>
      </c>
      <c r="J220" s="19">
        <f t="shared" si="33"/>
        <v>-9.1667199828116344E-3</v>
      </c>
      <c r="K220" s="19">
        <f t="shared" si="33"/>
        <v>-4.3361046917829382E-2</v>
      </c>
      <c r="L220" s="19">
        <f t="shared" si="33"/>
        <v>-2.8938012936061921E-2</v>
      </c>
      <c r="M220" s="19">
        <f t="shared" si="33"/>
        <v>-4.9613530860598845E-2</v>
      </c>
      <c r="N220" s="19">
        <f t="shared" si="33"/>
        <v>-3.6481298056936305E-2</v>
      </c>
      <c r="O220" s="19">
        <f t="shared" si="33"/>
        <v>-5.4824846295997272E-2</v>
      </c>
      <c r="P220" s="19">
        <f t="shared" si="33"/>
        <v>0.71338565525200104</v>
      </c>
      <c r="Q220" s="19">
        <f t="shared" si="33"/>
        <v>-5.5660020204050975E-2</v>
      </c>
      <c r="R220" s="19">
        <f t="shared" si="33"/>
        <v>-0.20571424615400591</v>
      </c>
      <c r="S220" s="19">
        <f t="shared" si="33"/>
        <v>-2.6075782917822751E-2</v>
      </c>
      <c r="T220" s="19">
        <f t="shared" si="33"/>
        <v>-2.1829363043133487E-2</v>
      </c>
      <c r="U220" s="19">
        <f t="shared" si="33"/>
        <v>-1.3720875046430865E-2</v>
      </c>
      <c r="V220" s="19">
        <f t="shared" si="33"/>
        <v>-9.3961166309279674E-3</v>
      </c>
      <c r="W220" s="19">
        <f t="shared" si="33"/>
        <v>-1.6966057489927213E-2</v>
      </c>
      <c r="X220" s="19">
        <f t="shared" si="33"/>
        <v>-7.3357680451491816E-3</v>
      </c>
      <c r="Y220" s="19">
        <f t="shared" si="33"/>
        <v>-1.0884679637012467E-2</v>
      </c>
      <c r="Z220" s="19">
        <f t="shared" si="33"/>
        <v>-1.0090958228432572E-2</v>
      </c>
      <c r="AA220" s="19">
        <f t="shared" si="33"/>
        <v>-2.4562221325377956E-2</v>
      </c>
      <c r="AB220" s="19">
        <f t="shared" si="33"/>
        <v>-9.2163342591905732E-3</v>
      </c>
      <c r="AC220" s="19">
        <f t="shared" si="33"/>
        <v>-1.0908227821767848E-2</v>
      </c>
      <c r="AD220" s="19">
        <f t="shared" si="33"/>
        <v>-1.9602371640495667E-2</v>
      </c>
      <c r="AE220" s="19">
        <f t="shared" si="33"/>
        <v>-6.5538804281836914E-3</v>
      </c>
      <c r="AF220" s="19">
        <f t="shared" si="33"/>
        <v>-8.8319270834168028E-3</v>
      </c>
      <c r="AG220" s="19">
        <f t="shared" si="33"/>
        <v>-6.497092035515491E-3</v>
      </c>
      <c r="AH220" s="19">
        <f t="shared" si="33"/>
        <v>-2.4341053278142985E-3</v>
      </c>
      <c r="AI220" s="19">
        <f t="shared" si="33"/>
        <v>-9.6476518639142781E-4</v>
      </c>
      <c r="AJ220" s="19">
        <f t="shared" si="33"/>
        <v>-1.6376710498580396E-3</v>
      </c>
      <c r="AK220" s="19">
        <f t="shared" si="33"/>
        <v>-7.7632471110982868E-4</v>
      </c>
      <c r="AL220" s="19">
        <f t="shared" si="33"/>
        <v>-1.1341417982187658E-3</v>
      </c>
      <c r="AM220" s="19">
        <f t="shared" si="33"/>
        <v>-1.1841146772413752E-3</v>
      </c>
      <c r="AN220" s="19">
        <f t="shared" si="33"/>
        <v>-4.1826160274205203E-4</v>
      </c>
      <c r="AO220" s="19">
        <f t="shared" si="33"/>
        <v>-3.930589162310716E-3</v>
      </c>
      <c r="AP220" s="19">
        <f t="shared" si="33"/>
        <v>-2.7014755381499574E-3</v>
      </c>
      <c r="AQ220" s="19">
        <f t="shared" si="33"/>
        <v>-4.8833744659010619E-3</v>
      </c>
      <c r="AR220" s="19">
        <f t="shared" si="33"/>
        <v>-4.0110784074622231E-4</v>
      </c>
      <c r="AS220" s="19">
        <f t="shared" si="33"/>
        <v>-5.9114355459628548E-4</v>
      </c>
      <c r="AT220" s="19">
        <f t="shared" si="33"/>
        <v>-1.7640656660097159E-4</v>
      </c>
      <c r="AU220" s="19">
        <f t="shared" si="33"/>
        <v>-1.1175887023031128E-4</v>
      </c>
      <c r="AV220" s="19">
        <f t="shared" si="33"/>
        <v>-2.3219148200612582E-4</v>
      </c>
      <c r="AW220" s="19">
        <f t="shared" si="32"/>
        <v>-1.271235137064317E-3</v>
      </c>
      <c r="AX220" s="19">
        <f t="shared" si="28"/>
        <v>-5.8168137237080359E-4</v>
      </c>
      <c r="AY220" s="19">
        <f t="shared" si="28"/>
        <v>-3.5439544995227177E-3</v>
      </c>
      <c r="AZ220" s="19">
        <f t="shared" si="28"/>
        <v>-6.8133094546251665E-3</v>
      </c>
      <c r="BA220" s="19">
        <f t="shared" si="28"/>
        <v>-1.4627454060498527E-3</v>
      </c>
      <c r="BB220" s="19">
        <f t="shared" si="28"/>
        <v>-5.7737865492328106E-3</v>
      </c>
      <c r="BC220" s="19">
        <f t="shared" si="28"/>
        <v>-1.2750161922692417E-3</v>
      </c>
      <c r="BD220" s="19">
        <f t="shared" si="28"/>
        <v>-4.0460522318767379E-4</v>
      </c>
      <c r="BE220" s="19">
        <f t="shared" si="28"/>
        <v>-5.8889614140929095E-4</v>
      </c>
      <c r="BF220" s="19">
        <f t="shared" si="28"/>
        <v>-7.1650452492493704E-3</v>
      </c>
      <c r="BG220" s="19">
        <f t="shared" si="28"/>
        <v>-1.2346565138954778E-3</v>
      </c>
      <c r="BH220" s="19">
        <f t="shared" si="28"/>
        <v>-9.7684761387074296E-4</v>
      </c>
      <c r="BI220" s="19">
        <f t="shared" si="28"/>
        <v>-8.1521138510846514E-3</v>
      </c>
      <c r="BJ220" s="19">
        <f t="shared" si="28"/>
        <v>-2.043419831024944E-3</v>
      </c>
      <c r="BK220" s="19">
        <f t="shared" si="28"/>
        <v>-2.1317174025726237E-3</v>
      </c>
      <c r="BL220" s="19">
        <f t="shared" si="28"/>
        <v>-3.1245454498517577E-3</v>
      </c>
      <c r="BM220" s="19">
        <f t="shared" si="28"/>
        <v>-2.2401345061505407E-3</v>
      </c>
      <c r="BN220" s="19">
        <f t="shared" si="28"/>
        <v>-4.0813312366571866E-3</v>
      </c>
      <c r="BO220" s="19">
        <f t="shared" si="28"/>
        <v>-1.4525430559664069E-2</v>
      </c>
      <c r="BP220" s="19">
        <f t="shared" si="28"/>
        <v>-9.0107583949856938E-7</v>
      </c>
      <c r="BQ220" s="19" t="e">
        <f t="shared" si="28"/>
        <v>#DIV/0!</v>
      </c>
    </row>
    <row r="221" spans="1:69" x14ac:dyDescent="0.35">
      <c r="E221" t="str">
        <f t="shared" si="26"/>
        <v>ISIC 21</v>
      </c>
      <c r="F221" s="19">
        <f t="shared" si="29"/>
        <v>-3.5708875927400584E-3</v>
      </c>
      <c r="G221" s="19">
        <f t="shared" si="33"/>
        <v>-6.7910374434460444E-6</v>
      </c>
      <c r="H221" s="19">
        <f t="shared" si="33"/>
        <v>-3.350458433149575E-3</v>
      </c>
      <c r="I221" s="19">
        <f t="shared" si="33"/>
        <v>-1.0449067576343223E-5</v>
      </c>
      <c r="J221" s="19">
        <f t="shared" si="33"/>
        <v>-1.3664003348081079E-3</v>
      </c>
      <c r="K221" s="19">
        <f t="shared" si="33"/>
        <v>-7.7475486946022661E-5</v>
      </c>
      <c r="L221" s="19">
        <f t="shared" si="33"/>
        <v>-1.1790902343335806E-5</v>
      </c>
      <c r="M221" s="19">
        <f t="shared" si="33"/>
        <v>-4.1813615272230043E-5</v>
      </c>
      <c r="N221" s="19">
        <f t="shared" si="33"/>
        <v>-3.319159599853182E-6</v>
      </c>
      <c r="O221" s="19">
        <f t="shared" si="33"/>
        <v>-2.0510518041762921E-5</v>
      </c>
      <c r="P221" s="19">
        <f t="shared" si="33"/>
        <v>-2.6904422143227721E-3</v>
      </c>
      <c r="Q221" s="19">
        <f t="shared" si="33"/>
        <v>0.90369106052898751</v>
      </c>
      <c r="R221" s="19">
        <f t="shared" si="33"/>
        <v>-8.2068899337137298E-4</v>
      </c>
      <c r="S221" s="19">
        <f t="shared" si="33"/>
        <v>-3.1394145438277932E-4</v>
      </c>
      <c r="T221" s="19">
        <f t="shared" si="33"/>
        <v>-7.4990879121388796E-6</v>
      </c>
      <c r="U221" s="19">
        <f t="shared" si="33"/>
        <v>-6.768007544321347E-6</v>
      </c>
      <c r="V221" s="19">
        <f t="shared" si="33"/>
        <v>-2.2146684072763229E-5</v>
      </c>
      <c r="W221" s="19">
        <f t="shared" si="33"/>
        <v>-2.1020335525214758E-5</v>
      </c>
      <c r="X221" s="19">
        <f t="shared" si="33"/>
        <v>-6.4882966789317839E-6</v>
      </c>
      <c r="Y221" s="19">
        <f t="shared" si="33"/>
        <v>-5.8001547032214064E-5</v>
      </c>
      <c r="Z221" s="19">
        <f t="shared" si="33"/>
        <v>-7.5831875676167552E-6</v>
      </c>
      <c r="AA221" s="19">
        <f t="shared" si="33"/>
        <v>-3.286087385033612E-4</v>
      </c>
      <c r="AB221" s="19">
        <f t="shared" si="33"/>
        <v>-1.031527772673375E-5</v>
      </c>
      <c r="AC221" s="19">
        <f t="shared" si="33"/>
        <v>-6.7166445681891536E-6</v>
      </c>
      <c r="AD221" s="19">
        <f t="shared" si="33"/>
        <v>-9.735857852132225E-5</v>
      </c>
      <c r="AE221" s="19">
        <f t="shared" si="33"/>
        <v>-9.6726294779044594E-5</v>
      </c>
      <c r="AF221" s="19">
        <f t="shared" si="33"/>
        <v>-5.0081437252421554E-6</v>
      </c>
      <c r="AG221" s="19">
        <f t="shared" si="33"/>
        <v>-1.0367454543504999E-5</v>
      </c>
      <c r="AH221" s="19">
        <f t="shared" si="33"/>
        <v>-2.8345759706797165E-4</v>
      </c>
      <c r="AI221" s="19">
        <f t="shared" si="33"/>
        <v>-5.1812017527065985E-5</v>
      </c>
      <c r="AJ221" s="19">
        <f t="shared" si="33"/>
        <v>-1.0823172226819098E-5</v>
      </c>
      <c r="AK221" s="19">
        <f t="shared" si="33"/>
        <v>-2.2377430697179099E-5</v>
      </c>
      <c r="AL221" s="19">
        <f t="shared" si="33"/>
        <v>-2.2535392504125275E-5</v>
      </c>
      <c r="AM221" s="19">
        <f t="shared" si="33"/>
        <v>-2.5283510968436018E-5</v>
      </c>
      <c r="AN221" s="19">
        <f t="shared" si="33"/>
        <v>-9.6642928091930359E-6</v>
      </c>
      <c r="AO221" s="19">
        <f t="shared" si="33"/>
        <v>-1.5622333139660363E-5</v>
      </c>
      <c r="AP221" s="19">
        <f t="shared" si="33"/>
        <v>-3.8874219564702039E-6</v>
      </c>
      <c r="AQ221" s="19">
        <f t="shared" si="33"/>
        <v>-1.1441380249438203E-5</v>
      </c>
      <c r="AR221" s="19">
        <f t="shared" si="33"/>
        <v>-3.9756649216059013E-6</v>
      </c>
      <c r="AS221" s="19">
        <f t="shared" si="33"/>
        <v>-1.617422072507695E-5</v>
      </c>
      <c r="AT221" s="19">
        <f t="shared" si="33"/>
        <v>-1.2414841636689671E-5</v>
      </c>
      <c r="AU221" s="19">
        <f t="shared" si="33"/>
        <v>-1.6909920560991544E-5</v>
      </c>
      <c r="AV221" s="19">
        <f t="shared" si="33"/>
        <v>-2.199595832313114E-6</v>
      </c>
      <c r="AW221" s="19">
        <f t="shared" si="32"/>
        <v>-2.5448805388203132E-6</v>
      </c>
      <c r="AX221" s="19">
        <f t="shared" si="28"/>
        <v>-1.28758448029012E-4</v>
      </c>
      <c r="AY221" s="19">
        <f t="shared" si="28"/>
        <v>-1.2136878850995994E-4</v>
      </c>
      <c r="AZ221" s="19">
        <f t="shared" si="28"/>
        <v>-2.4436806524878157E-3</v>
      </c>
      <c r="BA221" s="19">
        <f t="shared" si="28"/>
        <v>-1.7436645965734245E-4</v>
      </c>
      <c r="BB221" s="19">
        <f t="shared" si="28"/>
        <v>-7.1122857306809735E-3</v>
      </c>
      <c r="BC221" s="19">
        <f t="shared" si="28"/>
        <v>-9.9462900338173865E-5</v>
      </c>
      <c r="BD221" s="19">
        <f t="shared" si="28"/>
        <v>-1.9469938734355924E-5</v>
      </c>
      <c r="BE221" s="19">
        <f t="shared" si="28"/>
        <v>-4.1343735955104329E-6</v>
      </c>
      <c r="BF221" s="19">
        <f t="shared" si="28"/>
        <v>-1.1230804896246429E-4</v>
      </c>
      <c r="BG221" s="19">
        <f t="shared" si="28"/>
        <v>-4.8759207927799478E-4</v>
      </c>
      <c r="BH221" s="19">
        <f t="shared" si="28"/>
        <v>-4.3977660205628141E-4</v>
      </c>
      <c r="BI221" s="19">
        <f t="shared" si="28"/>
        <v>-3.9794369422114242E-2</v>
      </c>
      <c r="BJ221" s="19">
        <f t="shared" si="28"/>
        <v>-5.2175493264546326E-3</v>
      </c>
      <c r="BK221" s="19">
        <f t="shared" si="28"/>
        <v>-5.0616236826141215E-5</v>
      </c>
      <c r="BL221" s="19">
        <f t="shared" si="28"/>
        <v>-1.437646980487347E-4</v>
      </c>
      <c r="BM221" s="19">
        <f t="shared" si="28"/>
        <v>-2.3663919479835962E-4</v>
      </c>
      <c r="BN221" s="19">
        <f t="shared" si="28"/>
        <v>-1.8165576863689463E-5</v>
      </c>
      <c r="BO221" s="19">
        <f t="shared" si="28"/>
        <v>-8.0302814863537585E-5</v>
      </c>
      <c r="BP221" s="19">
        <f t="shared" si="28"/>
        <v>0</v>
      </c>
      <c r="BQ221" s="19" t="e">
        <f t="shared" si="28"/>
        <v>#DIV/0!</v>
      </c>
    </row>
    <row r="222" spans="1:69" x14ac:dyDescent="0.35">
      <c r="E222" t="str">
        <f t="shared" si="26"/>
        <v>ISIC 22</v>
      </c>
      <c r="F222" s="19">
        <f t="shared" si="29"/>
        <v>-4.3042758376144966E-3</v>
      </c>
      <c r="G222" s="19">
        <f t="shared" si="33"/>
        <v>-1.5984404382511125E-3</v>
      </c>
      <c r="H222" s="19">
        <f t="shared" si="33"/>
        <v>-8.5096352738572838E-3</v>
      </c>
      <c r="I222" s="19">
        <f t="shared" si="33"/>
        <v>-4.7422092752593429E-3</v>
      </c>
      <c r="J222" s="19">
        <f t="shared" si="33"/>
        <v>-1.3572731638256679E-2</v>
      </c>
      <c r="K222" s="19">
        <f t="shared" si="33"/>
        <v>-1.3167698825450038E-2</v>
      </c>
      <c r="L222" s="19">
        <f t="shared" si="33"/>
        <v>-9.0591453716466971E-3</v>
      </c>
      <c r="M222" s="19">
        <f t="shared" si="33"/>
        <v>-1.6331664331176991E-2</v>
      </c>
      <c r="N222" s="19">
        <f t="shared" si="33"/>
        <v>-1.24031462313847E-2</v>
      </c>
      <c r="O222" s="19">
        <f t="shared" si="33"/>
        <v>-5.7750010065040509E-3</v>
      </c>
      <c r="P222" s="19">
        <f t="shared" si="33"/>
        <v>-1.5072066840400456E-2</v>
      </c>
      <c r="Q222" s="19">
        <f t="shared" si="33"/>
        <v>-1.193907911556847E-2</v>
      </c>
      <c r="R222" s="19">
        <f t="shared" si="33"/>
        <v>0.86303397620894229</v>
      </c>
      <c r="S222" s="19">
        <f t="shared" si="33"/>
        <v>-1.3092666971118565E-2</v>
      </c>
      <c r="T222" s="19">
        <f t="shared" si="33"/>
        <v>-4.4150955374764964E-3</v>
      </c>
      <c r="U222" s="19">
        <f t="shared" si="33"/>
        <v>-1.3290616470268423E-2</v>
      </c>
      <c r="V222" s="19">
        <f t="shared" si="33"/>
        <v>-1.1283436255558369E-2</v>
      </c>
      <c r="W222" s="19">
        <f t="shared" si="33"/>
        <v>-2.6538135242307123E-2</v>
      </c>
      <c r="X222" s="19">
        <f t="shared" si="33"/>
        <v>-1.9948362796223872E-2</v>
      </c>
      <c r="Y222" s="19">
        <f t="shared" si="33"/>
        <v>-4.1529210083446698E-2</v>
      </c>
      <c r="Z222" s="19">
        <f t="shared" si="33"/>
        <v>-1.7196668284413345E-2</v>
      </c>
      <c r="AA222" s="19">
        <f t="shared" si="33"/>
        <v>-2.2669821297281192E-2</v>
      </c>
      <c r="AB222" s="19">
        <f t="shared" ref="G222:AV228" si="34">AB154-AB86</f>
        <v>-1.6268320327816145E-2</v>
      </c>
      <c r="AC222" s="19">
        <f t="shared" si="34"/>
        <v>-1.7970498346406775E-3</v>
      </c>
      <c r="AD222" s="19">
        <f t="shared" si="34"/>
        <v>-2.6978098301038518E-3</v>
      </c>
      <c r="AE222" s="19">
        <f t="shared" si="34"/>
        <v>-5.6105025130505012E-3</v>
      </c>
      <c r="AF222" s="19">
        <f t="shared" si="34"/>
        <v>-2.2721291841901043E-2</v>
      </c>
      <c r="AG222" s="19">
        <f t="shared" si="34"/>
        <v>-1.4208631956854914E-2</v>
      </c>
      <c r="AH222" s="19">
        <f t="shared" si="34"/>
        <v>-4.3291096905197796E-3</v>
      </c>
      <c r="AI222" s="19">
        <f t="shared" si="34"/>
        <v>-4.1199899536024506E-3</v>
      </c>
      <c r="AJ222" s="19">
        <f t="shared" si="34"/>
        <v>-6.6824295806252806E-3</v>
      </c>
      <c r="AK222" s="19">
        <f t="shared" si="34"/>
        <v>-1.0629689424213136E-3</v>
      </c>
      <c r="AL222" s="19">
        <f t="shared" si="34"/>
        <v>-1.6793475023706146E-3</v>
      </c>
      <c r="AM222" s="19">
        <f t="shared" si="34"/>
        <v>-2.0352689296647742E-3</v>
      </c>
      <c r="AN222" s="19">
        <f t="shared" si="34"/>
        <v>-1.8859979792637991E-3</v>
      </c>
      <c r="AO222" s="19">
        <f t="shared" si="34"/>
        <v>-1.2686720906933925E-3</v>
      </c>
      <c r="AP222" s="19">
        <f t="shared" si="34"/>
        <v>-2.2403566137133828E-3</v>
      </c>
      <c r="AQ222" s="19">
        <f t="shared" si="34"/>
        <v>-2.7172472361412254E-3</v>
      </c>
      <c r="AR222" s="19">
        <f t="shared" si="34"/>
        <v>-3.1881491776387222E-3</v>
      </c>
      <c r="AS222" s="19">
        <f t="shared" si="34"/>
        <v>-9.3188692797931366E-4</v>
      </c>
      <c r="AT222" s="19">
        <f t="shared" si="34"/>
        <v>-4.8867019998615022E-4</v>
      </c>
      <c r="AU222" s="19">
        <f t="shared" si="34"/>
        <v>-5.9433075008426652E-4</v>
      </c>
      <c r="AV222" s="19">
        <f t="shared" si="34"/>
        <v>-8.3557817288479883E-4</v>
      </c>
      <c r="AW222" s="19">
        <f t="shared" si="32"/>
        <v>-8.1399638655168713E-4</v>
      </c>
      <c r="AX222" s="19">
        <f t="shared" si="28"/>
        <v>-1.255687182231353E-3</v>
      </c>
      <c r="AY222" s="19">
        <f t="shared" si="28"/>
        <v>-4.3393667663795248E-3</v>
      </c>
      <c r="AZ222" s="19">
        <f t="shared" si="28"/>
        <v>-1.8732710074946402E-3</v>
      </c>
      <c r="BA222" s="19">
        <f t="shared" si="28"/>
        <v>-2.6672580984784745E-3</v>
      </c>
      <c r="BB222" s="19">
        <f t="shared" si="28"/>
        <v>-3.9447981172110276E-3</v>
      </c>
      <c r="BC222" s="19">
        <f t="shared" si="28"/>
        <v>-2.0809020685010268E-3</v>
      </c>
      <c r="BD222" s="19">
        <f t="shared" si="28"/>
        <v>-3.3560773957066797E-4</v>
      </c>
      <c r="BE222" s="19">
        <f t="shared" si="28"/>
        <v>-1.4829292218433276E-3</v>
      </c>
      <c r="BF222" s="19">
        <f t="shared" si="28"/>
        <v>-6.5992594077216356E-3</v>
      </c>
      <c r="BG222" s="19">
        <f t="shared" si="28"/>
        <v>-7.1784839872420458E-4</v>
      </c>
      <c r="BH222" s="19">
        <f t="shared" si="28"/>
        <v>-3.5353237186792159E-4</v>
      </c>
      <c r="BI222" s="19">
        <f t="shared" si="28"/>
        <v>-2.1979477002082299E-3</v>
      </c>
      <c r="BJ222" s="19">
        <f t="shared" si="28"/>
        <v>-1.5527434369887216E-3</v>
      </c>
      <c r="BK222" s="19">
        <f t="shared" si="28"/>
        <v>-1.4071060122194444E-3</v>
      </c>
      <c r="BL222" s="19">
        <f t="shared" si="28"/>
        <v>-1.7249093214181629E-3</v>
      </c>
      <c r="BM222" s="19">
        <f t="shared" si="28"/>
        <v>-1.4707869869887507E-3</v>
      </c>
      <c r="BN222" s="19">
        <f t="shared" si="28"/>
        <v>-1.1778402076878301E-2</v>
      </c>
      <c r="BO222" s="19">
        <f t="shared" si="28"/>
        <v>-2.8355861821378744E-3</v>
      </c>
      <c r="BP222" s="19">
        <f t="shared" si="28"/>
        <v>-1.1263447993732117E-6</v>
      </c>
      <c r="BQ222" s="19" t="e">
        <f t="shared" si="28"/>
        <v>#DIV/0!</v>
      </c>
    </row>
    <row r="223" spans="1:69" x14ac:dyDescent="0.35">
      <c r="E223" t="str">
        <f t="shared" si="26"/>
        <v>ISIC 23</v>
      </c>
      <c r="F223" s="19">
        <f t="shared" si="29"/>
        <v>-3.4982112939572897E-3</v>
      </c>
      <c r="G223" s="19">
        <f t="shared" si="34"/>
        <v>-9.9488698546484552E-4</v>
      </c>
      <c r="H223" s="19">
        <f t="shared" si="34"/>
        <v>-4.9002158275688445E-3</v>
      </c>
      <c r="I223" s="19">
        <f t="shared" si="34"/>
        <v>-6.541227463084223E-3</v>
      </c>
      <c r="J223" s="19">
        <f t="shared" si="34"/>
        <v>-4.44810116580374E-3</v>
      </c>
      <c r="K223" s="19">
        <f t="shared" si="34"/>
        <v>-1.8766227531017039E-3</v>
      </c>
      <c r="L223" s="19">
        <f t="shared" si="34"/>
        <v>-1.3315152157777543E-2</v>
      </c>
      <c r="M223" s="19">
        <f t="shared" si="34"/>
        <v>-8.7043168857168726E-4</v>
      </c>
      <c r="N223" s="19">
        <f t="shared" si="34"/>
        <v>-3.9719276544909743E-4</v>
      </c>
      <c r="O223" s="19">
        <f t="shared" si="34"/>
        <v>-5.1342458065832346E-4</v>
      </c>
      <c r="P223" s="19">
        <f t="shared" si="34"/>
        <v>-4.7939953870722828E-3</v>
      </c>
      <c r="Q223" s="19">
        <f t="shared" si="34"/>
        <v>-3.3750236035523335E-3</v>
      </c>
      <c r="R223" s="19">
        <f t="shared" si="34"/>
        <v>-5.6019773766298256E-3</v>
      </c>
      <c r="S223" s="19">
        <f t="shared" si="34"/>
        <v>0.86604290525723071</v>
      </c>
      <c r="T223" s="19">
        <f t="shared" si="34"/>
        <v>-6.8280851865065318E-3</v>
      </c>
      <c r="U223" s="19">
        <f t="shared" si="34"/>
        <v>-5.7767511566058135E-3</v>
      </c>
      <c r="V223" s="19">
        <f t="shared" si="34"/>
        <v>-4.2308357386742941E-3</v>
      </c>
      <c r="W223" s="19">
        <f t="shared" si="34"/>
        <v>-7.1972784956252193E-3</v>
      </c>
      <c r="X223" s="19">
        <f t="shared" si="34"/>
        <v>-3.1753414160643821E-3</v>
      </c>
      <c r="Y223" s="19">
        <f t="shared" si="34"/>
        <v>-6.0235201841671365E-3</v>
      </c>
      <c r="Z223" s="19">
        <f t="shared" si="34"/>
        <v>-4.0941840321661966E-3</v>
      </c>
      <c r="AA223" s="19">
        <f t="shared" si="34"/>
        <v>-7.2483590595826238E-3</v>
      </c>
      <c r="AB223" s="19">
        <f t="shared" si="34"/>
        <v>-4.1829860372851633E-3</v>
      </c>
      <c r="AC223" s="19">
        <f t="shared" si="34"/>
        <v>-3.0420609683062222E-3</v>
      </c>
      <c r="AD223" s="19">
        <f t="shared" si="34"/>
        <v>-4.612588862323388E-3</v>
      </c>
      <c r="AE223" s="19">
        <f t="shared" si="34"/>
        <v>-3.1639850370784135E-3</v>
      </c>
      <c r="AF223" s="19">
        <f t="shared" si="34"/>
        <v>-5.1566541831028184E-2</v>
      </c>
      <c r="AG223" s="19">
        <f t="shared" si="34"/>
        <v>-3.175316993798913E-3</v>
      </c>
      <c r="AH223" s="19">
        <f t="shared" si="34"/>
        <v>-1.3829377091990733E-3</v>
      </c>
      <c r="AI223" s="19">
        <f t="shared" si="34"/>
        <v>-7.5765418511260045E-4</v>
      </c>
      <c r="AJ223" s="19">
        <f t="shared" si="34"/>
        <v>-7.9232147236331981E-4</v>
      </c>
      <c r="AK223" s="19">
        <f t="shared" si="34"/>
        <v>-4.4763058255419436E-4</v>
      </c>
      <c r="AL223" s="19">
        <f t="shared" si="34"/>
        <v>-1.579990716088486E-4</v>
      </c>
      <c r="AM223" s="19">
        <f t="shared" si="34"/>
        <v>-6.0179911621132971E-4</v>
      </c>
      <c r="AN223" s="19">
        <f t="shared" si="34"/>
        <v>-8.4281623335985775E-5</v>
      </c>
      <c r="AO223" s="19">
        <f t="shared" si="34"/>
        <v>-1.5148929105125201E-3</v>
      </c>
      <c r="AP223" s="19">
        <f t="shared" si="34"/>
        <v>-1.5853613542477578E-4</v>
      </c>
      <c r="AQ223" s="19">
        <f t="shared" si="34"/>
        <v>-1.9772638825437574E-4</v>
      </c>
      <c r="AR223" s="19">
        <f t="shared" si="34"/>
        <v>-8.5600408925534807E-4</v>
      </c>
      <c r="AS223" s="19">
        <f t="shared" si="34"/>
        <v>-1.4988756882712028E-4</v>
      </c>
      <c r="AT223" s="19">
        <f t="shared" si="34"/>
        <v>-8.3062211223403838E-5</v>
      </c>
      <c r="AU223" s="19">
        <f t="shared" si="34"/>
        <v>-9.4228067056929118E-6</v>
      </c>
      <c r="AV223" s="19">
        <f t="shared" si="34"/>
        <v>-8.2136127299301906E-5</v>
      </c>
      <c r="AW223" s="19">
        <f t="shared" si="32"/>
        <v>-1.7423713712247115E-3</v>
      </c>
      <c r="AX223" s="19">
        <f t="shared" si="28"/>
        <v>-3.3835144661262229E-4</v>
      </c>
      <c r="AY223" s="19">
        <f t="shared" si="28"/>
        <v>-1.1338111904212376E-3</v>
      </c>
      <c r="AZ223" s="19">
        <f t="shared" si="28"/>
        <v>-2.0751800989588006E-3</v>
      </c>
      <c r="BA223" s="19">
        <f t="shared" si="28"/>
        <v>-6.1097876422910977E-4</v>
      </c>
      <c r="BB223" s="19">
        <f t="shared" si="28"/>
        <v>-9.9985084145251101E-4</v>
      </c>
      <c r="BC223" s="19">
        <f t="shared" si="28"/>
        <v>-6.3391688538200848E-4</v>
      </c>
      <c r="BD223" s="19">
        <f t="shared" si="28"/>
        <v>-1.660629446065321E-4</v>
      </c>
      <c r="BE223" s="19">
        <f t="shared" si="28"/>
        <v>-5.9292967662442316E-5</v>
      </c>
      <c r="BF223" s="19">
        <f t="shared" si="28"/>
        <v>-3.0723167174562861E-3</v>
      </c>
      <c r="BG223" s="19">
        <f t="shared" si="28"/>
        <v>-5.3955713430462902E-4</v>
      </c>
      <c r="BH223" s="19">
        <f t="shared" ref="AX223:BQ236" si="35">BH155-BH87</f>
        <v>-4.5273451515077202E-4</v>
      </c>
      <c r="BI223" s="19">
        <f t="shared" si="35"/>
        <v>-9.4670558219161745E-4</v>
      </c>
      <c r="BJ223" s="19">
        <f t="shared" si="35"/>
        <v>-3.8268261459626762E-4</v>
      </c>
      <c r="BK223" s="19">
        <f t="shared" si="35"/>
        <v>-8.6700919946932861E-4</v>
      </c>
      <c r="BL223" s="19">
        <f t="shared" si="35"/>
        <v>-1.1421059293902579E-3</v>
      </c>
      <c r="BM223" s="19">
        <f t="shared" si="35"/>
        <v>-1.2325685351826045E-3</v>
      </c>
      <c r="BN223" s="19">
        <f t="shared" si="35"/>
        <v>-3.4348736426167595E-3</v>
      </c>
      <c r="BO223" s="19">
        <f t="shared" si="35"/>
        <v>-2.1145723320587801E-3</v>
      </c>
      <c r="BP223" s="19">
        <f t="shared" si="35"/>
        <v>0</v>
      </c>
      <c r="BQ223" s="19" t="e">
        <f t="shared" si="35"/>
        <v>#DIV/0!</v>
      </c>
    </row>
    <row r="224" spans="1:69" x14ac:dyDescent="0.35">
      <c r="E224" t="str">
        <f t="shared" si="26"/>
        <v>ISIC 24</v>
      </c>
      <c r="F224" s="19">
        <f t="shared" si="29"/>
        <v>-4.0267959654854843E-4</v>
      </c>
      <c r="G224" s="19">
        <f t="shared" si="34"/>
        <v>-4.9383575409059203E-4</v>
      </c>
      <c r="H224" s="19">
        <f t="shared" si="34"/>
        <v>-5.0589597303598514E-4</v>
      </c>
      <c r="I224" s="19">
        <f t="shared" si="34"/>
        <v>-9.0762379532811077E-3</v>
      </c>
      <c r="J224" s="19">
        <f t="shared" si="34"/>
        <v>-1.07245814457949E-3</v>
      </c>
      <c r="K224" s="19">
        <f t="shared" si="34"/>
        <v>-1.1339267058260386E-3</v>
      </c>
      <c r="L224" s="19">
        <f t="shared" si="34"/>
        <v>-3.4206340791008375E-3</v>
      </c>
      <c r="M224" s="19">
        <f t="shared" si="34"/>
        <v>-2.4964815835379099E-3</v>
      </c>
      <c r="N224" s="19">
        <f t="shared" si="34"/>
        <v>-2.3701565509284929E-3</v>
      </c>
      <c r="O224" s="19">
        <f t="shared" si="34"/>
        <v>-1.7635406553037736E-3</v>
      </c>
      <c r="P224" s="19">
        <f t="shared" si="34"/>
        <v>-9.9135781824668673E-3</v>
      </c>
      <c r="Q224" s="19">
        <f t="shared" si="34"/>
        <v>-2.7378435491249224E-3</v>
      </c>
      <c r="R224" s="19">
        <f t="shared" si="34"/>
        <v>-8.5926576065750507E-3</v>
      </c>
      <c r="S224" s="19">
        <f t="shared" si="34"/>
        <v>-1.3354275491234711E-2</v>
      </c>
      <c r="T224" s="19">
        <f t="shared" si="34"/>
        <v>0.6920412210105289</v>
      </c>
      <c r="U224" s="19">
        <f t="shared" si="34"/>
        <v>-0.13963440436819341</v>
      </c>
      <c r="V224" s="19">
        <f t="shared" si="34"/>
        <v>-1.1800024200686635E-2</v>
      </c>
      <c r="W224" s="19">
        <f t="shared" si="34"/>
        <v>-7.8241447935946895E-2</v>
      </c>
      <c r="X224" s="19">
        <f t="shared" si="34"/>
        <v>-5.428893792916769E-2</v>
      </c>
      <c r="Y224" s="19">
        <f t="shared" si="34"/>
        <v>-4.066283517655192E-2</v>
      </c>
      <c r="Z224" s="19">
        <f t="shared" si="34"/>
        <v>-2.6160048650361128E-2</v>
      </c>
      <c r="AA224" s="19">
        <f t="shared" si="34"/>
        <v>-2.7822173338844496E-2</v>
      </c>
      <c r="AB224" s="19">
        <f t="shared" si="34"/>
        <v>-3.4621285006275974E-2</v>
      </c>
      <c r="AC224" s="19">
        <f t="shared" si="34"/>
        <v>-1.4903506384592521E-3</v>
      </c>
      <c r="AD224" s="19">
        <f t="shared" si="34"/>
        <v>-4.5326028182594022E-3</v>
      </c>
      <c r="AE224" s="19">
        <f t="shared" si="34"/>
        <v>-1.4597960444660591E-2</v>
      </c>
      <c r="AF224" s="19">
        <f t="shared" si="34"/>
        <v>-1.3248667750875675E-2</v>
      </c>
      <c r="AG224" s="19">
        <f t="shared" si="34"/>
        <v>-2.3944559397738943E-3</v>
      </c>
      <c r="AH224" s="19">
        <f t="shared" si="34"/>
        <v>-1.2349059910425127E-3</v>
      </c>
      <c r="AI224" s="19">
        <f t="shared" si="34"/>
        <v>-3.5545685713734589E-4</v>
      </c>
      <c r="AJ224" s="19">
        <f t="shared" si="34"/>
        <v>-9.661448815940425E-4</v>
      </c>
      <c r="AK224" s="19">
        <f t="shared" si="34"/>
        <v>-9.0985157779739195E-5</v>
      </c>
      <c r="AL224" s="19">
        <f t="shared" si="34"/>
        <v>-2.9991340209951114E-5</v>
      </c>
      <c r="AM224" s="19">
        <f t="shared" si="34"/>
        <v>-6.2532115912589006E-4</v>
      </c>
      <c r="AN224" s="19">
        <f t="shared" si="34"/>
        <v>-6.2031274775285522E-5</v>
      </c>
      <c r="AO224" s="19">
        <f t="shared" si="34"/>
        <v>-7.5795367386469054E-5</v>
      </c>
      <c r="AP224" s="19">
        <f t="shared" si="34"/>
        <v>-4.3440173353574316E-4</v>
      </c>
      <c r="AQ224" s="19">
        <f t="shared" si="34"/>
        <v>-2.0433338248292455E-4</v>
      </c>
      <c r="AR224" s="19">
        <f t="shared" si="34"/>
        <v>-7.0238974211632335E-4</v>
      </c>
      <c r="AS224" s="19">
        <f t="shared" si="34"/>
        <v>-1.1120503135648714E-4</v>
      </c>
      <c r="AT224" s="19">
        <f t="shared" si="34"/>
        <v>-2.6651656619378173E-5</v>
      </c>
      <c r="AU224" s="19">
        <f t="shared" si="34"/>
        <v>-1.6800353041157906E-6</v>
      </c>
      <c r="AV224" s="19">
        <f t="shared" si="34"/>
        <v>-1.5719062899213232E-5</v>
      </c>
      <c r="AW224" s="19">
        <f t="shared" si="32"/>
        <v>-4.5873875566649388E-4</v>
      </c>
      <c r="AX224" s="19">
        <f t="shared" si="35"/>
        <v>-3.2258987851026955E-4</v>
      </c>
      <c r="AY224" s="19">
        <f t="shared" si="35"/>
        <v>-2.9072715618344491E-3</v>
      </c>
      <c r="AZ224" s="19">
        <f t="shared" si="35"/>
        <v>-1.1408192899863506E-3</v>
      </c>
      <c r="BA224" s="19">
        <f t="shared" si="35"/>
        <v>-6.2105254278141289E-4</v>
      </c>
      <c r="BB224" s="19">
        <f t="shared" si="35"/>
        <v>-1.5154393466453265E-3</v>
      </c>
      <c r="BC224" s="19">
        <f t="shared" si="35"/>
        <v>-7.3824383066359398E-4</v>
      </c>
      <c r="BD224" s="19">
        <f t="shared" si="35"/>
        <v>-8.2498536024040972E-5</v>
      </c>
      <c r="BE224" s="19">
        <f t="shared" si="35"/>
        <v>-7.6637169087510471E-6</v>
      </c>
      <c r="BF224" s="19">
        <f t="shared" si="35"/>
        <v>-9.9560578069768043E-4</v>
      </c>
      <c r="BG224" s="19">
        <f t="shared" si="35"/>
        <v>-1.6712182986814583E-4</v>
      </c>
      <c r="BH224" s="19">
        <f t="shared" si="35"/>
        <v>-6.8854505367327564E-5</v>
      </c>
      <c r="BI224" s="19">
        <f t="shared" si="35"/>
        <v>-1.1779348833786123E-3</v>
      </c>
      <c r="BJ224" s="19">
        <f t="shared" si="35"/>
        <v>-8.402803660533477E-6</v>
      </c>
      <c r="BK224" s="19">
        <f t="shared" si="35"/>
        <v>-2.6690867739900028E-4</v>
      </c>
      <c r="BL224" s="19">
        <f t="shared" si="35"/>
        <v>-9.1510903773436091E-5</v>
      </c>
      <c r="BM224" s="19">
        <f t="shared" si="35"/>
        <v>-9.0931956132562488E-5</v>
      </c>
      <c r="BN224" s="19">
        <f t="shared" si="35"/>
        <v>-7.2879504569432398E-3</v>
      </c>
      <c r="BO224" s="19">
        <f t="shared" si="35"/>
        <v>-5.8614893509088568E-4</v>
      </c>
      <c r="BP224" s="19">
        <f t="shared" si="35"/>
        <v>0</v>
      </c>
      <c r="BQ224" s="19" t="e">
        <f t="shared" si="35"/>
        <v>#DIV/0!</v>
      </c>
    </row>
    <row r="225" spans="5:69" x14ac:dyDescent="0.35">
      <c r="E225" t="str">
        <f t="shared" si="26"/>
        <v>ISIC 25</v>
      </c>
      <c r="F225" s="19">
        <f t="shared" si="29"/>
        <v>-4.865709692370674E-3</v>
      </c>
      <c r="G225" s="19">
        <f t="shared" si="34"/>
        <v>-2.7253282140229404E-3</v>
      </c>
      <c r="H225" s="19">
        <f t="shared" si="34"/>
        <v>-7.0793366749726605E-3</v>
      </c>
      <c r="I225" s="19">
        <f t="shared" si="34"/>
        <v>-1.1589572186271747E-2</v>
      </c>
      <c r="J225" s="19">
        <f t="shared" si="34"/>
        <v>-6.9096583242194689E-3</v>
      </c>
      <c r="K225" s="19">
        <f t="shared" si="34"/>
        <v>-5.0525012020773913E-3</v>
      </c>
      <c r="L225" s="19">
        <f t="shared" si="34"/>
        <v>-1.3496341851341321E-2</v>
      </c>
      <c r="M225" s="19">
        <f t="shared" si="34"/>
        <v>-5.4887170292368887E-3</v>
      </c>
      <c r="N225" s="19">
        <f t="shared" si="34"/>
        <v>-3.5386390283934739E-3</v>
      </c>
      <c r="O225" s="19">
        <f t="shared" si="34"/>
        <v>-5.9302193140071983E-3</v>
      </c>
      <c r="P225" s="19">
        <f t="shared" si="34"/>
        <v>-7.1768990835729442E-3</v>
      </c>
      <c r="Q225" s="19">
        <f t="shared" si="34"/>
        <v>-2.3352033891035806E-3</v>
      </c>
      <c r="R225" s="19">
        <f t="shared" si="34"/>
        <v>-1.4563479647486039E-2</v>
      </c>
      <c r="S225" s="19">
        <f t="shared" si="34"/>
        <v>-1.0817700413379644E-2</v>
      </c>
      <c r="T225" s="19">
        <f t="shared" si="34"/>
        <v>-2.7261081920217055E-2</v>
      </c>
      <c r="U225" s="19">
        <f t="shared" si="34"/>
        <v>0.81942190386759428</v>
      </c>
      <c r="V225" s="19">
        <f t="shared" si="34"/>
        <v>-1.550967254064145E-2</v>
      </c>
      <c r="W225" s="19">
        <f t="shared" si="34"/>
        <v>-4.2894756435109128E-2</v>
      </c>
      <c r="X225" s="19">
        <f t="shared" si="34"/>
        <v>-9.444619358826177E-2</v>
      </c>
      <c r="Y225" s="19">
        <f t="shared" si="34"/>
        <v>-5.4209761500352428E-2</v>
      </c>
      <c r="Z225" s="19">
        <f t="shared" si="34"/>
        <v>-5.1197943523789299E-2</v>
      </c>
      <c r="AA225" s="19">
        <f t="shared" si="34"/>
        <v>-2.7931145392864166E-2</v>
      </c>
      <c r="AB225" s="19">
        <f t="shared" si="34"/>
        <v>-5.943809582002399E-2</v>
      </c>
      <c r="AC225" s="19">
        <f t="shared" si="34"/>
        <v>-5.7761323505878693E-3</v>
      </c>
      <c r="AD225" s="19">
        <f t="shared" si="34"/>
        <v>-1.1730441964515151E-2</v>
      </c>
      <c r="AE225" s="19">
        <f t="shared" si="34"/>
        <v>-1.4512826208620393E-2</v>
      </c>
      <c r="AF225" s="19">
        <f t="shared" si="34"/>
        <v>-3.6562350463736147E-2</v>
      </c>
      <c r="AG225" s="19">
        <f t="shared" si="34"/>
        <v>-7.3786807215265498E-3</v>
      </c>
      <c r="AH225" s="19">
        <f t="shared" si="34"/>
        <v>-2.2926944304045177E-3</v>
      </c>
      <c r="AI225" s="19">
        <f t="shared" si="34"/>
        <v>-1.0704327930844339E-3</v>
      </c>
      <c r="AJ225" s="19">
        <f t="shared" si="34"/>
        <v>-2.7301225326317284E-3</v>
      </c>
      <c r="AK225" s="19">
        <f t="shared" si="34"/>
        <v>-2.9303778293925014E-3</v>
      </c>
      <c r="AL225" s="19">
        <f t="shared" si="34"/>
        <v>-6.0920956985129743E-4</v>
      </c>
      <c r="AM225" s="19">
        <f t="shared" si="34"/>
        <v>-2.5748581497294677E-3</v>
      </c>
      <c r="AN225" s="19">
        <f t="shared" si="34"/>
        <v>-6.3301117900214378E-4</v>
      </c>
      <c r="AO225" s="19">
        <f t="shared" si="34"/>
        <v>-1.4245910909249377E-3</v>
      </c>
      <c r="AP225" s="19">
        <f t="shared" si="34"/>
        <v>-7.424975936858089E-4</v>
      </c>
      <c r="AQ225" s="19">
        <f t="shared" si="34"/>
        <v>-7.6915081592350066E-4</v>
      </c>
      <c r="AR225" s="19">
        <f t="shared" si="34"/>
        <v>-2.1663030659392424E-3</v>
      </c>
      <c r="AS225" s="19">
        <f t="shared" si="34"/>
        <v>-9.3729124843715381E-4</v>
      </c>
      <c r="AT225" s="19">
        <f t="shared" si="34"/>
        <v>-2.0582649280031693E-4</v>
      </c>
      <c r="AU225" s="19">
        <f t="shared" si="34"/>
        <v>-1.5839811117283008E-4</v>
      </c>
      <c r="AV225" s="19">
        <f t="shared" si="34"/>
        <v>-3.22643154525148E-4</v>
      </c>
      <c r="AW225" s="19">
        <f t="shared" si="32"/>
        <v>-1.1767925048768117E-3</v>
      </c>
      <c r="AX225" s="19">
        <f t="shared" si="35"/>
        <v>-8.5227834324373751E-4</v>
      </c>
      <c r="AY225" s="19">
        <f t="shared" si="35"/>
        <v>-4.4044122445393583E-3</v>
      </c>
      <c r="AZ225" s="19">
        <f t="shared" si="35"/>
        <v>-1.4533503799757899E-3</v>
      </c>
      <c r="BA225" s="19">
        <f t="shared" si="35"/>
        <v>-2.1768370743224545E-3</v>
      </c>
      <c r="BB225" s="19">
        <f t="shared" si="35"/>
        <v>-2.1230903850024481E-3</v>
      </c>
      <c r="BC225" s="19">
        <f t="shared" si="35"/>
        <v>-2.2083673210367854E-3</v>
      </c>
      <c r="BD225" s="19">
        <f t="shared" si="35"/>
        <v>-4.4176864639230214E-4</v>
      </c>
      <c r="BE225" s="19">
        <f t="shared" si="35"/>
        <v>-6.5514695731783623E-4</v>
      </c>
      <c r="BF225" s="19">
        <f t="shared" si="35"/>
        <v>-5.3788506160360842E-3</v>
      </c>
      <c r="BG225" s="19">
        <f t="shared" si="35"/>
        <v>-2.4191602635967478E-3</v>
      </c>
      <c r="BH225" s="19">
        <f t="shared" si="35"/>
        <v>-6.1903017900894679E-4</v>
      </c>
      <c r="BI225" s="19">
        <f t="shared" si="35"/>
        <v>-5.5019437771357585E-4</v>
      </c>
      <c r="BJ225" s="19">
        <f t="shared" si="35"/>
        <v>-6.9539117758281104E-4</v>
      </c>
      <c r="BK225" s="19">
        <f t="shared" si="35"/>
        <v>-1.3283273579110892E-3</v>
      </c>
      <c r="BL225" s="19">
        <f t="shared" si="35"/>
        <v>-1.4016835513779424E-3</v>
      </c>
      <c r="BM225" s="19">
        <f t="shared" si="35"/>
        <v>-9.8587196680833991E-4</v>
      </c>
      <c r="BN225" s="19">
        <f t="shared" si="35"/>
        <v>-1.1491701885507898E-2</v>
      </c>
      <c r="BO225" s="19">
        <f t="shared" si="35"/>
        <v>-1.6449412067698901E-3</v>
      </c>
      <c r="BP225" s="19">
        <f t="shared" si="35"/>
        <v>0</v>
      </c>
      <c r="BQ225" s="19" t="e">
        <f t="shared" si="35"/>
        <v>#DIV/0!</v>
      </c>
    </row>
    <row r="226" spans="5:69" x14ac:dyDescent="0.35">
      <c r="E226" t="str">
        <f t="shared" si="26"/>
        <v>ISIC 26</v>
      </c>
      <c r="F226" s="19">
        <f t="shared" si="29"/>
        <v>-1.4064186346766005E-4</v>
      </c>
      <c r="G226" s="19">
        <f t="shared" si="34"/>
        <v>-4.0470338764536271E-4</v>
      </c>
      <c r="H226" s="19">
        <f t="shared" si="34"/>
        <v>-2.8766319354249048E-3</v>
      </c>
      <c r="I226" s="19">
        <f t="shared" si="34"/>
        <v>-9.4630757741925376E-4</v>
      </c>
      <c r="J226" s="19">
        <f t="shared" si="34"/>
        <v>-4.8490558583486287E-4</v>
      </c>
      <c r="K226" s="19">
        <f t="shared" si="34"/>
        <v>-3.578360521081219E-4</v>
      </c>
      <c r="L226" s="19">
        <f t="shared" si="34"/>
        <v>-8.2035839253525602E-4</v>
      </c>
      <c r="M226" s="19">
        <f t="shared" si="34"/>
        <v>-9.9549298568696537E-4</v>
      </c>
      <c r="N226" s="19">
        <f t="shared" si="34"/>
        <v>-5.2445487644013494E-3</v>
      </c>
      <c r="O226" s="19">
        <f t="shared" si="34"/>
        <v>-8.9071886818462367E-4</v>
      </c>
      <c r="P226" s="19">
        <f t="shared" si="34"/>
        <v>-1.2183644159735939E-3</v>
      </c>
      <c r="Q226" s="19">
        <f t="shared" si="34"/>
        <v>-1.9654670655347524E-3</v>
      </c>
      <c r="R226" s="19">
        <f t="shared" si="34"/>
        <v>-1.6750316969873775E-3</v>
      </c>
      <c r="S226" s="19">
        <f t="shared" si="34"/>
        <v>-1.6192887965463408E-3</v>
      </c>
      <c r="T226" s="19">
        <f t="shared" si="34"/>
        <v>-1.266442352583743E-3</v>
      </c>
      <c r="U226" s="19">
        <f t="shared" si="34"/>
        <v>-3.0269096913480499E-3</v>
      </c>
      <c r="V226" s="19">
        <f t="shared" si="34"/>
        <v>0.81515703306386522</v>
      </c>
      <c r="W226" s="19">
        <f t="shared" si="34"/>
        <v>-3.4184474080986516E-2</v>
      </c>
      <c r="X226" s="19">
        <f t="shared" si="34"/>
        <v>-1.3103674479023336E-2</v>
      </c>
      <c r="Y226" s="19">
        <f t="shared" si="34"/>
        <v>-9.8832664781550242E-3</v>
      </c>
      <c r="Z226" s="19">
        <f t="shared" si="34"/>
        <v>-3.6943446693561706E-2</v>
      </c>
      <c r="AA226" s="19">
        <f t="shared" si="34"/>
        <v>-1.2093807166458272E-2</v>
      </c>
      <c r="AB226" s="19">
        <f t="shared" si="34"/>
        <v>-2.4475166560733088E-2</v>
      </c>
      <c r="AC226" s="19">
        <f t="shared" si="34"/>
        <v>-3.5677790251730079E-3</v>
      </c>
      <c r="AD226" s="19">
        <f t="shared" si="34"/>
        <v>-3.4924223176263907E-3</v>
      </c>
      <c r="AE226" s="19">
        <f t="shared" si="34"/>
        <v>-1.1876198969331187E-3</v>
      </c>
      <c r="AF226" s="19">
        <f t="shared" si="34"/>
        <v>-3.9997315358651893E-3</v>
      </c>
      <c r="AG226" s="19">
        <f t="shared" si="34"/>
        <v>-2.0465071229028363E-3</v>
      </c>
      <c r="AH226" s="19">
        <f t="shared" si="34"/>
        <v>-2.4587405455993726E-3</v>
      </c>
      <c r="AI226" s="19">
        <f t="shared" si="34"/>
        <v>-9.3262877628986379E-4</v>
      </c>
      <c r="AJ226" s="19">
        <f t="shared" si="34"/>
        <v>-8.7364936283151147E-4</v>
      </c>
      <c r="AK226" s="19">
        <f t="shared" si="34"/>
        <v>-6.4468312246635027E-4</v>
      </c>
      <c r="AL226" s="19">
        <f t="shared" si="34"/>
        <v>-1.2174138433827082E-3</v>
      </c>
      <c r="AM226" s="19">
        <f t="shared" si="34"/>
        <v>-1.015615220965749E-3</v>
      </c>
      <c r="AN226" s="19">
        <f t="shared" si="34"/>
        <v>-3.3086717811752391E-3</v>
      </c>
      <c r="AO226" s="19">
        <f t="shared" si="34"/>
        <v>-7.7675457695051563E-4</v>
      </c>
      <c r="AP226" s="19">
        <f t="shared" si="34"/>
        <v>-3.1795577583965842E-3</v>
      </c>
      <c r="AQ226" s="19">
        <f t="shared" si="34"/>
        <v>-4.4480380047199723E-3</v>
      </c>
      <c r="AR226" s="19">
        <f t="shared" si="34"/>
        <v>-3.0293597843118258E-2</v>
      </c>
      <c r="AS226" s="19">
        <f t="shared" si="34"/>
        <v>-1.10150898312345E-2</v>
      </c>
      <c r="AT226" s="19">
        <f t="shared" si="34"/>
        <v>-9.9635106759799353E-4</v>
      </c>
      <c r="AU226" s="19">
        <f t="shared" si="34"/>
        <v>-7.1116624873353643E-4</v>
      </c>
      <c r="AV226" s="19">
        <f t="shared" si="34"/>
        <v>-1.3226008793662245E-3</v>
      </c>
      <c r="AW226" s="19">
        <f t="shared" si="32"/>
        <v>-2.0956482260733924E-4</v>
      </c>
      <c r="AX226" s="19">
        <f t="shared" si="35"/>
        <v>-1.7516231297129972E-3</v>
      </c>
      <c r="AY226" s="19">
        <f t="shared" si="35"/>
        <v>-8.0444871520702552E-3</v>
      </c>
      <c r="AZ226" s="19">
        <f t="shared" si="35"/>
        <v>-1.4828076773103627E-2</v>
      </c>
      <c r="BA226" s="19">
        <f t="shared" si="35"/>
        <v>-2.1208170374950133E-3</v>
      </c>
      <c r="BB226" s="19">
        <f t="shared" si="35"/>
        <v>-6.3405315504815466E-3</v>
      </c>
      <c r="BC226" s="19">
        <f t="shared" si="35"/>
        <v>-2.0799929012218846E-3</v>
      </c>
      <c r="BD226" s="19">
        <f t="shared" si="35"/>
        <v>-1.0844897991377377E-3</v>
      </c>
      <c r="BE226" s="19">
        <f t="shared" si="35"/>
        <v>-5.6721588962795576E-4</v>
      </c>
      <c r="BF226" s="19">
        <f t="shared" si="35"/>
        <v>-4.1258121439339537E-3</v>
      </c>
      <c r="BG226" s="19">
        <f t="shared" si="35"/>
        <v>-2.5101277250117646E-3</v>
      </c>
      <c r="BH226" s="19">
        <f t="shared" si="35"/>
        <v>-1.2368570184100247E-3</v>
      </c>
      <c r="BI226" s="19">
        <f t="shared" si="35"/>
        <v>-3.7330442811797679E-3</v>
      </c>
      <c r="BJ226" s="19">
        <f t="shared" si="35"/>
        <v>-1.7868384460103443E-3</v>
      </c>
      <c r="BK226" s="19">
        <f t="shared" si="35"/>
        <v>-4.6614509531202305E-3</v>
      </c>
      <c r="BL226" s="19">
        <f t="shared" si="35"/>
        <v>-2.362191967443483E-3</v>
      </c>
      <c r="BM226" s="19">
        <f t="shared" si="35"/>
        <v>-1.9926898686673249E-3</v>
      </c>
      <c r="BN226" s="19">
        <f t="shared" si="35"/>
        <v>-4.8258829457615365E-2</v>
      </c>
      <c r="BO226" s="19">
        <f t="shared" si="35"/>
        <v>-1.0762494053449911E-3</v>
      </c>
      <c r="BP226" s="19">
        <f t="shared" si="35"/>
        <v>0</v>
      </c>
      <c r="BQ226" s="19" t="e">
        <f t="shared" si="35"/>
        <v>#DIV/0!</v>
      </c>
    </row>
    <row r="227" spans="5:69" x14ac:dyDescent="0.35">
      <c r="E227" t="str">
        <f t="shared" si="26"/>
        <v>ISIC 27</v>
      </c>
      <c r="F227" s="19">
        <f t="shared" si="29"/>
        <v>-7.5185331489446199E-4</v>
      </c>
      <c r="G227" s="19">
        <f t="shared" si="34"/>
        <v>-5.2779094130782226E-4</v>
      </c>
      <c r="H227" s="19">
        <f t="shared" si="34"/>
        <v>-2.8181051429817553E-3</v>
      </c>
      <c r="I227" s="19">
        <f t="shared" si="34"/>
        <v>-2.6226048013687836E-3</v>
      </c>
      <c r="J227" s="19">
        <f t="shared" si="34"/>
        <v>-8.3110969579933407E-4</v>
      </c>
      <c r="K227" s="19">
        <f t="shared" si="34"/>
        <v>-7.2363543344478054E-4</v>
      </c>
      <c r="L227" s="19">
        <f t="shared" si="34"/>
        <v>-1.1497402184285864E-3</v>
      </c>
      <c r="M227" s="19">
        <f t="shared" si="34"/>
        <v>-1.4253318900361381E-3</v>
      </c>
      <c r="N227" s="19">
        <f t="shared" si="34"/>
        <v>-1.0798332564855686E-3</v>
      </c>
      <c r="O227" s="19">
        <f t="shared" si="34"/>
        <v>-1.4322296259678773E-3</v>
      </c>
      <c r="P227" s="19">
        <f t="shared" si="34"/>
        <v>-1.577391573916198E-3</v>
      </c>
      <c r="Q227" s="19">
        <f t="shared" si="34"/>
        <v>-4.2737070035120736E-4</v>
      </c>
      <c r="R227" s="19">
        <f t="shared" si="34"/>
        <v>-2.4484901118668563E-3</v>
      </c>
      <c r="S227" s="19">
        <f t="shared" si="34"/>
        <v>-2.2284171988257882E-3</v>
      </c>
      <c r="T227" s="19">
        <f t="shared" si="34"/>
        <v>-3.9216916930404667E-3</v>
      </c>
      <c r="U227" s="19">
        <f t="shared" si="34"/>
        <v>-7.2597849752659652E-3</v>
      </c>
      <c r="V227" s="19">
        <f t="shared" si="34"/>
        <v>-2.1762220157508602E-2</v>
      </c>
      <c r="W227" s="19">
        <f t="shared" si="34"/>
        <v>0.84187755631541594</v>
      </c>
      <c r="X227" s="19">
        <f t="shared" si="34"/>
        <v>-2.4519514094387469E-2</v>
      </c>
      <c r="Y227" s="19">
        <f t="shared" si="34"/>
        <v>-2.0876345386910768E-2</v>
      </c>
      <c r="Z227" s="19">
        <f t="shared" si="34"/>
        <v>-1.7719276294281602E-2</v>
      </c>
      <c r="AA227" s="19">
        <f t="shared" si="34"/>
        <v>-7.1787145170638831E-3</v>
      </c>
      <c r="AB227" s="19">
        <f t="shared" si="34"/>
        <v>-2.5305461866278373E-2</v>
      </c>
      <c r="AC227" s="19">
        <f t="shared" si="34"/>
        <v>-1.0912049360918713E-2</v>
      </c>
      <c r="AD227" s="19">
        <f t="shared" si="34"/>
        <v>-5.8999660511722474E-3</v>
      </c>
      <c r="AE227" s="19">
        <f t="shared" si="34"/>
        <v>-1.5709665835992319E-3</v>
      </c>
      <c r="AF227" s="19">
        <f t="shared" si="34"/>
        <v>-2.0004273708082665E-2</v>
      </c>
      <c r="AG227" s="19">
        <f t="shared" si="34"/>
        <v>-4.1103051717052853E-3</v>
      </c>
      <c r="AH227" s="19">
        <f t="shared" si="34"/>
        <v>-1.6300189402946592E-3</v>
      </c>
      <c r="AI227" s="19">
        <f t="shared" si="34"/>
        <v>-9.7586776157579901E-4</v>
      </c>
      <c r="AJ227" s="19">
        <f t="shared" si="34"/>
        <v>-1.7606781244961761E-3</v>
      </c>
      <c r="AK227" s="19">
        <f t="shared" si="34"/>
        <v>-4.8779520175425942E-4</v>
      </c>
      <c r="AL227" s="19">
        <f t="shared" si="34"/>
        <v>-7.115822450930859E-4</v>
      </c>
      <c r="AM227" s="19">
        <f t="shared" si="34"/>
        <v>-1.6072536738906979E-3</v>
      </c>
      <c r="AN227" s="19">
        <f t="shared" si="34"/>
        <v>-1.5471858534531363E-3</v>
      </c>
      <c r="AO227" s="19">
        <f t="shared" si="34"/>
        <v>-2.0566531061771707E-3</v>
      </c>
      <c r="AP227" s="19">
        <f t="shared" si="34"/>
        <v>-5.8254785027686215E-4</v>
      </c>
      <c r="AQ227" s="19">
        <f t="shared" si="34"/>
        <v>-9.5632212803226796E-4</v>
      </c>
      <c r="AR227" s="19">
        <f t="shared" si="34"/>
        <v>-9.1257880335826758E-3</v>
      </c>
      <c r="AS227" s="19">
        <f t="shared" si="34"/>
        <v>-2.0914526468598905E-3</v>
      </c>
      <c r="AT227" s="19">
        <f t="shared" si="34"/>
        <v>-1.0993984903298341E-4</v>
      </c>
      <c r="AU227" s="19">
        <f t="shared" si="34"/>
        <v>-1.1471719326581952E-4</v>
      </c>
      <c r="AV227" s="19">
        <f t="shared" si="34"/>
        <v>-2.6148366065107607E-4</v>
      </c>
      <c r="AW227" s="19">
        <f t="shared" si="32"/>
        <v>-6.9589982693786686E-4</v>
      </c>
      <c r="AX227" s="19">
        <f t="shared" si="35"/>
        <v>-1.3419003094380893E-3</v>
      </c>
      <c r="AY227" s="19">
        <f t="shared" si="35"/>
        <v>-3.8428741372116353E-3</v>
      </c>
      <c r="AZ227" s="19">
        <f t="shared" si="35"/>
        <v>-3.0583271248133402E-3</v>
      </c>
      <c r="BA227" s="19">
        <f t="shared" si="35"/>
        <v>-1.0588114562940928E-3</v>
      </c>
      <c r="BB227" s="19">
        <f t="shared" si="35"/>
        <v>-1.4332440777015444E-3</v>
      </c>
      <c r="BC227" s="19">
        <f t="shared" si="35"/>
        <v>-2.3248771078588784E-3</v>
      </c>
      <c r="BD227" s="19">
        <f t="shared" si="35"/>
        <v>-3.2942567873165714E-4</v>
      </c>
      <c r="BE227" s="19">
        <f t="shared" si="35"/>
        <v>-3.8963950178176376E-4</v>
      </c>
      <c r="BF227" s="19">
        <f t="shared" si="35"/>
        <v>-2.7309066570582676E-3</v>
      </c>
      <c r="BG227" s="19">
        <f t="shared" si="35"/>
        <v>-6.078900370599167E-4</v>
      </c>
      <c r="BH227" s="19">
        <f t="shared" si="35"/>
        <v>-3.5240240662638619E-4</v>
      </c>
      <c r="BI227" s="19">
        <f t="shared" si="35"/>
        <v>-3.4358326461629226E-4</v>
      </c>
      <c r="BJ227" s="19">
        <f t="shared" si="35"/>
        <v>-5.0544047511582191E-4</v>
      </c>
      <c r="BK227" s="19">
        <f t="shared" si="35"/>
        <v>-1.2644544876304826E-3</v>
      </c>
      <c r="BL227" s="19">
        <f t="shared" si="35"/>
        <v>-1.52470696481655E-3</v>
      </c>
      <c r="BM227" s="19">
        <f t="shared" si="35"/>
        <v>-5.6404410814951472E-4</v>
      </c>
      <c r="BN227" s="19">
        <f t="shared" si="35"/>
        <v>-1.8368162536104085E-2</v>
      </c>
      <c r="BO227" s="19">
        <f t="shared" si="35"/>
        <v>-3.2641416988009142E-3</v>
      </c>
      <c r="BP227" s="19">
        <f t="shared" si="35"/>
        <v>-1.712044095047282E-5</v>
      </c>
      <c r="BQ227" s="19" t="e">
        <f t="shared" si="35"/>
        <v>#DIV/0!</v>
      </c>
    </row>
    <row r="228" spans="5:69" x14ac:dyDescent="0.35">
      <c r="E228" t="str">
        <f t="shared" si="26"/>
        <v>ISIC 28</v>
      </c>
      <c r="F228" s="19">
        <f t="shared" si="29"/>
        <v>-5.2907589781112842E-3</v>
      </c>
      <c r="G228" s="19">
        <f t="shared" si="34"/>
        <v>-9.6294788748863824E-3</v>
      </c>
      <c r="H228" s="19">
        <f t="shared" si="34"/>
        <v>-8.7998640254246807E-3</v>
      </c>
      <c r="I228" s="19">
        <f t="shared" si="34"/>
        <v>-1.6103791699838752E-2</v>
      </c>
      <c r="J228" s="19">
        <f t="shared" si="34"/>
        <v>-3.0052262956678701E-3</v>
      </c>
      <c r="K228" s="19">
        <f t="shared" si="34"/>
        <v>-3.9827435169380787E-3</v>
      </c>
      <c r="L228" s="19">
        <f t="shared" si="34"/>
        <v>-3.7192238362845935E-3</v>
      </c>
      <c r="M228" s="19">
        <f t="shared" si="34"/>
        <v>-5.5040254935271767E-3</v>
      </c>
      <c r="N228" s="19">
        <f t="shared" si="34"/>
        <v>-5.971583015085857E-3</v>
      </c>
      <c r="O228" s="19">
        <f t="shared" si="34"/>
        <v>-4.0999863935869824E-3</v>
      </c>
      <c r="P228" s="19">
        <f t="shared" si="34"/>
        <v>-4.1451356300167795E-3</v>
      </c>
      <c r="Q228" s="19">
        <f t="shared" si="34"/>
        <v>-3.4361548029026492E-3</v>
      </c>
      <c r="R228" s="19">
        <f t="shared" si="34"/>
        <v>-7.2654321972930496E-3</v>
      </c>
      <c r="S228" s="19">
        <f t="shared" si="34"/>
        <v>-7.1809545403677556E-3</v>
      </c>
      <c r="T228" s="19">
        <f t="shared" si="34"/>
        <v>-8.3447380707129658E-3</v>
      </c>
      <c r="U228" s="19">
        <f t="shared" si="34"/>
        <v>-1.3189003005275406E-2</v>
      </c>
      <c r="V228" s="19">
        <f t="shared" si="34"/>
        <v>-7.3434056956545972E-3</v>
      </c>
      <c r="W228" s="19">
        <f t="shared" si="34"/>
        <v>-1.677326879220873E-2</v>
      </c>
      <c r="X228" s="19">
        <f t="shared" si="34"/>
        <v>0.8416657519373073</v>
      </c>
      <c r="Y228" s="19">
        <f t="shared" si="34"/>
        <v>-4.2635758246889345E-2</v>
      </c>
      <c r="Z228" s="19">
        <f t="shared" si="34"/>
        <v>-3.8884110778574295E-2</v>
      </c>
      <c r="AA228" s="19">
        <f t="shared" si="34"/>
        <v>-5.4125109973909933E-3</v>
      </c>
      <c r="AB228" s="19">
        <f t="shared" si="34"/>
        <v>-5.4034524952713187E-2</v>
      </c>
      <c r="AC228" s="19">
        <f t="shared" si="34"/>
        <v>-4.7560957230376056E-3</v>
      </c>
      <c r="AD228" s="19">
        <f t="shared" si="34"/>
        <v>-1.9852463751121072E-2</v>
      </c>
      <c r="AE228" s="19">
        <f t="shared" ref="G228:AV234" si="36">AE160-AE92</f>
        <v>-5.3046339120017168E-3</v>
      </c>
      <c r="AF228" s="19">
        <f t="shared" si="36"/>
        <v>-1.155747633102921E-2</v>
      </c>
      <c r="AG228" s="19">
        <f t="shared" si="36"/>
        <v>-9.1341535126036651E-3</v>
      </c>
      <c r="AH228" s="19">
        <f t="shared" si="36"/>
        <v>-1.4789099392557921E-3</v>
      </c>
      <c r="AI228" s="19">
        <f t="shared" si="36"/>
        <v>-9.1052331234252977E-4</v>
      </c>
      <c r="AJ228" s="19">
        <f t="shared" si="36"/>
        <v>-1.5237104793089863E-3</v>
      </c>
      <c r="AK228" s="19">
        <f t="shared" si="36"/>
        <v>-1.3183831330894822E-3</v>
      </c>
      <c r="AL228" s="19">
        <f t="shared" si="36"/>
        <v>-1.3166868549715127E-3</v>
      </c>
      <c r="AM228" s="19">
        <f t="shared" si="36"/>
        <v>-1.8378556197243092E-3</v>
      </c>
      <c r="AN228" s="19">
        <f t="shared" si="36"/>
        <v>-7.6774940084193969E-4</v>
      </c>
      <c r="AO228" s="19">
        <f t="shared" si="36"/>
        <v>-1.1886160869961069E-3</v>
      </c>
      <c r="AP228" s="19">
        <f t="shared" si="36"/>
        <v>-8.8689764926887487E-4</v>
      </c>
      <c r="AQ228" s="19">
        <f t="shared" si="36"/>
        <v>-1.2708795117914702E-3</v>
      </c>
      <c r="AR228" s="19">
        <f t="shared" si="36"/>
        <v>-2.0725575552667536E-3</v>
      </c>
      <c r="AS228" s="19">
        <f t="shared" si="36"/>
        <v>-7.4091490147807585E-4</v>
      </c>
      <c r="AT228" s="19">
        <f t="shared" si="36"/>
        <v>-2.7672809122600772E-4</v>
      </c>
      <c r="AU228" s="19">
        <f t="shared" si="36"/>
        <v>-1.8743350392874428E-4</v>
      </c>
      <c r="AV228" s="19">
        <f t="shared" si="36"/>
        <v>-1.9608592114888859E-4</v>
      </c>
      <c r="AW228" s="19">
        <f t="shared" si="32"/>
        <v>-2.3232131105270981E-4</v>
      </c>
      <c r="AX228" s="19">
        <f t="shared" si="35"/>
        <v>-7.9174207327199113E-4</v>
      </c>
      <c r="AY228" s="19">
        <f t="shared" si="35"/>
        <v>-4.3834013544714421E-3</v>
      </c>
      <c r="AZ228" s="19">
        <f t="shared" si="35"/>
        <v>-2.1106773095245423E-3</v>
      </c>
      <c r="BA228" s="19">
        <f t="shared" si="35"/>
        <v>-9.7117777295292014E-4</v>
      </c>
      <c r="BB228" s="19">
        <f t="shared" si="35"/>
        <v>-1.854087686640979E-3</v>
      </c>
      <c r="BC228" s="19">
        <f t="shared" si="35"/>
        <v>-4.712077632702965E-3</v>
      </c>
      <c r="BD228" s="19">
        <f t="shared" si="35"/>
        <v>-3.8563269164726134E-4</v>
      </c>
      <c r="BE228" s="19">
        <f t="shared" si="35"/>
        <v>-1.1621623338599449E-3</v>
      </c>
      <c r="BF228" s="19">
        <f t="shared" si="35"/>
        <v>-2.154306559745986E-3</v>
      </c>
      <c r="BG228" s="19">
        <f t="shared" si="35"/>
        <v>-5.6164800571462993E-4</v>
      </c>
      <c r="BH228" s="19">
        <f t="shared" si="35"/>
        <v>-2.4970764350606262E-4</v>
      </c>
      <c r="BI228" s="19">
        <f t="shared" si="35"/>
        <v>-5.8465285385239131E-4</v>
      </c>
      <c r="BJ228" s="19">
        <f t="shared" si="35"/>
        <v>-9.3277038099288175E-4</v>
      </c>
      <c r="BK228" s="19">
        <f t="shared" si="35"/>
        <v>-9.5098902097034499E-4</v>
      </c>
      <c r="BL228" s="19">
        <f t="shared" si="35"/>
        <v>-1.2834671309391067E-3</v>
      </c>
      <c r="BM228" s="19">
        <f t="shared" si="35"/>
        <v>-8.9061783360183471E-4</v>
      </c>
      <c r="BN228" s="19">
        <f t="shared" si="35"/>
        <v>-1.0081895159347652E-2</v>
      </c>
      <c r="BO228" s="19">
        <f t="shared" si="35"/>
        <v>-1.6824569293148336E-3</v>
      </c>
      <c r="BP228" s="19">
        <f t="shared" si="35"/>
        <v>0</v>
      </c>
      <c r="BQ228" s="19" t="e">
        <f t="shared" si="35"/>
        <v>#DIV/0!</v>
      </c>
    </row>
    <row r="229" spans="5:69" x14ac:dyDescent="0.35">
      <c r="E229" t="str">
        <f t="shared" si="26"/>
        <v>ISIC 29</v>
      </c>
      <c r="F229" s="19">
        <f t="shared" si="29"/>
        <v>-1.4523671854494845E-3</v>
      </c>
      <c r="G229" s="19">
        <f t="shared" si="36"/>
        <v>-2.0347645939925206E-3</v>
      </c>
      <c r="H229" s="19">
        <f t="shared" si="36"/>
        <v>-2.3651238042094393E-4</v>
      </c>
      <c r="I229" s="19">
        <f t="shared" si="36"/>
        <v>-1.1796330331931308E-3</v>
      </c>
      <c r="J229" s="19">
        <f t="shared" si="36"/>
        <v>-3.4786321852751419E-4</v>
      </c>
      <c r="K229" s="19">
        <f t="shared" si="36"/>
        <v>-2.0607040990749129E-4</v>
      </c>
      <c r="L229" s="19">
        <f t="shared" si="36"/>
        <v>-1.01902237302513E-3</v>
      </c>
      <c r="M229" s="19">
        <f t="shared" si="36"/>
        <v>-1.4441828088729376E-4</v>
      </c>
      <c r="N229" s="19">
        <f t="shared" si="36"/>
        <v>-9.0170502462678112E-5</v>
      </c>
      <c r="O229" s="19">
        <f t="shared" si="36"/>
        <v>-8.8631903124985849E-4</v>
      </c>
      <c r="P229" s="19">
        <f t="shared" si="36"/>
        <v>-1.7499063847778659E-3</v>
      </c>
      <c r="Q229" s="19">
        <f t="shared" si="36"/>
        <v>-4.065582865131261E-5</v>
      </c>
      <c r="R229" s="19">
        <f t="shared" si="36"/>
        <v>-1.9852612133681767E-3</v>
      </c>
      <c r="S229" s="19">
        <f t="shared" si="36"/>
        <v>-3.4724474119988301E-3</v>
      </c>
      <c r="T229" s="19">
        <f t="shared" si="36"/>
        <v>-5.9191595913725913E-4</v>
      </c>
      <c r="U229" s="19">
        <f t="shared" si="36"/>
        <v>-3.0028715955871844E-3</v>
      </c>
      <c r="V229" s="19">
        <f t="shared" si="36"/>
        <v>-1.032010275305335E-3</v>
      </c>
      <c r="W229" s="19">
        <f t="shared" si="36"/>
        <v>-8.0411605787542792E-3</v>
      </c>
      <c r="X229" s="19">
        <f t="shared" si="36"/>
        <v>-2.1575479594410207E-2</v>
      </c>
      <c r="Y229" s="19">
        <f t="shared" si="36"/>
        <v>0.71436279853739326</v>
      </c>
      <c r="Z229" s="19">
        <f t="shared" si="36"/>
        <v>-6.9386166243693304E-3</v>
      </c>
      <c r="AA229" s="19">
        <f t="shared" si="36"/>
        <v>-1.5084838651914633E-3</v>
      </c>
      <c r="AB229" s="19">
        <f t="shared" si="36"/>
        <v>-1.293868395995733E-2</v>
      </c>
      <c r="AC229" s="19">
        <f t="shared" si="36"/>
        <v>-4.4010565381166517E-4</v>
      </c>
      <c r="AD229" s="19">
        <f t="shared" si="36"/>
        <v>-9.9892073129683812E-4</v>
      </c>
      <c r="AE229" s="19">
        <f t="shared" si="36"/>
        <v>-5.1668232043901013E-3</v>
      </c>
      <c r="AF229" s="19">
        <f t="shared" si="36"/>
        <v>-1.4718140013275105E-3</v>
      </c>
      <c r="AG229" s="19">
        <f t="shared" si="36"/>
        <v>-5.3413232323081698E-2</v>
      </c>
      <c r="AH229" s="19">
        <f t="shared" si="36"/>
        <v>-9.2894099438081354E-4</v>
      </c>
      <c r="AI229" s="19">
        <f t="shared" si="36"/>
        <v>-5.0999573192586731E-4</v>
      </c>
      <c r="AJ229" s="19">
        <f t="shared" si="36"/>
        <v>-1.0724476498841205E-2</v>
      </c>
      <c r="AK229" s="19">
        <f t="shared" si="36"/>
        <v>-3.4475997623566044E-4</v>
      </c>
      <c r="AL229" s="19">
        <f t="shared" si="36"/>
        <v>-6.9767564600132083E-4</v>
      </c>
      <c r="AM229" s="19">
        <f t="shared" si="36"/>
        <v>-2.1247171366932938E-3</v>
      </c>
      <c r="AN229" s="19">
        <f t="shared" si="36"/>
        <v>-4.4568122420069275E-4</v>
      </c>
      <c r="AO229" s="19">
        <f t="shared" si="36"/>
        <v>-7.8027129263563385E-5</v>
      </c>
      <c r="AP229" s="19">
        <f t="shared" si="36"/>
        <v>-9.3863570148953283E-5</v>
      </c>
      <c r="AQ229" s="19">
        <f t="shared" si="36"/>
        <v>-6.5264211282006659E-4</v>
      </c>
      <c r="AR229" s="19">
        <f t="shared" si="36"/>
        <v>-3.4394512914229209E-4</v>
      </c>
      <c r="AS229" s="19">
        <f t="shared" si="36"/>
        <v>-1.2094830443997661E-4</v>
      </c>
      <c r="AT229" s="19">
        <f t="shared" si="36"/>
        <v>-1.6351151493510392E-4</v>
      </c>
      <c r="AU229" s="19">
        <f t="shared" si="36"/>
        <v>-5.146021181519889E-5</v>
      </c>
      <c r="AV229" s="19">
        <f t="shared" si="36"/>
        <v>-1.2135331152907962E-4</v>
      </c>
      <c r="AW229" s="19">
        <f t="shared" si="32"/>
        <v>-4.3936048395653466E-5</v>
      </c>
      <c r="AX229" s="19">
        <f t="shared" si="35"/>
        <v>-3.4146946206313716E-4</v>
      </c>
      <c r="AY229" s="19">
        <f t="shared" si="35"/>
        <v>-4.3639088984756617E-4</v>
      </c>
      <c r="AZ229" s="19">
        <f t="shared" si="35"/>
        <v>-9.8649920762803331E-4</v>
      </c>
      <c r="BA229" s="19">
        <f t="shared" si="35"/>
        <v>-4.2621092346491792E-4</v>
      </c>
      <c r="BB229" s="19">
        <f t="shared" si="35"/>
        <v>-9.2512786968543628E-4</v>
      </c>
      <c r="BC229" s="19">
        <f t="shared" si="35"/>
        <v>-3.1625838388606464E-3</v>
      </c>
      <c r="BD229" s="19">
        <f t="shared" si="35"/>
        <v>-2.0542917109862399E-4</v>
      </c>
      <c r="BE229" s="19">
        <f t="shared" si="35"/>
        <v>-5.8456009105302398E-4</v>
      </c>
      <c r="BF229" s="19">
        <f t="shared" si="35"/>
        <v>-6.5160563928459724E-4</v>
      </c>
      <c r="BG229" s="19">
        <f t="shared" si="35"/>
        <v>-4.0178487754899303E-4</v>
      </c>
      <c r="BH229" s="19">
        <f t="shared" si="35"/>
        <v>-6.750441702679173E-5</v>
      </c>
      <c r="BI229" s="19">
        <f t="shared" si="35"/>
        <v>-1.5930785859377978E-4</v>
      </c>
      <c r="BJ229" s="19">
        <f t="shared" si="35"/>
        <v>-3.0735325501979495E-4</v>
      </c>
      <c r="BK229" s="19">
        <f t="shared" si="35"/>
        <v>-3.3192326730726435E-4</v>
      </c>
      <c r="BL229" s="19">
        <f t="shared" si="35"/>
        <v>-9.5142854039930445E-4</v>
      </c>
      <c r="BM229" s="19">
        <f t="shared" si="35"/>
        <v>-9.9393448942704048E-4</v>
      </c>
      <c r="BN229" s="19">
        <f t="shared" si="35"/>
        <v>-4.6954067154188629E-4</v>
      </c>
      <c r="BO229" s="19">
        <f t="shared" si="35"/>
        <v>-2.4015539176580549E-4</v>
      </c>
      <c r="BP229" s="19">
        <f t="shared" si="35"/>
        <v>0</v>
      </c>
      <c r="BQ229" s="19" t="e">
        <f t="shared" si="35"/>
        <v>#DIV/0!</v>
      </c>
    </row>
    <row r="230" spans="5:69" x14ac:dyDescent="0.35">
      <c r="E230" t="str">
        <f t="shared" si="26"/>
        <v>ISIC 30</v>
      </c>
      <c r="F230" s="19">
        <f t="shared" si="29"/>
        <v>-6.003037088365285E-5</v>
      </c>
      <c r="G230" s="19">
        <f t="shared" si="36"/>
        <v>-1.1756983573965963E-4</v>
      </c>
      <c r="H230" s="19">
        <f t="shared" si="36"/>
        <v>-1.4390375309069569E-2</v>
      </c>
      <c r="I230" s="19">
        <f t="shared" si="36"/>
        <v>-5.7236435053820481E-4</v>
      </c>
      <c r="J230" s="19">
        <f t="shared" si="36"/>
        <v>-3.5069407251320624E-5</v>
      </c>
      <c r="K230" s="19">
        <f t="shared" si="36"/>
        <v>-4.0792796177149862E-5</v>
      </c>
      <c r="L230" s="19">
        <f t="shared" si="36"/>
        <v>-1.2732477998091401E-4</v>
      </c>
      <c r="M230" s="19">
        <f t="shared" si="36"/>
        <v>-2.8023345787591387E-5</v>
      </c>
      <c r="N230" s="19">
        <f t="shared" si="36"/>
        <v>-3.6787352231706101E-5</v>
      </c>
      <c r="O230" s="19">
        <f t="shared" si="36"/>
        <v>-1.8095569949748901E-5</v>
      </c>
      <c r="P230" s="19">
        <f t="shared" si="36"/>
        <v>-2.0514000247839991E-5</v>
      </c>
      <c r="Q230" s="19">
        <f t="shared" si="36"/>
        <v>-1.5798897144292466E-5</v>
      </c>
      <c r="R230" s="19">
        <f t="shared" si="36"/>
        <v>-5.6803616754624647E-4</v>
      </c>
      <c r="S230" s="19">
        <f t="shared" si="36"/>
        <v>-7.0189021280356683E-5</v>
      </c>
      <c r="T230" s="19">
        <f t="shared" si="36"/>
        <v>-1.0733634264603601E-4</v>
      </c>
      <c r="U230" s="19">
        <f t="shared" si="36"/>
        <v>-3.3335937849340044E-4</v>
      </c>
      <c r="V230" s="19">
        <f t="shared" si="36"/>
        <v>-1.6476124850718589E-4</v>
      </c>
      <c r="W230" s="19">
        <f t="shared" si="36"/>
        <v>-1.4457617997826085E-3</v>
      </c>
      <c r="X230" s="19">
        <f t="shared" si="36"/>
        <v>-4.5206389619496334E-4</v>
      </c>
      <c r="Y230" s="19">
        <f t="shared" si="36"/>
        <v>-9.8720399593408008E-4</v>
      </c>
      <c r="Z230" s="19">
        <f t="shared" si="36"/>
        <v>0.75502170266153035</v>
      </c>
      <c r="AA230" s="19">
        <f t="shared" si="36"/>
        <v>-2.1506672808396013E-3</v>
      </c>
      <c r="AB230" s="19">
        <f t="shared" si="36"/>
        <v>-2.6103796721162146E-2</v>
      </c>
      <c r="AC230" s="19">
        <f t="shared" si="36"/>
        <v>-1.5135611121764179E-4</v>
      </c>
      <c r="AD230" s="19">
        <f t="shared" si="36"/>
        <v>-2.2258559773462151E-5</v>
      </c>
      <c r="AE230" s="19">
        <f t="shared" si="36"/>
        <v>-1.0411286244054352E-4</v>
      </c>
      <c r="AF230" s="19">
        <f t="shared" si="36"/>
        <v>-1.5790504471077302E-4</v>
      </c>
      <c r="AG230" s="19">
        <f t="shared" si="36"/>
        <v>-1.2176788391234502E-3</v>
      </c>
      <c r="AH230" s="19">
        <f t="shared" si="36"/>
        <v>-3.3284671572448996E-4</v>
      </c>
      <c r="AI230" s="19">
        <f t="shared" si="36"/>
        <v>-8.4720997394545835E-5</v>
      </c>
      <c r="AJ230" s="19">
        <f t="shared" si="36"/>
        <v>-4.0511296808384287E-3</v>
      </c>
      <c r="AK230" s="19">
        <f t="shared" si="36"/>
        <v>-3.4830102021411514E-3</v>
      </c>
      <c r="AL230" s="19">
        <f t="shared" si="36"/>
        <v>-2.0075516184056019E-2</v>
      </c>
      <c r="AM230" s="19">
        <f t="shared" si="36"/>
        <v>-5.6409940359484275E-4</v>
      </c>
      <c r="AN230" s="19">
        <f t="shared" si="36"/>
        <v>-3.7645791756740313E-5</v>
      </c>
      <c r="AO230" s="19">
        <f t="shared" si="36"/>
        <v>-8.5483242807492206E-5</v>
      </c>
      <c r="AP230" s="19">
        <f t="shared" si="36"/>
        <v>-1.4842883833795324E-6</v>
      </c>
      <c r="AQ230" s="19">
        <f t="shared" si="36"/>
        <v>-2.175473709400222E-5</v>
      </c>
      <c r="AR230" s="19">
        <f t="shared" si="36"/>
        <v>-2.9433283999452096E-5</v>
      </c>
      <c r="AS230" s="19">
        <f t="shared" si="36"/>
        <v>-2.5440983832713854E-4</v>
      </c>
      <c r="AT230" s="19">
        <f t="shared" si="36"/>
        <v>-1.3940214670549154E-5</v>
      </c>
      <c r="AU230" s="19">
        <f t="shared" si="36"/>
        <v>-8.7654015866910804E-7</v>
      </c>
      <c r="AV230" s="19">
        <f t="shared" si="36"/>
        <v>-1.3948656497595359E-6</v>
      </c>
      <c r="AW230" s="19">
        <f t="shared" si="32"/>
        <v>-8.2051563972040322E-7</v>
      </c>
      <c r="AX230" s="19">
        <f t="shared" si="35"/>
        <v>-9.0266547292405801E-6</v>
      </c>
      <c r="AY230" s="19">
        <f t="shared" si="35"/>
        <v>-5.0412011194884726E-4</v>
      </c>
      <c r="AZ230" s="19">
        <f t="shared" si="35"/>
        <v>-4.5260439981041015E-4</v>
      </c>
      <c r="BA230" s="19">
        <f t="shared" si="35"/>
        <v>-1.4496413038679952E-5</v>
      </c>
      <c r="BB230" s="19">
        <f t="shared" si="35"/>
        <v>-9.056807372896464E-4</v>
      </c>
      <c r="BC230" s="19">
        <f t="shared" si="35"/>
        <v>-6.8074809193063128E-3</v>
      </c>
      <c r="BD230" s="19">
        <f t="shared" si="35"/>
        <v>-5.4004209628140516E-6</v>
      </c>
      <c r="BE230" s="19">
        <f t="shared" si="35"/>
        <v>-2.9142291929329641E-5</v>
      </c>
      <c r="BF230" s="19">
        <f t="shared" si="35"/>
        <v>-4.7128793727710286E-4</v>
      </c>
      <c r="BG230" s="19">
        <f t="shared" si="35"/>
        <v>-5.6231283029894649E-3</v>
      </c>
      <c r="BH230" s="19">
        <f t="shared" si="35"/>
        <v>-3.5806690770733002E-5</v>
      </c>
      <c r="BI230" s="19">
        <f t="shared" si="35"/>
        <v>-1.5682740728672746E-4</v>
      </c>
      <c r="BJ230" s="19">
        <f t="shared" si="35"/>
        <v>-1.2891202658079002E-4</v>
      </c>
      <c r="BK230" s="19">
        <f t="shared" si="35"/>
        <v>-1.0275476648915886E-4</v>
      </c>
      <c r="BL230" s="19">
        <f t="shared" si="35"/>
        <v>-9.1947093878970963E-4</v>
      </c>
      <c r="BM230" s="19">
        <f t="shared" si="35"/>
        <v>-1.7421698359584186E-4</v>
      </c>
      <c r="BN230" s="19">
        <f t="shared" si="35"/>
        <v>-9.1143807394337549E-4</v>
      </c>
      <c r="BO230" s="19">
        <f t="shared" si="35"/>
        <v>-6.7993824145324406E-4</v>
      </c>
      <c r="BP230" s="19">
        <f t="shared" si="35"/>
        <v>0</v>
      </c>
      <c r="BQ230" s="19" t="e">
        <f t="shared" si="35"/>
        <v>#DIV/0!</v>
      </c>
    </row>
    <row r="231" spans="5:69" x14ac:dyDescent="0.35">
      <c r="E231" t="str">
        <f t="shared" si="26"/>
        <v>ISIC 31-32</v>
      </c>
      <c r="F231" s="19">
        <f t="shared" si="29"/>
        <v>-3.2106046030724113E-4</v>
      </c>
      <c r="G231" s="19">
        <f t="shared" si="36"/>
        <v>-5.5728951020279102E-4</v>
      </c>
      <c r="H231" s="19">
        <f t="shared" si="36"/>
        <v>-1.5898442385584128E-3</v>
      </c>
      <c r="I231" s="19">
        <f t="shared" si="36"/>
        <v>-5.1834044796264305E-4</v>
      </c>
      <c r="J231" s="19">
        <f t="shared" si="36"/>
        <v>-6.5621891439756783E-4</v>
      </c>
      <c r="K231" s="19">
        <f t="shared" si="36"/>
        <v>-2.3688592520604858E-3</v>
      </c>
      <c r="L231" s="19">
        <f t="shared" si="36"/>
        <v>-4.0638744565793658E-3</v>
      </c>
      <c r="M231" s="19">
        <f t="shared" si="36"/>
        <v>-5.6647643685751891E-4</v>
      </c>
      <c r="N231" s="19">
        <f t="shared" si="36"/>
        <v>-8.6934321852821263E-4</v>
      </c>
      <c r="O231" s="19">
        <f t="shared" si="36"/>
        <v>-2.6534655679512966E-4</v>
      </c>
      <c r="P231" s="19">
        <f t="shared" si="36"/>
        <v>-1.0413266646184106E-3</v>
      </c>
      <c r="Q231" s="19">
        <f t="shared" si="36"/>
        <v>-3.6027383743920689E-3</v>
      </c>
      <c r="R231" s="19">
        <f t="shared" si="36"/>
        <v>-1.0394958020361841E-3</v>
      </c>
      <c r="S231" s="19">
        <f t="shared" si="36"/>
        <v>-1.0518807485159374E-3</v>
      </c>
      <c r="T231" s="19">
        <f t="shared" si="36"/>
        <v>-7.2936912070754769E-4</v>
      </c>
      <c r="U231" s="19">
        <f t="shared" si="36"/>
        <v>-1.0184684456351159E-3</v>
      </c>
      <c r="V231" s="19">
        <f t="shared" si="36"/>
        <v>-6.5190008940896743E-3</v>
      </c>
      <c r="W231" s="19">
        <f t="shared" si="36"/>
        <v>-1.3441123670420627E-3</v>
      </c>
      <c r="X231" s="19">
        <f t="shared" si="36"/>
        <v>-9.5190368517696815E-4</v>
      </c>
      <c r="Y231" s="19">
        <f t="shared" si="36"/>
        <v>-2.0155889622505549E-3</v>
      </c>
      <c r="Z231" s="19">
        <f t="shared" si="36"/>
        <v>-2.0290819456100086E-3</v>
      </c>
      <c r="AA231" s="19">
        <f t="shared" si="36"/>
        <v>0.91232608341444843</v>
      </c>
      <c r="AB231" s="19">
        <f t="shared" si="36"/>
        <v>-5.2101171342061594E-3</v>
      </c>
      <c r="AC231" s="19">
        <f t="shared" si="36"/>
        <v>-3.7120214487937992E-4</v>
      </c>
      <c r="AD231" s="19">
        <f t="shared" si="36"/>
        <v>-6.8277679695343647E-4</v>
      </c>
      <c r="AE231" s="19">
        <f t="shared" si="36"/>
        <v>-8.406129664994894E-4</v>
      </c>
      <c r="AF231" s="19">
        <f t="shared" si="36"/>
        <v>-2.9523456266291664E-3</v>
      </c>
      <c r="AG231" s="19">
        <f t="shared" si="36"/>
        <v>-6.959331387234297E-4</v>
      </c>
      <c r="AH231" s="19">
        <f t="shared" si="36"/>
        <v>-1.0011511750736084E-3</v>
      </c>
      <c r="AI231" s="19">
        <f t="shared" si="36"/>
        <v>-1.0418352509428716E-3</v>
      </c>
      <c r="AJ231" s="19">
        <f t="shared" si="36"/>
        <v>-5.9010763146224738E-4</v>
      </c>
      <c r="AK231" s="19">
        <f t="shared" si="36"/>
        <v>-8.2501406581358115E-4</v>
      </c>
      <c r="AL231" s="19">
        <f t="shared" si="36"/>
        <v>-6.4372474350073844E-4</v>
      </c>
      <c r="AM231" s="19">
        <f t="shared" si="36"/>
        <v>-6.417758485072171E-4</v>
      </c>
      <c r="AN231" s="19">
        <f t="shared" si="36"/>
        <v>-2.4048356525201273E-4</v>
      </c>
      <c r="AO231" s="19">
        <f t="shared" si="36"/>
        <v>-1.9010384371106837E-3</v>
      </c>
      <c r="AP231" s="19">
        <f t="shared" si="36"/>
        <v>-1.0794310567129627E-3</v>
      </c>
      <c r="AQ231" s="19">
        <f t="shared" si="36"/>
        <v>-2.7970951785862481E-3</v>
      </c>
      <c r="AR231" s="19">
        <f t="shared" si="36"/>
        <v>-1.0208772521807692E-3</v>
      </c>
      <c r="AS231" s="19">
        <f t="shared" si="36"/>
        <v>-5.7454318673833221E-4</v>
      </c>
      <c r="AT231" s="19">
        <f t="shared" si="36"/>
        <v>-4.3464657170362683E-4</v>
      </c>
      <c r="AU231" s="19">
        <f t="shared" si="36"/>
        <v>-4.2428195930245956E-4</v>
      </c>
      <c r="AV231" s="19">
        <f t="shared" si="36"/>
        <v>-6.4973914939375917E-4</v>
      </c>
      <c r="AW231" s="19">
        <f t="shared" si="32"/>
        <v>-4.5786695779929091E-4</v>
      </c>
      <c r="AX231" s="19">
        <f t="shared" si="35"/>
        <v>-6.4912404656544047E-4</v>
      </c>
      <c r="AY231" s="19">
        <f t="shared" si="35"/>
        <v>-1.4281402134734681E-3</v>
      </c>
      <c r="AZ231" s="19">
        <f t="shared" si="35"/>
        <v>-1.534161904872504E-3</v>
      </c>
      <c r="BA231" s="19">
        <f t="shared" si="35"/>
        <v>-2.2476811267431221E-3</v>
      </c>
      <c r="BB231" s="19">
        <f t="shared" si="35"/>
        <v>-3.7151686770499023E-3</v>
      </c>
      <c r="BC231" s="19">
        <f t="shared" si="35"/>
        <v>-1.2353764988986347E-3</v>
      </c>
      <c r="BD231" s="19">
        <f t="shared" si="35"/>
        <v>-3.0178405038251683E-4</v>
      </c>
      <c r="BE231" s="19">
        <f t="shared" si="35"/>
        <v>-9.1631836249764177E-4</v>
      </c>
      <c r="BF231" s="19">
        <f t="shared" si="35"/>
        <v>-1.7517225240334152E-3</v>
      </c>
      <c r="BG231" s="19">
        <f t="shared" si="35"/>
        <v>-1.0108576728363882E-3</v>
      </c>
      <c r="BH231" s="19">
        <f t="shared" si="35"/>
        <v>-1.2825545737625095E-3</v>
      </c>
      <c r="BI231" s="19">
        <f t="shared" si="35"/>
        <v>-1.9048946058568699E-2</v>
      </c>
      <c r="BJ231" s="19">
        <f t="shared" si="35"/>
        <v>-2.8696166247458486E-3</v>
      </c>
      <c r="BK231" s="19">
        <f t="shared" si="35"/>
        <v>-5.6137085514546391E-3</v>
      </c>
      <c r="BL231" s="19">
        <f t="shared" si="35"/>
        <v>-7.7591098303540955E-3</v>
      </c>
      <c r="BM231" s="19">
        <f t="shared" si="35"/>
        <v>-3.0804654718728508E-3</v>
      </c>
      <c r="BN231" s="19">
        <f t="shared" si="35"/>
        <v>-8.2744202614105488E-3</v>
      </c>
      <c r="BO231" s="19">
        <f t="shared" si="35"/>
        <v>-1.7020363027598223E-3</v>
      </c>
      <c r="BP231" s="19">
        <f t="shared" si="35"/>
        <v>0</v>
      </c>
      <c r="BQ231" s="19" t="e">
        <f t="shared" si="35"/>
        <v>#DIV/0!</v>
      </c>
    </row>
    <row r="232" spans="5:69" x14ac:dyDescent="0.35">
      <c r="E232" t="str">
        <f t="shared" si="26"/>
        <v>ISIC 33</v>
      </c>
      <c r="F232" s="19">
        <f t="shared" si="29"/>
        <v>-1.8262357307266802E-2</v>
      </c>
      <c r="G232" s="19">
        <f t="shared" si="36"/>
        <v>-8.0183052414288091E-3</v>
      </c>
      <c r="H232" s="19">
        <f t="shared" si="36"/>
        <v>-2.2317949606026496E-2</v>
      </c>
      <c r="I232" s="19">
        <f t="shared" si="36"/>
        <v>-3.2727702412333991E-2</v>
      </c>
      <c r="J232" s="19">
        <f t="shared" si="36"/>
        <v>-4.2286114723416746E-3</v>
      </c>
      <c r="K232" s="19">
        <f t="shared" si="36"/>
        <v>-5.3552618417146E-3</v>
      </c>
      <c r="L232" s="19">
        <f t="shared" si="36"/>
        <v>-1.0568211218322552E-2</v>
      </c>
      <c r="M232" s="19">
        <f t="shared" si="36"/>
        <v>-1.4046970923027017E-2</v>
      </c>
      <c r="N232" s="19">
        <f t="shared" si="36"/>
        <v>-8.0983345286917835E-3</v>
      </c>
      <c r="O232" s="19">
        <f t="shared" si="36"/>
        <v>-5.0636168452620027E-3</v>
      </c>
      <c r="P232" s="19">
        <f t="shared" si="36"/>
        <v>-8.4356269921971993E-3</v>
      </c>
      <c r="Q232" s="19">
        <f t="shared" si="36"/>
        <v>-2.3287153086763248E-3</v>
      </c>
      <c r="R232" s="19">
        <f t="shared" si="36"/>
        <v>-5.3678244760934626E-3</v>
      </c>
      <c r="S232" s="19">
        <f t="shared" si="36"/>
        <v>-1.1863179923154813E-2</v>
      </c>
      <c r="T232" s="19">
        <f t="shared" si="36"/>
        <v>-1.6221521008980895E-2</v>
      </c>
      <c r="U232" s="19">
        <f t="shared" si="36"/>
        <v>-1.1433685241720089E-2</v>
      </c>
      <c r="V232" s="19">
        <f t="shared" si="36"/>
        <v>-5.0169957685972048E-3</v>
      </c>
      <c r="W232" s="19">
        <f t="shared" si="36"/>
        <v>-1.0526163163910324E-2</v>
      </c>
      <c r="X232" s="19">
        <f t="shared" si="36"/>
        <v>-1.355369034523211E-2</v>
      </c>
      <c r="Y232" s="19">
        <f t="shared" si="36"/>
        <v>-1.0937522361830163E-2</v>
      </c>
      <c r="Z232" s="19">
        <f t="shared" si="36"/>
        <v>-4.8759316788503211E-2</v>
      </c>
      <c r="AA232" s="19">
        <f t="shared" si="36"/>
        <v>-5.250173003714359E-3</v>
      </c>
      <c r="AB232" s="19">
        <f t="shared" si="36"/>
        <v>0.93140464320525329</v>
      </c>
      <c r="AC232" s="19">
        <f t="shared" si="36"/>
        <v>-1.1154576477592737E-2</v>
      </c>
      <c r="AD232" s="19">
        <f t="shared" si="36"/>
        <v>-1.3705120047832378E-2</v>
      </c>
      <c r="AE232" s="19">
        <f t="shared" si="36"/>
        <v>-9.8460251100167262E-3</v>
      </c>
      <c r="AF232" s="19">
        <f t="shared" si="36"/>
        <v>-6.6478721509464741E-3</v>
      </c>
      <c r="AG232" s="19">
        <f t="shared" si="36"/>
        <v>-5.3041246633861484E-3</v>
      </c>
      <c r="AH232" s="19">
        <f t="shared" si="36"/>
        <v>-3.7646868411976048E-3</v>
      </c>
      <c r="AI232" s="19">
        <f t="shared" si="36"/>
        <v>-2.1917430434952295E-3</v>
      </c>
      <c r="AJ232" s="19">
        <f t="shared" si="36"/>
        <v>-1.0223746152267094E-2</v>
      </c>
      <c r="AK232" s="19">
        <f t="shared" si="36"/>
        <v>-1.939369130227794E-2</v>
      </c>
      <c r="AL232" s="19">
        <f t="shared" si="36"/>
        <v>-4.4790391109695508E-2</v>
      </c>
      <c r="AM232" s="19">
        <f t="shared" si="36"/>
        <v>-5.8888669612371129E-3</v>
      </c>
      <c r="AN232" s="19">
        <f t="shared" si="36"/>
        <v>-2.9845808455739278E-3</v>
      </c>
      <c r="AO232" s="19">
        <f t="shared" si="36"/>
        <v>-2.4389437713512618E-3</v>
      </c>
      <c r="AP232" s="19">
        <f t="shared" si="36"/>
        <v>-2.3374714822259291E-3</v>
      </c>
      <c r="AQ232" s="19">
        <f t="shared" si="36"/>
        <v>-2.1568613232197976E-3</v>
      </c>
      <c r="AR232" s="19">
        <f t="shared" si="36"/>
        <v>-8.7995162384196229E-3</v>
      </c>
      <c r="AS232" s="19">
        <f t="shared" si="36"/>
        <v>-1.7947573907568918E-3</v>
      </c>
      <c r="AT232" s="19">
        <f t="shared" si="36"/>
        <v>-5.4162041761521686E-4</v>
      </c>
      <c r="AU232" s="19">
        <f t="shared" si="36"/>
        <v>-4.2829943502969292E-4</v>
      </c>
      <c r="AV232" s="19">
        <f t="shared" si="36"/>
        <v>-8.7994563028291953E-4</v>
      </c>
      <c r="AW232" s="19">
        <f t="shared" si="32"/>
        <v>-3.3464922674349704E-3</v>
      </c>
      <c r="AX232" s="19">
        <f t="shared" si="35"/>
        <v>-1.7127882472768345E-3</v>
      </c>
      <c r="AY232" s="19">
        <f t="shared" si="35"/>
        <v>-2.8212151936067003E-3</v>
      </c>
      <c r="AZ232" s="19">
        <f t="shared" si="35"/>
        <v>-4.0851722345009184E-3</v>
      </c>
      <c r="BA232" s="19">
        <f t="shared" si="35"/>
        <v>-1.680601104823235E-3</v>
      </c>
      <c r="BB232" s="19">
        <f t="shared" si="35"/>
        <v>-4.0959684370167251E-3</v>
      </c>
      <c r="BC232" s="19">
        <f t="shared" si="35"/>
        <v>-6.1821556647122002E-3</v>
      </c>
      <c r="BD232" s="19">
        <f t="shared" si="35"/>
        <v>-9.938906316694755E-4</v>
      </c>
      <c r="BE232" s="19">
        <f t="shared" si="35"/>
        <v>-2.0815058477689358E-3</v>
      </c>
      <c r="BF232" s="19">
        <f t="shared" si="35"/>
        <v>-4.5382491682502213E-3</v>
      </c>
      <c r="BG232" s="19">
        <f t="shared" si="35"/>
        <v>-4.9231357381510632E-3</v>
      </c>
      <c r="BH232" s="19">
        <f t="shared" si="35"/>
        <v>-8.3874238155788713E-4</v>
      </c>
      <c r="BI232" s="19">
        <f t="shared" si="35"/>
        <v>-3.8441172603659868E-3</v>
      </c>
      <c r="BJ232" s="19">
        <f t="shared" si="35"/>
        <v>-1.8055672302255475E-3</v>
      </c>
      <c r="BK232" s="19">
        <f t="shared" si="35"/>
        <v>-2.5485719244039526E-3</v>
      </c>
      <c r="BL232" s="19">
        <f t="shared" si="35"/>
        <v>-5.683557075119236E-3</v>
      </c>
      <c r="BM232" s="19">
        <f t="shared" si="35"/>
        <v>-1.650406691927021E-3</v>
      </c>
      <c r="BN232" s="19">
        <f t="shared" si="35"/>
        <v>-3.9194206602634323E-3</v>
      </c>
      <c r="BO232" s="19">
        <f t="shared" si="35"/>
        <v>-2.2417013407557869E-3</v>
      </c>
      <c r="BP232" s="19">
        <f t="shared" si="35"/>
        <v>0</v>
      </c>
      <c r="BQ232" s="19" t="e">
        <f t="shared" si="35"/>
        <v>#DIV/0!</v>
      </c>
    </row>
    <row r="233" spans="5:69" x14ac:dyDescent="0.35">
      <c r="E233" t="str">
        <f t="shared" si="26"/>
        <v>ISIC 35</v>
      </c>
      <c r="F233" s="19">
        <f t="shared" si="29"/>
        <v>-1.6173814298780904E-2</v>
      </c>
      <c r="G233" s="19">
        <f t="shared" si="36"/>
        <v>-3.1274849626270109E-3</v>
      </c>
      <c r="H233" s="19">
        <f t="shared" si="36"/>
        <v>-1.9393213457634617E-2</v>
      </c>
      <c r="I233" s="19">
        <f t="shared" si="36"/>
        <v>-4.6133300311315517E-2</v>
      </c>
      <c r="J233" s="19">
        <f t="shared" si="36"/>
        <v>-1.4787624252973407E-2</v>
      </c>
      <c r="K233" s="19">
        <f t="shared" si="36"/>
        <v>-1.3470664970357664E-2</v>
      </c>
      <c r="L233" s="19">
        <f t="shared" si="36"/>
        <v>-2.1724271021100625E-2</v>
      </c>
      <c r="M233" s="19">
        <f t="shared" si="36"/>
        <v>-4.4900990925749645E-2</v>
      </c>
      <c r="N233" s="19">
        <f t="shared" si="36"/>
        <v>-1.4688940809150257E-2</v>
      </c>
      <c r="O233" s="19">
        <f t="shared" si="36"/>
        <v>-1.4663961792477689E-2</v>
      </c>
      <c r="P233" s="19">
        <f t="shared" si="36"/>
        <v>-3.2980317470552176E-2</v>
      </c>
      <c r="Q233" s="19">
        <f t="shared" si="36"/>
        <v>-6.8134113172513763E-3</v>
      </c>
      <c r="R233" s="19">
        <f t="shared" si="36"/>
        <v>-2.0423917518794635E-2</v>
      </c>
      <c r="S233" s="19">
        <f t="shared" si="36"/>
        <v>-4.9894623818571376E-2</v>
      </c>
      <c r="T233" s="19">
        <f t="shared" si="36"/>
        <v>-5.3673682700881145E-2</v>
      </c>
      <c r="U233" s="19">
        <f t="shared" si="36"/>
        <v>-1.344639733357306E-2</v>
      </c>
      <c r="V233" s="19">
        <f t="shared" si="36"/>
        <v>-5.9653967984841707E-3</v>
      </c>
      <c r="W233" s="19">
        <f t="shared" si="36"/>
        <v>-8.1201019118033509E-3</v>
      </c>
      <c r="X233" s="19">
        <f t="shared" si="36"/>
        <v>-8.3791618765998947E-3</v>
      </c>
      <c r="Y233" s="19">
        <f t="shared" si="36"/>
        <v>-6.8700406661122444E-3</v>
      </c>
      <c r="Z233" s="19">
        <f t="shared" si="36"/>
        <v>-4.8123224270244583E-3</v>
      </c>
      <c r="AA233" s="19">
        <f t="shared" si="36"/>
        <v>-8.7809372482759249E-3</v>
      </c>
      <c r="AB233" s="19">
        <f t="shared" si="36"/>
        <v>-8.3213289053923299E-3</v>
      </c>
      <c r="AC233" s="19">
        <f t="shared" si="36"/>
        <v>0.715817362125857</v>
      </c>
      <c r="AD233" s="19">
        <f t="shared" si="36"/>
        <v>-5.1427045127329825E-2</v>
      </c>
      <c r="AE233" s="19">
        <f t="shared" si="36"/>
        <v>-1.2992433351053908E-2</v>
      </c>
      <c r="AF233" s="19">
        <f t="shared" si="36"/>
        <v>-4.4187646483023124E-3</v>
      </c>
      <c r="AG233" s="19">
        <f t="shared" si="36"/>
        <v>-8.8606231365654375E-3</v>
      </c>
      <c r="AH233" s="19">
        <f t="shared" si="36"/>
        <v>-7.1870068876711884E-3</v>
      </c>
      <c r="AI233" s="19">
        <f t="shared" si="36"/>
        <v>-1.7784132344091808E-2</v>
      </c>
      <c r="AJ233" s="19">
        <f t="shared" si="36"/>
        <v>-1.6216846624717597E-2</v>
      </c>
      <c r="AK233" s="19">
        <f t="shared" si="36"/>
        <v>-2.00159150254365E-3</v>
      </c>
      <c r="AL233" s="19">
        <f t="shared" si="36"/>
        <v>-3.3951369963371191E-3</v>
      </c>
      <c r="AM233" s="19">
        <f t="shared" si="36"/>
        <v>-1.018311126340888E-2</v>
      </c>
      <c r="AN233" s="19">
        <f t="shared" si="36"/>
        <v>-9.8317323008871929E-3</v>
      </c>
      <c r="AO233" s="19">
        <f t="shared" si="36"/>
        <v>-1.6816359558479727E-2</v>
      </c>
      <c r="AP233" s="19">
        <f t="shared" si="36"/>
        <v>-3.2338403049887495E-3</v>
      </c>
      <c r="AQ233" s="19">
        <f t="shared" si="36"/>
        <v>-1.7084075613020291E-2</v>
      </c>
      <c r="AR233" s="19">
        <f t="shared" si="36"/>
        <v>-1.3368925000250567E-2</v>
      </c>
      <c r="AS233" s="19">
        <f t="shared" si="36"/>
        <v>-3.2017208905963704E-3</v>
      </c>
      <c r="AT233" s="19">
        <f t="shared" si="36"/>
        <v>-3.1264921379095976E-3</v>
      </c>
      <c r="AU233" s="19">
        <f t="shared" si="36"/>
        <v>-2.8147530620195624E-3</v>
      </c>
      <c r="AV233" s="19">
        <f t="shared" si="36"/>
        <v>-2.5306618294156564E-3</v>
      </c>
      <c r="AW233" s="19">
        <f t="shared" si="32"/>
        <v>-5.492384255884367E-3</v>
      </c>
      <c r="AX233" s="19">
        <f t="shared" si="35"/>
        <v>-4.8427145168126826E-3</v>
      </c>
      <c r="AY233" s="19">
        <f t="shared" si="35"/>
        <v>-4.2928956212881352E-3</v>
      </c>
      <c r="AZ233" s="19">
        <f t="shared" si="35"/>
        <v>-8.5030485100210471E-3</v>
      </c>
      <c r="BA233" s="19">
        <f t="shared" si="35"/>
        <v>-5.0140389979718945E-3</v>
      </c>
      <c r="BB233" s="19">
        <f t="shared" si="35"/>
        <v>-1.4210776451189566E-2</v>
      </c>
      <c r="BC233" s="19">
        <f t="shared" si="35"/>
        <v>-2.4699347472460415E-3</v>
      </c>
      <c r="BD233" s="19">
        <f t="shared" si="35"/>
        <v>-2.6997130742130826E-3</v>
      </c>
      <c r="BE233" s="19">
        <f t="shared" si="35"/>
        <v>-3.1479725586498709E-3</v>
      </c>
      <c r="BF233" s="19">
        <f t="shared" si="35"/>
        <v>-6.5522374214584634E-3</v>
      </c>
      <c r="BG233" s="19">
        <f t="shared" si="35"/>
        <v>-9.3200203720566303E-3</v>
      </c>
      <c r="BH233" s="19">
        <f t="shared" si="35"/>
        <v>-8.7958548883374944E-3</v>
      </c>
      <c r="BI233" s="19">
        <f t="shared" si="35"/>
        <v>-9.0082305566680076E-3</v>
      </c>
      <c r="BJ233" s="19">
        <f t="shared" si="35"/>
        <v>-9.6842016314280018E-3</v>
      </c>
      <c r="BK233" s="19">
        <f t="shared" si="35"/>
        <v>-1.1413897975426641E-2</v>
      </c>
      <c r="BL233" s="19">
        <f t="shared" si="35"/>
        <v>-1.8101889379696721E-2</v>
      </c>
      <c r="BM233" s="19">
        <f t="shared" si="35"/>
        <v>-9.9408410324883078E-3</v>
      </c>
      <c r="BN233" s="19">
        <f t="shared" si="35"/>
        <v>-7.4573642063893867E-3</v>
      </c>
      <c r="BO233" s="19">
        <f t="shared" si="35"/>
        <v>-2.5750778262979602E-2</v>
      </c>
      <c r="BP233" s="19">
        <f t="shared" si="35"/>
        <v>-4.5053791974928469E-7</v>
      </c>
      <c r="BQ233" s="19" t="e">
        <f t="shared" si="35"/>
        <v>#DIV/0!</v>
      </c>
    </row>
    <row r="234" spans="5:69" x14ac:dyDescent="0.35">
      <c r="E234" t="str">
        <f t="shared" si="26"/>
        <v>ISIC 36</v>
      </c>
      <c r="F234" s="19">
        <f t="shared" si="29"/>
        <v>-4.240466803015968E-3</v>
      </c>
      <c r="G234" s="19">
        <f t="shared" si="36"/>
        <v>-4.2953311829796226E-4</v>
      </c>
      <c r="H234" s="19">
        <f t="shared" si="36"/>
        <v>-3.5180214416511931E-3</v>
      </c>
      <c r="I234" s="19">
        <f t="shared" si="36"/>
        <v>-1.2880143192243504E-3</v>
      </c>
      <c r="J234" s="19">
        <f t="shared" si="36"/>
        <v>-1.4086661254516274E-3</v>
      </c>
      <c r="K234" s="19">
        <f t="shared" si="36"/>
        <v>-7.5240617130272001E-4</v>
      </c>
      <c r="L234" s="19">
        <f t="shared" si="36"/>
        <v>-5.0683914749231256E-4</v>
      </c>
      <c r="M234" s="19">
        <f t="shared" si="36"/>
        <v>-1.3155790572111469E-3</v>
      </c>
      <c r="N234" s="19">
        <f t="shared" si="36"/>
        <v>-7.5593859886656219E-4</v>
      </c>
      <c r="O234" s="19">
        <f t="shared" si="36"/>
        <v>-6.4535352573985658E-4</v>
      </c>
      <c r="P234" s="19">
        <f t="shared" si="36"/>
        <v>-1.3066367806764206E-3</v>
      </c>
      <c r="Q234" s="19">
        <f t="shared" si="36"/>
        <v>-4.4076816512956743E-4</v>
      </c>
      <c r="R234" s="19">
        <f t="shared" si="36"/>
        <v>-7.5526618065580899E-4</v>
      </c>
      <c r="S234" s="19">
        <f t="shared" si="36"/>
        <v>-1.2393135109430018E-3</v>
      </c>
      <c r="T234" s="19">
        <f t="shared" si="36"/>
        <v>-1.3549556834021211E-3</v>
      </c>
      <c r="U234" s="19">
        <f t="shared" si="36"/>
        <v>-7.9848486248762268E-4</v>
      </c>
      <c r="V234" s="19">
        <f t="shared" si="36"/>
        <v>-4.3477437679687812E-4</v>
      </c>
      <c r="W234" s="19">
        <f t="shared" si="36"/>
        <v>-4.5730737250293855E-4</v>
      </c>
      <c r="X234" s="19">
        <f t="shared" si="36"/>
        <v>-4.5228763056320235E-4</v>
      </c>
      <c r="Y234" s="19">
        <f t="shared" si="36"/>
        <v>-3.4411776369895793E-4</v>
      </c>
      <c r="Z234" s="19">
        <f t="shared" si="36"/>
        <v>-4.0843890815580247E-4</v>
      </c>
      <c r="AA234" s="19">
        <f t="shared" si="36"/>
        <v>-4.6252140424704266E-4</v>
      </c>
      <c r="AB234" s="19">
        <f t="shared" si="36"/>
        <v>-4.5877620446932232E-4</v>
      </c>
      <c r="AC234" s="19">
        <f t="shared" si="36"/>
        <v>-1.2656242842368839E-3</v>
      </c>
      <c r="AD234" s="19">
        <f t="shared" si="36"/>
        <v>0.95141951702906502</v>
      </c>
      <c r="AE234" s="19">
        <f t="shared" si="36"/>
        <v>-2.7044542620495412E-3</v>
      </c>
      <c r="AF234" s="19">
        <f t="shared" si="36"/>
        <v>-5.2343736659341282E-4</v>
      </c>
      <c r="AG234" s="19">
        <f t="shared" si="36"/>
        <v>-6.01880443224304E-4</v>
      </c>
      <c r="AH234" s="19">
        <f t="shared" ref="G234:AV240" si="37">AH166-AH98</f>
        <v>-5.6833091380907033E-4</v>
      </c>
      <c r="AI234" s="19">
        <f t="shared" si="37"/>
        <v>-9.5363768960170432E-4</v>
      </c>
      <c r="AJ234" s="19">
        <f t="shared" si="37"/>
        <v>-4.623325596789626E-4</v>
      </c>
      <c r="AK234" s="19">
        <f t="shared" si="37"/>
        <v>-2.6016837008368664E-4</v>
      </c>
      <c r="AL234" s="19">
        <f t="shared" si="37"/>
        <v>-1.3378818523824561E-4</v>
      </c>
      <c r="AM234" s="19">
        <f t="shared" si="37"/>
        <v>-6.4776913615394063E-4</v>
      </c>
      <c r="AN234" s="19">
        <f t="shared" si="37"/>
        <v>-6.100865774547557E-4</v>
      </c>
      <c r="AO234" s="19">
        <f t="shared" si="37"/>
        <v>-2.5913122413237935E-3</v>
      </c>
      <c r="AP234" s="19">
        <f t="shared" si="37"/>
        <v>-3.2265602238702691E-4</v>
      </c>
      <c r="AQ234" s="19">
        <f t="shared" si="37"/>
        <v>-2.7367459264254794E-3</v>
      </c>
      <c r="AR234" s="19">
        <f t="shared" si="37"/>
        <v>-1.7922230648701562E-3</v>
      </c>
      <c r="AS234" s="19">
        <f t="shared" si="37"/>
        <v>-2.3817750662939659E-4</v>
      </c>
      <c r="AT234" s="19">
        <f t="shared" si="37"/>
        <v>-2.6626233735480514E-4</v>
      </c>
      <c r="AU234" s="19">
        <f t="shared" si="37"/>
        <v>-2.8834518969552537E-4</v>
      </c>
      <c r="AV234" s="19">
        <f t="shared" si="37"/>
        <v>-6.9652079733954059E-4</v>
      </c>
      <c r="AW234" s="19">
        <f t="shared" si="32"/>
        <v>-1.3302738014535742E-3</v>
      </c>
      <c r="AX234" s="19">
        <f t="shared" si="35"/>
        <v>-3.6786346285174566E-4</v>
      </c>
      <c r="AY234" s="19">
        <f t="shared" si="35"/>
        <v>-4.2290154529976156E-4</v>
      </c>
      <c r="AZ234" s="19">
        <f t="shared" si="35"/>
        <v>-1.2131905000605187E-3</v>
      </c>
      <c r="BA234" s="19">
        <f t="shared" si="35"/>
        <v>-2.5520238999167643E-4</v>
      </c>
      <c r="BB234" s="19">
        <f t="shared" si="35"/>
        <v>-4.7985559689907331E-4</v>
      </c>
      <c r="BC234" s="19">
        <f t="shared" si="35"/>
        <v>-3.132535860284991E-4</v>
      </c>
      <c r="BD234" s="19">
        <f t="shared" si="35"/>
        <v>-9.7065460989526249E-5</v>
      </c>
      <c r="BE234" s="19">
        <f t="shared" si="35"/>
        <v>-3.9377387537727418E-4</v>
      </c>
      <c r="BF234" s="19">
        <f t="shared" si="35"/>
        <v>-6.8730603430666444E-4</v>
      </c>
      <c r="BG234" s="19">
        <f t="shared" si="35"/>
        <v>-1.726311939987229E-3</v>
      </c>
      <c r="BH234" s="19">
        <f t="shared" si="35"/>
        <v>-1.7854037811190411E-3</v>
      </c>
      <c r="BI234" s="19">
        <f t="shared" si="35"/>
        <v>-1.5233813978030191E-3</v>
      </c>
      <c r="BJ234" s="19">
        <f t="shared" si="35"/>
        <v>-1.7301786959754092E-3</v>
      </c>
      <c r="BK234" s="19">
        <f t="shared" si="35"/>
        <v>-1.5567981411789599E-3</v>
      </c>
      <c r="BL234" s="19">
        <f t="shared" si="35"/>
        <v>-3.8552083858170915E-3</v>
      </c>
      <c r="BM234" s="19">
        <f t="shared" si="35"/>
        <v>-1.839585057701895E-3</v>
      </c>
      <c r="BN234" s="19">
        <f t="shared" si="35"/>
        <v>-5.2956605596103407E-4</v>
      </c>
      <c r="BO234" s="19">
        <f t="shared" si="35"/>
        <v>-2.5850249695201872E-3</v>
      </c>
      <c r="BP234" s="19">
        <f t="shared" si="35"/>
        <v>0</v>
      </c>
      <c r="BQ234" s="19" t="e">
        <f t="shared" si="35"/>
        <v>#DIV/0!</v>
      </c>
    </row>
    <row r="235" spans="5:69" x14ac:dyDescent="0.35">
      <c r="E235" t="str">
        <f t="shared" si="26"/>
        <v>ISIC 37-39</v>
      </c>
      <c r="F235" s="19">
        <f t="shared" si="29"/>
        <v>-4.2548257251324943E-3</v>
      </c>
      <c r="G235" s="19">
        <f t="shared" si="37"/>
        <v>-1.1256144562511818E-3</v>
      </c>
      <c r="H235" s="19">
        <f t="shared" si="37"/>
        <v>-1.9049268334920774E-3</v>
      </c>
      <c r="I235" s="19">
        <f t="shared" si="37"/>
        <v>-7.6295978954243988E-3</v>
      </c>
      <c r="J235" s="19">
        <f t="shared" si="37"/>
        <v>-5.2302775284218256E-3</v>
      </c>
      <c r="K235" s="19">
        <f t="shared" si="37"/>
        <v>-6.681438728012799E-3</v>
      </c>
      <c r="L235" s="19">
        <f t="shared" si="37"/>
        <v>-8.6444279503764179E-3</v>
      </c>
      <c r="M235" s="19">
        <f t="shared" si="37"/>
        <v>-2.9470122179257308E-2</v>
      </c>
      <c r="N235" s="19">
        <f t="shared" si="37"/>
        <v>-3.4964580418120061E-3</v>
      </c>
      <c r="O235" s="19">
        <f t="shared" si="37"/>
        <v>-4.0946271937115546E-3</v>
      </c>
      <c r="P235" s="19">
        <f t="shared" si="37"/>
        <v>-7.26172029462906E-3</v>
      </c>
      <c r="Q235" s="19">
        <f t="shared" si="37"/>
        <v>-2.6808411282283153E-3</v>
      </c>
      <c r="R235" s="19">
        <f t="shared" si="37"/>
        <v>-1.5311476626729008E-2</v>
      </c>
      <c r="S235" s="19">
        <f t="shared" si="37"/>
        <v>-1.1221315361350208E-2</v>
      </c>
      <c r="T235" s="19">
        <f t="shared" si="37"/>
        <v>-7.6083577545598524E-2</v>
      </c>
      <c r="U235" s="19">
        <f t="shared" si="37"/>
        <v>-1.3840038655125021E-2</v>
      </c>
      <c r="V235" s="19">
        <f t="shared" si="37"/>
        <v>-1.3827028600820071E-3</v>
      </c>
      <c r="W235" s="19">
        <f t="shared" si="37"/>
        <v>-2.2774459509828024E-3</v>
      </c>
      <c r="X235" s="19">
        <f t="shared" si="37"/>
        <v>-2.618965673261977E-3</v>
      </c>
      <c r="Y235" s="19">
        <f t="shared" si="37"/>
        <v>-1.8797954484748485E-3</v>
      </c>
      <c r="Z235" s="19">
        <f t="shared" si="37"/>
        <v>-3.459197395427843E-3</v>
      </c>
      <c r="AA235" s="19">
        <f t="shared" si="37"/>
        <v>-3.3270576913187605E-3</v>
      </c>
      <c r="AB235" s="19">
        <f t="shared" si="37"/>
        <v>-3.0267166820475162E-3</v>
      </c>
      <c r="AC235" s="19">
        <f t="shared" si="37"/>
        <v>-3.9473521605733327E-3</v>
      </c>
      <c r="AD235" s="19">
        <f t="shared" si="37"/>
        <v>-4.7296725060098112E-2</v>
      </c>
      <c r="AE235" s="19">
        <f t="shared" si="37"/>
        <v>0.80660628731699369</v>
      </c>
      <c r="AF235" s="19">
        <f t="shared" si="37"/>
        <v>-4.2158070334177055E-3</v>
      </c>
      <c r="AG235" s="19">
        <f t="shared" si="37"/>
        <v>-3.0589671700349888E-3</v>
      </c>
      <c r="AH235" s="19">
        <f t="shared" si="37"/>
        <v>-2.7380357572810844E-3</v>
      </c>
      <c r="AI235" s="19">
        <f t="shared" si="37"/>
        <v>-3.8118716858314642E-3</v>
      </c>
      <c r="AJ235" s="19">
        <f t="shared" si="37"/>
        <v>-1.32829511342476E-3</v>
      </c>
      <c r="AK235" s="19">
        <f t="shared" si="37"/>
        <v>-1.9212622641435197E-3</v>
      </c>
      <c r="AL235" s="19">
        <f t="shared" si="37"/>
        <v>-1.477282942073402E-3</v>
      </c>
      <c r="AM235" s="19">
        <f t="shared" si="37"/>
        <v>-1.6021626015886425E-3</v>
      </c>
      <c r="AN235" s="19">
        <f t="shared" si="37"/>
        <v>-2.6246421261803782E-3</v>
      </c>
      <c r="AO235" s="19">
        <f t="shared" si="37"/>
        <v>-5.3875408004535217E-3</v>
      </c>
      <c r="AP235" s="19">
        <f t="shared" si="37"/>
        <v>-1.9958024324518027E-3</v>
      </c>
      <c r="AQ235" s="19">
        <f t="shared" si="37"/>
        <v>-2.493979175076484E-3</v>
      </c>
      <c r="AR235" s="19">
        <f t="shared" si="37"/>
        <v>-2.053681499126356E-3</v>
      </c>
      <c r="AS235" s="19">
        <f t="shared" si="37"/>
        <v>-1.783774416923217E-3</v>
      </c>
      <c r="AT235" s="19">
        <f t="shared" si="37"/>
        <v>-6.4223854255239228E-4</v>
      </c>
      <c r="AU235" s="19">
        <f t="shared" si="37"/>
        <v>-8.6737300950969376E-4</v>
      </c>
      <c r="AV235" s="19">
        <f t="shared" si="37"/>
        <v>-8.6562143303346576E-4</v>
      </c>
      <c r="AW235" s="19">
        <f t="shared" si="32"/>
        <v>-4.5504066603716028E-3</v>
      </c>
      <c r="AX235" s="19">
        <f t="shared" si="35"/>
        <v>-2.2846011007467584E-3</v>
      </c>
      <c r="AY235" s="19">
        <f t="shared" si="35"/>
        <v>-2.5145974482962607E-3</v>
      </c>
      <c r="AZ235" s="19">
        <f t="shared" si="35"/>
        <v>-3.2810676315842089E-3</v>
      </c>
      <c r="BA235" s="19">
        <f t="shared" si="35"/>
        <v>-3.033353953184121E-3</v>
      </c>
      <c r="BB235" s="19">
        <f t="shared" si="35"/>
        <v>-4.7090800002337488E-3</v>
      </c>
      <c r="BC235" s="19">
        <f t="shared" si="35"/>
        <v>-2.1317699777690419E-3</v>
      </c>
      <c r="BD235" s="19">
        <f t="shared" si="35"/>
        <v>-6.5977511368063774E-4</v>
      </c>
      <c r="BE235" s="19">
        <f t="shared" si="35"/>
        <v>-1.5584571687466769E-3</v>
      </c>
      <c r="BF235" s="19">
        <f t="shared" si="35"/>
        <v>-6.2231903250808017E-3</v>
      </c>
      <c r="BG235" s="19">
        <f t="shared" si="35"/>
        <v>-1.351230690935403E-2</v>
      </c>
      <c r="BH235" s="19">
        <f t="shared" si="35"/>
        <v>-1.636952763153166E-3</v>
      </c>
      <c r="BI235" s="19">
        <f t="shared" si="35"/>
        <v>-2.7174450373331216E-3</v>
      </c>
      <c r="BJ235" s="19">
        <f t="shared" si="35"/>
        <v>-2.9288504730852431E-3</v>
      </c>
      <c r="BK235" s="19">
        <f t="shared" si="35"/>
        <v>-2.7531300243592224E-3</v>
      </c>
      <c r="BL235" s="19">
        <f t="shared" si="35"/>
        <v>-4.4319585274008397E-3</v>
      </c>
      <c r="BM235" s="19">
        <f t="shared" si="35"/>
        <v>-2.4670488025325299E-3</v>
      </c>
      <c r="BN235" s="19">
        <f t="shared" si="35"/>
        <v>-1.9610924935887361E-3</v>
      </c>
      <c r="BO235" s="19">
        <f t="shared" si="35"/>
        <v>-4.5307765501267222E-3</v>
      </c>
      <c r="BP235" s="19">
        <f t="shared" si="35"/>
        <v>0</v>
      </c>
      <c r="BQ235" s="19" t="e">
        <f t="shared" si="35"/>
        <v>#DIV/0!</v>
      </c>
    </row>
    <row r="236" spans="5:69" x14ac:dyDescent="0.35">
      <c r="E236" t="str">
        <f t="shared" si="26"/>
        <v>ISIC 41-43</v>
      </c>
      <c r="F236" s="19">
        <f t="shared" si="29"/>
        <v>-8.9234151270438378E-3</v>
      </c>
      <c r="G236" s="19">
        <f t="shared" si="37"/>
        <v>-9.0617905885983143E-3</v>
      </c>
      <c r="H236" s="19">
        <f t="shared" si="37"/>
        <v>-6.6271570730831271E-3</v>
      </c>
      <c r="I236" s="19">
        <f t="shared" si="37"/>
        <v>-1.6423488703557507E-2</v>
      </c>
      <c r="J236" s="19">
        <f t="shared" si="37"/>
        <v>-3.6026609197911223E-3</v>
      </c>
      <c r="K236" s="19">
        <f t="shared" si="37"/>
        <v>-3.9132313592205922E-3</v>
      </c>
      <c r="L236" s="19">
        <f t="shared" si="37"/>
        <v>-6.5190117696956847E-3</v>
      </c>
      <c r="M236" s="19">
        <f t="shared" si="37"/>
        <v>-5.6157393279761296E-3</v>
      </c>
      <c r="N236" s="19">
        <f t="shared" si="37"/>
        <v>-7.5752902950815861E-3</v>
      </c>
      <c r="O236" s="19">
        <f t="shared" si="37"/>
        <v>-4.4226962379376239E-3</v>
      </c>
      <c r="P236" s="19">
        <f t="shared" si="37"/>
        <v>-6.7083353098869106E-3</v>
      </c>
      <c r="Q236" s="19">
        <f t="shared" si="37"/>
        <v>-4.4011514404760331E-3</v>
      </c>
      <c r="R236" s="19">
        <f t="shared" si="37"/>
        <v>-4.9560953696148533E-3</v>
      </c>
      <c r="S236" s="19">
        <f t="shared" si="37"/>
        <v>-9.5617661421974545E-3</v>
      </c>
      <c r="T236" s="19">
        <f t="shared" si="37"/>
        <v>-7.2348128260785634E-3</v>
      </c>
      <c r="U236" s="19">
        <f t="shared" si="37"/>
        <v>-6.6653438712611082E-3</v>
      </c>
      <c r="V236" s="19">
        <f t="shared" si="37"/>
        <v>-2.7696271364737583E-3</v>
      </c>
      <c r="W236" s="19">
        <f t="shared" si="37"/>
        <v>-5.2911023029426976E-3</v>
      </c>
      <c r="X236" s="19">
        <f t="shared" si="37"/>
        <v>-4.9031386799582776E-3</v>
      </c>
      <c r="Y236" s="19">
        <f t="shared" si="37"/>
        <v>-3.0436923055180989E-3</v>
      </c>
      <c r="Z236" s="19">
        <f t="shared" si="37"/>
        <v>-6.0285287942057706E-3</v>
      </c>
      <c r="AA236" s="19">
        <f t="shared" si="37"/>
        <v>-5.2876585937905642E-3</v>
      </c>
      <c r="AB236" s="19">
        <f t="shared" si="37"/>
        <v>-1.2930510652468936E-2</v>
      </c>
      <c r="AC236" s="19">
        <f t="shared" si="37"/>
        <v>-2.6509355351178022E-2</v>
      </c>
      <c r="AD236" s="19">
        <f t="shared" si="37"/>
        <v>-2.4556982274947865E-2</v>
      </c>
      <c r="AE236" s="19">
        <f t="shared" si="37"/>
        <v>-2.4227726263507447E-2</v>
      </c>
      <c r="AF236" s="19">
        <f t="shared" si="37"/>
        <v>0.82505134418024961</v>
      </c>
      <c r="AG236" s="19">
        <f t="shared" si="37"/>
        <v>-5.100326070647386E-3</v>
      </c>
      <c r="AH236" s="19">
        <f t="shared" si="37"/>
        <v>-5.4133644581422806E-3</v>
      </c>
      <c r="AI236" s="19">
        <f t="shared" si="37"/>
        <v>-9.2149629517906985E-3</v>
      </c>
      <c r="AJ236" s="19">
        <f t="shared" si="37"/>
        <v>-9.3331096665268225E-3</v>
      </c>
      <c r="AK236" s="19">
        <f t="shared" si="37"/>
        <v>-2.9173448203051334E-3</v>
      </c>
      <c r="AL236" s="19">
        <f t="shared" si="37"/>
        <v>-3.7854432925331031E-3</v>
      </c>
      <c r="AM236" s="19">
        <f t="shared" si="37"/>
        <v>-2.1130162629256582E-2</v>
      </c>
      <c r="AN236" s="19">
        <f t="shared" si="37"/>
        <v>-8.6495420642277668E-3</v>
      </c>
      <c r="AO236" s="19">
        <f t="shared" si="37"/>
        <v>-7.7743932207189675E-3</v>
      </c>
      <c r="AP236" s="19">
        <f t="shared" si="37"/>
        <v>-3.7890348407719036E-3</v>
      </c>
      <c r="AQ236" s="19">
        <f t="shared" si="37"/>
        <v>-9.1487532521317642E-3</v>
      </c>
      <c r="AR236" s="19">
        <f t="shared" si="37"/>
        <v>-1.2948607013874736E-2</v>
      </c>
      <c r="AS236" s="19">
        <f t="shared" si="37"/>
        <v>-3.6279261344453139E-3</v>
      </c>
      <c r="AT236" s="19">
        <f t="shared" si="37"/>
        <v>-4.0519981023794506E-3</v>
      </c>
      <c r="AU236" s="19">
        <f t="shared" si="37"/>
        <v>-6.5399756913500492E-3</v>
      </c>
      <c r="AV236" s="19">
        <f t="shared" si="37"/>
        <v>-5.9479753739688458E-3</v>
      </c>
      <c r="AW236" s="19">
        <f t="shared" si="32"/>
        <v>-4.857856434686212E-2</v>
      </c>
      <c r="AX236" s="19">
        <f t="shared" si="35"/>
        <v>-5.2080367970722581E-3</v>
      </c>
      <c r="AY236" s="19">
        <f t="shared" si="35"/>
        <v>-1.8659824437946334E-2</v>
      </c>
      <c r="AZ236" s="19">
        <f t="shared" si="35"/>
        <v>-1.1322652404250615E-2</v>
      </c>
      <c r="BA236" s="19">
        <f t="shared" si="35"/>
        <v>-4.5363944734431857E-3</v>
      </c>
      <c r="BB236" s="19">
        <f t="shared" si="35"/>
        <v>-1.2713922048804255E-2</v>
      </c>
      <c r="BC236" s="19">
        <f t="shared" ref="AX236:BQ248" si="38">BC168-BC100</f>
        <v>-4.6603005561558089E-3</v>
      </c>
      <c r="BD236" s="19">
        <f t="shared" si="38"/>
        <v>-3.2484242673032153E-3</v>
      </c>
      <c r="BE236" s="19">
        <f t="shared" si="38"/>
        <v>-3.7446332553482918E-3</v>
      </c>
      <c r="BF236" s="19">
        <f t="shared" si="38"/>
        <v>-1.0015709775921679E-2</v>
      </c>
      <c r="BG236" s="19">
        <f t="shared" si="38"/>
        <v>-2.1621221009963928E-2</v>
      </c>
      <c r="BH236" s="19">
        <f t="shared" si="38"/>
        <v>-1.0727391057446273E-2</v>
      </c>
      <c r="BI236" s="19">
        <f t="shared" si="38"/>
        <v>-7.5003257775836385E-3</v>
      </c>
      <c r="BJ236" s="19">
        <f t="shared" si="38"/>
        <v>-8.9431571931120803E-3</v>
      </c>
      <c r="BK236" s="19">
        <f t="shared" si="38"/>
        <v>-1.3531724455862766E-2</v>
      </c>
      <c r="BL236" s="19">
        <f t="shared" si="38"/>
        <v>-1.2757403347839176E-2</v>
      </c>
      <c r="BM236" s="19">
        <f t="shared" si="38"/>
        <v>-1.1662064933396081E-2</v>
      </c>
      <c r="BN236" s="19">
        <f t="shared" si="38"/>
        <v>-6.4977478633727473E-3</v>
      </c>
      <c r="BO236" s="19">
        <f t="shared" si="38"/>
        <v>-5.9971757780695823E-3</v>
      </c>
      <c r="BP236" s="19">
        <f t="shared" si="38"/>
        <v>0</v>
      </c>
      <c r="BQ236" s="19" t="e">
        <f t="shared" si="38"/>
        <v>#DIV/0!</v>
      </c>
    </row>
    <row r="237" spans="5:69" x14ac:dyDescent="0.35">
      <c r="E237" t="str">
        <f t="shared" si="26"/>
        <v>ISIC 45</v>
      </c>
      <c r="F237" s="19">
        <f t="shared" si="29"/>
        <v>-3.1370466160895046E-3</v>
      </c>
      <c r="G237" s="19">
        <f t="shared" si="37"/>
        <v>-5.2694206162739151E-3</v>
      </c>
      <c r="H237" s="19">
        <f t="shared" si="37"/>
        <v>-4.199497792016625E-3</v>
      </c>
      <c r="I237" s="19">
        <f t="shared" si="37"/>
        <v>-2.9588646887989778E-3</v>
      </c>
      <c r="J237" s="19">
        <f t="shared" si="37"/>
        <v>-1.5549787618549787E-3</v>
      </c>
      <c r="K237" s="19">
        <f t="shared" si="37"/>
        <v>-1.5755575319454092E-3</v>
      </c>
      <c r="L237" s="19">
        <f t="shared" si="37"/>
        <v>-3.0965963312480122E-3</v>
      </c>
      <c r="M237" s="19">
        <f t="shared" si="37"/>
        <v>-1.6181426303534712E-3</v>
      </c>
      <c r="N237" s="19">
        <f t="shared" si="37"/>
        <v>-2.3972630209939611E-3</v>
      </c>
      <c r="O237" s="19">
        <f t="shared" si="37"/>
        <v>-1.5782843633136568E-3</v>
      </c>
      <c r="P237" s="19">
        <f t="shared" si="37"/>
        <v>-1.6180980383578365E-3</v>
      </c>
      <c r="Q237" s="19">
        <f t="shared" si="37"/>
        <v>-8.4155458788597861E-4</v>
      </c>
      <c r="R237" s="19">
        <f t="shared" si="37"/>
        <v>-2.1868757837708733E-3</v>
      </c>
      <c r="S237" s="19">
        <f t="shared" si="37"/>
        <v>-4.9393979567582845E-3</v>
      </c>
      <c r="T237" s="19">
        <f t="shared" si="37"/>
        <v>-1.5959504684339898E-3</v>
      </c>
      <c r="U237" s="19">
        <f t="shared" si="37"/>
        <v>-2.6217394190136949E-3</v>
      </c>
      <c r="V237" s="19">
        <f t="shared" si="37"/>
        <v>-1.5245928530602795E-3</v>
      </c>
      <c r="W237" s="19">
        <f t="shared" si="37"/>
        <v>-2.5997321901850912E-3</v>
      </c>
      <c r="X237" s="19">
        <f t="shared" si="37"/>
        <v>-5.3793486775870376E-3</v>
      </c>
      <c r="Y237" s="19">
        <f t="shared" si="37"/>
        <v>-3.1240099189686E-2</v>
      </c>
      <c r="Z237" s="19">
        <f t="shared" si="37"/>
        <v>-1.2002395444694969E-2</v>
      </c>
      <c r="AA237" s="19">
        <f t="shared" si="37"/>
        <v>-2.2182707752931032E-3</v>
      </c>
      <c r="AB237" s="19">
        <f t="shared" si="37"/>
        <v>-5.1221836191585931E-3</v>
      </c>
      <c r="AC237" s="19">
        <f t="shared" si="37"/>
        <v>-1.2165067528995598E-3</v>
      </c>
      <c r="AD237" s="19">
        <f t="shared" si="37"/>
        <v>-3.1847836866110602E-3</v>
      </c>
      <c r="AE237" s="19">
        <f t="shared" si="37"/>
        <v>-9.4374993934387887E-3</v>
      </c>
      <c r="AF237" s="19">
        <f t="shared" si="37"/>
        <v>-2.9226076145779014E-3</v>
      </c>
      <c r="AG237" s="19">
        <f t="shared" si="37"/>
        <v>0.96015680703987094</v>
      </c>
      <c r="AH237" s="19">
        <f t="shared" si="37"/>
        <v>-4.1526957599941792E-3</v>
      </c>
      <c r="AI237" s="19">
        <f t="shared" si="37"/>
        <v>-4.2043869701274186E-3</v>
      </c>
      <c r="AJ237" s="19">
        <f t="shared" si="37"/>
        <v>-2.2880893128897326E-2</v>
      </c>
      <c r="AK237" s="19">
        <f t="shared" si="37"/>
        <v>-8.7919531742836272E-4</v>
      </c>
      <c r="AL237" s="19">
        <f t="shared" si="37"/>
        <v>-3.1886323772937408E-3</v>
      </c>
      <c r="AM237" s="19">
        <f t="shared" si="37"/>
        <v>-1.2208176567151813E-2</v>
      </c>
      <c r="AN237" s="19">
        <f t="shared" si="37"/>
        <v>-4.4153232082260664E-2</v>
      </c>
      <c r="AO237" s="19">
        <f t="shared" si="37"/>
        <v>-1.456292253951846E-3</v>
      </c>
      <c r="AP237" s="19">
        <f t="shared" si="37"/>
        <v>-1.6474894251520724E-3</v>
      </c>
      <c r="AQ237" s="19">
        <f t="shared" si="37"/>
        <v>-2.5656892343863436E-3</v>
      </c>
      <c r="AR237" s="19">
        <f t="shared" si="37"/>
        <v>-2.3386932423719018E-3</v>
      </c>
      <c r="AS237" s="19">
        <f t="shared" si="37"/>
        <v>-1.1640402637757776E-3</v>
      </c>
      <c r="AT237" s="19">
        <f t="shared" si="37"/>
        <v>-5.634840977672027E-4</v>
      </c>
      <c r="AU237" s="19">
        <f t="shared" si="37"/>
        <v>-9.7668487179705383E-4</v>
      </c>
      <c r="AV237" s="19">
        <f t="shared" si="37"/>
        <v>-1.1012464304851536E-3</v>
      </c>
      <c r="AW237" s="19">
        <f t="shared" si="32"/>
        <v>-2.4718674674420677E-4</v>
      </c>
      <c r="AX237" s="19">
        <f t="shared" si="38"/>
        <v>-1.7674314680471079E-3</v>
      </c>
      <c r="AY237" s="19">
        <f t="shared" si="38"/>
        <v>-1.8150937149259386E-3</v>
      </c>
      <c r="AZ237" s="19">
        <f t="shared" si="38"/>
        <v>-1.7935369695965494E-3</v>
      </c>
      <c r="BA237" s="19">
        <f t="shared" si="38"/>
        <v>-1.78920135165538E-3</v>
      </c>
      <c r="BB237" s="19">
        <f t="shared" si="38"/>
        <v>-3.5946539354050565E-3</v>
      </c>
      <c r="BC237" s="19">
        <f t="shared" si="38"/>
        <v>-1.8315765797054226E-2</v>
      </c>
      <c r="BD237" s="19">
        <f t="shared" si="38"/>
        <v>-8.8893771374741817E-4</v>
      </c>
      <c r="BE237" s="19">
        <f t="shared" si="38"/>
        <v>-1.4060903759950606E-3</v>
      </c>
      <c r="BF237" s="19">
        <f t="shared" si="38"/>
        <v>-2.6649263458394727E-3</v>
      </c>
      <c r="BG237" s="19">
        <f t="shared" si="38"/>
        <v>-2.7716126770125265E-3</v>
      </c>
      <c r="BH237" s="19">
        <f t="shared" si="38"/>
        <v>-9.0200576021060431E-4</v>
      </c>
      <c r="BI237" s="19">
        <f t="shared" si="38"/>
        <v>-1.2883207891980887E-3</v>
      </c>
      <c r="BJ237" s="19">
        <f t="shared" si="38"/>
        <v>-1.7339954624268484E-3</v>
      </c>
      <c r="BK237" s="19">
        <f t="shared" si="38"/>
        <v>-2.3664676437926096E-3</v>
      </c>
      <c r="BL237" s="19">
        <f t="shared" si="38"/>
        <v>-2.2733516153365867E-3</v>
      </c>
      <c r="BM237" s="19">
        <f t="shared" si="38"/>
        <v>-3.0475504310789798E-3</v>
      </c>
      <c r="BN237" s="19">
        <f t="shared" si="38"/>
        <v>-1.6451694176984845E-3</v>
      </c>
      <c r="BO237" s="19">
        <f t="shared" si="38"/>
        <v>-1.5195236817656269E-3</v>
      </c>
      <c r="BP237" s="19">
        <f t="shared" si="38"/>
        <v>0</v>
      </c>
      <c r="BQ237" s="19" t="e">
        <f t="shared" si="38"/>
        <v>#DIV/0!</v>
      </c>
    </row>
    <row r="238" spans="5:69" x14ac:dyDescent="0.35">
      <c r="E238" t="str">
        <f t="shared" si="26"/>
        <v>ISIC 46</v>
      </c>
      <c r="F238" s="19">
        <f t="shared" si="29"/>
        <v>-5.3064807382743093E-2</v>
      </c>
      <c r="G238" s="19">
        <f t="shared" si="37"/>
        <v>-3.0567945072391401E-2</v>
      </c>
      <c r="H238" s="19">
        <f t="shared" si="37"/>
        <v>-4.4921317542323688E-2</v>
      </c>
      <c r="I238" s="19">
        <f t="shared" si="37"/>
        <v>-2.3441371504592367E-2</v>
      </c>
      <c r="J238" s="19">
        <f t="shared" si="37"/>
        <v>-7.3884687599708537E-2</v>
      </c>
      <c r="K238" s="19">
        <f t="shared" si="37"/>
        <v>-6.325991674673237E-2</v>
      </c>
      <c r="L238" s="19">
        <f t="shared" si="37"/>
        <v>-6.361632912734598E-2</v>
      </c>
      <c r="M238" s="19">
        <f t="shared" si="37"/>
        <v>-4.739291792487061E-2</v>
      </c>
      <c r="N238" s="19">
        <f t="shared" si="37"/>
        <v>-5.1740996018944656E-2</v>
      </c>
      <c r="O238" s="19">
        <f t="shared" si="37"/>
        <v>-4.3960259481871891E-2</v>
      </c>
      <c r="P238" s="19">
        <f t="shared" si="37"/>
        <v>-5.0838537090695059E-2</v>
      </c>
      <c r="Q238" s="19">
        <f t="shared" si="37"/>
        <v>-8.076008620552369E-2</v>
      </c>
      <c r="R238" s="19">
        <f t="shared" si="37"/>
        <v>-4.4176360057007466E-2</v>
      </c>
      <c r="S238" s="19">
        <f t="shared" si="37"/>
        <v>-5.459386302011679E-2</v>
      </c>
      <c r="T238" s="19">
        <f t="shared" si="37"/>
        <v>-4.5299640965354875E-2</v>
      </c>
      <c r="U238" s="19">
        <f t="shared" si="37"/>
        <v>-4.1817581565926507E-2</v>
      </c>
      <c r="V238" s="19">
        <f t="shared" si="37"/>
        <v>-9.1880512118284338E-2</v>
      </c>
      <c r="W238" s="19">
        <f t="shared" si="37"/>
        <v>-5.3989926272707475E-2</v>
      </c>
      <c r="X238" s="19">
        <f t="shared" si="37"/>
        <v>-5.0590798135872778E-2</v>
      </c>
      <c r="Y238" s="19">
        <f t="shared" si="37"/>
        <v>-3.3395846822970698E-2</v>
      </c>
      <c r="Z238" s="19">
        <f t="shared" si="37"/>
        <v>-4.3512330262984941E-2</v>
      </c>
      <c r="AA238" s="19">
        <f t="shared" si="37"/>
        <v>-8.0062151407036306E-2</v>
      </c>
      <c r="AB238" s="19">
        <f t="shared" si="37"/>
        <v>-5.239789058770928E-2</v>
      </c>
      <c r="AC238" s="19">
        <f t="shared" si="37"/>
        <v>-1.6883146382038871E-2</v>
      </c>
      <c r="AD238" s="19">
        <f t="shared" si="37"/>
        <v>-2.0523658858436288E-2</v>
      </c>
      <c r="AE238" s="19">
        <f t="shared" si="37"/>
        <v>-2.5370164089635189E-2</v>
      </c>
      <c r="AF238" s="19">
        <f t="shared" si="37"/>
        <v>-4.525751723063938E-2</v>
      </c>
      <c r="AG238" s="19">
        <f t="shared" si="37"/>
        <v>-2.538954112723061E-2</v>
      </c>
      <c r="AH238" s="19">
        <f t="shared" si="37"/>
        <v>0.93740680304675761</v>
      </c>
      <c r="AI238" s="19">
        <f t="shared" si="37"/>
        <v>-1.6765262352480919E-2</v>
      </c>
      <c r="AJ238" s="19">
        <f t="shared" si="37"/>
        <v>-1.2631004574032118E-2</v>
      </c>
      <c r="AK238" s="19">
        <f t="shared" si="37"/>
        <v>-1.6434214616118045E-2</v>
      </c>
      <c r="AL238" s="19">
        <f t="shared" si="37"/>
        <v>-3.0838134810068949E-2</v>
      </c>
      <c r="AM238" s="19">
        <f t="shared" si="37"/>
        <v>-8.8559095287666957E-3</v>
      </c>
      <c r="AN238" s="19">
        <f t="shared" si="37"/>
        <v>-6.033777602372112E-3</v>
      </c>
      <c r="AO238" s="19">
        <f t="shared" si="37"/>
        <v>-5.4514030047123144E-2</v>
      </c>
      <c r="AP238" s="19">
        <f t="shared" si="37"/>
        <v>-5.1625670385916395E-2</v>
      </c>
      <c r="AQ238" s="19">
        <f t="shared" si="37"/>
        <v>-1.9429800283456165E-2</v>
      </c>
      <c r="AR238" s="19">
        <f t="shared" si="37"/>
        <v>-2.1427029844214074E-2</v>
      </c>
      <c r="AS238" s="19">
        <f t="shared" si="37"/>
        <v>-4.0612170428945368E-2</v>
      </c>
      <c r="AT238" s="19">
        <f t="shared" si="37"/>
        <v>-1.9069140258657789E-3</v>
      </c>
      <c r="AU238" s="19">
        <f t="shared" si="37"/>
        <v>-4.3351850122443523E-3</v>
      </c>
      <c r="AV238" s="19">
        <f t="shared" si="37"/>
        <v>-2.9563640959864995E-2</v>
      </c>
      <c r="AW238" s="19">
        <f t="shared" si="32"/>
        <v>-2.6626950461829794E-3</v>
      </c>
      <c r="AX238" s="19">
        <f t="shared" si="38"/>
        <v>-6.8959121008994794E-3</v>
      </c>
      <c r="AY238" s="19">
        <f t="shared" si="38"/>
        <v>-1.2911951163770247E-2</v>
      </c>
      <c r="AZ238" s="19">
        <f t="shared" si="38"/>
        <v>-1.5044531939049194E-2</v>
      </c>
      <c r="BA238" s="19">
        <f t="shared" si="38"/>
        <v>-2.2960680240496311E-2</v>
      </c>
      <c r="BB238" s="19">
        <f t="shared" si="38"/>
        <v>-1.909267727330511E-2</v>
      </c>
      <c r="BC238" s="19">
        <f t="shared" si="38"/>
        <v>-1.1112115235861631E-2</v>
      </c>
      <c r="BD238" s="19">
        <f t="shared" si="38"/>
        <v>-2.9472086822852055E-3</v>
      </c>
      <c r="BE238" s="19">
        <f t="shared" si="38"/>
        <v>-2.1560959977347669E-2</v>
      </c>
      <c r="BF238" s="19">
        <f t="shared" si="38"/>
        <v>-1.7506758108809358E-2</v>
      </c>
      <c r="BG238" s="19">
        <f t="shared" si="38"/>
        <v>-6.6753443602963897E-3</v>
      </c>
      <c r="BH238" s="19">
        <f t="shared" si="38"/>
        <v>-6.7361337012441461E-3</v>
      </c>
      <c r="BI238" s="19">
        <f t="shared" si="38"/>
        <v>-2.8239926485478822E-2</v>
      </c>
      <c r="BJ238" s="19">
        <f t="shared" si="38"/>
        <v>-1.4274943227078403E-2</v>
      </c>
      <c r="BK238" s="19">
        <f t="shared" si="38"/>
        <v>-2.0088937421839776E-2</v>
      </c>
      <c r="BL238" s="19">
        <f t="shared" si="38"/>
        <v>-1.8012069825312095E-2</v>
      </c>
      <c r="BM238" s="19">
        <f t="shared" si="38"/>
        <v>-1.1716175265610248E-2</v>
      </c>
      <c r="BN238" s="19">
        <f t="shared" si="38"/>
        <v>-4.0793962078173589E-2</v>
      </c>
      <c r="BO238" s="19">
        <f t="shared" si="38"/>
        <v>-1.3136048097894676E-2</v>
      </c>
      <c r="BP238" s="19">
        <f t="shared" si="38"/>
        <v>0</v>
      </c>
      <c r="BQ238" s="19" t="e">
        <f t="shared" si="38"/>
        <v>#DIV/0!</v>
      </c>
    </row>
    <row r="239" spans="5:69" x14ac:dyDescent="0.35">
      <c r="E239" t="str">
        <f t="shared" si="26"/>
        <v>ISIC 47</v>
      </c>
      <c r="F239" s="19">
        <f t="shared" si="29"/>
        <v>-1.7432865048577367E-2</v>
      </c>
      <c r="G239" s="19">
        <f t="shared" si="37"/>
        <v>-5.7965748978214132E-3</v>
      </c>
      <c r="H239" s="19">
        <f t="shared" si="37"/>
        <v>-1.6440416518345342E-2</v>
      </c>
      <c r="I239" s="19">
        <f t="shared" si="37"/>
        <v>-6.7319785264991694E-3</v>
      </c>
      <c r="J239" s="19">
        <f t="shared" si="37"/>
        <v>-1.5067546975844311E-2</v>
      </c>
      <c r="K239" s="19">
        <f t="shared" si="37"/>
        <v>-1.4638191787896368E-2</v>
      </c>
      <c r="L239" s="19">
        <f t="shared" si="37"/>
        <v>-1.2623475771392218E-2</v>
      </c>
      <c r="M239" s="19">
        <f t="shared" si="37"/>
        <v>-8.4574204554483199E-3</v>
      </c>
      <c r="N239" s="19">
        <f t="shared" si="37"/>
        <v>-6.7810430625000508E-3</v>
      </c>
      <c r="O239" s="19">
        <f t="shared" si="37"/>
        <v>-3.6948374993007408E-3</v>
      </c>
      <c r="P239" s="19">
        <f t="shared" si="37"/>
        <v>-8.3846956812370452E-3</v>
      </c>
      <c r="Q239" s="19">
        <f t="shared" si="37"/>
        <v>-5.7063088661641302E-3</v>
      </c>
      <c r="R239" s="19">
        <f t="shared" si="37"/>
        <v>-9.4455387776318598E-3</v>
      </c>
      <c r="S239" s="19">
        <f t="shared" si="37"/>
        <v>-7.3153244027068702E-3</v>
      </c>
      <c r="T239" s="19">
        <f t="shared" si="37"/>
        <v>-5.2771894791832242E-3</v>
      </c>
      <c r="U239" s="19">
        <f t="shared" si="37"/>
        <v>-6.7039448522207886E-3</v>
      </c>
      <c r="V239" s="19">
        <f t="shared" si="37"/>
        <v>-1.1811239306703568E-2</v>
      </c>
      <c r="W239" s="19">
        <f t="shared" si="37"/>
        <v>-1.2069316627741326E-2</v>
      </c>
      <c r="X239" s="19">
        <f t="shared" si="37"/>
        <v>-6.9047351795686867E-3</v>
      </c>
      <c r="Y239" s="19">
        <f t="shared" si="37"/>
        <v>-9.1124641932294592E-3</v>
      </c>
      <c r="Z239" s="19">
        <f t="shared" si="37"/>
        <v>-9.5091592267170857E-3</v>
      </c>
      <c r="AA239" s="19">
        <f t="shared" si="37"/>
        <v>-1.7069036061286999E-2</v>
      </c>
      <c r="AB239" s="19">
        <f t="shared" si="37"/>
        <v>-8.2127084672534451E-3</v>
      </c>
      <c r="AC239" s="19">
        <f t="shared" si="37"/>
        <v>-3.9449864458608918E-3</v>
      </c>
      <c r="AD239" s="19">
        <f t="shared" si="37"/>
        <v>-4.3977847123144488E-3</v>
      </c>
      <c r="AE239" s="19">
        <f t="shared" si="37"/>
        <v>-3.6164527437594291E-3</v>
      </c>
      <c r="AF239" s="19">
        <f t="shared" si="37"/>
        <v>-7.4020502414768033E-3</v>
      </c>
      <c r="AG239" s="19">
        <f t="shared" si="37"/>
        <v>-3.1116565623040345E-3</v>
      </c>
      <c r="AH239" s="19">
        <f t="shared" si="37"/>
        <v>-2.7034481149675596E-3</v>
      </c>
      <c r="AI239" s="19">
        <f t="shared" si="37"/>
        <v>0.96942803121361287</v>
      </c>
      <c r="AJ239" s="19">
        <f t="shared" si="37"/>
        <v>-5.2680385795871813E-3</v>
      </c>
      <c r="AK239" s="19">
        <f t="shared" si="37"/>
        <v>-3.3924348874144741E-3</v>
      </c>
      <c r="AL239" s="19">
        <f t="shared" si="37"/>
        <v>-4.6478199856091829E-3</v>
      </c>
      <c r="AM239" s="19">
        <f t="shared" si="37"/>
        <v>-1.7491377774986163E-3</v>
      </c>
      <c r="AN239" s="19">
        <f t="shared" si="37"/>
        <v>-1.572470340453932E-3</v>
      </c>
      <c r="AO239" s="19">
        <f t="shared" si="37"/>
        <v>-1.449487070955403E-2</v>
      </c>
      <c r="AP239" s="19">
        <f t="shared" si="37"/>
        <v>-3.474577744693068E-3</v>
      </c>
      <c r="AQ239" s="19">
        <f t="shared" si="37"/>
        <v>-2.7162803589370478E-3</v>
      </c>
      <c r="AR239" s="19">
        <f t="shared" si="37"/>
        <v>-4.8950791959134175E-3</v>
      </c>
      <c r="AS239" s="19">
        <f t="shared" si="37"/>
        <v>-1.2684463113304659E-3</v>
      </c>
      <c r="AT239" s="19">
        <f t="shared" si="37"/>
        <v>-4.9622644603350961E-4</v>
      </c>
      <c r="AU239" s="19">
        <f t="shared" si="37"/>
        <v>-8.6131027341223242E-4</v>
      </c>
      <c r="AV239" s="19">
        <f t="shared" si="37"/>
        <v>-7.2892459935703128E-4</v>
      </c>
      <c r="AW239" s="19">
        <f t="shared" si="32"/>
        <v>-5.1250817118192156E-4</v>
      </c>
      <c r="AX239" s="19">
        <f t="shared" si="38"/>
        <v>-1.0984924332936451E-3</v>
      </c>
      <c r="AY239" s="19">
        <f t="shared" si="38"/>
        <v>-3.5277107861929006E-3</v>
      </c>
      <c r="AZ239" s="19">
        <f t="shared" si="38"/>
        <v>-3.0804754686739213E-3</v>
      </c>
      <c r="BA239" s="19">
        <f t="shared" si="38"/>
        <v>-4.1322148217715158E-3</v>
      </c>
      <c r="BB239" s="19">
        <f t="shared" si="38"/>
        <v>-5.2141306504337711E-3</v>
      </c>
      <c r="BC239" s="19">
        <f t="shared" si="38"/>
        <v>-1.0709535964657396E-3</v>
      </c>
      <c r="BD239" s="19">
        <f t="shared" si="38"/>
        <v>-5.4913754211351304E-4</v>
      </c>
      <c r="BE239" s="19">
        <f t="shared" si="38"/>
        <v>-8.7326037407610608E-4</v>
      </c>
      <c r="BF239" s="19">
        <f t="shared" si="38"/>
        <v>-3.5495858727475574E-3</v>
      </c>
      <c r="BG239" s="19">
        <f t="shared" si="38"/>
        <v>-3.6753162697884872E-3</v>
      </c>
      <c r="BH239" s="19">
        <f t="shared" si="38"/>
        <v>-2.0561111682697421E-3</v>
      </c>
      <c r="BI239" s="19">
        <f t="shared" si="38"/>
        <v>-1.2880331500089612E-2</v>
      </c>
      <c r="BJ239" s="19">
        <f t="shared" si="38"/>
        <v>-8.3190714972964722E-3</v>
      </c>
      <c r="BK239" s="19">
        <f t="shared" si="38"/>
        <v>-3.7720513631751781E-3</v>
      </c>
      <c r="BL239" s="19">
        <f t="shared" si="38"/>
        <v>-3.4775923801683411E-3</v>
      </c>
      <c r="BM239" s="19">
        <f t="shared" si="38"/>
        <v>-3.9772340959260653E-3</v>
      </c>
      <c r="BN239" s="19">
        <f t="shared" si="38"/>
        <v>-7.8115929552313315E-3</v>
      </c>
      <c r="BO239" s="19">
        <f t="shared" si="38"/>
        <v>-4.1195412484342489E-3</v>
      </c>
      <c r="BP239" s="19">
        <f t="shared" si="38"/>
        <v>0</v>
      </c>
      <c r="BQ239" s="19" t="e">
        <f t="shared" si="38"/>
        <v>#DIV/0!</v>
      </c>
    </row>
    <row r="240" spans="5:69" x14ac:dyDescent="0.35">
      <c r="E240" t="str">
        <f t="shared" si="26"/>
        <v>ISIC 49</v>
      </c>
      <c r="F240" s="19">
        <f t="shared" si="29"/>
        <v>-9.7675434098555575E-3</v>
      </c>
      <c r="G240" s="19">
        <f t="shared" si="37"/>
        <v>-4.1178516637935626E-2</v>
      </c>
      <c r="H240" s="19">
        <f t="shared" si="37"/>
        <v>-1.0602168537920552E-2</v>
      </c>
      <c r="I240" s="19">
        <f t="shared" si="37"/>
        <v>-3.589499265119301E-2</v>
      </c>
      <c r="J240" s="19">
        <f t="shared" si="37"/>
        <v>-2.4995631878236363E-2</v>
      </c>
      <c r="K240" s="19">
        <f t="shared" si="37"/>
        <v>-1.4082967923555739E-2</v>
      </c>
      <c r="L240" s="19">
        <f t="shared" si="37"/>
        <v>-3.536006786130845E-2</v>
      </c>
      <c r="M240" s="19">
        <f t="shared" si="37"/>
        <v>-3.5675933221695405E-2</v>
      </c>
      <c r="N240" s="19">
        <f t="shared" si="37"/>
        <v>-1.2021719474034905E-2</v>
      </c>
      <c r="O240" s="19">
        <f t="shared" si="37"/>
        <v>-2.6126992592692574E-2</v>
      </c>
      <c r="P240" s="19">
        <f t="shared" si="37"/>
        <v>-2.2951650816475433E-2</v>
      </c>
      <c r="Q240" s="19">
        <f t="shared" si="37"/>
        <v>-5.9490641870852314E-3</v>
      </c>
      <c r="R240" s="19">
        <f t="shared" si="37"/>
        <v>-1.9728151097851337E-2</v>
      </c>
      <c r="S240" s="19">
        <f t="shared" si="37"/>
        <v>-4.5344971459178658E-2</v>
      </c>
      <c r="T240" s="19">
        <f t="shared" si="37"/>
        <v>-2.9082065259653057E-2</v>
      </c>
      <c r="U240" s="19">
        <f t="shared" si="37"/>
        <v>-1.0904567079496457E-2</v>
      </c>
      <c r="V240" s="19">
        <f t="shared" si="37"/>
        <v>-6.9143648842933418E-3</v>
      </c>
      <c r="W240" s="19">
        <f t="shared" si="37"/>
        <v>-1.2706562675333285E-2</v>
      </c>
      <c r="X240" s="19">
        <f t="shared" si="37"/>
        <v>-1.1017798963930887E-2</v>
      </c>
      <c r="Y240" s="19">
        <f t="shared" si="37"/>
        <v>-1.2459246904636264E-2</v>
      </c>
      <c r="Z240" s="19">
        <f t="shared" si="37"/>
        <v>-6.5636701279705029E-3</v>
      </c>
      <c r="AA240" s="19">
        <f t="shared" si="37"/>
        <v>-1.7226395888950856E-2</v>
      </c>
      <c r="AB240" s="19">
        <f t="shared" si="37"/>
        <v>-7.4235615373393887E-3</v>
      </c>
      <c r="AC240" s="19">
        <f t="shared" si="37"/>
        <v>-2.6046436266677856E-2</v>
      </c>
      <c r="AD240" s="19">
        <f t="shared" si="37"/>
        <v>-5.9405019649060326E-3</v>
      </c>
      <c r="AE240" s="19">
        <f t="shared" si="37"/>
        <v>-1.6731869750549681E-2</v>
      </c>
      <c r="AF240" s="19">
        <f t="shared" si="37"/>
        <v>-9.2791370486198059E-3</v>
      </c>
      <c r="AG240" s="19">
        <f t="shared" si="37"/>
        <v>-1.8437949825922628E-2</v>
      </c>
      <c r="AH240" s="19">
        <f t="shared" si="37"/>
        <v>-4.9549086502218363E-2</v>
      </c>
      <c r="AI240" s="19">
        <f t="shared" si="37"/>
        <v>-1.716854377028899E-2</v>
      </c>
      <c r="AJ240" s="19">
        <f t="shared" si="37"/>
        <v>0.89659811380571042</v>
      </c>
      <c r="AK240" s="19">
        <f t="shared" ref="G240:AV246" si="39">AK172-AK104</f>
        <v>-9.5807371142065372E-3</v>
      </c>
      <c r="AL240" s="19">
        <f t="shared" si="39"/>
        <v>-4.8655504135579619E-3</v>
      </c>
      <c r="AM240" s="19">
        <f t="shared" si="39"/>
        <v>-0.10303282051055121</v>
      </c>
      <c r="AN240" s="19">
        <f t="shared" si="39"/>
        <v>-2.2784132175161488E-2</v>
      </c>
      <c r="AO240" s="19">
        <f t="shared" si="39"/>
        <v>-5.493769284345822E-3</v>
      </c>
      <c r="AP240" s="19">
        <f t="shared" si="39"/>
        <v>-1.24690826263762E-2</v>
      </c>
      <c r="AQ240" s="19">
        <f t="shared" si="39"/>
        <v>-1.0236892972333616E-2</v>
      </c>
      <c r="AR240" s="19">
        <f t="shared" si="39"/>
        <v>-3.5039973807384044E-3</v>
      </c>
      <c r="AS240" s="19">
        <f t="shared" si="39"/>
        <v>-2.6922619932427789E-3</v>
      </c>
      <c r="AT240" s="19">
        <f t="shared" si="39"/>
        <v>-1.2546334441738115E-3</v>
      </c>
      <c r="AU240" s="19">
        <f t="shared" si="39"/>
        <v>-1.3992502732887862E-3</v>
      </c>
      <c r="AV240" s="19">
        <f t="shared" si="39"/>
        <v>-3.0580283423824349E-3</v>
      </c>
      <c r="AW240" s="19">
        <f t="shared" si="32"/>
        <v>-5.0946969920358188E-4</v>
      </c>
      <c r="AX240" s="19">
        <f t="shared" si="38"/>
        <v>-3.1755740157313858E-3</v>
      </c>
      <c r="AY240" s="19">
        <f t="shared" si="38"/>
        <v>-3.6955507197942504E-3</v>
      </c>
      <c r="AZ240" s="19">
        <f t="shared" si="38"/>
        <v>-7.1328442101056544E-3</v>
      </c>
      <c r="BA240" s="19">
        <f t="shared" si="38"/>
        <v>-5.3134677328273401E-3</v>
      </c>
      <c r="BB240" s="19">
        <f t="shared" si="38"/>
        <v>-5.7461965288880448E-3</v>
      </c>
      <c r="BC240" s="19">
        <f t="shared" si="38"/>
        <v>-5.9950035803007454E-3</v>
      </c>
      <c r="BD240" s="19">
        <f t="shared" si="38"/>
        <v>-1.5079254375246973E-3</v>
      </c>
      <c r="BE240" s="19">
        <f t="shared" si="38"/>
        <v>-2.4755822382873448E-2</v>
      </c>
      <c r="BF240" s="19">
        <f t="shared" si="38"/>
        <v>-5.3362344376851343E-3</v>
      </c>
      <c r="BG240" s="19">
        <f t="shared" si="38"/>
        <v>-8.9764100302285339E-3</v>
      </c>
      <c r="BH240" s="19">
        <f t="shared" si="38"/>
        <v>-1.5809050196856821E-2</v>
      </c>
      <c r="BI240" s="19">
        <f t="shared" si="38"/>
        <v>-3.395283672213833E-3</v>
      </c>
      <c r="BJ240" s="19">
        <f t="shared" si="38"/>
        <v>-5.1450011765404495E-3</v>
      </c>
      <c r="BK240" s="19">
        <f t="shared" si="38"/>
        <v>-4.422577835467038E-3</v>
      </c>
      <c r="BL240" s="19">
        <f t="shared" si="38"/>
        <v>-6.4970071127473088E-3</v>
      </c>
      <c r="BM240" s="19">
        <f t="shared" si="38"/>
        <v>-1.3021306504361159E-2</v>
      </c>
      <c r="BN240" s="19">
        <f t="shared" si="38"/>
        <v>-9.2103423737354192E-3</v>
      </c>
      <c r="BO240" s="19">
        <f t="shared" si="38"/>
        <v>-5.5994954272236396E-3</v>
      </c>
      <c r="BP240" s="19">
        <f t="shared" si="38"/>
        <v>0</v>
      </c>
      <c r="BQ240" s="19" t="e">
        <f t="shared" si="38"/>
        <v>#DIV/0!</v>
      </c>
    </row>
    <row r="241" spans="5:69" x14ac:dyDescent="0.35">
      <c r="E241" t="str">
        <f t="shared" si="26"/>
        <v>ISIC 50</v>
      </c>
      <c r="F241" s="19">
        <f t="shared" si="29"/>
        <v>-3.441858822422782E-4</v>
      </c>
      <c r="G241" s="19">
        <f t="shared" si="39"/>
        <v>-7.4264238842484641E-3</v>
      </c>
      <c r="H241" s="19">
        <f t="shared" si="39"/>
        <v>-7.0352411464196032E-3</v>
      </c>
      <c r="I241" s="19">
        <f t="shared" si="39"/>
        <v>-2.7551078710602848E-3</v>
      </c>
      <c r="J241" s="19">
        <f t="shared" si="39"/>
        <v>-1.4060011823222398E-3</v>
      </c>
      <c r="K241" s="19">
        <f t="shared" si="39"/>
        <v>-1.001016172185879E-3</v>
      </c>
      <c r="L241" s="19">
        <f t="shared" si="39"/>
        <v>-3.4992683702682642E-3</v>
      </c>
      <c r="M241" s="19">
        <f t="shared" si="39"/>
        <v>-3.2667756730537117E-3</v>
      </c>
      <c r="N241" s="19">
        <f t="shared" si="39"/>
        <v>-6.0062958925676544E-4</v>
      </c>
      <c r="O241" s="19">
        <f t="shared" si="39"/>
        <v>-7.2918530601345562E-3</v>
      </c>
      <c r="P241" s="19">
        <f t="shared" si="39"/>
        <v>-3.0683542565060735E-3</v>
      </c>
      <c r="Q241" s="19">
        <f t="shared" si="39"/>
        <v>-3.9404555997484648E-4</v>
      </c>
      <c r="R241" s="19">
        <f t="shared" si="39"/>
        <v>-1.1786106248417073E-3</v>
      </c>
      <c r="S241" s="19">
        <f t="shared" si="39"/>
        <v>-3.1120127499199425E-3</v>
      </c>
      <c r="T241" s="19">
        <f t="shared" si="39"/>
        <v>-4.7998378992338223E-3</v>
      </c>
      <c r="U241" s="19">
        <f t="shared" si="39"/>
        <v>-1.4688443407741274E-3</v>
      </c>
      <c r="V241" s="19">
        <f t="shared" si="39"/>
        <v>-6.1412156374743439E-4</v>
      </c>
      <c r="W241" s="19">
        <f t="shared" si="39"/>
        <v>-9.1741489919080533E-4</v>
      </c>
      <c r="X241" s="19">
        <f t="shared" si="39"/>
        <v>-1.0803616332182063E-3</v>
      </c>
      <c r="Y241" s="19">
        <f t="shared" si="39"/>
        <v>-5.3018099170894066E-4</v>
      </c>
      <c r="Z241" s="19">
        <f t="shared" si="39"/>
        <v>-4.6283774674849769E-4</v>
      </c>
      <c r="AA241" s="19">
        <f t="shared" si="39"/>
        <v>-9.0154586491378134E-4</v>
      </c>
      <c r="AB241" s="19">
        <f t="shared" si="39"/>
        <v>-5.2692467863118631E-4</v>
      </c>
      <c r="AC241" s="19">
        <f t="shared" si="39"/>
        <v>-1.0186138900308932E-3</v>
      </c>
      <c r="AD241" s="19">
        <f t="shared" si="39"/>
        <v>-1.1780749928881187E-4</v>
      </c>
      <c r="AE241" s="19">
        <f t="shared" si="39"/>
        <v>-9.2100254593959841E-4</v>
      </c>
      <c r="AF241" s="19">
        <f t="shared" si="39"/>
        <v>-4.563351484596166E-4</v>
      </c>
      <c r="AG241" s="19">
        <f t="shared" si="39"/>
        <v>-4.3491826859816604E-3</v>
      </c>
      <c r="AH241" s="19">
        <f t="shared" si="39"/>
        <v>-5.8883765566113315E-3</v>
      </c>
      <c r="AI241" s="19">
        <f t="shared" si="39"/>
        <v>-2.5231879338758037E-4</v>
      </c>
      <c r="AJ241" s="19">
        <f t="shared" si="39"/>
        <v>-4.5867044780322141E-3</v>
      </c>
      <c r="AK241" s="19">
        <f t="shared" si="39"/>
        <v>0.87277365056715717</v>
      </c>
      <c r="AL241" s="19">
        <f t="shared" si="39"/>
        <v>-7.9627846004353439E-4</v>
      </c>
      <c r="AM241" s="19">
        <f t="shared" si="39"/>
        <v>-1.0411801371964504E-2</v>
      </c>
      <c r="AN241" s="19">
        <f t="shared" si="39"/>
        <v>-1.2502897883149037E-3</v>
      </c>
      <c r="AO241" s="19">
        <f t="shared" si="39"/>
        <v>-2.6344934521881791E-4</v>
      </c>
      <c r="AP241" s="19">
        <f t="shared" si="39"/>
        <v>-6.9132498465881932E-4</v>
      </c>
      <c r="AQ241" s="19">
        <f t="shared" si="39"/>
        <v>-1.0329471464633647E-4</v>
      </c>
      <c r="AR241" s="19">
        <f t="shared" si="39"/>
        <v>-3.7905793445832401E-4</v>
      </c>
      <c r="AS241" s="19">
        <f t="shared" si="39"/>
        <v>-1.5910784315662524E-4</v>
      </c>
      <c r="AT241" s="19">
        <f t="shared" si="39"/>
        <v>-3.3671197340009307E-5</v>
      </c>
      <c r="AU241" s="19">
        <f t="shared" si="39"/>
        <v>-6.8662312429080134E-6</v>
      </c>
      <c r="AV241" s="19">
        <f t="shared" si="39"/>
        <v>-9.3992485322257958E-5</v>
      </c>
      <c r="AW241" s="19">
        <f t="shared" si="32"/>
        <v>-2.2185973664627465E-5</v>
      </c>
      <c r="AX241" s="19">
        <f t="shared" si="38"/>
        <v>-1.363819958055209E-4</v>
      </c>
      <c r="AY241" s="19">
        <f t="shared" si="38"/>
        <v>-2.395594591945209E-4</v>
      </c>
      <c r="AZ241" s="19">
        <f t="shared" si="38"/>
        <v>-1.2139686851150798E-4</v>
      </c>
      <c r="BA241" s="19">
        <f t="shared" si="38"/>
        <v>-5.0934007168107693E-4</v>
      </c>
      <c r="BB241" s="19">
        <f t="shared" si="38"/>
        <v>-3.115373130596499E-4</v>
      </c>
      <c r="BC241" s="19">
        <f t="shared" si="38"/>
        <v>-6.0514174099715286E-4</v>
      </c>
      <c r="BD241" s="19">
        <f t="shared" si="38"/>
        <v>-9.9410380618116559E-5</v>
      </c>
      <c r="BE241" s="19">
        <f t="shared" si="38"/>
        <v>-4.753722927793972E-3</v>
      </c>
      <c r="BF241" s="19">
        <f t="shared" si="38"/>
        <v>-2.8138426532725835E-4</v>
      </c>
      <c r="BG241" s="19">
        <f t="shared" si="38"/>
        <v>-1.5250904273510549E-4</v>
      </c>
      <c r="BH241" s="19">
        <f t="shared" si="38"/>
        <v>-1.773458434279952E-4</v>
      </c>
      <c r="BI241" s="19">
        <f t="shared" si="38"/>
        <v>-1.3390943464692057E-4</v>
      </c>
      <c r="BJ241" s="19">
        <f t="shared" si="38"/>
        <v>-2.1208203041797176E-4</v>
      </c>
      <c r="BK241" s="19">
        <f t="shared" si="38"/>
        <v>-1.3986065438802178E-4</v>
      </c>
      <c r="BL241" s="19">
        <f t="shared" si="38"/>
        <v>-2.0937125065673316E-4</v>
      </c>
      <c r="BM241" s="19">
        <f t="shared" si="38"/>
        <v>-4.2149538349929106E-4</v>
      </c>
      <c r="BN241" s="19">
        <f t="shared" si="38"/>
        <v>-2.0337548010434942E-4</v>
      </c>
      <c r="BO241" s="19">
        <f t="shared" si="38"/>
        <v>-9.7828407877233764E-5</v>
      </c>
      <c r="BP241" s="19">
        <f t="shared" si="38"/>
        <v>0</v>
      </c>
      <c r="BQ241" s="19" t="e">
        <f t="shared" si="38"/>
        <v>#DIV/0!</v>
      </c>
    </row>
    <row r="242" spans="5:69" x14ac:dyDescent="0.35">
      <c r="E242" t="str">
        <f t="shared" ref="E242:E273" si="40">E35</f>
        <v>ISIC 51</v>
      </c>
      <c r="F242" s="19">
        <f t="shared" ref="F242:F273" si="41">F174-F106</f>
        <v>-2.2770227545838783E-4</v>
      </c>
      <c r="G242" s="19">
        <f t="shared" si="39"/>
        <v>-7.9815911952501781E-4</v>
      </c>
      <c r="H242" s="19">
        <f t="shared" si="39"/>
        <v>-1.6211119769869444E-3</v>
      </c>
      <c r="I242" s="19">
        <f t="shared" si="39"/>
        <v>-1.1609581039077512E-3</v>
      </c>
      <c r="J242" s="19">
        <f t="shared" si="39"/>
        <v>-9.3402627385059283E-4</v>
      </c>
      <c r="K242" s="19">
        <f t="shared" si="39"/>
        <v>-8.8634423129494886E-4</v>
      </c>
      <c r="L242" s="19">
        <f t="shared" si="39"/>
        <v>-7.4045170183437603E-4</v>
      </c>
      <c r="M242" s="19">
        <f t="shared" si="39"/>
        <v>-9.7866632659103026E-4</v>
      </c>
      <c r="N242" s="19">
        <f t="shared" si="39"/>
        <v>-9.4679027585812018E-4</v>
      </c>
      <c r="O242" s="19">
        <f t="shared" si="39"/>
        <v>-6.5018342192388464E-4</v>
      </c>
      <c r="P242" s="19">
        <f t="shared" si="39"/>
        <v>-1.3280725176125123E-3</v>
      </c>
      <c r="Q242" s="19">
        <f t="shared" si="39"/>
        <v>-1.2177368614896785E-3</v>
      </c>
      <c r="R242" s="19">
        <f t="shared" si="39"/>
        <v>-9.9472675206503983E-4</v>
      </c>
      <c r="S242" s="19">
        <f t="shared" si="39"/>
        <v>-1.3460569745061682E-3</v>
      </c>
      <c r="T242" s="19">
        <f t="shared" si="39"/>
        <v>-6.4462039225470099E-4</v>
      </c>
      <c r="U242" s="19">
        <f t="shared" si="39"/>
        <v>-8.919300425133561E-4</v>
      </c>
      <c r="V242" s="19">
        <f t="shared" si="39"/>
        <v>-2.4189030485902976E-3</v>
      </c>
      <c r="W242" s="19">
        <f t="shared" si="39"/>
        <v>-1.4321829698995317E-3</v>
      </c>
      <c r="X242" s="19">
        <f t="shared" si="39"/>
        <v>-1.8589056036819652E-3</v>
      </c>
      <c r="Y242" s="19">
        <f t="shared" si="39"/>
        <v>-7.9614835932940227E-4</v>
      </c>
      <c r="Z242" s="19">
        <f t="shared" si="39"/>
        <v>-1.1767632596247502E-3</v>
      </c>
      <c r="AA242" s="19">
        <f t="shared" si="39"/>
        <v>-1.6248733865701723E-3</v>
      </c>
      <c r="AB242" s="19">
        <f t="shared" si="39"/>
        <v>-1.3780760101813482E-3</v>
      </c>
      <c r="AC242" s="19">
        <f t="shared" si="39"/>
        <v>-8.5443659767939272E-4</v>
      </c>
      <c r="AD242" s="19">
        <f t="shared" si="39"/>
        <v>-3.0854345051831682E-4</v>
      </c>
      <c r="AE242" s="19">
        <f t="shared" si="39"/>
        <v>-8.8137388001841791E-4</v>
      </c>
      <c r="AF242" s="19">
        <f t="shared" si="39"/>
        <v>-4.8992770423320639E-4</v>
      </c>
      <c r="AG242" s="19">
        <f t="shared" si="39"/>
        <v>-1.1696761043877696E-3</v>
      </c>
      <c r="AH242" s="19">
        <f t="shared" si="39"/>
        <v>-2.4772127202565223E-3</v>
      </c>
      <c r="AI242" s="19">
        <f t="shared" si="39"/>
        <v>-1.2560364489443781E-3</v>
      </c>
      <c r="AJ242" s="19">
        <f t="shared" si="39"/>
        <v>-2.3206911732171842E-3</v>
      </c>
      <c r="AK242" s="19">
        <f t="shared" si="39"/>
        <v>-1.3913351965344984E-3</v>
      </c>
      <c r="AL242" s="19">
        <f t="shared" si="39"/>
        <v>0.95383712808957932</v>
      </c>
      <c r="AM242" s="19">
        <f t="shared" si="39"/>
        <v>-7.8776073566982907E-3</v>
      </c>
      <c r="AN242" s="19">
        <f t="shared" si="39"/>
        <v>-6.9035639551994861E-3</v>
      </c>
      <c r="AO242" s="19">
        <f t="shared" si="39"/>
        <v>-5.8076530665295825E-4</v>
      </c>
      <c r="AP242" s="19">
        <f t="shared" si="39"/>
        <v>-1.4028645634912838E-3</v>
      </c>
      <c r="AQ242" s="19">
        <f t="shared" si="39"/>
        <v>-2.0516328541651057E-3</v>
      </c>
      <c r="AR242" s="19">
        <f t="shared" si="39"/>
        <v>-9.4079600161699325E-4</v>
      </c>
      <c r="AS242" s="19">
        <f t="shared" si="39"/>
        <v>-1.1505778884417315E-3</v>
      </c>
      <c r="AT242" s="19">
        <f t="shared" si="39"/>
        <v>-2.4460062789156173E-3</v>
      </c>
      <c r="AU242" s="19">
        <f t="shared" si="39"/>
        <v>-2.2252798053145869E-3</v>
      </c>
      <c r="AV242" s="19">
        <f t="shared" si="39"/>
        <v>-5.0547248713343736E-3</v>
      </c>
      <c r="AW242" s="19">
        <f t="shared" si="32"/>
        <v>-1.0998755739314592E-4</v>
      </c>
      <c r="AX242" s="19">
        <f t="shared" si="38"/>
        <v>-2.3588722287780227E-3</v>
      </c>
      <c r="AY242" s="19">
        <f t="shared" si="38"/>
        <v>-2.8916634720697119E-3</v>
      </c>
      <c r="AZ242" s="19">
        <f t="shared" si="38"/>
        <v>-3.3274594329138038E-3</v>
      </c>
      <c r="BA242" s="19">
        <f t="shared" si="38"/>
        <v>-1.856769378530583E-3</v>
      </c>
      <c r="BB242" s="19">
        <f t="shared" si="38"/>
        <v>-2.5288936009067154E-3</v>
      </c>
      <c r="BC242" s="19">
        <f t="shared" si="38"/>
        <v>-2.7240924601302876E-3</v>
      </c>
      <c r="BD242" s="19">
        <f t="shared" si="38"/>
        <v>-9.7349693671779612E-4</v>
      </c>
      <c r="BE242" s="19">
        <f t="shared" si="38"/>
        <v>-7.3015054464321827E-2</v>
      </c>
      <c r="BF242" s="19">
        <f t="shared" si="38"/>
        <v>-1.6634728564582978E-3</v>
      </c>
      <c r="BG242" s="19">
        <f t="shared" si="38"/>
        <v>-2.0542507353012367E-3</v>
      </c>
      <c r="BH242" s="19">
        <f t="shared" si="38"/>
        <v>-9.4592765589781907E-4</v>
      </c>
      <c r="BI242" s="19">
        <f t="shared" si="38"/>
        <v>-6.5935752584647743E-4</v>
      </c>
      <c r="BJ242" s="19">
        <f t="shared" si="38"/>
        <v>-9.9502213768922843E-4</v>
      </c>
      <c r="BK242" s="19">
        <f t="shared" si="38"/>
        <v>-2.1197293464822221E-3</v>
      </c>
      <c r="BL242" s="19">
        <f t="shared" si="38"/>
        <v>-1.9675734495177609E-3</v>
      </c>
      <c r="BM242" s="19">
        <f t="shared" si="38"/>
        <v>-6.4523454210772954E-3</v>
      </c>
      <c r="BN242" s="19">
        <f t="shared" si="38"/>
        <v>-1.070189419578227E-3</v>
      </c>
      <c r="BO242" s="19">
        <f t="shared" si="38"/>
        <v>-6.2284314546331206E-4</v>
      </c>
      <c r="BP242" s="19">
        <f t="shared" si="38"/>
        <v>0</v>
      </c>
      <c r="BQ242" s="19" t="e">
        <f t="shared" si="38"/>
        <v>#DIV/0!</v>
      </c>
    </row>
    <row r="243" spans="5:69" x14ac:dyDescent="0.35">
      <c r="E243" t="str">
        <f t="shared" si="40"/>
        <v>ISIC 52</v>
      </c>
      <c r="F243" s="19">
        <f t="shared" si="41"/>
        <v>-2.2665684516393896E-3</v>
      </c>
      <c r="G243" s="19">
        <f t="shared" si="39"/>
        <v>-3.2658523505372239E-3</v>
      </c>
      <c r="H243" s="19">
        <f t="shared" si="39"/>
        <v>-2.8027919685206029E-2</v>
      </c>
      <c r="I243" s="19">
        <f t="shared" si="39"/>
        <v>-1.9393135940812923E-2</v>
      </c>
      <c r="J243" s="19">
        <f t="shared" si="39"/>
        <v>-1.5122359774995844E-2</v>
      </c>
      <c r="K243" s="19">
        <f t="shared" si="39"/>
        <v>-6.1628461781234401E-3</v>
      </c>
      <c r="L243" s="19">
        <f t="shared" si="39"/>
        <v>-1.3768635351500372E-2</v>
      </c>
      <c r="M243" s="19">
        <f t="shared" si="39"/>
        <v>-1.8485033888638383E-2</v>
      </c>
      <c r="N243" s="19">
        <f t="shared" si="39"/>
        <v>-8.1485368176395633E-3</v>
      </c>
      <c r="O243" s="19">
        <f t="shared" si="39"/>
        <v>-1.3383741570383845E-2</v>
      </c>
      <c r="P243" s="19">
        <f t="shared" si="39"/>
        <v>-1.1480680602653739E-2</v>
      </c>
      <c r="Q243" s="19">
        <f t="shared" si="39"/>
        <v>-5.0210580340256843E-3</v>
      </c>
      <c r="R243" s="19">
        <f t="shared" si="39"/>
        <v>-8.9517715409226234E-3</v>
      </c>
      <c r="S243" s="19">
        <f t="shared" si="39"/>
        <v>-1.6263919254999128E-2</v>
      </c>
      <c r="T243" s="19">
        <f t="shared" si="39"/>
        <v>-1.056076372397839E-2</v>
      </c>
      <c r="U243" s="19">
        <f t="shared" si="39"/>
        <v>-5.8307085133039891E-3</v>
      </c>
      <c r="V243" s="19">
        <f t="shared" si="39"/>
        <v>-5.4950239110155685E-3</v>
      </c>
      <c r="W243" s="19">
        <f t="shared" si="39"/>
        <v>-7.7266227114061751E-3</v>
      </c>
      <c r="X243" s="19">
        <f t="shared" si="39"/>
        <v>-8.9181551800237274E-3</v>
      </c>
      <c r="Y243" s="19">
        <f t="shared" si="39"/>
        <v>-8.9843897112040112E-3</v>
      </c>
      <c r="Z243" s="19">
        <f t="shared" si="39"/>
        <v>-5.7423161245530136E-3</v>
      </c>
      <c r="AA243" s="19">
        <f t="shared" si="39"/>
        <v>-6.5405634158860939E-3</v>
      </c>
      <c r="AB243" s="19">
        <f t="shared" si="39"/>
        <v>-5.0406196471881907E-3</v>
      </c>
      <c r="AC243" s="19">
        <f t="shared" si="39"/>
        <v>-5.6630247177979452E-3</v>
      </c>
      <c r="AD243" s="19">
        <f t="shared" si="39"/>
        <v>-3.8065756490632224E-3</v>
      </c>
      <c r="AE243" s="19">
        <f t="shared" si="39"/>
        <v>-7.2071872920842954E-3</v>
      </c>
      <c r="AF243" s="19">
        <f t="shared" si="39"/>
        <v>-4.181509883630358E-3</v>
      </c>
      <c r="AG243" s="19">
        <f t="shared" si="39"/>
        <v>-1.3741208877864355E-2</v>
      </c>
      <c r="AH243" s="19">
        <f t="shared" si="39"/>
        <v>-5.5802354207874071E-2</v>
      </c>
      <c r="AI243" s="19">
        <f t="shared" si="39"/>
        <v>-1.4117441470239141E-2</v>
      </c>
      <c r="AJ243" s="19">
        <f t="shared" si="39"/>
        <v>-0.10988775826522787</v>
      </c>
      <c r="AK243" s="19">
        <f t="shared" si="39"/>
        <v>-0.31163678856164106</v>
      </c>
      <c r="AL243" s="19">
        <f t="shared" si="39"/>
        <v>-0.15434171982240771</v>
      </c>
      <c r="AM243" s="19">
        <f t="shared" si="39"/>
        <v>0.79467872960088415</v>
      </c>
      <c r="AN243" s="19">
        <f t="shared" si="39"/>
        <v>-0.11837039346145413</v>
      </c>
      <c r="AO243" s="19">
        <f t="shared" si="39"/>
        <v>-3.173666832949834E-3</v>
      </c>
      <c r="AP243" s="19">
        <f t="shared" si="39"/>
        <v>-8.8124321733219092E-3</v>
      </c>
      <c r="AQ243" s="19">
        <f t="shared" si="39"/>
        <v>-2.9739531338504517E-3</v>
      </c>
      <c r="AR243" s="19">
        <f t="shared" si="39"/>
        <v>-3.3971555620888614E-3</v>
      </c>
      <c r="AS243" s="19">
        <f t="shared" si="39"/>
        <v>-2.2600906895335667E-3</v>
      </c>
      <c r="AT243" s="19">
        <f t="shared" si="39"/>
        <v>-3.084360769761423E-4</v>
      </c>
      <c r="AU243" s="19">
        <f t="shared" si="39"/>
        <v>-5.5839260357883308E-4</v>
      </c>
      <c r="AV243" s="19">
        <f t="shared" si="39"/>
        <v>-1.02173908844886E-3</v>
      </c>
      <c r="AW243" s="19">
        <f t="shared" si="32"/>
        <v>-5.40239035693097E-4</v>
      </c>
      <c r="AX243" s="19">
        <f t="shared" si="38"/>
        <v>-3.9312094700864149E-3</v>
      </c>
      <c r="AY243" s="19">
        <f t="shared" si="38"/>
        <v>-3.8987736985183754E-3</v>
      </c>
      <c r="AZ243" s="19">
        <f t="shared" si="38"/>
        <v>-2.4746284735038164E-3</v>
      </c>
      <c r="BA243" s="19">
        <f t="shared" si="38"/>
        <v>-2.8340896993812492E-3</v>
      </c>
      <c r="BB243" s="19">
        <f t="shared" si="38"/>
        <v>-7.5071678968654382E-3</v>
      </c>
      <c r="BC243" s="19">
        <f t="shared" si="38"/>
        <v>-6.5045463818960798E-3</v>
      </c>
      <c r="BD243" s="19">
        <f t="shared" si="38"/>
        <v>-1.5541843065614335E-3</v>
      </c>
      <c r="BE243" s="19">
        <f t="shared" si="38"/>
        <v>-8.4646761640959096E-3</v>
      </c>
      <c r="BF243" s="19">
        <f t="shared" si="38"/>
        <v>-5.5053106540499282E-3</v>
      </c>
      <c r="BG243" s="19">
        <f t="shared" si="38"/>
        <v>-2.1144760211746151E-3</v>
      </c>
      <c r="BH243" s="19">
        <f t="shared" si="38"/>
        <v>-6.6735453667616964E-4</v>
      </c>
      <c r="BI243" s="19">
        <f t="shared" si="38"/>
        <v>-5.6826790085228547E-4</v>
      </c>
      <c r="BJ243" s="19">
        <f t="shared" si="38"/>
        <v>-4.2292139268896315E-4</v>
      </c>
      <c r="BK243" s="19">
        <f t="shared" si="38"/>
        <v>-2.6401632100893509E-3</v>
      </c>
      <c r="BL243" s="19">
        <f t="shared" si="38"/>
        <v>-2.9339570792496889E-3</v>
      </c>
      <c r="BM243" s="19">
        <f t="shared" si="38"/>
        <v>-1.3376306855953641E-3</v>
      </c>
      <c r="BN243" s="19">
        <f t="shared" si="38"/>
        <v>-5.216284886792915E-3</v>
      </c>
      <c r="BO243" s="19">
        <f t="shared" si="38"/>
        <v>-1.7134005544796409E-3</v>
      </c>
      <c r="BP243" s="19">
        <f t="shared" si="38"/>
        <v>0</v>
      </c>
      <c r="BQ243" s="19" t="e">
        <f t="shared" si="38"/>
        <v>#DIV/0!</v>
      </c>
    </row>
    <row r="244" spans="5:69" x14ac:dyDescent="0.35">
      <c r="E244" t="str">
        <f t="shared" si="40"/>
        <v>ISIC 53</v>
      </c>
      <c r="F244" s="19">
        <f t="shared" si="41"/>
        <v>-3.0884278096247756E-4</v>
      </c>
      <c r="G244" s="19">
        <f t="shared" si="39"/>
        <v>-6.0885895078895938E-4</v>
      </c>
      <c r="H244" s="19">
        <f t="shared" si="39"/>
        <v>-5.1952550004329384E-4</v>
      </c>
      <c r="I244" s="19">
        <f t="shared" si="39"/>
        <v>-8.811676455071566E-4</v>
      </c>
      <c r="J244" s="19">
        <f t="shared" si="39"/>
        <v>-8.1467415159668978E-4</v>
      </c>
      <c r="K244" s="19">
        <f t="shared" si="39"/>
        <v>-1.3011566196253115E-3</v>
      </c>
      <c r="L244" s="19">
        <f t="shared" si="39"/>
        <v>-6.7369313964584876E-4</v>
      </c>
      <c r="M244" s="19">
        <f t="shared" si="39"/>
        <v>-8.1381567394438648E-4</v>
      </c>
      <c r="N244" s="19">
        <f t="shared" si="39"/>
        <v>-4.4556951661695763E-3</v>
      </c>
      <c r="O244" s="19">
        <f t="shared" si="39"/>
        <v>-6.2394980771885561E-4</v>
      </c>
      <c r="P244" s="19">
        <f t="shared" si="39"/>
        <v>-3.2134741955634153E-3</v>
      </c>
      <c r="Q244" s="19">
        <f t="shared" si="39"/>
        <v>-3.0677666518901334E-3</v>
      </c>
      <c r="R244" s="19">
        <f t="shared" si="39"/>
        <v>-1.5328015021477798E-3</v>
      </c>
      <c r="S244" s="19">
        <f t="shared" si="39"/>
        <v>-9.6226340614517802E-4</v>
      </c>
      <c r="T244" s="19">
        <f t="shared" si="39"/>
        <v>-6.6573228232060216E-4</v>
      </c>
      <c r="U244" s="19">
        <f t="shared" si="39"/>
        <v>-1.5747753278212812E-3</v>
      </c>
      <c r="V244" s="19">
        <f t="shared" si="39"/>
        <v>-3.5915746957091285E-3</v>
      </c>
      <c r="W244" s="19">
        <f t="shared" si="39"/>
        <v>-4.4759505689165322E-3</v>
      </c>
      <c r="X244" s="19">
        <f t="shared" si="39"/>
        <v>-4.2387680786404964E-3</v>
      </c>
      <c r="Y244" s="19">
        <f t="shared" si="39"/>
        <v>-1.4884546198891465E-3</v>
      </c>
      <c r="Z244" s="19">
        <f t="shared" si="39"/>
        <v>-4.6278508572372251E-4</v>
      </c>
      <c r="AA244" s="19">
        <f t="shared" si="39"/>
        <v>-2.8068891246437687E-3</v>
      </c>
      <c r="AB244" s="19">
        <f t="shared" si="39"/>
        <v>-1.9985146000073505E-3</v>
      </c>
      <c r="AC244" s="19">
        <f t="shared" si="39"/>
        <v>-2.2724261441650993E-3</v>
      </c>
      <c r="AD244" s="19">
        <f t="shared" si="39"/>
        <v>-4.9748785913190895E-3</v>
      </c>
      <c r="AE244" s="19">
        <f t="shared" si="39"/>
        <v>-3.7897405427671487E-3</v>
      </c>
      <c r="AF244" s="19">
        <f t="shared" si="39"/>
        <v>-6.8264107478052454E-4</v>
      </c>
      <c r="AG244" s="19">
        <f t="shared" si="39"/>
        <v>-2.8288948911243299E-3</v>
      </c>
      <c r="AH244" s="19">
        <f t="shared" si="39"/>
        <v>-6.1903995793328864E-3</v>
      </c>
      <c r="AI244" s="19">
        <f t="shared" si="39"/>
        <v>-1.6486688647854877E-2</v>
      </c>
      <c r="AJ244" s="19">
        <f t="shared" si="39"/>
        <v>-3.312615872075108E-3</v>
      </c>
      <c r="AK244" s="19">
        <f t="shared" si="39"/>
        <v>-9.4624564090928763E-4</v>
      </c>
      <c r="AL244" s="19">
        <f t="shared" si="39"/>
        <v>-2.1161487533613551E-3</v>
      </c>
      <c r="AM244" s="19">
        <f t="shared" si="39"/>
        <v>-3.3373590038803637E-3</v>
      </c>
      <c r="AN244" s="19">
        <f t="shared" si="39"/>
        <v>0.92426003825037195</v>
      </c>
      <c r="AO244" s="19">
        <f t="shared" si="39"/>
        <v>-2.6944635989916161E-3</v>
      </c>
      <c r="AP244" s="19">
        <f t="shared" si="39"/>
        <v>-1.1724959383508593E-2</v>
      </c>
      <c r="AQ244" s="19">
        <f t="shared" si="39"/>
        <v>-3.4127542383465114E-3</v>
      </c>
      <c r="AR244" s="19">
        <f t="shared" si="39"/>
        <v>-1.430277194049198E-2</v>
      </c>
      <c r="AS244" s="19">
        <f t="shared" si="39"/>
        <v>-2.3575815313411261E-3</v>
      </c>
      <c r="AT244" s="19">
        <f t="shared" si="39"/>
        <v>-3.8589960421230637E-3</v>
      </c>
      <c r="AU244" s="19">
        <f t="shared" si="39"/>
        <v>-5.2021927966879348E-3</v>
      </c>
      <c r="AV244" s="19">
        <f t="shared" si="39"/>
        <v>-6.8204101892145978E-3</v>
      </c>
      <c r="AW244" s="19">
        <f t="shared" si="32"/>
        <v>-4.5079642068513777E-4</v>
      </c>
      <c r="AX244" s="19">
        <f t="shared" si="38"/>
        <v>-4.0227544037135313E-3</v>
      </c>
      <c r="AY244" s="19">
        <f t="shared" si="38"/>
        <v>-3.0872589680128798E-3</v>
      </c>
      <c r="AZ244" s="19">
        <f t="shared" si="38"/>
        <v>-2.5818384298667901E-3</v>
      </c>
      <c r="BA244" s="19">
        <f t="shared" si="38"/>
        <v>-4.0168168219325328E-3</v>
      </c>
      <c r="BB244" s="19">
        <f t="shared" si="38"/>
        <v>-5.2869376485657925E-3</v>
      </c>
      <c r="BC244" s="19">
        <f t="shared" si="38"/>
        <v>-2.5394405857364745E-3</v>
      </c>
      <c r="BD244" s="19">
        <f t="shared" si="38"/>
        <v>-5.8884484782430893E-3</v>
      </c>
      <c r="BE244" s="19">
        <f t="shared" si="38"/>
        <v>-3.1996018094035622E-3</v>
      </c>
      <c r="BF244" s="19">
        <f t="shared" si="38"/>
        <v>-4.2084544196207873E-3</v>
      </c>
      <c r="BG244" s="19">
        <f t="shared" si="38"/>
        <v>-6.5481120054872357E-3</v>
      </c>
      <c r="BH244" s="19">
        <f t="shared" si="38"/>
        <v>-1.4636571847467781E-3</v>
      </c>
      <c r="BI244" s="19">
        <f t="shared" si="38"/>
        <v>-1.2255409159759349E-3</v>
      </c>
      <c r="BJ244" s="19">
        <f t="shared" si="38"/>
        <v>-2.9032574267248154E-3</v>
      </c>
      <c r="BK244" s="19">
        <f t="shared" si="38"/>
        <v>-4.6234570610665226E-3</v>
      </c>
      <c r="BL244" s="19">
        <f t="shared" si="38"/>
        <v>-3.0876028184646217E-3</v>
      </c>
      <c r="BM244" s="19">
        <f t="shared" si="38"/>
        <v>-5.3197687901245568E-3</v>
      </c>
      <c r="BN244" s="19">
        <f t="shared" si="38"/>
        <v>-1.8686849938908377E-3</v>
      </c>
      <c r="BO244" s="19">
        <f t="shared" si="38"/>
        <v>-1.5446482623751054E-3</v>
      </c>
      <c r="BP244" s="19">
        <f t="shared" si="38"/>
        <v>0</v>
      </c>
      <c r="BQ244" s="19" t="e">
        <f t="shared" si="38"/>
        <v>#DIV/0!</v>
      </c>
    </row>
    <row r="245" spans="5:69" x14ac:dyDescent="0.35">
      <c r="E245" t="str">
        <f t="shared" si="40"/>
        <v>ISIC 55-56</v>
      </c>
      <c r="F245" s="19">
        <f t="shared" si="41"/>
        <v>-8.3284267384995682E-4</v>
      </c>
      <c r="G245" s="19">
        <f t="shared" si="39"/>
        <v>-1.0012535830680762E-3</v>
      </c>
      <c r="H245" s="19">
        <f t="shared" si="39"/>
        <v>-9.3322173155924995E-4</v>
      </c>
      <c r="I245" s="19">
        <f t="shared" si="39"/>
        <v>-3.1224926406327779E-3</v>
      </c>
      <c r="J245" s="19">
        <f t="shared" si="39"/>
        <v>-1.5519612581559445E-3</v>
      </c>
      <c r="K245" s="19">
        <f t="shared" si="39"/>
        <v>-3.5887899135547217E-3</v>
      </c>
      <c r="L245" s="19">
        <f t="shared" si="39"/>
        <v>-3.0722510868412684E-3</v>
      </c>
      <c r="M245" s="19">
        <f t="shared" si="39"/>
        <v>-1.0278811415407956E-3</v>
      </c>
      <c r="N245" s="19">
        <f t="shared" si="39"/>
        <v>-2.8967965407718649E-3</v>
      </c>
      <c r="O245" s="19">
        <f t="shared" si="39"/>
        <v>-1.2320866676571263E-3</v>
      </c>
      <c r="P245" s="19">
        <f t="shared" si="39"/>
        <v>-2.9727723055080388E-3</v>
      </c>
      <c r="Q245" s="19">
        <f t="shared" si="39"/>
        <v>-2.4375381122062113E-3</v>
      </c>
      <c r="R245" s="19">
        <f t="shared" si="39"/>
        <v>-3.6919850900602133E-3</v>
      </c>
      <c r="S245" s="19">
        <f t="shared" si="39"/>
        <v>-3.2613188359875167E-3</v>
      </c>
      <c r="T245" s="19">
        <f t="shared" si="39"/>
        <v>-3.3040860873608199E-3</v>
      </c>
      <c r="U245" s="19">
        <f t="shared" si="39"/>
        <v>-3.6266018356890199E-3</v>
      </c>
      <c r="V245" s="19">
        <f t="shared" si="39"/>
        <v>-2.3919993953923743E-3</v>
      </c>
      <c r="W245" s="19">
        <f t="shared" si="39"/>
        <v>-3.5517462547841883E-3</v>
      </c>
      <c r="X245" s="19">
        <f t="shared" si="39"/>
        <v>-4.2601605263113502E-3</v>
      </c>
      <c r="Y245" s="19">
        <f t="shared" si="39"/>
        <v>-1.1316766200359489E-3</v>
      </c>
      <c r="Z245" s="19">
        <f t="shared" si="39"/>
        <v>-2.7542769177881358E-3</v>
      </c>
      <c r="AA245" s="19">
        <f t="shared" si="39"/>
        <v>-3.5285738515159434E-3</v>
      </c>
      <c r="AB245" s="19">
        <f t="shared" si="39"/>
        <v>-6.032351867538757E-3</v>
      </c>
      <c r="AC245" s="19">
        <f t="shared" si="39"/>
        <v>-3.9752113464177428E-3</v>
      </c>
      <c r="AD245" s="19">
        <f t="shared" si="39"/>
        <v>-4.2378126241864773E-3</v>
      </c>
      <c r="AE245" s="19">
        <f t="shared" si="39"/>
        <v>-3.1166463041820912E-3</v>
      </c>
      <c r="AF245" s="19">
        <f t="shared" si="39"/>
        <v>-4.1223101709057719E-3</v>
      </c>
      <c r="AG245" s="19">
        <f t="shared" si="39"/>
        <v>-5.5273089759220132E-3</v>
      </c>
      <c r="AH245" s="19">
        <f t="shared" si="39"/>
        <v>-8.699393934646615E-3</v>
      </c>
      <c r="AI245" s="19">
        <f t="shared" si="39"/>
        <v>-5.5596737123866299E-3</v>
      </c>
      <c r="AJ245" s="19">
        <f t="shared" si="39"/>
        <v>-6.1083119624026558E-3</v>
      </c>
      <c r="AK245" s="19">
        <f t="shared" si="39"/>
        <v>-7.2959440619971231E-3</v>
      </c>
      <c r="AL245" s="19">
        <f t="shared" si="39"/>
        <v>-2.0516254845632981E-2</v>
      </c>
      <c r="AM245" s="19">
        <f t="shared" si="39"/>
        <v>-4.6675036790515849E-3</v>
      </c>
      <c r="AN245" s="19">
        <f t="shared" si="39"/>
        <v>-2.72566769868578E-3</v>
      </c>
      <c r="AO245" s="19">
        <f t="shared" si="39"/>
        <v>0.99232206285131752</v>
      </c>
      <c r="AP245" s="19">
        <f t="shared" si="39"/>
        <v>-3.772354266558686E-3</v>
      </c>
      <c r="AQ245" s="19">
        <f t="shared" si="39"/>
        <v>-1.028386708983659E-2</v>
      </c>
      <c r="AR245" s="19">
        <f t="shared" si="39"/>
        <v>-4.1663632020473001E-3</v>
      </c>
      <c r="AS245" s="19">
        <f t="shared" si="39"/>
        <v>-5.6342655766752781E-3</v>
      </c>
      <c r="AT245" s="19">
        <f t="shared" si="39"/>
        <v>-3.1778887348560291E-3</v>
      </c>
      <c r="AU245" s="19">
        <f t="shared" si="39"/>
        <v>-2.905000175855869E-3</v>
      </c>
      <c r="AV245" s="19">
        <f t="shared" si="39"/>
        <v>-9.0889445738331354E-3</v>
      </c>
      <c r="AW245" s="19">
        <f t="shared" si="32"/>
        <v>-1.0795485810130732E-3</v>
      </c>
      <c r="AX245" s="19">
        <f t="shared" si="38"/>
        <v>-7.0607459876909475E-3</v>
      </c>
      <c r="AY245" s="19">
        <f t="shared" si="38"/>
        <v>-8.2001443006742419E-3</v>
      </c>
      <c r="AZ245" s="19">
        <f t="shared" si="38"/>
        <v>-6.9192623428230814E-3</v>
      </c>
      <c r="BA245" s="19">
        <f t="shared" si="38"/>
        <v>-4.6035529971252057E-3</v>
      </c>
      <c r="BB245" s="19">
        <f t="shared" si="38"/>
        <v>-6.0617573865813061E-3</v>
      </c>
      <c r="BC245" s="19">
        <f t="shared" si="38"/>
        <v>-7.7688798586353983E-3</v>
      </c>
      <c r="BD245" s="19">
        <f t="shared" si="38"/>
        <v>-3.8107786291415101E-3</v>
      </c>
      <c r="BE245" s="19">
        <f t="shared" si="38"/>
        <v>-0.12686416132366107</v>
      </c>
      <c r="BF245" s="19">
        <f t="shared" si="38"/>
        <v>-1.0451377423775117E-2</v>
      </c>
      <c r="BG245" s="19">
        <f t="shared" si="38"/>
        <v>-4.4625086387850166E-3</v>
      </c>
      <c r="BH245" s="19">
        <f t="shared" si="38"/>
        <v>-5.7608856485594721E-3</v>
      </c>
      <c r="BI245" s="19">
        <f t="shared" si="38"/>
        <v>-5.0983172874529805E-3</v>
      </c>
      <c r="BJ245" s="19">
        <f t="shared" si="38"/>
        <v>-1.065434081884079E-2</v>
      </c>
      <c r="BK245" s="19">
        <f t="shared" si="38"/>
        <v>-7.3089719119211506E-3</v>
      </c>
      <c r="BL245" s="19">
        <f t="shared" si="38"/>
        <v>-9.0748016180694502E-3</v>
      </c>
      <c r="BM245" s="19">
        <f t="shared" si="38"/>
        <v>-1.5492843721547399E-2</v>
      </c>
      <c r="BN245" s="19">
        <f t="shared" si="38"/>
        <v>-3.2544025855144529E-3</v>
      </c>
      <c r="BO245" s="19">
        <f t="shared" si="38"/>
        <v>-8.4379569019653235E-3</v>
      </c>
      <c r="BP245" s="19">
        <f t="shared" si="38"/>
        <v>0</v>
      </c>
      <c r="BQ245" s="19" t="e">
        <f t="shared" si="38"/>
        <v>#DIV/0!</v>
      </c>
    </row>
    <row r="246" spans="5:69" x14ac:dyDescent="0.35">
      <c r="E246" t="str">
        <f t="shared" si="40"/>
        <v>ISIC 58</v>
      </c>
      <c r="F246" s="19">
        <f t="shared" si="41"/>
        <v>-6.1499011514167738E-4</v>
      </c>
      <c r="G246" s="19">
        <f t="shared" si="39"/>
        <v>-7.5274405662197237E-4</v>
      </c>
      <c r="H246" s="19">
        <f t="shared" si="39"/>
        <v>-3.1989301623036148E-4</v>
      </c>
      <c r="I246" s="19">
        <f t="shared" si="39"/>
        <v>-3.7706683112461534E-3</v>
      </c>
      <c r="J246" s="19">
        <f t="shared" si="39"/>
        <v>-9.6132897914116865E-4</v>
      </c>
      <c r="K246" s="19">
        <f t="shared" si="39"/>
        <v>-9.2169113780613161E-4</v>
      </c>
      <c r="L246" s="19">
        <f t="shared" si="39"/>
        <v>-8.7736189163397315E-4</v>
      </c>
      <c r="M246" s="19">
        <f t="shared" si="39"/>
        <v>-1.6398401644508614E-3</v>
      </c>
      <c r="N246" s="19">
        <f t="shared" si="39"/>
        <v>-1.3272489449912913E-2</v>
      </c>
      <c r="O246" s="19">
        <f t="shared" si="39"/>
        <v>-1.5776227336994064E-3</v>
      </c>
      <c r="P246" s="19">
        <f t="shared" si="39"/>
        <v>-1.5517973040145041E-3</v>
      </c>
      <c r="Q246" s="19">
        <f t="shared" si="39"/>
        <v>-3.6165571430942767E-3</v>
      </c>
      <c r="R246" s="19">
        <f t="shared" si="39"/>
        <v>-1.0986109479173257E-3</v>
      </c>
      <c r="S246" s="19">
        <f t="shared" si="39"/>
        <v>-1.2634023830464204E-3</v>
      </c>
      <c r="T246" s="19">
        <f t="shared" si="39"/>
        <v>-9.8945796893739257E-4</v>
      </c>
      <c r="U246" s="19">
        <f t="shared" si="39"/>
        <v>-1.1145041388933307E-3</v>
      </c>
      <c r="V246" s="19">
        <f t="shared" si="39"/>
        <v>-1.8884852395815996E-3</v>
      </c>
      <c r="W246" s="19">
        <f t="shared" si="39"/>
        <v>-2.0654013984583736E-3</v>
      </c>
      <c r="X246" s="19">
        <f t="shared" si="39"/>
        <v>-1.2419150574228023E-3</v>
      </c>
      <c r="Y246" s="19">
        <f t="shared" si="39"/>
        <v>-1.1827656013216621E-3</v>
      </c>
      <c r="Z246" s="19">
        <f t="shared" si="39"/>
        <v>-7.7227392832708141E-4</v>
      </c>
      <c r="AA246" s="19">
        <f t="shared" si="39"/>
        <v>-1.644686487301022E-3</v>
      </c>
      <c r="AB246" s="19">
        <f t="shared" si="39"/>
        <v>-1.1230124489055545E-3</v>
      </c>
      <c r="AC246" s="19">
        <f t="shared" si="39"/>
        <v>-1.0931421752025485E-3</v>
      </c>
      <c r="AD246" s="19">
        <f t="shared" si="39"/>
        <v>-1.5658806318680325E-3</v>
      </c>
      <c r="AE246" s="19">
        <f t="shared" si="39"/>
        <v>-3.8434414288317687E-3</v>
      </c>
      <c r="AF246" s="19">
        <f t="shared" si="39"/>
        <v>-5.1107243243040117E-4</v>
      </c>
      <c r="AG246" s="19">
        <f t="shared" si="39"/>
        <v>-2.7818152859027971E-3</v>
      </c>
      <c r="AH246" s="19">
        <f t="shared" si="39"/>
        <v>-2.7099502526279698E-3</v>
      </c>
      <c r="AI246" s="19">
        <f t="shared" si="39"/>
        <v>-2.5016432060488919E-3</v>
      </c>
      <c r="AJ246" s="19">
        <f t="shared" si="39"/>
        <v>-8.9984615322975879E-4</v>
      </c>
      <c r="AK246" s="19">
        <f t="shared" si="39"/>
        <v>-7.9419386822332711E-4</v>
      </c>
      <c r="AL246" s="19">
        <f t="shared" si="39"/>
        <v>-1.685546829676582E-3</v>
      </c>
      <c r="AM246" s="19">
        <f t="shared" si="39"/>
        <v>-1.2367009430448853E-3</v>
      </c>
      <c r="AN246" s="19">
        <f t="shared" ref="G246:AV252" si="42">AN178-AN110</f>
        <v>-2.1641273362725524E-3</v>
      </c>
      <c r="AO246" s="19">
        <f t="shared" si="42"/>
        <v>-1.8046669015088826E-3</v>
      </c>
      <c r="AP246" s="19">
        <f t="shared" si="42"/>
        <v>0.96630651233648623</v>
      </c>
      <c r="AQ246" s="19">
        <f t="shared" si="42"/>
        <v>-7.1024382225896359E-3</v>
      </c>
      <c r="AR246" s="19">
        <f t="shared" si="42"/>
        <v>-3.8747364869153849E-3</v>
      </c>
      <c r="AS246" s="19">
        <f t="shared" si="42"/>
        <v>-6.1172065001694328E-3</v>
      </c>
      <c r="AT246" s="19">
        <f t="shared" si="42"/>
        <v>-4.7572147778760961E-3</v>
      </c>
      <c r="AU246" s="19">
        <f t="shared" si="42"/>
        <v>-4.7215931321909843E-3</v>
      </c>
      <c r="AV246" s="19">
        <f t="shared" si="42"/>
        <v>-1.0595238529536925E-2</v>
      </c>
      <c r="AW246" s="19">
        <f t="shared" si="32"/>
        <v>-4.1127705413141678E-4</v>
      </c>
      <c r="AX246" s="19">
        <f t="shared" si="38"/>
        <v>-4.1910336975778196E-3</v>
      </c>
      <c r="AY246" s="19">
        <f t="shared" si="38"/>
        <v>-7.3366496875133308E-3</v>
      </c>
      <c r="AZ246" s="19">
        <f t="shared" si="38"/>
        <v>-1.1187487646312258E-2</v>
      </c>
      <c r="BA246" s="19">
        <f t="shared" si="38"/>
        <v>-4.4131094421034966E-2</v>
      </c>
      <c r="BB246" s="19">
        <f t="shared" si="38"/>
        <v>-1.1644904559126323E-2</v>
      </c>
      <c r="BC246" s="19">
        <f t="shared" si="38"/>
        <v>-2.3521975845971067E-3</v>
      </c>
      <c r="BD246" s="19">
        <f t="shared" si="38"/>
        <v>-2.4400665189746279E-3</v>
      </c>
      <c r="BE246" s="19">
        <f t="shared" si="38"/>
        <v>-3.1021919339581211E-3</v>
      </c>
      <c r="BF246" s="19">
        <f t="shared" si="38"/>
        <v>-5.247397329055054E-3</v>
      </c>
      <c r="BG246" s="19">
        <f t="shared" si="38"/>
        <v>-5.2347829927188354E-3</v>
      </c>
      <c r="BH246" s="19">
        <f t="shared" si="38"/>
        <v>-8.2801504919993388E-3</v>
      </c>
      <c r="BI246" s="19">
        <f t="shared" si="38"/>
        <v>-2.4122097828300835E-3</v>
      </c>
      <c r="BJ246" s="19">
        <f t="shared" si="38"/>
        <v>-3.8268853206363421E-3</v>
      </c>
      <c r="BK246" s="19">
        <f t="shared" si="38"/>
        <v>-1.4653400561167882E-2</v>
      </c>
      <c r="BL246" s="19">
        <f t="shared" si="38"/>
        <v>-6.3699778718088913E-3</v>
      </c>
      <c r="BM246" s="19">
        <f t="shared" si="38"/>
        <v>-1.1111652306787463E-2</v>
      </c>
      <c r="BN246" s="19">
        <f t="shared" si="38"/>
        <v>-1.1377179770497682E-3</v>
      </c>
      <c r="BO246" s="19">
        <f t="shared" si="38"/>
        <v>-1.5488927419331098E-3</v>
      </c>
      <c r="BP246" s="19">
        <f t="shared" si="38"/>
        <v>0</v>
      </c>
      <c r="BQ246" s="19" t="e">
        <f t="shared" si="38"/>
        <v>#DIV/0!</v>
      </c>
    </row>
    <row r="247" spans="5:69" x14ac:dyDescent="0.35">
      <c r="E247" t="str">
        <f t="shared" si="40"/>
        <v>ISIC 59-60</v>
      </c>
      <c r="F247" s="19">
        <f t="shared" si="41"/>
        <v>-1.806201255710411E-5</v>
      </c>
      <c r="G247" s="19">
        <f t="shared" si="42"/>
        <v>-1.3539630902870549E-4</v>
      </c>
      <c r="H247" s="19">
        <f t="shared" si="42"/>
        <v>-5.6121581794800251E-4</v>
      </c>
      <c r="I247" s="19">
        <f t="shared" si="42"/>
        <v>-2.3377009694733829E-4</v>
      </c>
      <c r="J247" s="19">
        <f t="shared" si="42"/>
        <v>-9.8741846129501922E-4</v>
      </c>
      <c r="K247" s="19">
        <f t="shared" si="42"/>
        <v>-4.3808586020473156E-4</v>
      </c>
      <c r="L247" s="19">
        <f t="shared" si="42"/>
        <v>-3.6772346516806279E-4</v>
      </c>
      <c r="M247" s="19">
        <f t="shared" si="42"/>
        <v>-2.8693881826752718E-4</v>
      </c>
      <c r="N247" s="19">
        <f t="shared" si="42"/>
        <v>-2.9243179057873137E-3</v>
      </c>
      <c r="O247" s="19">
        <f t="shared" si="42"/>
        <v>-1.6110681106997651E-4</v>
      </c>
      <c r="P247" s="19">
        <f t="shared" si="42"/>
        <v>-4.4594907121845681E-4</v>
      </c>
      <c r="Q247" s="19">
        <f t="shared" si="42"/>
        <v>-7.4056803733966124E-4</v>
      </c>
      <c r="R247" s="19">
        <f t="shared" si="42"/>
        <v>-1.9899919634939938E-4</v>
      </c>
      <c r="S247" s="19">
        <f t="shared" si="42"/>
        <v>-2.8390055327478673E-4</v>
      </c>
      <c r="T247" s="19">
        <f t="shared" si="42"/>
        <v>-1.210997288944194E-4</v>
      </c>
      <c r="U247" s="19">
        <f t="shared" si="42"/>
        <v>-2.2318088326325877E-4</v>
      </c>
      <c r="V247" s="19">
        <f t="shared" si="42"/>
        <v>-3.4621914361261435E-4</v>
      </c>
      <c r="W247" s="19">
        <f t="shared" si="42"/>
        <v>-2.5197551836703602E-4</v>
      </c>
      <c r="X247" s="19">
        <f t="shared" si="42"/>
        <v>-1.9963989781328568E-4</v>
      </c>
      <c r="Y247" s="19">
        <f t="shared" si="42"/>
        <v>-1.4058110560754243E-4</v>
      </c>
      <c r="Z247" s="19">
        <f t="shared" si="42"/>
        <v>-7.9997362735879257E-4</v>
      </c>
      <c r="AA247" s="19">
        <f t="shared" si="42"/>
        <v>-5.5108297761433242E-4</v>
      </c>
      <c r="AB247" s="19">
        <f t="shared" si="42"/>
        <v>-2.3775869645553527E-4</v>
      </c>
      <c r="AC247" s="19">
        <f t="shared" si="42"/>
        <v>-3.6600749858772623E-4</v>
      </c>
      <c r="AD247" s="19">
        <f t="shared" si="42"/>
        <v>-8.6355973365009257E-4</v>
      </c>
      <c r="AE247" s="19">
        <f t="shared" si="42"/>
        <v>-2.8538031118477311E-4</v>
      </c>
      <c r="AF247" s="19">
        <f t="shared" si="42"/>
        <v>-2.719249348195275E-4</v>
      </c>
      <c r="AG247" s="19">
        <f t="shared" si="42"/>
        <v>-1.3358749219156698E-3</v>
      </c>
      <c r="AH247" s="19">
        <f t="shared" si="42"/>
        <v>-1.8684702155384882E-3</v>
      </c>
      <c r="AI247" s="19">
        <f t="shared" si="42"/>
        <v>-2.494328714878044E-3</v>
      </c>
      <c r="AJ247" s="19">
        <f t="shared" si="42"/>
        <v>-2.1305514239460308E-4</v>
      </c>
      <c r="AK247" s="19">
        <f t="shared" si="42"/>
        <v>-6.5148651714717768E-4</v>
      </c>
      <c r="AL247" s="19">
        <f t="shared" si="42"/>
        <v>-8.6690052651557017E-4</v>
      </c>
      <c r="AM247" s="19">
        <f t="shared" si="42"/>
        <v>-5.1192128282820631E-4</v>
      </c>
      <c r="AN247" s="19">
        <f t="shared" si="42"/>
        <v>-6.722302277278225E-4</v>
      </c>
      <c r="AO247" s="19">
        <f t="shared" si="42"/>
        <v>-2.2912755271501865E-3</v>
      </c>
      <c r="AP247" s="19">
        <f t="shared" si="42"/>
        <v>-1.3008020670341389E-2</v>
      </c>
      <c r="AQ247" s="19">
        <f t="shared" si="42"/>
        <v>0.84221788738942349</v>
      </c>
      <c r="AR247" s="19">
        <f t="shared" si="42"/>
        <v>-1.3447068531776921E-2</v>
      </c>
      <c r="AS247" s="19">
        <f t="shared" si="42"/>
        <v>-6.3453695491762366E-3</v>
      </c>
      <c r="AT247" s="19">
        <f t="shared" si="42"/>
        <v>-3.4466368653030498E-4</v>
      </c>
      <c r="AU247" s="19">
        <f t="shared" si="42"/>
        <v>-6.2566706075668711E-4</v>
      </c>
      <c r="AV247" s="19">
        <f t="shared" si="42"/>
        <v>-4.0891023009489161E-4</v>
      </c>
      <c r="AW247" s="19">
        <f t="shared" si="32"/>
        <v>-2.8832791374206265E-4</v>
      </c>
      <c r="AX247" s="19">
        <f t="shared" si="38"/>
        <v>-3.7916470985213686E-3</v>
      </c>
      <c r="AY247" s="19">
        <f t="shared" si="38"/>
        <v>-3.847923813311992E-3</v>
      </c>
      <c r="AZ247" s="19">
        <f t="shared" si="38"/>
        <v>-4.03291411506771E-3</v>
      </c>
      <c r="BA247" s="19">
        <f t="shared" si="38"/>
        <v>-9.1709878126116667E-2</v>
      </c>
      <c r="BB247" s="19">
        <f t="shared" si="38"/>
        <v>-2.6927093467037635E-3</v>
      </c>
      <c r="BC247" s="19">
        <f t="shared" si="38"/>
        <v>-3.9681060481807744E-3</v>
      </c>
      <c r="BD247" s="19">
        <f t="shared" si="38"/>
        <v>-8.9703834519163934E-4</v>
      </c>
      <c r="BE247" s="19">
        <f t="shared" si="38"/>
        <v>-7.9964835639994474E-4</v>
      </c>
      <c r="BF247" s="19">
        <f t="shared" si="38"/>
        <v>-3.9740654386905662E-3</v>
      </c>
      <c r="BG247" s="19">
        <f t="shared" si="38"/>
        <v>-2.9429695444048692E-4</v>
      </c>
      <c r="BH247" s="19">
        <f t="shared" si="38"/>
        <v>-6.8810480747527472E-4</v>
      </c>
      <c r="BI247" s="19">
        <f t="shared" si="38"/>
        <v>-4.0087819621580957E-4</v>
      </c>
      <c r="BJ247" s="19">
        <f t="shared" si="38"/>
        <v>-4.6910722548506445E-4</v>
      </c>
      <c r="BK247" s="19">
        <f t="shared" si="38"/>
        <v>-5.2383365094281938E-3</v>
      </c>
      <c r="BL247" s="19">
        <f t="shared" si="38"/>
        <v>-7.1425684689389026E-3</v>
      </c>
      <c r="BM247" s="19">
        <f t="shared" si="38"/>
        <v>-3.4253253310995435E-3</v>
      </c>
      <c r="BN247" s="19">
        <f t="shared" si="38"/>
        <v>-1.0532085542491259E-3</v>
      </c>
      <c r="BO247" s="19">
        <f t="shared" si="38"/>
        <v>-1.2584197296006375E-3</v>
      </c>
      <c r="BP247" s="19">
        <f t="shared" si="38"/>
        <v>0</v>
      </c>
      <c r="BQ247" s="19" t="e">
        <f t="shared" si="38"/>
        <v>#DIV/0!</v>
      </c>
    </row>
    <row r="248" spans="5:69" x14ac:dyDescent="0.35">
      <c r="E248" t="str">
        <f t="shared" si="40"/>
        <v>ISIC 61</v>
      </c>
      <c r="F248" s="19">
        <f t="shared" si="41"/>
        <v>-9.8512282155943285E-4</v>
      </c>
      <c r="G248" s="19">
        <f t="shared" si="42"/>
        <v>-1.362876326931578E-3</v>
      </c>
      <c r="H248" s="19">
        <f t="shared" si="42"/>
        <v>-6.0218457265820676E-3</v>
      </c>
      <c r="I248" s="19">
        <f t="shared" si="42"/>
        <v>-3.8213574050207548E-3</v>
      </c>
      <c r="J248" s="19">
        <f t="shared" si="42"/>
        <v>-2.5297050426427194E-3</v>
      </c>
      <c r="K248" s="19">
        <f t="shared" si="42"/>
        <v>-3.3261541779658174E-3</v>
      </c>
      <c r="L248" s="19">
        <f t="shared" si="42"/>
        <v>-2.6566005725797903E-3</v>
      </c>
      <c r="M248" s="19">
        <f t="shared" si="42"/>
        <v>-2.9358724635392863E-3</v>
      </c>
      <c r="N248" s="19">
        <f t="shared" si="42"/>
        <v>-4.0991621058186802E-3</v>
      </c>
      <c r="O248" s="19">
        <f t="shared" si="42"/>
        <v>-1.498194098508644E-3</v>
      </c>
      <c r="P248" s="19">
        <f t="shared" si="42"/>
        <v>-2.8235152692220309E-3</v>
      </c>
      <c r="Q248" s="19">
        <f t="shared" si="42"/>
        <v>-2.9252816648448082E-3</v>
      </c>
      <c r="R248" s="19">
        <f t="shared" si="42"/>
        <v>-3.6778697624490365E-3</v>
      </c>
      <c r="S248" s="19">
        <f t="shared" si="42"/>
        <v>-4.8117100892450596E-3</v>
      </c>
      <c r="T248" s="19">
        <f t="shared" si="42"/>
        <v>-3.0335768197831841E-3</v>
      </c>
      <c r="U248" s="19">
        <f t="shared" si="42"/>
        <v>-3.055755406261088E-3</v>
      </c>
      <c r="V248" s="19">
        <f t="shared" si="42"/>
        <v>-2.6376606221340639E-3</v>
      </c>
      <c r="W248" s="19">
        <f t="shared" si="42"/>
        <v>-2.5702730338285863E-3</v>
      </c>
      <c r="X248" s="19">
        <f t="shared" si="42"/>
        <v>-2.9626216628771225E-3</v>
      </c>
      <c r="Y248" s="19">
        <f t="shared" si="42"/>
        <v>-1.4634669748203135E-3</v>
      </c>
      <c r="Z248" s="19">
        <f t="shared" si="42"/>
        <v>-2.2609484376948457E-3</v>
      </c>
      <c r="AA248" s="19">
        <f t="shared" si="42"/>
        <v>-3.1909048508693299E-3</v>
      </c>
      <c r="AB248" s="19">
        <f t="shared" si="42"/>
        <v>-2.2388098401661806E-3</v>
      </c>
      <c r="AC248" s="19">
        <f t="shared" si="42"/>
        <v>-4.5019716412347654E-3</v>
      </c>
      <c r="AD248" s="19">
        <f t="shared" si="42"/>
        <v>-8.0454740566532814E-3</v>
      </c>
      <c r="AE248" s="19">
        <f t="shared" si="42"/>
        <v>-3.9016713052873807E-3</v>
      </c>
      <c r="AF248" s="19">
        <f t="shared" si="42"/>
        <v>-1.8017712332998096E-3</v>
      </c>
      <c r="AG248" s="19">
        <f t="shared" si="42"/>
        <v>-5.0543116148652539E-3</v>
      </c>
      <c r="AH248" s="19">
        <f t="shared" si="42"/>
        <v>-6.9214789140083898E-3</v>
      </c>
      <c r="AI248" s="19">
        <f t="shared" si="42"/>
        <v>-6.8079595420664982E-3</v>
      </c>
      <c r="AJ248" s="19">
        <f t="shared" si="42"/>
        <v>-2.8354173136926415E-3</v>
      </c>
      <c r="AK248" s="19">
        <f t="shared" si="42"/>
        <v>-1.972492645776256E-3</v>
      </c>
      <c r="AL248" s="19">
        <f t="shared" si="42"/>
        <v>-2.5986909869069371E-3</v>
      </c>
      <c r="AM248" s="19">
        <f t="shared" si="42"/>
        <v>-3.8601283521623171E-3</v>
      </c>
      <c r="AN248" s="19">
        <f t="shared" si="42"/>
        <v>-2.05877530710257E-2</v>
      </c>
      <c r="AO248" s="19">
        <f t="shared" si="42"/>
        <v>-7.229555898829839E-3</v>
      </c>
      <c r="AP248" s="19">
        <f t="shared" si="42"/>
        <v>-1.2582595347505131E-2</v>
      </c>
      <c r="AQ248" s="19">
        <f t="shared" si="42"/>
        <v>-1.6574692472619248E-2</v>
      </c>
      <c r="AR248" s="19">
        <f t="shared" si="42"/>
        <v>0.82521446874759874</v>
      </c>
      <c r="AS248" s="19">
        <f t="shared" si="42"/>
        <v>-9.6799902342573404E-3</v>
      </c>
      <c r="AT248" s="19">
        <f t="shared" si="42"/>
        <v>-1.0200805049515798E-2</v>
      </c>
      <c r="AU248" s="19">
        <f t="shared" si="42"/>
        <v>-8.2600396627117295E-3</v>
      </c>
      <c r="AV248" s="19">
        <f t="shared" si="42"/>
        <v>-1.5295506579795864E-2</v>
      </c>
      <c r="AW248" s="19">
        <f t="shared" si="32"/>
        <v>-1.4839345858265256E-3</v>
      </c>
      <c r="AX248" s="19">
        <f t="shared" si="38"/>
        <v>-7.418397949942257E-3</v>
      </c>
      <c r="AY248" s="19">
        <f t="shared" si="38"/>
        <v>-6.9055909731283787E-3</v>
      </c>
      <c r="AZ248" s="19">
        <f t="shared" si="38"/>
        <v>-8.5690745188811042E-3</v>
      </c>
      <c r="BA248" s="19">
        <f t="shared" si="38"/>
        <v>-1.0019478428886943E-2</v>
      </c>
      <c r="BB248" s="19">
        <f t="shared" si="38"/>
        <v>-1.0444355479401989E-2</v>
      </c>
      <c r="BC248" s="19">
        <f t="shared" si="38"/>
        <v>-6.2229772755456915E-3</v>
      </c>
      <c r="BD248" s="19">
        <f t="shared" si="38"/>
        <v>-8.7452001094011599E-3</v>
      </c>
      <c r="BE248" s="19">
        <f t="shared" si="38"/>
        <v>-1.3570123362649403E-2</v>
      </c>
      <c r="BF248" s="19">
        <f t="shared" si="38"/>
        <v>-7.6158795570673088E-3</v>
      </c>
      <c r="BG248" s="19">
        <f t="shared" si="38"/>
        <v>-6.8343585732826267E-3</v>
      </c>
      <c r="BH248" s="19">
        <f t="shared" si="38"/>
        <v>-2.6670995167285411E-3</v>
      </c>
      <c r="BI248" s="19">
        <f t="shared" si="38"/>
        <v>-2.9729198766482046E-3</v>
      </c>
      <c r="BJ248" s="19">
        <f t="shared" si="38"/>
        <v>-3.9348791000762976E-3</v>
      </c>
      <c r="BK248" s="19">
        <f t="shared" si="38"/>
        <v>-9.0005563980318781E-3</v>
      </c>
      <c r="BL248" s="19">
        <f t="shared" si="38"/>
        <v>-6.6307127328520763E-3</v>
      </c>
      <c r="BM248" s="19">
        <f t="shared" si="38"/>
        <v>-7.3236796954261555E-3</v>
      </c>
      <c r="BN248" s="19">
        <f t="shared" si="38"/>
        <v>-4.3952797933231235E-3</v>
      </c>
      <c r="BO248" s="19">
        <f t="shared" si="38"/>
        <v>-6.2683432543479047E-3</v>
      </c>
      <c r="BP248" s="19">
        <f t="shared" si="38"/>
        <v>0</v>
      </c>
      <c r="BQ248" s="19" t="e">
        <f t="shared" si="38"/>
        <v>#DIV/0!</v>
      </c>
    </row>
    <row r="249" spans="5:69" x14ac:dyDescent="0.35">
      <c r="E249" t="str">
        <f t="shared" si="40"/>
        <v>ISIC 62-63</v>
      </c>
      <c r="F249" s="19">
        <f t="shared" si="41"/>
        <v>-6.5567372780516841E-4</v>
      </c>
      <c r="G249" s="19">
        <f t="shared" si="42"/>
        <v>-1.5778551060006668E-3</v>
      </c>
      <c r="H249" s="19">
        <f t="shared" si="42"/>
        <v>-1.0406544738521533E-3</v>
      </c>
      <c r="I249" s="19">
        <f t="shared" si="42"/>
        <v>-5.4618610145066417E-3</v>
      </c>
      <c r="J249" s="19">
        <f t="shared" si="42"/>
        <v>-3.3068522324290811E-3</v>
      </c>
      <c r="K249" s="19">
        <f t="shared" si="42"/>
        <v>-4.3666787383887604E-3</v>
      </c>
      <c r="L249" s="19">
        <f t="shared" si="42"/>
        <v>-3.217474286926095E-3</v>
      </c>
      <c r="M249" s="19">
        <f t="shared" si="42"/>
        <v>-5.9350663020974869E-3</v>
      </c>
      <c r="N249" s="19">
        <f t="shared" si="42"/>
        <v>-1.087730090366886E-2</v>
      </c>
      <c r="O249" s="19">
        <f t="shared" si="42"/>
        <v>-4.2254975314102872E-3</v>
      </c>
      <c r="P249" s="19">
        <f t="shared" si="42"/>
        <v>-7.3273136496535014E-3</v>
      </c>
      <c r="Q249" s="19">
        <f t="shared" si="42"/>
        <v>-6.4536598966777403E-3</v>
      </c>
      <c r="R249" s="19">
        <f t="shared" si="42"/>
        <v>-4.6059044761550001E-3</v>
      </c>
      <c r="S249" s="19">
        <f t="shared" si="42"/>
        <v>-5.0647836243735136E-3</v>
      </c>
      <c r="T249" s="19">
        <f t="shared" si="42"/>
        <v>-5.2377665632113782E-3</v>
      </c>
      <c r="U249" s="19">
        <f t="shared" si="42"/>
        <v>-6.1822481603388598E-3</v>
      </c>
      <c r="V249" s="19">
        <f t="shared" si="42"/>
        <v>-1.0618846714734736E-2</v>
      </c>
      <c r="W249" s="19">
        <f t="shared" si="42"/>
        <v>-8.4261242417671533E-3</v>
      </c>
      <c r="X249" s="19">
        <f t="shared" si="42"/>
        <v>-8.4987737119276811E-3</v>
      </c>
      <c r="Y249" s="19">
        <f t="shared" si="42"/>
        <v>-5.3878457585379846E-3</v>
      </c>
      <c r="Z249" s="19">
        <f t="shared" si="42"/>
        <v>-7.731323030309158E-3</v>
      </c>
      <c r="AA249" s="19">
        <f t="shared" si="42"/>
        <v>-5.2939808646267905E-3</v>
      </c>
      <c r="AB249" s="19">
        <f t="shared" si="42"/>
        <v>-7.5959901415256093E-3</v>
      </c>
      <c r="AC249" s="19">
        <f t="shared" si="42"/>
        <v>-7.6704577272505969E-3</v>
      </c>
      <c r="AD249" s="19">
        <f t="shared" si="42"/>
        <v>-9.2914105122653724E-3</v>
      </c>
      <c r="AE249" s="19">
        <f t="shared" si="42"/>
        <v>-1.3333671210394249E-2</v>
      </c>
      <c r="AF249" s="19">
        <f t="shared" si="42"/>
        <v>-3.3548138719585231E-3</v>
      </c>
      <c r="AG249" s="19">
        <f t="shared" si="42"/>
        <v>-7.6424827326849135E-3</v>
      </c>
      <c r="AH249" s="19">
        <f t="shared" si="42"/>
        <v>-1.1452587217529803E-2</v>
      </c>
      <c r="AI249" s="19">
        <f t="shared" si="42"/>
        <v>-8.857412679803776E-3</v>
      </c>
      <c r="AJ249" s="19">
        <f t="shared" si="42"/>
        <v>-7.5204549343685185E-3</v>
      </c>
      <c r="AK249" s="19">
        <f t="shared" si="42"/>
        <v>-5.0034459603901437E-3</v>
      </c>
      <c r="AL249" s="19">
        <f t="shared" si="42"/>
        <v>-1.1738342479156229E-2</v>
      </c>
      <c r="AM249" s="19">
        <f t="shared" si="42"/>
        <v>-9.9837001909195075E-3</v>
      </c>
      <c r="AN249" s="19">
        <f t="shared" si="42"/>
        <v>-2.1921987356183243E-2</v>
      </c>
      <c r="AO249" s="19">
        <f t="shared" si="42"/>
        <v>-3.447632510650112E-3</v>
      </c>
      <c r="AP249" s="19">
        <f t="shared" si="42"/>
        <v>-4.9548868215971598E-2</v>
      </c>
      <c r="AQ249" s="19">
        <f t="shared" si="42"/>
        <v>-1.8584749607004705E-2</v>
      </c>
      <c r="AR249" s="19">
        <f t="shared" si="42"/>
        <v>-3.1896993528686593E-2</v>
      </c>
      <c r="AS249" s="19">
        <f t="shared" si="42"/>
        <v>0.80027541501791311</v>
      </c>
      <c r="AT249" s="19">
        <f t="shared" si="42"/>
        <v>-2.9133593907535813E-2</v>
      </c>
      <c r="AU249" s="19">
        <f t="shared" si="42"/>
        <v>-1.9724125785411939E-2</v>
      </c>
      <c r="AV249" s="19">
        <f t="shared" si="42"/>
        <v>-3.0527707718564182E-2</v>
      </c>
      <c r="AW249" s="19">
        <f t="shared" ref="AW249:BQ261" si="43">AW181-AW113</f>
        <v>-1.9914427398289008E-3</v>
      </c>
      <c r="AX249" s="19">
        <f t="shared" si="43"/>
        <v>-1.9646194421608445E-2</v>
      </c>
      <c r="AY249" s="19">
        <f t="shared" si="43"/>
        <v>-1.6542279843303257E-2</v>
      </c>
      <c r="AZ249" s="19">
        <f t="shared" si="43"/>
        <v>-2.5211579537276797E-2</v>
      </c>
      <c r="BA249" s="19">
        <f t="shared" si="43"/>
        <v>-1.7919122627942517E-2</v>
      </c>
      <c r="BB249" s="19">
        <f t="shared" si="43"/>
        <v>-2.1318751241191668E-2</v>
      </c>
      <c r="BC249" s="19">
        <f t="shared" si="43"/>
        <v>-1.1096022975020811E-2</v>
      </c>
      <c r="BD249" s="19">
        <f t="shared" si="43"/>
        <v>-8.1971994980166597E-3</v>
      </c>
      <c r="BE249" s="19">
        <f t="shared" si="43"/>
        <v>-9.9323787905021138E-3</v>
      </c>
      <c r="BF249" s="19">
        <f t="shared" si="43"/>
        <v>-1.340294830257038E-2</v>
      </c>
      <c r="BG249" s="19">
        <f t="shared" si="43"/>
        <v>-1.1396695821815947E-2</v>
      </c>
      <c r="BH249" s="19">
        <f t="shared" si="43"/>
        <v>-6.6605140793008725E-3</v>
      </c>
      <c r="BI249" s="19">
        <f t="shared" si="43"/>
        <v>-6.199346535001672E-3</v>
      </c>
      <c r="BJ249" s="19">
        <f t="shared" si="43"/>
        <v>-5.0720092165737725E-3</v>
      </c>
      <c r="BK249" s="19">
        <f t="shared" si="43"/>
        <v>-1.5803365941691617E-2</v>
      </c>
      <c r="BL249" s="19">
        <f t="shared" si="43"/>
        <v>-5.6418074507323277E-3</v>
      </c>
      <c r="BM249" s="19">
        <f t="shared" si="43"/>
        <v>-1.0159859043831362E-2</v>
      </c>
      <c r="BN249" s="19">
        <f t="shared" si="43"/>
        <v>-1.7042865232744481E-2</v>
      </c>
      <c r="BO249" s="19">
        <f t="shared" si="43"/>
        <v>-4.8326138141790128E-3</v>
      </c>
      <c r="BP249" s="19">
        <f t="shared" si="43"/>
        <v>0</v>
      </c>
      <c r="BQ249" s="19" t="e">
        <f t="shared" si="43"/>
        <v>#DIV/0!</v>
      </c>
    </row>
    <row r="250" spans="5:69" x14ac:dyDescent="0.35">
      <c r="E250" t="str">
        <f t="shared" si="40"/>
        <v>ISIC 64</v>
      </c>
      <c r="F250" s="19">
        <f t="shared" si="41"/>
        <v>-1.549561973523508E-2</v>
      </c>
      <c r="G250" s="19">
        <f t="shared" si="42"/>
        <v>-1.0854200033827855E-2</v>
      </c>
      <c r="H250" s="19">
        <f t="shared" si="42"/>
        <v>-2.4570028509763552E-2</v>
      </c>
      <c r="I250" s="19">
        <f t="shared" si="42"/>
        <v>-1.1940838713306267E-2</v>
      </c>
      <c r="J250" s="19">
        <f t="shared" si="42"/>
        <v>-1.0713403201851398E-2</v>
      </c>
      <c r="K250" s="19">
        <f t="shared" si="42"/>
        <v>-1.289057496829696E-2</v>
      </c>
      <c r="L250" s="19">
        <f t="shared" si="42"/>
        <v>-1.0312289258827273E-2</v>
      </c>
      <c r="M250" s="19">
        <f t="shared" si="42"/>
        <v>-9.948097980244236E-3</v>
      </c>
      <c r="N250" s="19">
        <f t="shared" si="42"/>
        <v>-1.2220592453392775E-2</v>
      </c>
      <c r="O250" s="19">
        <f t="shared" si="42"/>
        <v>-1.0957115715678303E-2</v>
      </c>
      <c r="P250" s="19">
        <f t="shared" si="42"/>
        <v>-9.9488614054636746E-3</v>
      </c>
      <c r="Q250" s="19">
        <f t="shared" si="42"/>
        <v>-7.8373062433786823E-3</v>
      </c>
      <c r="R250" s="19">
        <f t="shared" si="42"/>
        <v>-1.0305458381802688E-2</v>
      </c>
      <c r="S250" s="19">
        <f t="shared" si="42"/>
        <v>-1.089546984895828E-2</v>
      </c>
      <c r="T250" s="19">
        <f t="shared" si="42"/>
        <v>-9.9241845223764658E-3</v>
      </c>
      <c r="U250" s="19">
        <f t="shared" si="42"/>
        <v>-1.0374865468346588E-2</v>
      </c>
      <c r="V250" s="19">
        <f t="shared" si="42"/>
        <v>-1.0110733105332748E-2</v>
      </c>
      <c r="W250" s="19">
        <f t="shared" si="42"/>
        <v>-9.3901828051890929E-3</v>
      </c>
      <c r="X250" s="19">
        <f t="shared" si="42"/>
        <v>-1.0110383997361449E-2</v>
      </c>
      <c r="Y250" s="19">
        <f t="shared" si="42"/>
        <v>-7.4856814521242218E-3</v>
      </c>
      <c r="Z250" s="19">
        <f t="shared" si="42"/>
        <v>-8.3103309977115621E-3</v>
      </c>
      <c r="AA250" s="19">
        <f t="shared" si="42"/>
        <v>-1.0681899721914669E-2</v>
      </c>
      <c r="AB250" s="19">
        <f t="shared" si="42"/>
        <v>-8.8868654159514546E-3</v>
      </c>
      <c r="AC250" s="19">
        <f t="shared" si="42"/>
        <v>-1.2932204290748059E-2</v>
      </c>
      <c r="AD250" s="19">
        <f t="shared" si="42"/>
        <v>-2.2776478456971488E-2</v>
      </c>
      <c r="AE250" s="19">
        <f t="shared" si="42"/>
        <v>-1.0618757137203607E-2</v>
      </c>
      <c r="AF250" s="19">
        <f t="shared" si="42"/>
        <v>-1.4864585043585633E-2</v>
      </c>
      <c r="AG250" s="19">
        <f t="shared" si="42"/>
        <v>-1.7757319334145261E-2</v>
      </c>
      <c r="AH250" s="19">
        <f t="shared" si="42"/>
        <v>-2.0437337678626311E-2</v>
      </c>
      <c r="AI250" s="19">
        <f t="shared" si="42"/>
        <v>-2.1186205612315618E-2</v>
      </c>
      <c r="AJ250" s="19">
        <f t="shared" si="42"/>
        <v>-1.248834537427862E-2</v>
      </c>
      <c r="AK250" s="19">
        <f t="shared" si="42"/>
        <v>-1.421868503987609E-2</v>
      </c>
      <c r="AL250" s="19">
        <f t="shared" si="42"/>
        <v>-1.1841134027864637E-2</v>
      </c>
      <c r="AM250" s="19">
        <f t="shared" si="42"/>
        <v>-1.5941328850210965E-2</v>
      </c>
      <c r="AN250" s="19">
        <f t="shared" si="42"/>
        <v>-1.2482108416059493E-2</v>
      </c>
      <c r="AO250" s="19">
        <f t="shared" si="42"/>
        <v>-1.4277612072276286E-2</v>
      </c>
      <c r="AP250" s="19">
        <f t="shared" si="42"/>
        <v>-8.6804718679995493E-3</v>
      </c>
      <c r="AQ250" s="19">
        <f t="shared" si="42"/>
        <v>-1.1152042246087974E-2</v>
      </c>
      <c r="AR250" s="19">
        <f t="shared" si="42"/>
        <v>-1.1628385579361288E-2</v>
      </c>
      <c r="AS250" s="19">
        <f t="shared" si="42"/>
        <v>-9.9143905276635157E-3</v>
      </c>
      <c r="AT250" s="19">
        <f t="shared" si="42"/>
        <v>0.85528238023388858</v>
      </c>
      <c r="AU250" s="19">
        <f t="shared" si="42"/>
        <v>-7.8873895710055417E-2</v>
      </c>
      <c r="AV250" s="19">
        <f t="shared" si="42"/>
        <v>-6.0665550488020574E-2</v>
      </c>
      <c r="AW250" s="19">
        <f t="shared" ref="AW250:AW271" si="44">AW182-AW114</f>
        <v>-6.9462251485684606E-2</v>
      </c>
      <c r="AX250" s="19">
        <f t="shared" si="43"/>
        <v>-2.4067540330438546E-2</v>
      </c>
      <c r="AY250" s="19">
        <f t="shared" si="43"/>
        <v>-1.3032613703874563E-2</v>
      </c>
      <c r="AZ250" s="19">
        <f t="shared" si="43"/>
        <v>-7.7991501979762642E-3</v>
      </c>
      <c r="BA250" s="19">
        <f t="shared" si="43"/>
        <v>-1.5110913530370435E-2</v>
      </c>
      <c r="BB250" s="19">
        <f t="shared" si="43"/>
        <v>-1.7804951393185858E-2</v>
      </c>
      <c r="BC250" s="19">
        <f t="shared" si="43"/>
        <v>-1.6671991356364844E-2</v>
      </c>
      <c r="BD250" s="19">
        <f t="shared" si="43"/>
        <v>-8.3248199723484247E-3</v>
      </c>
      <c r="BE250" s="19">
        <f t="shared" si="43"/>
        <v>-1.2839750973569352E-2</v>
      </c>
      <c r="BF250" s="19">
        <f t="shared" si="43"/>
        <v>-1.3218598618776549E-2</v>
      </c>
      <c r="BG250" s="19">
        <f t="shared" si="43"/>
        <v>-1.9338211479746435E-2</v>
      </c>
      <c r="BH250" s="19">
        <f t="shared" si="43"/>
        <v>-4.8082662504520413E-3</v>
      </c>
      <c r="BI250" s="19">
        <f t="shared" si="43"/>
        <v>-9.6383001245931854E-3</v>
      </c>
      <c r="BJ250" s="19">
        <f t="shared" si="43"/>
        <v>-6.6271788151827894E-3</v>
      </c>
      <c r="BK250" s="19">
        <f t="shared" si="43"/>
        <v>-1.2812948521384281E-2</v>
      </c>
      <c r="BL250" s="19">
        <f t="shared" si="43"/>
        <v>-1.1948760303210876E-2</v>
      </c>
      <c r="BM250" s="19">
        <f t="shared" si="43"/>
        <v>-2.9589541129421439E-2</v>
      </c>
      <c r="BN250" s="19">
        <f t="shared" si="43"/>
        <v>-1.0511155638713531E-2</v>
      </c>
      <c r="BO250" s="19">
        <f t="shared" si="43"/>
        <v>-1.3952357359985745E-2</v>
      </c>
      <c r="BP250" s="19">
        <f t="shared" si="43"/>
        <v>0</v>
      </c>
      <c r="BQ250" s="19" t="e">
        <f t="shared" si="43"/>
        <v>#DIV/0!</v>
      </c>
    </row>
    <row r="251" spans="5:69" x14ac:dyDescent="0.35">
      <c r="E251" t="str">
        <f t="shared" si="40"/>
        <v>ISIC 65</v>
      </c>
      <c r="F251" s="19">
        <f t="shared" si="41"/>
        <v>-7.0510368741402438E-3</v>
      </c>
      <c r="G251" s="19">
        <f t="shared" si="42"/>
        <v>-3.3653834930677303E-3</v>
      </c>
      <c r="H251" s="19">
        <f t="shared" si="42"/>
        <v>-8.4944022730844108E-3</v>
      </c>
      <c r="I251" s="19">
        <f t="shared" si="42"/>
        <v>-2.5689143796733178E-3</v>
      </c>
      <c r="J251" s="19">
        <f t="shared" si="42"/>
        <v>-2.1894633540766838E-3</v>
      </c>
      <c r="K251" s="19">
        <f t="shared" si="42"/>
        <v>-1.6491797950711718E-3</v>
      </c>
      <c r="L251" s="19">
        <f t="shared" si="42"/>
        <v>-3.1520729509065845E-3</v>
      </c>
      <c r="M251" s="19">
        <f t="shared" si="42"/>
        <v>-2.5071089471774477E-3</v>
      </c>
      <c r="N251" s="19">
        <f t="shared" si="42"/>
        <v>-3.1563824811437157E-3</v>
      </c>
      <c r="O251" s="19">
        <f t="shared" si="42"/>
        <v>-1.2657305335417599E-3</v>
      </c>
      <c r="P251" s="19">
        <f t="shared" si="42"/>
        <v>-2.9673490640632076E-3</v>
      </c>
      <c r="Q251" s="19">
        <f t="shared" si="42"/>
        <v>-1.8116068725455359E-3</v>
      </c>
      <c r="R251" s="19">
        <f t="shared" si="42"/>
        <v>-2.4673746509869866E-3</v>
      </c>
      <c r="S251" s="19">
        <f t="shared" si="42"/>
        <v>-3.0478319088611842E-3</v>
      </c>
      <c r="T251" s="19">
        <f t="shared" si="42"/>
        <v>-1.4687972589357957E-3</v>
      </c>
      <c r="U251" s="19">
        <f t="shared" si="42"/>
        <v>-1.6692240400001382E-3</v>
      </c>
      <c r="V251" s="19">
        <f t="shared" si="42"/>
        <v>-1.3591700393105217E-3</v>
      </c>
      <c r="W251" s="19">
        <f t="shared" si="42"/>
        <v>-1.59969356340065E-3</v>
      </c>
      <c r="X251" s="19">
        <f t="shared" si="42"/>
        <v>-1.7305681279928557E-3</v>
      </c>
      <c r="Y251" s="19">
        <f t="shared" si="42"/>
        <v>-1.1527343434674191E-3</v>
      </c>
      <c r="Z251" s="19">
        <f t="shared" si="42"/>
        <v>-1.7453970051464565E-3</v>
      </c>
      <c r="AA251" s="19">
        <f t="shared" si="42"/>
        <v>-2.5994987285515091E-3</v>
      </c>
      <c r="AB251" s="19">
        <f t="shared" si="42"/>
        <v>-1.7502151552736772E-3</v>
      </c>
      <c r="AC251" s="19">
        <f t="shared" si="42"/>
        <v>-3.5685565677708031E-3</v>
      </c>
      <c r="AD251" s="19">
        <f t="shared" si="42"/>
        <v>-3.9377744769962305E-3</v>
      </c>
      <c r="AE251" s="19">
        <f t="shared" si="42"/>
        <v>-5.408045859262702E-3</v>
      </c>
      <c r="AF251" s="19">
        <f t="shared" si="42"/>
        <v>-2.7962435136594807E-3</v>
      </c>
      <c r="AG251" s="19">
        <f t="shared" si="42"/>
        <v>-3.4100049202803102E-3</v>
      </c>
      <c r="AH251" s="19">
        <f t="shared" si="42"/>
        <v>-3.2552990344978327E-3</v>
      </c>
      <c r="AI251" s="19">
        <f t="shared" si="42"/>
        <v>-3.8201331980056929E-3</v>
      </c>
      <c r="AJ251" s="19">
        <f t="shared" si="42"/>
        <v>-9.7268773395025529E-3</v>
      </c>
      <c r="AK251" s="19">
        <f t="shared" si="42"/>
        <v>-8.5699821767453079E-3</v>
      </c>
      <c r="AL251" s="19">
        <f t="shared" si="42"/>
        <v>-4.4112402516625297E-3</v>
      </c>
      <c r="AM251" s="19">
        <f t="shared" si="42"/>
        <v>-5.1766323905748654E-3</v>
      </c>
      <c r="AN251" s="19">
        <f t="shared" si="42"/>
        <v>-2.8806335101262122E-3</v>
      </c>
      <c r="AO251" s="19">
        <f t="shared" si="42"/>
        <v>-2.0441924356967268E-3</v>
      </c>
      <c r="AP251" s="19">
        <f t="shared" si="42"/>
        <v>-1.9606035936459449E-3</v>
      </c>
      <c r="AQ251" s="19">
        <f t="shared" si="42"/>
        <v>-1.407773209282988E-3</v>
      </c>
      <c r="AR251" s="19">
        <f t="shared" si="42"/>
        <v>-3.5021598885477461E-3</v>
      </c>
      <c r="AS251" s="19">
        <f t="shared" si="42"/>
        <v>-1.5695580013560001E-3</v>
      </c>
      <c r="AT251" s="19">
        <f t="shared" si="42"/>
        <v>-3.5803894822535065E-3</v>
      </c>
      <c r="AU251" s="19">
        <f t="shared" si="42"/>
        <v>0.89332761926543236</v>
      </c>
      <c r="AV251" s="19">
        <f t="shared" si="42"/>
        <v>-1.8563569499824784E-2</v>
      </c>
      <c r="AW251" s="19">
        <f t="shared" si="44"/>
        <v>-3.7519744298608621E-3</v>
      </c>
      <c r="AX251" s="19">
        <f t="shared" si="43"/>
        <v>-3.6026953622201666E-3</v>
      </c>
      <c r="AY251" s="19">
        <f t="shared" si="43"/>
        <v>-2.854514805932826E-3</v>
      </c>
      <c r="AZ251" s="19">
        <f t="shared" si="43"/>
        <v>-1.9592903862180313E-3</v>
      </c>
      <c r="BA251" s="19">
        <f t="shared" si="43"/>
        <v>-1.9524293244581432E-3</v>
      </c>
      <c r="BB251" s="19">
        <f t="shared" si="43"/>
        <v>-3.2254458159303051E-3</v>
      </c>
      <c r="BC251" s="19">
        <f t="shared" si="43"/>
        <v>-1.0166490348825667E-2</v>
      </c>
      <c r="BD251" s="19">
        <f t="shared" si="43"/>
        <v>-1.4254269015006563E-3</v>
      </c>
      <c r="BE251" s="19">
        <f t="shared" si="43"/>
        <v>-2.898195890452814E-3</v>
      </c>
      <c r="BF251" s="19">
        <f t="shared" si="43"/>
        <v>-3.6388235093696582E-3</v>
      </c>
      <c r="BG251" s="19">
        <f t="shared" si="43"/>
        <v>-3.576451035693211E-3</v>
      </c>
      <c r="BH251" s="19">
        <f t="shared" si="43"/>
        <v>-2.6349908940210146E-3</v>
      </c>
      <c r="BI251" s="19">
        <f t="shared" si="43"/>
        <v>-1.8930850956668146E-3</v>
      </c>
      <c r="BJ251" s="19">
        <f t="shared" si="43"/>
        <v>-1.4688337497307184E-3</v>
      </c>
      <c r="BK251" s="19">
        <f t="shared" si="43"/>
        <v>-1.5742410799348355E-3</v>
      </c>
      <c r="BL251" s="19">
        <f t="shared" si="43"/>
        <v>-2.4956305323815967E-3</v>
      </c>
      <c r="BM251" s="19">
        <f t="shared" si="43"/>
        <v>-3.18386524648794E-3</v>
      </c>
      <c r="BN251" s="19">
        <f t="shared" si="43"/>
        <v>-2.3745568191601029E-3</v>
      </c>
      <c r="BO251" s="19">
        <f t="shared" si="43"/>
        <v>-1.9764213683805031E-3</v>
      </c>
      <c r="BP251" s="19">
        <f t="shared" si="43"/>
        <v>0</v>
      </c>
      <c r="BQ251" s="19" t="e">
        <f t="shared" si="43"/>
        <v>#DIV/0!</v>
      </c>
    </row>
    <row r="252" spans="5:69" x14ac:dyDescent="0.35">
      <c r="E252" t="str">
        <f t="shared" si="40"/>
        <v>ISIC 66</v>
      </c>
      <c r="F252" s="19">
        <f t="shared" si="41"/>
        <v>-1.0300637286750169E-3</v>
      </c>
      <c r="G252" s="19">
        <f t="shared" si="42"/>
        <v>-8.1407561353309449E-4</v>
      </c>
      <c r="H252" s="19">
        <f t="shared" si="42"/>
        <v>-2.3082004855318563E-3</v>
      </c>
      <c r="I252" s="19">
        <f t="shared" si="42"/>
        <v>-8.0368892103150529E-4</v>
      </c>
      <c r="J252" s="19">
        <f t="shared" si="42"/>
        <v>-1.3879583766991475E-3</v>
      </c>
      <c r="K252" s="19">
        <f t="shared" si="42"/>
        <v>-2.9666740836943851E-3</v>
      </c>
      <c r="L252" s="19">
        <f t="shared" si="42"/>
        <v>-1.5052486480754957E-3</v>
      </c>
      <c r="M252" s="19">
        <f t="shared" si="42"/>
        <v>-1.5620959387782883E-3</v>
      </c>
      <c r="N252" s="19">
        <f t="shared" si="42"/>
        <v>-1.2846530634598422E-3</v>
      </c>
      <c r="O252" s="19">
        <f t="shared" si="42"/>
        <v>-1.160564506356656E-3</v>
      </c>
      <c r="P252" s="19">
        <f t="shared" si="42"/>
        <v>-1.8399364799094522E-3</v>
      </c>
      <c r="Q252" s="19">
        <f t="shared" si="42"/>
        <v>-1.24331000966724E-3</v>
      </c>
      <c r="R252" s="19">
        <f t="shared" si="42"/>
        <v>-1.0093805390401309E-3</v>
      </c>
      <c r="S252" s="19">
        <f t="shared" si="42"/>
        <v>-2.2342569253963138E-3</v>
      </c>
      <c r="T252" s="19">
        <f t="shared" si="42"/>
        <v>-1.0381869819568331E-3</v>
      </c>
      <c r="U252" s="19">
        <f t="shared" si="42"/>
        <v>-9.5760305365032248E-4</v>
      </c>
      <c r="V252" s="19">
        <f t="shared" si="42"/>
        <v>-8.9465672970469843E-4</v>
      </c>
      <c r="W252" s="19">
        <f t="shared" si="42"/>
        <v>-1.2336788889816734E-3</v>
      </c>
      <c r="X252" s="19">
        <f t="shared" si="42"/>
        <v>-1.8673214579949565E-3</v>
      </c>
      <c r="Y252" s="19">
        <f t="shared" si="42"/>
        <v>-3.6429221484059757E-4</v>
      </c>
      <c r="Z252" s="19">
        <f t="shared" si="42"/>
        <v>-2.314557360915914E-3</v>
      </c>
      <c r="AA252" s="19">
        <f t="shared" si="42"/>
        <v>-2.0640471922172944E-3</v>
      </c>
      <c r="AB252" s="19">
        <f t="shared" si="42"/>
        <v>-7.9574194354262477E-4</v>
      </c>
      <c r="AC252" s="19">
        <f t="shared" si="42"/>
        <v>-1.5811742312655537E-3</v>
      </c>
      <c r="AD252" s="19">
        <f t="shared" si="42"/>
        <v>-1.8708048043744041E-3</v>
      </c>
      <c r="AE252" s="19">
        <f t="shared" si="42"/>
        <v>-9.2741861566017047E-4</v>
      </c>
      <c r="AF252" s="19">
        <f t="shared" si="42"/>
        <v>-1.1559417418459271E-3</v>
      </c>
      <c r="AG252" s="19">
        <f t="shared" si="42"/>
        <v>-2.7967628830357274E-3</v>
      </c>
      <c r="AH252" s="19">
        <f t="shared" si="42"/>
        <v>-3.7720028057359805E-3</v>
      </c>
      <c r="AI252" s="19">
        <f t="shared" si="42"/>
        <v>-2.2422965199520128E-3</v>
      </c>
      <c r="AJ252" s="19">
        <f t="shared" si="42"/>
        <v>-1.8120202078233986E-3</v>
      </c>
      <c r="AK252" s="19">
        <f t="shared" si="42"/>
        <v>-3.0960363914401164E-3</v>
      </c>
      <c r="AL252" s="19">
        <f t="shared" si="42"/>
        <v>-4.7918286834329428E-3</v>
      </c>
      <c r="AM252" s="19">
        <f t="shared" si="42"/>
        <v>-1.1298528686549101E-3</v>
      </c>
      <c r="AN252" s="19">
        <f t="shared" si="42"/>
        <v>-1.6794518143417431E-3</v>
      </c>
      <c r="AO252" s="19">
        <f t="shared" si="42"/>
        <v>-1.2375457754227055E-3</v>
      </c>
      <c r="AP252" s="19">
        <f t="shared" si="42"/>
        <v>-2.2875711203846935E-3</v>
      </c>
      <c r="AQ252" s="19">
        <f t="shared" ref="G252:AV258" si="45">AQ184-AQ116</f>
        <v>-1.0027322338328061E-3</v>
      </c>
      <c r="AR252" s="19">
        <f t="shared" si="45"/>
        <v>-4.5597869845416788E-3</v>
      </c>
      <c r="AS252" s="19">
        <f t="shared" si="45"/>
        <v>-1.7129952522173114E-3</v>
      </c>
      <c r="AT252" s="19">
        <f t="shared" si="45"/>
        <v>-8.9141006373050904E-2</v>
      </c>
      <c r="AU252" s="19">
        <f t="shared" si="45"/>
        <v>-0.24672859690719379</v>
      </c>
      <c r="AV252" s="19">
        <f t="shared" si="45"/>
        <v>0.82831419541896079</v>
      </c>
      <c r="AW252" s="19">
        <f t="shared" si="44"/>
        <v>-6.5112403206718712E-4</v>
      </c>
      <c r="AX252" s="19">
        <f t="shared" si="43"/>
        <v>-3.7481507829866859E-3</v>
      </c>
      <c r="AY252" s="19">
        <f t="shared" si="43"/>
        <v>-1.5054391014712285E-3</v>
      </c>
      <c r="AZ252" s="19">
        <f t="shared" si="43"/>
        <v>-1.1165159721285242E-3</v>
      </c>
      <c r="BA252" s="19">
        <f t="shared" si="43"/>
        <v>-2.8362191159858009E-3</v>
      </c>
      <c r="BB252" s="19">
        <f t="shared" si="43"/>
        <v>-2.1057508236052166E-3</v>
      </c>
      <c r="BC252" s="19">
        <f t="shared" si="43"/>
        <v>-3.7361774752715593E-3</v>
      </c>
      <c r="BD252" s="19">
        <f t="shared" si="43"/>
        <v>-7.2259053645863278E-4</v>
      </c>
      <c r="BE252" s="19">
        <f t="shared" si="43"/>
        <v>-6.1458976072968265E-3</v>
      </c>
      <c r="BF252" s="19">
        <f t="shared" si="43"/>
        <v>-2.4790012519436957E-3</v>
      </c>
      <c r="BG252" s="19">
        <f t="shared" si="43"/>
        <v>-3.7927431773569331E-4</v>
      </c>
      <c r="BH252" s="19">
        <f t="shared" si="43"/>
        <v>-3.4221804457930063E-4</v>
      </c>
      <c r="BI252" s="19">
        <f t="shared" si="43"/>
        <v>-5.3332032163884002E-4</v>
      </c>
      <c r="BJ252" s="19">
        <f t="shared" si="43"/>
        <v>-6.9263955525735463E-4</v>
      </c>
      <c r="BK252" s="19">
        <f t="shared" si="43"/>
        <v>-1.9300770305547006E-3</v>
      </c>
      <c r="BL252" s="19">
        <f t="shared" si="43"/>
        <v>-9.1332866995666765E-4</v>
      </c>
      <c r="BM252" s="19">
        <f t="shared" si="43"/>
        <v>-3.4992179353059861E-3</v>
      </c>
      <c r="BN252" s="19">
        <f t="shared" si="43"/>
        <v>-1.6234497062310299E-3</v>
      </c>
      <c r="BO252" s="19">
        <f t="shared" si="43"/>
        <v>-7.1334640313560249E-4</v>
      </c>
      <c r="BP252" s="19">
        <f t="shared" si="43"/>
        <v>0</v>
      </c>
      <c r="BQ252" s="19" t="e">
        <f t="shared" si="43"/>
        <v>#DIV/0!</v>
      </c>
    </row>
    <row r="253" spans="5:69" x14ac:dyDescent="0.35">
      <c r="E253" t="str">
        <f t="shared" si="40"/>
        <v>ISIC 68</v>
      </c>
      <c r="F253" s="19">
        <f t="shared" si="41"/>
        <v>-3.641724941848255E-3</v>
      </c>
      <c r="G253" s="19">
        <f t="shared" si="45"/>
        <v>-2.4479567784421912E-3</v>
      </c>
      <c r="H253" s="19">
        <f t="shared" si="45"/>
        <v>-2.1149818967811868E-3</v>
      </c>
      <c r="I253" s="19">
        <f t="shared" si="45"/>
        <v>-5.5075478950798009E-3</v>
      </c>
      <c r="J253" s="19">
        <f t="shared" si="45"/>
        <v>-7.1933866273568535E-3</v>
      </c>
      <c r="K253" s="19">
        <f t="shared" si="45"/>
        <v>-1.3282781776881797E-2</v>
      </c>
      <c r="L253" s="19">
        <f t="shared" si="45"/>
        <v>-9.4345032340154809E-3</v>
      </c>
      <c r="M253" s="19">
        <f t="shared" si="45"/>
        <v>-7.840717073770603E-3</v>
      </c>
      <c r="N253" s="19">
        <f t="shared" si="45"/>
        <v>-1.9007858940142553E-2</v>
      </c>
      <c r="O253" s="19">
        <f t="shared" si="45"/>
        <v>-2.2293940666974921E-3</v>
      </c>
      <c r="P253" s="19">
        <f t="shared" si="45"/>
        <v>-6.0618334838943768E-3</v>
      </c>
      <c r="Q253" s="19">
        <f t="shared" si="45"/>
        <v>-5.1772775289884478E-3</v>
      </c>
      <c r="R253" s="19">
        <f t="shared" si="45"/>
        <v>-1.0045305586265901E-2</v>
      </c>
      <c r="S253" s="19">
        <f t="shared" si="45"/>
        <v>-1.0649695972042982E-2</v>
      </c>
      <c r="T253" s="19">
        <f t="shared" si="45"/>
        <v>-5.2853511371116968E-3</v>
      </c>
      <c r="U253" s="19">
        <f t="shared" si="45"/>
        <v>-1.2459971902966748E-2</v>
      </c>
      <c r="V253" s="19">
        <f t="shared" si="45"/>
        <v>-6.2730561393868822E-3</v>
      </c>
      <c r="W253" s="19">
        <f t="shared" si="45"/>
        <v>-9.3122771456056776E-3</v>
      </c>
      <c r="X253" s="19">
        <f t="shared" si="45"/>
        <v>-1.0504190906134173E-2</v>
      </c>
      <c r="Y253" s="19">
        <f t="shared" si="45"/>
        <v>-7.878660814812798E-3</v>
      </c>
      <c r="Z253" s="19">
        <f t="shared" si="45"/>
        <v>-6.8332945748190979E-3</v>
      </c>
      <c r="AA253" s="19">
        <f t="shared" si="45"/>
        <v>-1.3203340807385847E-2</v>
      </c>
      <c r="AB253" s="19">
        <f t="shared" si="45"/>
        <v>-9.7901004448759446E-3</v>
      </c>
      <c r="AC253" s="19">
        <f t="shared" si="45"/>
        <v>-8.7120339391057421E-3</v>
      </c>
      <c r="AD253" s="19">
        <f t="shared" si="45"/>
        <v>-1.1782016676185369E-2</v>
      </c>
      <c r="AE253" s="19">
        <f t="shared" si="45"/>
        <v>-1.1088693806821306E-2</v>
      </c>
      <c r="AF253" s="19">
        <f t="shared" si="45"/>
        <v>-2.0302206451351213E-2</v>
      </c>
      <c r="AG253" s="19">
        <f t="shared" si="45"/>
        <v>-3.8880191351966485E-2</v>
      </c>
      <c r="AH253" s="19">
        <f t="shared" si="45"/>
        <v>-3.4739810984977554E-2</v>
      </c>
      <c r="AI253" s="19">
        <f t="shared" si="45"/>
        <v>-8.265427358429954E-2</v>
      </c>
      <c r="AJ253" s="19">
        <f t="shared" si="45"/>
        <v>-1.0250686242600516E-2</v>
      </c>
      <c r="AK253" s="19">
        <f t="shared" si="45"/>
        <v>-7.0125785751101333E-3</v>
      </c>
      <c r="AL253" s="19">
        <f t="shared" si="45"/>
        <v>-8.9984073593052192E-3</v>
      </c>
      <c r="AM253" s="19">
        <f t="shared" si="45"/>
        <v>-2.127900667980908E-2</v>
      </c>
      <c r="AN253" s="19">
        <f t="shared" si="45"/>
        <v>-1.9349712211968958E-2</v>
      </c>
      <c r="AO253" s="19">
        <f t="shared" si="45"/>
        <v>-4.9240224565966696E-2</v>
      </c>
      <c r="AP253" s="19">
        <f t="shared" si="45"/>
        <v>-1.7015599305466124E-2</v>
      </c>
      <c r="AQ253" s="19">
        <f t="shared" si="45"/>
        <v>-2.7139115097868118E-2</v>
      </c>
      <c r="AR253" s="19">
        <f t="shared" si="45"/>
        <v>-4.3421644321647995E-2</v>
      </c>
      <c r="AS253" s="19">
        <f t="shared" si="45"/>
        <v>-1.7194010184374105E-2</v>
      </c>
      <c r="AT253" s="19">
        <f t="shared" si="45"/>
        <v>-2.7672625512883728E-2</v>
      </c>
      <c r="AU253" s="19">
        <f t="shared" si="45"/>
        <v>-2.7763532985685332E-2</v>
      </c>
      <c r="AV253" s="19">
        <f t="shared" si="45"/>
        <v>-2.7387275005488262E-2</v>
      </c>
      <c r="AW253" s="19">
        <f t="shared" si="44"/>
        <v>0.97677904201004173</v>
      </c>
      <c r="AX253" s="19">
        <f t="shared" si="43"/>
        <v>-3.2539500111032529E-2</v>
      </c>
      <c r="AY253" s="19">
        <f t="shared" si="43"/>
        <v>-3.2974278998065168E-2</v>
      </c>
      <c r="AZ253" s="19">
        <f t="shared" si="43"/>
        <v>-2.422663669975789E-2</v>
      </c>
      <c r="BA253" s="19">
        <f t="shared" si="43"/>
        <v>-2.7630654655555805E-2</v>
      </c>
      <c r="BB253" s="19">
        <f t="shared" si="43"/>
        <v>-3.3566995897996242E-2</v>
      </c>
      <c r="BC253" s="19">
        <f t="shared" si="43"/>
        <v>-1.9875033139147326E-2</v>
      </c>
      <c r="BD253" s="19">
        <f t="shared" si="43"/>
        <v>-1.9694908902359465E-2</v>
      </c>
      <c r="BE253" s="19">
        <f t="shared" si="43"/>
        <v>-1.4039526023310406E-2</v>
      </c>
      <c r="BF253" s="19">
        <f t="shared" si="43"/>
        <v>-3.0776544204966089E-2</v>
      </c>
      <c r="BG253" s="19">
        <f t="shared" si="43"/>
        <v>-1.8856475961369017E-2</v>
      </c>
      <c r="BH253" s="19">
        <f t="shared" si="43"/>
        <v>-1.2904848752758307E-2</v>
      </c>
      <c r="BI253" s="19">
        <f t="shared" si="43"/>
        <v>-1.3870474093432896E-2</v>
      </c>
      <c r="BJ253" s="19">
        <f t="shared" si="43"/>
        <v>-2.3550780435539209E-2</v>
      </c>
      <c r="BK253" s="19">
        <f t="shared" si="43"/>
        <v>-2.1764220688822285E-2</v>
      </c>
      <c r="BL253" s="19">
        <f t="shared" si="43"/>
        <v>-3.3242849108311705E-2</v>
      </c>
      <c r="BM253" s="19">
        <f t="shared" si="43"/>
        <v>-2.0926319016232597E-2</v>
      </c>
      <c r="BN253" s="19">
        <f t="shared" si="43"/>
        <v>-1.8007615325744335E-2</v>
      </c>
      <c r="BO253" s="19">
        <f t="shared" si="43"/>
        <v>-2.9872578669888274E-2</v>
      </c>
      <c r="BP253" s="19">
        <f t="shared" si="43"/>
        <v>0</v>
      </c>
      <c r="BQ253" s="19" t="e">
        <f t="shared" si="43"/>
        <v>#DIV/0!</v>
      </c>
    </row>
    <row r="254" spans="5:69" x14ac:dyDescent="0.35">
      <c r="E254" t="str">
        <f t="shared" si="40"/>
        <v>ISIC 69-70</v>
      </c>
      <c r="F254" s="19">
        <f t="shared" si="41"/>
        <v>-6.175067051757843E-3</v>
      </c>
      <c r="G254" s="19">
        <f t="shared" si="45"/>
        <v>-7.3786744022242348E-3</v>
      </c>
      <c r="H254" s="19">
        <f t="shared" si="45"/>
        <v>-1.2554397847496818E-2</v>
      </c>
      <c r="I254" s="19">
        <f t="shared" si="45"/>
        <v>-1.7677821453892156E-2</v>
      </c>
      <c r="J254" s="19">
        <f t="shared" si="45"/>
        <v>-1.7165852683810306E-2</v>
      </c>
      <c r="K254" s="19">
        <f t="shared" si="45"/>
        <v>-1.4846471379460807E-2</v>
      </c>
      <c r="L254" s="19">
        <f t="shared" si="45"/>
        <v>-1.4326455306966388E-2</v>
      </c>
      <c r="M254" s="19">
        <f t="shared" si="45"/>
        <v>-2.0314585145678382E-2</v>
      </c>
      <c r="N254" s="19">
        <f t="shared" si="45"/>
        <v>-2.4145364807448635E-2</v>
      </c>
      <c r="O254" s="19">
        <f t="shared" si="45"/>
        <v>-2.0480446975795239E-2</v>
      </c>
      <c r="P254" s="19">
        <f t="shared" si="45"/>
        <v>-2.0244553034553314E-2</v>
      </c>
      <c r="Q254" s="19">
        <f t="shared" si="45"/>
        <v>-2.7660119294733859E-2</v>
      </c>
      <c r="R254" s="19">
        <f t="shared" si="45"/>
        <v>-1.8376348864744971E-2</v>
      </c>
      <c r="S254" s="19">
        <f t="shared" si="45"/>
        <v>-2.1651291621177161E-2</v>
      </c>
      <c r="T254" s="19">
        <f t="shared" si="45"/>
        <v>-1.5779797625818884E-2</v>
      </c>
      <c r="U254" s="19">
        <f t="shared" si="45"/>
        <v>-1.5974574882775774E-2</v>
      </c>
      <c r="V254" s="19">
        <f t="shared" si="45"/>
        <v>-1.9779603634841061E-2</v>
      </c>
      <c r="W254" s="19">
        <f t="shared" si="45"/>
        <v>-2.0920680722852518E-2</v>
      </c>
      <c r="X254" s="19">
        <f t="shared" si="45"/>
        <v>-2.3532071065332533E-2</v>
      </c>
      <c r="Y254" s="19">
        <f t="shared" si="45"/>
        <v>-1.3444159513035856E-2</v>
      </c>
      <c r="Z254" s="19">
        <f t="shared" si="45"/>
        <v>-1.9386682321736109E-2</v>
      </c>
      <c r="AA254" s="19">
        <f t="shared" si="45"/>
        <v>-1.6013615084918303E-2</v>
      </c>
      <c r="AB254" s="19">
        <f t="shared" si="45"/>
        <v>-1.8870645064483452E-2</v>
      </c>
      <c r="AC254" s="19">
        <f t="shared" si="45"/>
        <v>-1.4047233462905569E-2</v>
      </c>
      <c r="AD254" s="19">
        <f t="shared" si="45"/>
        <v>-1.749920918775439E-2</v>
      </c>
      <c r="AE254" s="19">
        <f t="shared" si="45"/>
        <v>-1.9591280183833878E-2</v>
      </c>
      <c r="AF254" s="19">
        <f t="shared" si="45"/>
        <v>-1.8382153224937855E-2</v>
      </c>
      <c r="AG254" s="19">
        <f t="shared" si="45"/>
        <v>-2.5382511140930562E-2</v>
      </c>
      <c r="AH254" s="19">
        <f t="shared" si="45"/>
        <v>-4.5296171353148083E-2</v>
      </c>
      <c r="AI254" s="19">
        <f t="shared" si="45"/>
        <v>-2.844763868536937E-2</v>
      </c>
      <c r="AJ254" s="19">
        <f t="shared" si="45"/>
        <v>-1.1842417730611388E-2</v>
      </c>
      <c r="AK254" s="19">
        <f t="shared" si="45"/>
        <v>-1.9966242047405401E-2</v>
      </c>
      <c r="AL254" s="19">
        <f t="shared" si="45"/>
        <v>-1.3736368914930906E-2</v>
      </c>
      <c r="AM254" s="19">
        <f t="shared" si="45"/>
        <v>-2.0532101262330307E-2</v>
      </c>
      <c r="AN254" s="19">
        <f t="shared" si="45"/>
        <v>-1.8552745181703877E-2</v>
      </c>
      <c r="AO254" s="19">
        <f t="shared" si="45"/>
        <v>-1.6477216289596128E-2</v>
      </c>
      <c r="AP254" s="19">
        <f t="shared" si="45"/>
        <v>-3.1605164588498012E-2</v>
      </c>
      <c r="AQ254" s="19">
        <f t="shared" si="45"/>
        <v>-3.045171697248187E-2</v>
      </c>
      <c r="AR254" s="19">
        <f t="shared" si="45"/>
        <v>-2.2997517715095166E-2</v>
      </c>
      <c r="AS254" s="19">
        <f t="shared" si="45"/>
        <v>-3.4978699035563179E-2</v>
      </c>
      <c r="AT254" s="19">
        <f t="shared" si="45"/>
        <v>-3.7231418001037339E-2</v>
      </c>
      <c r="AU254" s="19">
        <f t="shared" si="45"/>
        <v>-3.4883413037008211E-2</v>
      </c>
      <c r="AV254" s="19">
        <f t="shared" si="45"/>
        <v>-4.7422535063167022E-2</v>
      </c>
      <c r="AW254" s="19">
        <f t="shared" si="44"/>
        <v>-1.4305023509567956E-2</v>
      </c>
      <c r="AX254" s="19">
        <f t="shared" si="43"/>
        <v>0.82820191656926512</v>
      </c>
      <c r="AY254" s="19">
        <f t="shared" si="43"/>
        <v>-6.8253117168587993E-2</v>
      </c>
      <c r="AZ254" s="19">
        <f t="shared" si="43"/>
        <v>-3.6534291801916224E-2</v>
      </c>
      <c r="BA254" s="19">
        <f t="shared" si="43"/>
        <v>-4.0795690912559031E-2</v>
      </c>
      <c r="BB254" s="19">
        <f t="shared" si="43"/>
        <v>-7.3840570109450956E-2</v>
      </c>
      <c r="BC254" s="19">
        <f t="shared" si="43"/>
        <v>-3.3109735763258659E-2</v>
      </c>
      <c r="BD254" s="19">
        <f t="shared" si="43"/>
        <v>-2.234893157290032E-2</v>
      </c>
      <c r="BE254" s="19">
        <f t="shared" si="43"/>
        <v>-3.2279676458039794E-2</v>
      </c>
      <c r="BF254" s="19">
        <f t="shared" si="43"/>
        <v>-6.1581739512294689E-2</v>
      </c>
      <c r="BG254" s="19">
        <f t="shared" si="43"/>
        <v>-1.4301082648235732E-2</v>
      </c>
      <c r="BH254" s="19">
        <f t="shared" si="43"/>
        <v>-7.6541350733154469E-3</v>
      </c>
      <c r="BI254" s="19">
        <f t="shared" si="43"/>
        <v>-1.0617007022239168E-2</v>
      </c>
      <c r="BJ254" s="19">
        <f t="shared" si="43"/>
        <v>-1.1580897859098771E-2</v>
      </c>
      <c r="BK254" s="19">
        <f t="shared" si="43"/>
        <v>-2.1144584075345377E-2</v>
      </c>
      <c r="BL254" s="19">
        <f t="shared" si="43"/>
        <v>-2.0067148351103483E-2</v>
      </c>
      <c r="BM254" s="19">
        <f t="shared" si="43"/>
        <v>-3.150085770279281E-2</v>
      </c>
      <c r="BN254" s="19">
        <f t="shared" si="43"/>
        <v>-2.2943123578839791E-2</v>
      </c>
      <c r="BO254" s="19">
        <f t="shared" si="43"/>
        <v>-1.5719087746331281E-2</v>
      </c>
      <c r="BP254" s="19">
        <f t="shared" si="43"/>
        <v>0</v>
      </c>
      <c r="BQ254" s="19" t="e">
        <f t="shared" si="43"/>
        <v>#DIV/0!</v>
      </c>
    </row>
    <row r="255" spans="5:69" x14ac:dyDescent="0.35">
      <c r="E255" t="str">
        <f t="shared" si="40"/>
        <v>ISIC 71</v>
      </c>
      <c r="F255" s="19">
        <f t="shared" si="41"/>
        <v>-2.4575924979720544E-3</v>
      </c>
      <c r="G255" s="19">
        <f t="shared" si="45"/>
        <v>-2.6493534826243881E-3</v>
      </c>
      <c r="H255" s="19">
        <f t="shared" si="45"/>
        <v>-1.5008514445695152E-3</v>
      </c>
      <c r="I255" s="19">
        <f t="shared" si="45"/>
        <v>-1.6761860636561647E-2</v>
      </c>
      <c r="J255" s="19">
        <f t="shared" si="45"/>
        <v>-3.6793946908318591E-3</v>
      </c>
      <c r="K255" s="19">
        <f t="shared" si="45"/>
        <v>-5.2837460076105803E-3</v>
      </c>
      <c r="L255" s="19">
        <f t="shared" si="45"/>
        <v>-5.4713179938500689E-3</v>
      </c>
      <c r="M255" s="19">
        <f t="shared" si="45"/>
        <v>-5.5921440503716793E-3</v>
      </c>
      <c r="N255" s="19">
        <f t="shared" si="45"/>
        <v>-4.1322154035005514E-3</v>
      </c>
      <c r="O255" s="19">
        <f t="shared" si="45"/>
        <v>-9.4752638686416441E-3</v>
      </c>
      <c r="P255" s="19">
        <f t="shared" si="45"/>
        <v>-8.907727662477688E-3</v>
      </c>
      <c r="Q255" s="19">
        <f t="shared" si="45"/>
        <v>-8.4189584406429534E-3</v>
      </c>
      <c r="R255" s="19">
        <f t="shared" si="45"/>
        <v>-9.032809675191697E-3</v>
      </c>
      <c r="S255" s="19">
        <f t="shared" si="45"/>
        <v>-1.0837802549074339E-2</v>
      </c>
      <c r="T255" s="19">
        <f t="shared" si="45"/>
        <v>-5.0625770275290012E-3</v>
      </c>
      <c r="U255" s="19">
        <f t="shared" si="45"/>
        <v>-8.173629359448693E-3</v>
      </c>
      <c r="V255" s="19">
        <f t="shared" si="45"/>
        <v>-8.092045525391646E-3</v>
      </c>
      <c r="W255" s="19">
        <f t="shared" si="45"/>
        <v>-1.2539013723555661E-2</v>
      </c>
      <c r="X255" s="19">
        <f t="shared" si="45"/>
        <v>-1.0195076060907929E-2</v>
      </c>
      <c r="Y255" s="19">
        <f t="shared" si="45"/>
        <v>-8.2927107019805241E-3</v>
      </c>
      <c r="Z255" s="19">
        <f t="shared" si="45"/>
        <v>-1.5559384363130205E-2</v>
      </c>
      <c r="AA255" s="19">
        <f t="shared" si="45"/>
        <v>-4.1163956943045645E-3</v>
      </c>
      <c r="AB255" s="19">
        <f t="shared" si="45"/>
        <v>-9.8094909122966902E-3</v>
      </c>
      <c r="AC255" s="19">
        <f t="shared" si="45"/>
        <v>-9.4987747003983623E-3</v>
      </c>
      <c r="AD255" s="19">
        <f t="shared" si="45"/>
        <v>-1.6830185647246344E-2</v>
      </c>
      <c r="AE255" s="19">
        <f t="shared" si="45"/>
        <v>-2.7260640162008458E-2</v>
      </c>
      <c r="AF255" s="19">
        <f t="shared" si="45"/>
        <v>-2.7484375006044313E-2</v>
      </c>
      <c r="AG255" s="19">
        <f t="shared" si="45"/>
        <v>-3.5397756269806898E-3</v>
      </c>
      <c r="AH255" s="19">
        <f t="shared" si="45"/>
        <v>-5.5589207862116975E-3</v>
      </c>
      <c r="AI255" s="19">
        <f t="shared" si="45"/>
        <v>-3.7899905163322994E-3</v>
      </c>
      <c r="AJ255" s="19">
        <f t="shared" si="45"/>
        <v>-6.5810869797074947E-3</v>
      </c>
      <c r="AK255" s="19">
        <f t="shared" si="45"/>
        <v>-7.8646422824257996E-3</v>
      </c>
      <c r="AL255" s="19">
        <f t="shared" si="45"/>
        <v>-6.0588371452633917E-3</v>
      </c>
      <c r="AM255" s="19">
        <f t="shared" si="45"/>
        <v>-8.1486371425001248E-3</v>
      </c>
      <c r="AN255" s="19">
        <f t="shared" si="45"/>
        <v>-3.3539591067811084E-3</v>
      </c>
      <c r="AO255" s="19">
        <f t="shared" si="45"/>
        <v>-2.870383919682272E-3</v>
      </c>
      <c r="AP255" s="19">
        <f t="shared" si="45"/>
        <v>-6.5486096670712883E-3</v>
      </c>
      <c r="AQ255" s="19">
        <f t="shared" si="45"/>
        <v>-5.4254702850434575E-3</v>
      </c>
      <c r="AR255" s="19">
        <f t="shared" si="45"/>
        <v>-7.6074515319673533E-3</v>
      </c>
      <c r="AS255" s="19">
        <f t="shared" si="45"/>
        <v>-8.9384167417557274E-3</v>
      </c>
      <c r="AT255" s="19">
        <f t="shared" si="45"/>
        <v>-2.7158560676648698E-3</v>
      </c>
      <c r="AU255" s="19">
        <f t="shared" si="45"/>
        <v>-3.2081369807289354E-3</v>
      </c>
      <c r="AV255" s="19">
        <f t="shared" si="45"/>
        <v>-5.5302667605447008E-3</v>
      </c>
      <c r="AW255" s="19">
        <f t="shared" si="44"/>
        <v>-3.9755713519631069E-3</v>
      </c>
      <c r="AX255" s="19">
        <f t="shared" si="43"/>
        <v>-1.1252247387586345E-2</v>
      </c>
      <c r="AY255" s="19">
        <f t="shared" si="43"/>
        <v>0.87013532566950236</v>
      </c>
      <c r="AZ255" s="19">
        <f t="shared" si="43"/>
        <v>-1.7718974390408739E-2</v>
      </c>
      <c r="BA255" s="19">
        <f t="shared" si="43"/>
        <v>-1.2620888413901585E-2</v>
      </c>
      <c r="BB255" s="19">
        <f t="shared" si="43"/>
        <v>-1.9717476275695957E-2</v>
      </c>
      <c r="BC255" s="19">
        <f t="shared" si="43"/>
        <v>-8.3259721089298782E-3</v>
      </c>
      <c r="BD255" s="19">
        <f t="shared" si="43"/>
        <v>-4.2003195201697555E-3</v>
      </c>
      <c r="BE255" s="19">
        <f t="shared" si="43"/>
        <v>-2.8774231840948835E-3</v>
      </c>
      <c r="BF255" s="19">
        <f t="shared" si="43"/>
        <v>-1.5566920937857122E-2</v>
      </c>
      <c r="BG255" s="19">
        <f t="shared" si="43"/>
        <v>-7.4134522628525636E-3</v>
      </c>
      <c r="BH255" s="19">
        <f t="shared" si="43"/>
        <v>-2.390610229510762E-3</v>
      </c>
      <c r="BI255" s="19">
        <f t="shared" si="43"/>
        <v>-1.7171826684695161E-3</v>
      </c>
      <c r="BJ255" s="19">
        <f t="shared" si="43"/>
        <v>-1.9118153567923633E-3</v>
      </c>
      <c r="BK255" s="19">
        <f t="shared" si="43"/>
        <v>-8.1528295744963172E-3</v>
      </c>
      <c r="BL255" s="19">
        <f t="shared" si="43"/>
        <v>-6.4419047300277006E-3</v>
      </c>
      <c r="BM255" s="19">
        <f t="shared" si="43"/>
        <v>-4.4107817039584652E-3</v>
      </c>
      <c r="BN255" s="19">
        <f t="shared" si="43"/>
        <v>-5.1712658484785535E-3</v>
      </c>
      <c r="BO255" s="19">
        <f t="shared" si="43"/>
        <v>-4.9442025509459069E-3</v>
      </c>
      <c r="BP255" s="19">
        <f t="shared" si="43"/>
        <v>0</v>
      </c>
      <c r="BQ255" s="19" t="e">
        <f t="shared" si="43"/>
        <v>#DIV/0!</v>
      </c>
    </row>
    <row r="256" spans="5:69" x14ac:dyDescent="0.35">
      <c r="E256" t="str">
        <f t="shared" si="40"/>
        <v>ISIC 72</v>
      </c>
      <c r="F256" s="19">
        <f t="shared" si="41"/>
        <v>-1.5482444794415881E-4</v>
      </c>
      <c r="G256" s="19">
        <f t="shared" si="45"/>
        <v>-4.4566183222614664E-6</v>
      </c>
      <c r="H256" s="19">
        <f t="shared" si="45"/>
        <v>-1.8439948304005797E-5</v>
      </c>
      <c r="I256" s="19">
        <f t="shared" si="45"/>
        <v>-3.5893658727672624E-4</v>
      </c>
      <c r="J256" s="19">
        <f t="shared" si="45"/>
        <v>-3.2528897264161083E-4</v>
      </c>
      <c r="K256" s="19">
        <f t="shared" si="45"/>
        <v>-6.8207199250357869E-4</v>
      </c>
      <c r="L256" s="19">
        <f t="shared" si="45"/>
        <v>-1.0026508323613615E-4</v>
      </c>
      <c r="M256" s="19">
        <f t="shared" si="45"/>
        <v>-2.2083408610492443E-4</v>
      </c>
      <c r="N256" s="19">
        <f t="shared" si="45"/>
        <v>-1.2152273084962465E-3</v>
      </c>
      <c r="O256" s="19">
        <f t="shared" si="45"/>
        <v>-1.8075721061321389E-4</v>
      </c>
      <c r="P256" s="19">
        <f t="shared" si="45"/>
        <v>-1.0263645202370185E-3</v>
      </c>
      <c r="Q256" s="19">
        <f t="shared" si="45"/>
        <v>-3.6541795834938856E-2</v>
      </c>
      <c r="R256" s="19">
        <f t="shared" si="45"/>
        <v>-3.2911405550092968E-4</v>
      </c>
      <c r="S256" s="19">
        <f t="shared" si="45"/>
        <v>-2.3386981890614845E-4</v>
      </c>
      <c r="T256" s="19">
        <f t="shared" si="45"/>
        <v>-6.7973660312037952E-5</v>
      </c>
      <c r="U256" s="19">
        <f t="shared" si="45"/>
        <v>-3.1053485649910293E-4</v>
      </c>
      <c r="V256" s="19">
        <f t="shared" si="45"/>
        <v>-1.160161763412865E-2</v>
      </c>
      <c r="W256" s="19">
        <f t="shared" si="45"/>
        <v>-6.0364419737281869E-4</v>
      </c>
      <c r="X256" s="19">
        <f t="shared" si="45"/>
        <v>-1.1275867952526594E-3</v>
      </c>
      <c r="Y256" s="19">
        <f t="shared" si="45"/>
        <v>-2.3245166458807521E-3</v>
      </c>
      <c r="Z256" s="19">
        <f t="shared" si="45"/>
        <v>-5.6278837177166851E-4</v>
      </c>
      <c r="AA256" s="19">
        <f t="shared" si="45"/>
        <v>-1.6416995876933562E-3</v>
      </c>
      <c r="AB256" s="19">
        <f t="shared" si="45"/>
        <v>-2.5100509135052122E-4</v>
      </c>
      <c r="AC256" s="19">
        <f t="shared" si="45"/>
        <v>-1.739048465537054E-4</v>
      </c>
      <c r="AD256" s="19">
        <f t="shared" si="45"/>
        <v>-3.248302015720696E-4</v>
      </c>
      <c r="AE256" s="19">
        <f t="shared" si="45"/>
        <v>-3.0446677068966821E-4</v>
      </c>
      <c r="AF256" s="19">
        <f t="shared" si="45"/>
        <v>-2.2976672632966149E-4</v>
      </c>
      <c r="AG256" s="19">
        <f t="shared" si="45"/>
        <v>-4.4700771473536966E-5</v>
      </c>
      <c r="AH256" s="19">
        <f t="shared" si="45"/>
        <v>-7.0680016614953895E-4</v>
      </c>
      <c r="AI256" s="19">
        <f t="shared" si="45"/>
        <v>-9.3107117595535606E-5</v>
      </c>
      <c r="AJ256" s="19">
        <f t="shared" si="45"/>
        <v>-5.5403039070618361E-5</v>
      </c>
      <c r="AK256" s="19">
        <f t="shared" si="45"/>
        <v>-5.5738655216416807E-6</v>
      </c>
      <c r="AL256" s="19">
        <f t="shared" si="45"/>
        <v>-1.9854602317760931E-5</v>
      </c>
      <c r="AM256" s="19">
        <f t="shared" si="45"/>
        <v>-2.4359814306037763E-5</v>
      </c>
      <c r="AN256" s="19">
        <f t="shared" si="45"/>
        <v>7.7539093469106902E-6</v>
      </c>
      <c r="AO256" s="19">
        <f t="shared" si="45"/>
        <v>-1.2359226758757277E-5</v>
      </c>
      <c r="AP256" s="19">
        <f t="shared" si="45"/>
        <v>-1.999435404971122E-2</v>
      </c>
      <c r="AQ256" s="19">
        <f t="shared" si="45"/>
        <v>-2.2375149966683024E-4</v>
      </c>
      <c r="AR256" s="19">
        <f t="shared" si="45"/>
        <v>-6.0102699108983325E-5</v>
      </c>
      <c r="AS256" s="19">
        <f t="shared" si="45"/>
        <v>-6.051037472628279E-3</v>
      </c>
      <c r="AT256" s="19">
        <f t="shared" si="45"/>
        <v>-1.3276394924332529E-4</v>
      </c>
      <c r="AU256" s="19">
        <f t="shared" si="45"/>
        <v>-1.0916577226091517E-4</v>
      </c>
      <c r="AV256" s="19">
        <f t="shared" si="45"/>
        <v>-2.7038934133800234E-5</v>
      </c>
      <c r="AW256" s="19">
        <f t="shared" si="44"/>
        <v>-7.3589996437423665E-5</v>
      </c>
      <c r="AX256" s="19">
        <f t="shared" si="43"/>
        <v>-2.3820390835753488E-3</v>
      </c>
      <c r="AY256" s="19">
        <f t="shared" si="43"/>
        <v>-3.6569542444257936E-4</v>
      </c>
      <c r="AZ256" s="19">
        <f t="shared" si="43"/>
        <v>0.95672488967431035</v>
      </c>
      <c r="BA256" s="19">
        <f t="shared" si="43"/>
        <v>-1.0285901206371836E-3</v>
      </c>
      <c r="BB256" s="19">
        <f t="shared" si="43"/>
        <v>-2.9055740175581735E-4</v>
      </c>
      <c r="BC256" s="19">
        <f t="shared" si="43"/>
        <v>-1.3014729600922841E-4</v>
      </c>
      <c r="BD256" s="19">
        <f t="shared" si="43"/>
        <v>-5.173034817011355E-5</v>
      </c>
      <c r="BE256" s="19">
        <f t="shared" si="43"/>
        <v>-4.1343735955104329E-6</v>
      </c>
      <c r="BF256" s="19">
        <f t="shared" si="43"/>
        <v>-8.6514046276363362E-5</v>
      </c>
      <c r="BG256" s="19">
        <f t="shared" si="43"/>
        <v>-5.5061210838243174E-4</v>
      </c>
      <c r="BH256" s="19">
        <f t="shared" si="43"/>
        <v>-4.0436613286374916E-4</v>
      </c>
      <c r="BI256" s="19">
        <f t="shared" si="43"/>
        <v>-4.5664759203493314E-4</v>
      </c>
      <c r="BJ256" s="19">
        <f t="shared" si="43"/>
        <v>-1.1728420320547432E-4</v>
      </c>
      <c r="BK256" s="19">
        <f t="shared" si="43"/>
        <v>-1.3783093060551986E-4</v>
      </c>
      <c r="BL256" s="19">
        <f t="shared" si="43"/>
        <v>-2.0189370599042126E-4</v>
      </c>
      <c r="BM256" s="19">
        <f t="shared" si="43"/>
        <v>-8.3484512558999789E-4</v>
      </c>
      <c r="BN256" s="19">
        <f t="shared" si="43"/>
        <v>-3.1197403744162336E-5</v>
      </c>
      <c r="BO256" s="19">
        <f t="shared" si="43"/>
        <v>-3.765264124036289E-5</v>
      </c>
      <c r="BP256" s="19">
        <f t="shared" si="43"/>
        <v>0</v>
      </c>
      <c r="BQ256" s="19" t="e">
        <f t="shared" si="43"/>
        <v>#DIV/0!</v>
      </c>
    </row>
    <row r="257" spans="5:69" x14ac:dyDescent="0.35">
      <c r="E257" t="str">
        <f t="shared" si="40"/>
        <v>ISIC 73</v>
      </c>
      <c r="F257" s="19">
        <f t="shared" si="41"/>
        <v>-5.2777855660235461E-4</v>
      </c>
      <c r="G257" s="19">
        <f t="shared" si="45"/>
        <v>-9.9467476554473771E-4</v>
      </c>
      <c r="H257" s="19">
        <f t="shared" si="45"/>
        <v>-1.29480506569432E-3</v>
      </c>
      <c r="I257" s="19">
        <f t="shared" si="45"/>
        <v>-2.8730489423209249E-3</v>
      </c>
      <c r="J257" s="19">
        <f t="shared" si="45"/>
        <v>-1.6723150672047847E-2</v>
      </c>
      <c r="K257" s="19">
        <f t="shared" si="45"/>
        <v>-7.9685696129323646E-3</v>
      </c>
      <c r="L257" s="19">
        <f t="shared" si="45"/>
        <v>-2.4581062453610429E-3</v>
      </c>
      <c r="M257" s="19">
        <f t="shared" si="45"/>
        <v>-4.966015209275562E-3</v>
      </c>
      <c r="N257" s="19">
        <f t="shared" si="45"/>
        <v>-7.2112891256310195E-3</v>
      </c>
      <c r="O257" s="19">
        <f t="shared" si="45"/>
        <v>-4.0668718313937495E-3</v>
      </c>
      <c r="P257" s="19">
        <f t="shared" si="45"/>
        <v>-9.9726979449366072E-3</v>
      </c>
      <c r="Q257" s="19">
        <f t="shared" si="45"/>
        <v>-1.9737583267560768E-2</v>
      </c>
      <c r="R257" s="19">
        <f t="shared" si="45"/>
        <v>-4.2289059986488518E-3</v>
      </c>
      <c r="S257" s="19">
        <f t="shared" si="45"/>
        <v>-4.1596260059420338E-3</v>
      </c>
      <c r="T257" s="19">
        <f t="shared" si="45"/>
        <v>-1.3140871601219103E-3</v>
      </c>
      <c r="U257" s="19">
        <f t="shared" si="45"/>
        <v>-2.8720623463253875E-3</v>
      </c>
      <c r="V257" s="19">
        <f t="shared" si="45"/>
        <v>-4.6634364011027222E-3</v>
      </c>
      <c r="W257" s="19">
        <f t="shared" si="45"/>
        <v>-4.8963572794208272E-3</v>
      </c>
      <c r="X257" s="19">
        <f t="shared" si="45"/>
        <v>-3.1276171542853957E-3</v>
      </c>
      <c r="Y257" s="19">
        <f t="shared" si="45"/>
        <v>-5.0545192780321758E-3</v>
      </c>
      <c r="Z257" s="19">
        <f t="shared" si="45"/>
        <v>-2.5568507359062242E-3</v>
      </c>
      <c r="AA257" s="19">
        <f t="shared" si="45"/>
        <v>-9.7335590964807896E-3</v>
      </c>
      <c r="AB257" s="19">
        <f t="shared" si="45"/>
        <v>-2.7739641939236136E-3</v>
      </c>
      <c r="AC257" s="19">
        <f t="shared" si="45"/>
        <v>-2.0430345343559596E-3</v>
      </c>
      <c r="AD257" s="19">
        <f t="shared" si="45"/>
        <v>-2.5237225577292941E-3</v>
      </c>
      <c r="AE257" s="19">
        <f t="shared" si="45"/>
        <v>-3.2505750200299993E-3</v>
      </c>
      <c r="AF257" s="19">
        <f t="shared" si="45"/>
        <v>-1.5778208614758774E-3</v>
      </c>
      <c r="AG257" s="19">
        <f t="shared" si="45"/>
        <v>-1.7242461600120038E-2</v>
      </c>
      <c r="AH257" s="19">
        <f t="shared" si="45"/>
        <v>-1.5743769184591076E-2</v>
      </c>
      <c r="AI257" s="19">
        <f t="shared" si="45"/>
        <v>-1.5344494092158999E-2</v>
      </c>
      <c r="AJ257" s="19">
        <f t="shared" si="45"/>
        <v>-2.1259103316678641E-3</v>
      </c>
      <c r="AK257" s="19">
        <f t="shared" si="45"/>
        <v>-1.4951894261803808E-3</v>
      </c>
      <c r="AL257" s="19">
        <f t="shared" si="45"/>
        <v>-4.3587972936417769E-3</v>
      </c>
      <c r="AM257" s="19">
        <f t="shared" si="45"/>
        <v>-2.05382878818366E-3</v>
      </c>
      <c r="AN257" s="19">
        <f t="shared" si="45"/>
        <v>-4.7501122912161579E-3</v>
      </c>
      <c r="AO257" s="19">
        <f t="shared" si="45"/>
        <v>-3.5147713471193661E-3</v>
      </c>
      <c r="AP257" s="19">
        <f t="shared" si="45"/>
        <v>-2.1159591111063362E-2</v>
      </c>
      <c r="AQ257" s="19">
        <f t="shared" si="45"/>
        <v>-1.3924482055967689E-2</v>
      </c>
      <c r="AR257" s="19">
        <f t="shared" si="45"/>
        <v>-1.0569288489614829E-2</v>
      </c>
      <c r="AS257" s="19">
        <f t="shared" si="45"/>
        <v>-6.9733942010905417E-3</v>
      </c>
      <c r="AT257" s="19">
        <f t="shared" si="45"/>
        <v>-7.1751570177335773E-3</v>
      </c>
      <c r="AU257" s="19">
        <f t="shared" si="45"/>
        <v>-8.769966900017483E-3</v>
      </c>
      <c r="AV257" s="19">
        <f t="shared" si="45"/>
        <v>-5.7549474275136606E-3</v>
      </c>
      <c r="AW257" s="19">
        <f t="shared" si="44"/>
        <v>-8.9850308716445343E-4</v>
      </c>
      <c r="AX257" s="19">
        <f t="shared" si="43"/>
        <v>-6.949043084176253E-3</v>
      </c>
      <c r="AY257" s="19">
        <f t="shared" si="43"/>
        <v>-3.6039503015821944E-3</v>
      </c>
      <c r="AZ257" s="19">
        <f t="shared" si="43"/>
        <v>-2.1796364774364046E-3</v>
      </c>
      <c r="BA257" s="19">
        <f t="shared" si="43"/>
        <v>0.87805846673650612</v>
      </c>
      <c r="BB257" s="19">
        <f t="shared" si="43"/>
        <v>-7.5509478944264042E-3</v>
      </c>
      <c r="BC257" s="19">
        <f t="shared" si="43"/>
        <v>-5.2458952006514004E-3</v>
      </c>
      <c r="BD257" s="19">
        <f t="shared" si="43"/>
        <v>-5.7213907192486708E-3</v>
      </c>
      <c r="BE257" s="19">
        <f t="shared" si="43"/>
        <v>-2.6413807033053512E-2</v>
      </c>
      <c r="BF257" s="19">
        <f t="shared" si="43"/>
        <v>-5.1654760037538553E-3</v>
      </c>
      <c r="BG257" s="19">
        <f t="shared" si="43"/>
        <v>-2.3476701594439169E-3</v>
      </c>
      <c r="BH257" s="19">
        <f t="shared" si="43"/>
        <v>-1.0768275254367282E-3</v>
      </c>
      <c r="BI257" s="19">
        <f t="shared" si="43"/>
        <v>-1.3878998461305018E-3</v>
      </c>
      <c r="BJ257" s="19">
        <f t="shared" si="43"/>
        <v>-8.4531021331493478E-4</v>
      </c>
      <c r="BK257" s="19">
        <f t="shared" si="43"/>
        <v>-8.8966599119150603E-3</v>
      </c>
      <c r="BL257" s="19">
        <f t="shared" si="43"/>
        <v>-1.0057564631356158E-2</v>
      </c>
      <c r="BM257" s="19">
        <f t="shared" si="43"/>
        <v>-5.804517572725201E-3</v>
      </c>
      <c r="BN257" s="19">
        <f t="shared" si="43"/>
        <v>-3.8325418143936134E-3</v>
      </c>
      <c r="BO257" s="19">
        <f t="shared" si="43"/>
        <v>-3.3440337575781935E-3</v>
      </c>
      <c r="BP257" s="19">
        <f t="shared" si="43"/>
        <v>0</v>
      </c>
      <c r="BQ257" s="19" t="e">
        <f t="shared" si="43"/>
        <v>#DIV/0!</v>
      </c>
    </row>
    <row r="258" spans="5:69" x14ac:dyDescent="0.35">
      <c r="E258" t="str">
        <f t="shared" si="40"/>
        <v>ISIC 74-75</v>
      </c>
      <c r="F258" s="19">
        <f t="shared" si="41"/>
        <v>-1.0336761311864378E-2</v>
      </c>
      <c r="G258" s="19">
        <f t="shared" si="45"/>
        <v>-1.751026560808541E-3</v>
      </c>
      <c r="H258" s="19">
        <f t="shared" si="45"/>
        <v>-1.8359774615727511E-3</v>
      </c>
      <c r="I258" s="19">
        <f t="shared" si="45"/>
        <v>-3.9301833322254358E-3</v>
      </c>
      <c r="J258" s="19">
        <f t="shared" si="45"/>
        <v>-1.9739244128803646E-3</v>
      </c>
      <c r="K258" s="19">
        <f t="shared" si="45"/>
        <v>-6.8423493547468458E-3</v>
      </c>
      <c r="L258" s="19">
        <f t="shared" si="45"/>
        <v>-1.5109320326582548E-3</v>
      </c>
      <c r="M258" s="19">
        <f t="shared" si="45"/>
        <v>-2.4115891906554099E-3</v>
      </c>
      <c r="N258" s="19">
        <f t="shared" si="45"/>
        <v>-3.5166495960444466E-3</v>
      </c>
      <c r="O258" s="19">
        <f t="shared" si="45"/>
        <v>-1.1058477372581465E-3</v>
      </c>
      <c r="P258" s="19">
        <f t="shared" si="45"/>
        <v>-2.3917566558552669E-3</v>
      </c>
      <c r="Q258" s="19">
        <f t="shared" si="45"/>
        <v>-2.2947582124141917E-3</v>
      </c>
      <c r="R258" s="19">
        <f t="shared" si="45"/>
        <v>-3.3379095969035513E-3</v>
      </c>
      <c r="S258" s="19">
        <f t="shared" si="45"/>
        <v>-2.358070358934863E-3</v>
      </c>
      <c r="T258" s="19">
        <f t="shared" si="45"/>
        <v>-2.0025275239113987E-3</v>
      </c>
      <c r="U258" s="19">
        <f t="shared" si="45"/>
        <v>-2.1340461305527181E-3</v>
      </c>
      <c r="V258" s="19">
        <f t="shared" si="45"/>
        <v>-3.112254925912411E-3</v>
      </c>
      <c r="W258" s="19">
        <f t="shared" si="45"/>
        <v>-3.8811287751400621E-3</v>
      </c>
      <c r="X258" s="19">
        <f t="shared" si="45"/>
        <v>-3.3532790801584821E-3</v>
      </c>
      <c r="Y258" s="19">
        <f t="shared" si="45"/>
        <v>-2.6662662157591493E-3</v>
      </c>
      <c r="Z258" s="19">
        <f t="shared" si="45"/>
        <v>-3.0279562635444155E-3</v>
      </c>
      <c r="AA258" s="19">
        <f t="shared" si="45"/>
        <v>-5.5923223537724708E-3</v>
      </c>
      <c r="AB258" s="19">
        <f t="shared" si="45"/>
        <v>-2.0389865639843714E-3</v>
      </c>
      <c r="AC258" s="19">
        <f t="shared" si="45"/>
        <v>-2.8688674905122022E-3</v>
      </c>
      <c r="AD258" s="19">
        <f t="shared" si="45"/>
        <v>-4.0707829439352115E-3</v>
      </c>
      <c r="AE258" s="19">
        <f t="shared" si="45"/>
        <v>-4.6723005869355886E-3</v>
      </c>
      <c r="AF258" s="19">
        <f t="shared" si="45"/>
        <v>-3.0174791261951086E-3</v>
      </c>
      <c r="AG258" s="19">
        <f t="shared" si="45"/>
        <v>-3.9288392122126337E-3</v>
      </c>
      <c r="AH258" s="19">
        <f t="shared" si="45"/>
        <v>-7.7113657179801974E-3</v>
      </c>
      <c r="AI258" s="19">
        <f t="shared" si="45"/>
        <v>-4.7771353043299346E-3</v>
      </c>
      <c r="AJ258" s="19">
        <f t="shared" si="45"/>
        <v>-2.0079069346421261E-3</v>
      </c>
      <c r="AK258" s="19">
        <f t="shared" si="45"/>
        <v>-4.1889238767349474E-3</v>
      </c>
      <c r="AL258" s="19">
        <f t="shared" si="45"/>
        <v>-4.1650264279836299E-3</v>
      </c>
      <c r="AM258" s="19">
        <f t="shared" si="45"/>
        <v>-2.5231955805883554E-3</v>
      </c>
      <c r="AN258" s="19">
        <f t="shared" si="45"/>
        <v>-2.4893420268516761E-3</v>
      </c>
      <c r="AO258" s="19">
        <f t="shared" si="45"/>
        <v>-2.7340266504491972E-3</v>
      </c>
      <c r="AP258" s="19">
        <f t="shared" si="45"/>
        <v>-2.6583675626726633E-2</v>
      </c>
      <c r="AQ258" s="19">
        <f t="shared" si="45"/>
        <v>-8.4915990456922007E-3</v>
      </c>
      <c r="AR258" s="19">
        <f t="shared" si="45"/>
        <v>-5.4513381954490328E-3</v>
      </c>
      <c r="AS258" s="19">
        <f t="shared" si="45"/>
        <v>-1.1393392263283307E-2</v>
      </c>
      <c r="AT258" s="19">
        <f t="shared" ref="G258:AV264" si="46">AT190-AT122</f>
        <v>-6.14486640013221E-3</v>
      </c>
      <c r="AU258" s="19">
        <f t="shared" si="46"/>
        <v>-7.8254218340382976E-3</v>
      </c>
      <c r="AV258" s="19">
        <f t="shared" si="46"/>
        <v>-1.3154656050809161E-2</v>
      </c>
      <c r="AW258" s="19">
        <f t="shared" si="44"/>
        <v>-1.3941778671752358E-3</v>
      </c>
      <c r="AX258" s="19">
        <f t="shared" si="43"/>
        <v>-1.0741064344551682E-2</v>
      </c>
      <c r="AY258" s="19">
        <f t="shared" si="43"/>
        <v>-9.4675776894433666E-3</v>
      </c>
      <c r="AZ258" s="19">
        <f t="shared" si="43"/>
        <v>-6.6424080445658205E-3</v>
      </c>
      <c r="BA258" s="19">
        <f t="shared" si="43"/>
        <v>-1.3814098818198355E-2</v>
      </c>
      <c r="BB258" s="19">
        <f t="shared" si="43"/>
        <v>0.94720802884919819</v>
      </c>
      <c r="BC258" s="19">
        <f t="shared" si="43"/>
        <v>-4.4962867789985275E-3</v>
      </c>
      <c r="BD258" s="19">
        <f t="shared" si="43"/>
        <v>-4.1944927501835613E-3</v>
      </c>
      <c r="BE258" s="19">
        <f t="shared" si="43"/>
        <v>-4.456552220819112E-3</v>
      </c>
      <c r="BF258" s="19">
        <f t="shared" si="43"/>
        <v>-8.9902246070192905E-3</v>
      </c>
      <c r="BG258" s="19">
        <f t="shared" si="43"/>
        <v>-4.0630892776909811E-3</v>
      </c>
      <c r="BH258" s="19">
        <f t="shared" si="43"/>
        <v>-2.4291757964556336E-3</v>
      </c>
      <c r="BI258" s="19">
        <f t="shared" si="43"/>
        <v>-1.9579727702343981E-3</v>
      </c>
      <c r="BJ258" s="19">
        <f t="shared" si="43"/>
        <v>-2.8544679082874221E-3</v>
      </c>
      <c r="BK258" s="19">
        <f t="shared" si="43"/>
        <v>-8.6368552677548189E-3</v>
      </c>
      <c r="BL258" s="19">
        <f t="shared" si="43"/>
        <v>-7.410602837870631E-3</v>
      </c>
      <c r="BM258" s="19">
        <f t="shared" si="43"/>
        <v>-5.0728228653806407E-3</v>
      </c>
      <c r="BN258" s="19">
        <f t="shared" si="43"/>
        <v>-3.4984531616396725E-3</v>
      </c>
      <c r="BO258" s="19">
        <f t="shared" si="43"/>
        <v>-2.4956855207589625E-3</v>
      </c>
      <c r="BP258" s="19">
        <f t="shared" si="43"/>
        <v>0</v>
      </c>
      <c r="BQ258" s="19" t="e">
        <f t="shared" si="43"/>
        <v>#DIV/0!</v>
      </c>
    </row>
    <row r="259" spans="5:69" x14ac:dyDescent="0.35">
      <c r="E259" t="str">
        <f t="shared" si="40"/>
        <v>ISIC 77</v>
      </c>
      <c r="F259" s="19">
        <f t="shared" si="41"/>
        <v>-9.3244069204664083E-3</v>
      </c>
      <c r="G259" s="19">
        <f t="shared" si="46"/>
        <v>-5.2743016744363916E-3</v>
      </c>
      <c r="H259" s="19">
        <f t="shared" si="46"/>
        <v>-5.4886906995314641E-3</v>
      </c>
      <c r="I259" s="19">
        <f t="shared" si="46"/>
        <v>-1.5250858768846395E-2</v>
      </c>
      <c r="J259" s="19">
        <f t="shared" si="46"/>
        <v>-5.9999587296744941E-3</v>
      </c>
      <c r="K259" s="19">
        <f t="shared" si="46"/>
        <v>-5.0457709044713379E-3</v>
      </c>
      <c r="L259" s="19">
        <f t="shared" si="46"/>
        <v>-6.6503234015480861E-3</v>
      </c>
      <c r="M259" s="19">
        <f t="shared" si="46"/>
        <v>-6.8230837471679332E-3</v>
      </c>
      <c r="N259" s="19">
        <f t="shared" si="46"/>
        <v>-1.8861401022799026E-2</v>
      </c>
      <c r="O259" s="19">
        <f t="shared" si="46"/>
        <v>-3.755111957158953E-3</v>
      </c>
      <c r="P259" s="19">
        <f t="shared" si="46"/>
        <v>-1.0759368054754246E-2</v>
      </c>
      <c r="Q259" s="19">
        <f t="shared" si="46"/>
        <v>-9.435139291924606E-2</v>
      </c>
      <c r="R259" s="19">
        <f t="shared" si="46"/>
        <v>-7.541584928214713E-3</v>
      </c>
      <c r="S259" s="19">
        <f t="shared" si="46"/>
        <v>-1.0543850927952205E-2</v>
      </c>
      <c r="T259" s="19">
        <f t="shared" si="46"/>
        <v>-6.6272060042817686E-3</v>
      </c>
      <c r="U259" s="19">
        <f t="shared" si="46"/>
        <v>-6.2814578157557909E-3</v>
      </c>
      <c r="V259" s="19">
        <f t="shared" si="46"/>
        <v>-4.5599329437470124E-2</v>
      </c>
      <c r="W259" s="19">
        <f t="shared" si="46"/>
        <v>-7.2965113569458959E-3</v>
      </c>
      <c r="X259" s="19">
        <f t="shared" si="46"/>
        <v>-6.3406492062300446E-3</v>
      </c>
      <c r="Y259" s="19">
        <f t="shared" si="46"/>
        <v>-5.0197644335844898E-3</v>
      </c>
      <c r="Z259" s="19">
        <f t="shared" si="46"/>
        <v>-8.7136091254394043E-3</v>
      </c>
      <c r="AA259" s="19">
        <f t="shared" si="46"/>
        <v>-1.2254303238710179E-2</v>
      </c>
      <c r="AB259" s="19">
        <f t="shared" si="46"/>
        <v>-6.1546696416754356E-3</v>
      </c>
      <c r="AC259" s="19">
        <f t="shared" si="46"/>
        <v>-7.2558124576518456E-3</v>
      </c>
      <c r="AD259" s="19">
        <f t="shared" si="46"/>
        <v>-1.4722318133089538E-2</v>
      </c>
      <c r="AE259" s="19">
        <f t="shared" si="46"/>
        <v>-1.6089993195731102E-2</v>
      </c>
      <c r="AF259" s="19">
        <f t="shared" si="46"/>
        <v>-1.4490597593537897E-2</v>
      </c>
      <c r="AG259" s="19">
        <f t="shared" si="46"/>
        <v>-8.5013127256740994E-3</v>
      </c>
      <c r="AH259" s="19">
        <f t="shared" si="46"/>
        <v>-1.9320682428424815E-2</v>
      </c>
      <c r="AI259" s="19">
        <f t="shared" si="46"/>
        <v>-1.2841143756143486E-2</v>
      </c>
      <c r="AJ259" s="19">
        <f t="shared" si="46"/>
        <v>-1.6779288995177961E-2</v>
      </c>
      <c r="AK259" s="19">
        <f t="shared" si="46"/>
        <v>-2.3372939473066425E-2</v>
      </c>
      <c r="AL259" s="19">
        <f t="shared" si="46"/>
        <v>-4.7999129413386979E-2</v>
      </c>
      <c r="AM259" s="19">
        <f t="shared" si="46"/>
        <v>-1.2258313962734082E-2</v>
      </c>
      <c r="AN259" s="19">
        <f t="shared" si="46"/>
        <v>-8.7885505549832529E-3</v>
      </c>
      <c r="AO259" s="19">
        <f t="shared" si="46"/>
        <v>-7.6874728585209226E-3</v>
      </c>
      <c r="AP259" s="19">
        <f t="shared" si="46"/>
        <v>-1.4279843773700021E-2</v>
      </c>
      <c r="AQ259" s="19">
        <f t="shared" si="46"/>
        <v>-4.431456060668322E-2</v>
      </c>
      <c r="AR259" s="19">
        <f t="shared" si="46"/>
        <v>-1.6660541692697806E-2</v>
      </c>
      <c r="AS259" s="19">
        <f t="shared" si="46"/>
        <v>-5.9363186644579846E-2</v>
      </c>
      <c r="AT259" s="19">
        <f t="shared" si="46"/>
        <v>-8.8426157249321923E-3</v>
      </c>
      <c r="AU259" s="19">
        <f t="shared" si="46"/>
        <v>-8.8647793271801906E-3</v>
      </c>
      <c r="AV259" s="19">
        <f t="shared" si="46"/>
        <v>-1.3887550652400124E-2</v>
      </c>
      <c r="AW259" s="19">
        <f t="shared" si="44"/>
        <v>-1.3668316193701795E-3</v>
      </c>
      <c r="AX259" s="19">
        <f t="shared" si="43"/>
        <v>-1.6186569198335155E-2</v>
      </c>
      <c r="AY259" s="19">
        <f t="shared" si="43"/>
        <v>-9.3334258047912452E-3</v>
      </c>
      <c r="AZ259" s="19">
        <f t="shared" si="43"/>
        <v>-1.8635137641182221E-2</v>
      </c>
      <c r="BA259" s="19">
        <f t="shared" si="43"/>
        <v>-1.4482162327557183E-2</v>
      </c>
      <c r="BB259" s="19">
        <f t="shared" si="43"/>
        <v>-1.7078030996046677E-2</v>
      </c>
      <c r="BC259" s="19">
        <f t="shared" si="43"/>
        <v>0.86963150359175623</v>
      </c>
      <c r="BD259" s="19">
        <f t="shared" si="43"/>
        <v>-3.2890695408654474E-3</v>
      </c>
      <c r="BE259" s="19">
        <f t="shared" si="43"/>
        <v>-1.0386857370867126E-2</v>
      </c>
      <c r="BF259" s="19">
        <f t="shared" si="43"/>
        <v>-1.797900731326731E-2</v>
      </c>
      <c r="BG259" s="19">
        <f t="shared" si="43"/>
        <v>-5.2355460625430157E-3</v>
      </c>
      <c r="BH259" s="19">
        <f t="shared" si="43"/>
        <v>-4.2628305608755634E-3</v>
      </c>
      <c r="BI259" s="19">
        <f t="shared" si="43"/>
        <v>-4.7742981458218899E-3</v>
      </c>
      <c r="BJ259" s="19">
        <f t="shared" si="43"/>
        <v>-4.8404883058566096E-3</v>
      </c>
      <c r="BK259" s="19">
        <f t="shared" si="43"/>
        <v>-1.346366528028075E-2</v>
      </c>
      <c r="BL259" s="19">
        <f t="shared" si="43"/>
        <v>-1.4489701195534768E-2</v>
      </c>
      <c r="BM259" s="19">
        <f t="shared" si="43"/>
        <v>-7.2910971297918195E-3</v>
      </c>
      <c r="BN259" s="19">
        <f t="shared" si="43"/>
        <v>-1.2059968518265487E-2</v>
      </c>
      <c r="BO259" s="19">
        <f t="shared" si="43"/>
        <v>-1.7394082606745753E-2</v>
      </c>
      <c r="BP259" s="19">
        <f t="shared" si="43"/>
        <v>0</v>
      </c>
      <c r="BQ259" s="19" t="e">
        <f t="shared" si="43"/>
        <v>#DIV/0!</v>
      </c>
    </row>
    <row r="260" spans="5:69" x14ac:dyDescent="0.35">
      <c r="E260" t="str">
        <f t="shared" si="40"/>
        <v>ISIC 78</v>
      </c>
      <c r="F260" s="19">
        <f t="shared" si="41"/>
        <v>-7.9136806091548509E-3</v>
      </c>
      <c r="G260" s="19">
        <f t="shared" si="46"/>
        <v>-2.9169628018801833E-3</v>
      </c>
      <c r="H260" s="19">
        <f t="shared" si="46"/>
        <v>-1.6098876606279843E-3</v>
      </c>
      <c r="I260" s="19">
        <f t="shared" si="46"/>
        <v>-7.862145229144718E-3</v>
      </c>
      <c r="J260" s="19">
        <f t="shared" si="46"/>
        <v>-7.93277872790547E-3</v>
      </c>
      <c r="K260" s="19">
        <f t="shared" si="46"/>
        <v>-5.4039665908026833E-3</v>
      </c>
      <c r="L260" s="19">
        <f t="shared" si="46"/>
        <v>-6.5857703318842114E-3</v>
      </c>
      <c r="M260" s="19">
        <f t="shared" si="46"/>
        <v>-5.5319855811978656E-3</v>
      </c>
      <c r="N260" s="19">
        <f t="shared" si="46"/>
        <v>-9.3193703664877729E-3</v>
      </c>
      <c r="O260" s="19">
        <f t="shared" si="46"/>
        <v>-6.464782960840823E-4</v>
      </c>
      <c r="P260" s="19">
        <f t="shared" si="46"/>
        <v>-5.2131926585944977E-3</v>
      </c>
      <c r="Q260" s="19">
        <f t="shared" si="46"/>
        <v>-8.4893583263179213E-3</v>
      </c>
      <c r="R260" s="19">
        <f t="shared" si="46"/>
        <v>-1.1812144604800635E-2</v>
      </c>
      <c r="S260" s="19">
        <f t="shared" si="46"/>
        <v>-1.0209582733006635E-2</v>
      </c>
      <c r="T260" s="19">
        <f t="shared" si="46"/>
        <v>-5.8562455566398275E-3</v>
      </c>
      <c r="U260" s="19">
        <f t="shared" si="46"/>
        <v>-1.2506111044053381E-2</v>
      </c>
      <c r="V260" s="19">
        <f t="shared" si="46"/>
        <v>-6.9939732351494907E-3</v>
      </c>
      <c r="W260" s="19">
        <f t="shared" si="46"/>
        <v>-1.0007597623827517E-2</v>
      </c>
      <c r="X260" s="19">
        <f t="shared" si="46"/>
        <v>-1.0589829538161665E-2</v>
      </c>
      <c r="Y260" s="19">
        <f t="shared" si="46"/>
        <v>-8.9640488464425485E-3</v>
      </c>
      <c r="Z260" s="19">
        <f t="shared" si="46"/>
        <v>-1.6967540165616815E-2</v>
      </c>
      <c r="AA260" s="19">
        <f t="shared" si="46"/>
        <v>-7.2023608056245711E-3</v>
      </c>
      <c r="AB260" s="19">
        <f t="shared" si="46"/>
        <v>-1.9390072847280452E-2</v>
      </c>
      <c r="AC260" s="19">
        <f t="shared" si="46"/>
        <v>-3.5569596026419842E-3</v>
      </c>
      <c r="AD260" s="19">
        <f t="shared" si="46"/>
        <v>-8.0081954931302476E-3</v>
      </c>
      <c r="AE260" s="19">
        <f t="shared" si="46"/>
        <v>-8.7481762726193419E-3</v>
      </c>
      <c r="AF260" s="19">
        <f t="shared" si="46"/>
        <v>-7.3410890437178213E-3</v>
      </c>
      <c r="AG260" s="19">
        <f t="shared" si="46"/>
        <v>-4.251970047145644E-3</v>
      </c>
      <c r="AH260" s="19">
        <f t="shared" si="46"/>
        <v>-7.0097452208143759E-3</v>
      </c>
      <c r="AI260" s="19">
        <f t="shared" si="46"/>
        <v>-5.239181867558315E-3</v>
      </c>
      <c r="AJ260" s="19">
        <f t="shared" si="46"/>
        <v>-7.4420458558408925E-3</v>
      </c>
      <c r="AK260" s="19">
        <f t="shared" si="46"/>
        <v>-9.4197507629638286E-3</v>
      </c>
      <c r="AL260" s="19">
        <f t="shared" si="46"/>
        <v>-6.3043807713957008E-3</v>
      </c>
      <c r="AM260" s="19">
        <f t="shared" si="46"/>
        <v>-1.4354976498471745E-2</v>
      </c>
      <c r="AN260" s="19">
        <f t="shared" si="46"/>
        <v>-8.6817938320910039E-3</v>
      </c>
      <c r="AO260" s="19">
        <f t="shared" si="46"/>
        <v>-5.1724462959050815E-3</v>
      </c>
      <c r="AP260" s="19">
        <f t="shared" si="46"/>
        <v>-3.9704007451410407E-3</v>
      </c>
      <c r="AQ260" s="19">
        <f t="shared" si="46"/>
        <v>-3.2969706931462103E-3</v>
      </c>
      <c r="AR260" s="19">
        <f t="shared" si="46"/>
        <v>-6.2302010216456578E-3</v>
      </c>
      <c r="AS260" s="19">
        <f t="shared" si="46"/>
        <v>-4.839946691318116E-3</v>
      </c>
      <c r="AT260" s="19">
        <f t="shared" si="46"/>
        <v>-2.7217457024344936E-3</v>
      </c>
      <c r="AU260" s="19">
        <f t="shared" si="46"/>
        <v>-2.0640694611326936E-3</v>
      </c>
      <c r="AV260" s="19">
        <f t="shared" si="46"/>
        <v>-3.9341649164679341E-3</v>
      </c>
      <c r="AW260" s="19">
        <f t="shared" si="44"/>
        <v>-7.1732938774712721E-4</v>
      </c>
      <c r="AX260" s="19">
        <f t="shared" si="43"/>
        <v>-6.3368207504676559E-3</v>
      </c>
      <c r="AY260" s="19">
        <f t="shared" si="43"/>
        <v>-8.5441578990635442E-3</v>
      </c>
      <c r="AZ260" s="19">
        <f t="shared" si="43"/>
        <v>-6.0476352213260053E-3</v>
      </c>
      <c r="BA260" s="19">
        <f t="shared" si="43"/>
        <v>-5.7203501055740191E-3</v>
      </c>
      <c r="BB260" s="19">
        <f t="shared" si="43"/>
        <v>-4.9325783247627037E-3</v>
      </c>
      <c r="BC260" s="19">
        <f t="shared" si="43"/>
        <v>-5.0134665857386566E-3</v>
      </c>
      <c r="BD260" s="19">
        <f t="shared" si="43"/>
        <v>0.97802852942913221</v>
      </c>
      <c r="BE260" s="19">
        <f t="shared" si="43"/>
        <v>-2.6690910902333088E-3</v>
      </c>
      <c r="BF260" s="19">
        <f t="shared" si="43"/>
        <v>-1.0848941508654369E-2</v>
      </c>
      <c r="BG260" s="19">
        <f t="shared" si="43"/>
        <v>-3.0607684485126031E-3</v>
      </c>
      <c r="BH260" s="19">
        <f t="shared" si="43"/>
        <v>-3.4301195522302877E-3</v>
      </c>
      <c r="BI260" s="19">
        <f t="shared" si="43"/>
        <v>-4.0209047312221398E-3</v>
      </c>
      <c r="BJ260" s="19">
        <f t="shared" si="43"/>
        <v>-3.9150259970614455E-3</v>
      </c>
      <c r="BK260" s="19">
        <f t="shared" si="43"/>
        <v>-3.1135328534897164E-3</v>
      </c>
      <c r="BL260" s="19">
        <f t="shared" si="43"/>
        <v>-3.3852803108949431E-3</v>
      </c>
      <c r="BM260" s="19">
        <f t="shared" si="43"/>
        <v>-2.765279020634572E-3</v>
      </c>
      <c r="BN260" s="19">
        <f t="shared" si="43"/>
        <v>-7.8234400705772152E-3</v>
      </c>
      <c r="BO260" s="19">
        <f t="shared" si="43"/>
        <v>-2.5599003889107087E-3</v>
      </c>
      <c r="BP260" s="19">
        <f t="shared" si="43"/>
        <v>0</v>
      </c>
      <c r="BQ260" s="19" t="e">
        <f t="shared" si="43"/>
        <v>#DIV/0!</v>
      </c>
    </row>
    <row r="261" spans="5:69" x14ac:dyDescent="0.35">
      <c r="E261" t="str">
        <f t="shared" si="40"/>
        <v>ISIC 79</v>
      </c>
      <c r="F261" s="19">
        <f t="shared" si="41"/>
        <v>-3.0103354261840183E-5</v>
      </c>
      <c r="G261" s="19">
        <f t="shared" si="46"/>
        <v>-2.4872174636621138E-4</v>
      </c>
      <c r="H261" s="19">
        <f t="shared" si="46"/>
        <v>-3.2630691129262437E-4</v>
      </c>
      <c r="I261" s="19">
        <f t="shared" si="46"/>
        <v>-3.5326741231509325E-4</v>
      </c>
      <c r="J261" s="19">
        <f t="shared" si="46"/>
        <v>-2.02732696975331E-4</v>
      </c>
      <c r="K261" s="19">
        <f t="shared" si="46"/>
        <v>-4.4312073932987095E-4</v>
      </c>
      <c r="L261" s="19">
        <f t="shared" si="46"/>
        <v>-2.390414590181317E-4</v>
      </c>
      <c r="M261" s="19">
        <f t="shared" si="46"/>
        <v>-1.6206729550295517E-4</v>
      </c>
      <c r="N261" s="19">
        <f t="shared" si="46"/>
        <v>-6.7586387352010419E-4</v>
      </c>
      <c r="O261" s="19">
        <f t="shared" si="46"/>
        <v>-3.2105577031501473E-4</v>
      </c>
      <c r="P261" s="19">
        <f t="shared" si="46"/>
        <v>-3.7302469416187204E-4</v>
      </c>
      <c r="Q261" s="19">
        <f t="shared" si="46"/>
        <v>-7.7776917381542189E-4</v>
      </c>
      <c r="R261" s="19">
        <f t="shared" si="46"/>
        <v>-2.8461423521174243E-4</v>
      </c>
      <c r="S261" s="19">
        <f t="shared" si="46"/>
        <v>-9.3261556355635536E-4</v>
      </c>
      <c r="T261" s="19">
        <f t="shared" si="46"/>
        <v>-3.776649093101267E-4</v>
      </c>
      <c r="U261" s="19">
        <f t="shared" si="46"/>
        <v>-2.1256211280578906E-4</v>
      </c>
      <c r="V261" s="19">
        <f t="shared" si="46"/>
        <v>-3.4023355332267832E-4</v>
      </c>
      <c r="W261" s="19">
        <f t="shared" si="46"/>
        <v>-3.1008830727342353E-4</v>
      </c>
      <c r="X261" s="19">
        <f t="shared" si="46"/>
        <v>-3.541198739143246E-4</v>
      </c>
      <c r="Y261" s="19">
        <f t="shared" si="46"/>
        <v>-1.3653597454107156E-4</v>
      </c>
      <c r="Z261" s="19">
        <f t="shared" si="46"/>
        <v>-3.7884341223218704E-4</v>
      </c>
      <c r="AA261" s="19">
        <f t="shared" si="46"/>
        <v>-3.5255371702481498E-4</v>
      </c>
      <c r="AB261" s="19">
        <f t="shared" si="46"/>
        <v>-3.8493459888450701E-4</v>
      </c>
      <c r="AC261" s="19">
        <f t="shared" si="46"/>
        <v>-2.1049897902866699E-4</v>
      </c>
      <c r="AD261" s="19">
        <f t="shared" si="46"/>
        <v>-7.5805777960189392E-4</v>
      </c>
      <c r="AE261" s="19">
        <f t="shared" si="46"/>
        <v>-8.380249719903512E-4</v>
      </c>
      <c r="AF261" s="19">
        <f t="shared" si="46"/>
        <v>-2.5043481739990222E-4</v>
      </c>
      <c r="AG261" s="19">
        <f t="shared" si="46"/>
        <v>-7.3619578753279509E-4</v>
      </c>
      <c r="AH261" s="19">
        <f t="shared" si="46"/>
        <v>-1.4213316876397482E-3</v>
      </c>
      <c r="AI261" s="19">
        <f t="shared" si="46"/>
        <v>-8.4527854953066889E-4</v>
      </c>
      <c r="AJ261" s="19">
        <f t="shared" si="46"/>
        <v>-3.3978596841530029E-3</v>
      </c>
      <c r="AK261" s="19">
        <f t="shared" si="46"/>
        <v>-1.3519902634405572E-2</v>
      </c>
      <c r="AL261" s="19">
        <f t="shared" si="46"/>
        <v>-4.7531080201786431E-2</v>
      </c>
      <c r="AM261" s="19">
        <f t="shared" si="46"/>
        <v>-1.8648361547934304E-3</v>
      </c>
      <c r="AN261" s="19">
        <f t="shared" si="46"/>
        <v>-4.9063142331321852E-4</v>
      </c>
      <c r="AO261" s="19">
        <f t="shared" si="46"/>
        <v>-2.7855769683526868E-3</v>
      </c>
      <c r="AP261" s="19">
        <f t="shared" si="46"/>
        <v>-4.8423141497777036E-4</v>
      </c>
      <c r="AQ261" s="19">
        <f t="shared" si="46"/>
        <v>-1.6562606507567023E-3</v>
      </c>
      <c r="AR261" s="19">
        <f t="shared" si="46"/>
        <v>-6.1342171113954586E-4</v>
      </c>
      <c r="AS261" s="19">
        <f t="shared" si="46"/>
        <v>-6.0613618554384186E-4</v>
      </c>
      <c r="AT261" s="19">
        <f t="shared" si="46"/>
        <v>-2.9688278862709548E-4</v>
      </c>
      <c r="AU261" s="19">
        <f t="shared" si="46"/>
        <v>-1.6376691964467837E-4</v>
      </c>
      <c r="AV261" s="19">
        <f t="shared" si="46"/>
        <v>-1.4919697584543342E-4</v>
      </c>
      <c r="AW261" s="19">
        <f t="shared" si="44"/>
        <v>-1.2771838754522901E-4</v>
      </c>
      <c r="AX261" s="19">
        <f t="shared" si="43"/>
        <v>-1.0281188245755244E-3</v>
      </c>
      <c r="AY261" s="19">
        <f t="shared" si="43"/>
        <v>-1.2145000707660903E-3</v>
      </c>
      <c r="AZ261" s="19">
        <f t="shared" si="43"/>
        <v>-6.8378522140382432E-4</v>
      </c>
      <c r="BA261" s="19">
        <f t="shared" si="43"/>
        <v>-1.1922275966331302E-3</v>
      </c>
      <c r="BB261" s="19">
        <f t="shared" si="43"/>
        <v>-1.3525815876658047E-3</v>
      </c>
      <c r="BC261" s="19">
        <f t="shared" si="43"/>
        <v>-1.1897363014856887E-3</v>
      </c>
      <c r="BD261" s="19">
        <f t="shared" si="43"/>
        <v>-5.6036473306252121E-4</v>
      </c>
      <c r="BE261" s="19">
        <f t="shared" si="43"/>
        <v>0.73394519373523415</v>
      </c>
      <c r="BF261" s="19">
        <f t="shared" si="43"/>
        <v>-1.0367266545450876E-3</v>
      </c>
      <c r="BG261" s="19">
        <f t="shared" si="43"/>
        <v>-4.955184670766609E-4</v>
      </c>
      <c r="BH261" s="19">
        <f t="shared" si="43"/>
        <v>-3.7507508582342822E-4</v>
      </c>
      <c r="BI261" s="19">
        <f t="shared" si="43"/>
        <v>-1.2682908537608591E-4</v>
      </c>
      <c r="BJ261" s="19">
        <f t="shared" si="43"/>
        <v>-3.3096394981242075E-4</v>
      </c>
      <c r="BK261" s="19">
        <f t="shared" si="43"/>
        <v>-3.555885780338725E-3</v>
      </c>
      <c r="BL261" s="19">
        <f t="shared" ref="AX261:BQ271" si="47">BL193-BL125</f>
        <v>-8.4417028363217104E-3</v>
      </c>
      <c r="BM261" s="19">
        <f t="shared" si="47"/>
        <v>-6.818234334144517E-4</v>
      </c>
      <c r="BN261" s="19">
        <f t="shared" si="47"/>
        <v>-6.610690363003512E-4</v>
      </c>
      <c r="BO261" s="19">
        <f t="shared" si="47"/>
        <v>-3.8919139172993283E-4</v>
      </c>
      <c r="BP261" s="19">
        <f t="shared" si="47"/>
        <v>0</v>
      </c>
      <c r="BQ261" s="19" t="e">
        <f t="shared" si="47"/>
        <v>#DIV/0!</v>
      </c>
    </row>
    <row r="262" spans="5:69" x14ac:dyDescent="0.35">
      <c r="E262" t="str">
        <f t="shared" si="40"/>
        <v>ISIC 80-82</v>
      </c>
      <c r="F262" s="19">
        <f t="shared" si="41"/>
        <v>-4.1635080186896737E-3</v>
      </c>
      <c r="G262" s="19">
        <f t="shared" si="46"/>
        <v>-3.7707235404734162E-3</v>
      </c>
      <c r="H262" s="19">
        <f t="shared" si="46"/>
        <v>-7.0400515677163005E-3</v>
      </c>
      <c r="I262" s="19">
        <f t="shared" si="46"/>
        <v>-1.1204846410934262E-2</v>
      </c>
      <c r="J262" s="19">
        <f t="shared" si="46"/>
        <v>-1.0009505655123383E-2</v>
      </c>
      <c r="K262" s="19">
        <f t="shared" si="46"/>
        <v>-1.3962130824552393E-2</v>
      </c>
      <c r="L262" s="19">
        <f t="shared" si="46"/>
        <v>-9.1466864595482981E-3</v>
      </c>
      <c r="M262" s="19">
        <f t="shared" si="46"/>
        <v>-9.8591570678800075E-3</v>
      </c>
      <c r="N262" s="19">
        <f t="shared" si="46"/>
        <v>-2.5343028229728993E-2</v>
      </c>
      <c r="O262" s="19">
        <f t="shared" si="46"/>
        <v>-7.6287548597108691E-3</v>
      </c>
      <c r="P262" s="19">
        <f t="shared" si="46"/>
        <v>-1.1280556562618387E-2</v>
      </c>
      <c r="Q262" s="19">
        <f t="shared" si="46"/>
        <v>-9.5703399341266031E-3</v>
      </c>
      <c r="R262" s="19">
        <f t="shared" si="46"/>
        <v>-9.2535780143964807E-3</v>
      </c>
      <c r="S262" s="19">
        <f t="shared" si="46"/>
        <v>-1.370359221234279E-2</v>
      </c>
      <c r="T262" s="19">
        <f t="shared" si="46"/>
        <v>-1.1497487142979417E-2</v>
      </c>
      <c r="U262" s="19">
        <f t="shared" si="46"/>
        <v>-1.0389731746987044E-2</v>
      </c>
      <c r="V262" s="19">
        <f t="shared" si="46"/>
        <v>-7.8518658392312656E-3</v>
      </c>
      <c r="W262" s="19">
        <f t="shared" si="46"/>
        <v>-1.1150060531278242E-2</v>
      </c>
      <c r="X262" s="19">
        <f t="shared" si="46"/>
        <v>-1.127688336235168E-2</v>
      </c>
      <c r="Y262" s="19">
        <f t="shared" si="46"/>
        <v>-8.0767314255454064E-3</v>
      </c>
      <c r="Z262" s="19">
        <f t="shared" si="46"/>
        <v>-1.0156679187351917E-2</v>
      </c>
      <c r="AA262" s="19">
        <f t="shared" si="46"/>
        <v>-1.1014590556548506E-2</v>
      </c>
      <c r="AB262" s="19">
        <f t="shared" si="46"/>
        <v>-1.1477972992686412E-2</v>
      </c>
      <c r="AC262" s="19">
        <f t="shared" si="46"/>
        <v>-1.1127362486669901E-2</v>
      </c>
      <c r="AD262" s="19">
        <f t="shared" si="46"/>
        <v>-2.9702690788430759E-2</v>
      </c>
      <c r="AE262" s="19">
        <f t="shared" si="46"/>
        <v>-3.1595315298606041E-2</v>
      </c>
      <c r="AF262" s="19">
        <f t="shared" si="46"/>
        <v>-1.0240279269014935E-2</v>
      </c>
      <c r="AG262" s="19">
        <f t="shared" si="46"/>
        <v>-1.6025102305828404E-2</v>
      </c>
      <c r="AH262" s="19">
        <f t="shared" si="46"/>
        <v>-2.1835000567898569E-2</v>
      </c>
      <c r="AI262" s="19">
        <f t="shared" si="46"/>
        <v>-2.0205415833682776E-2</v>
      </c>
      <c r="AJ262" s="19">
        <f t="shared" si="46"/>
        <v>-8.6026633814501596E-3</v>
      </c>
      <c r="AK262" s="19">
        <f t="shared" si="46"/>
        <v>-1.316202768047193E-2</v>
      </c>
      <c r="AL262" s="19">
        <f t="shared" si="46"/>
        <v>-1.2906329253477844E-2</v>
      </c>
      <c r="AM262" s="19">
        <f t="shared" si="46"/>
        <v>-1.5486247134096848E-2</v>
      </c>
      <c r="AN262" s="19">
        <f t="shared" si="46"/>
        <v>-1.1800213895522478E-2</v>
      </c>
      <c r="AO262" s="19">
        <f t="shared" si="46"/>
        <v>-1.032387683413419E-2</v>
      </c>
      <c r="AP262" s="19">
        <f t="shared" si="46"/>
        <v>-2.2167069521382022E-2</v>
      </c>
      <c r="AQ262" s="19">
        <f t="shared" si="46"/>
        <v>-3.2723153244396751E-2</v>
      </c>
      <c r="AR262" s="19">
        <f t="shared" si="46"/>
        <v>-1.8778435191650435E-2</v>
      </c>
      <c r="AS262" s="19">
        <f t="shared" si="46"/>
        <v>-1.4399782804428567E-2</v>
      </c>
      <c r="AT262" s="19">
        <f t="shared" si="46"/>
        <v>-1.6976907533002468E-2</v>
      </c>
      <c r="AU262" s="19">
        <f t="shared" si="46"/>
        <v>-2.069208177812891E-2</v>
      </c>
      <c r="AV262" s="19">
        <f t="shared" si="46"/>
        <v>-2.4600977221414747E-2</v>
      </c>
      <c r="AW262" s="19">
        <f t="shared" si="44"/>
        <v>-1.0259868585189499E-2</v>
      </c>
      <c r="AX262" s="19">
        <f t="shared" si="47"/>
        <v>-2.6008271097225272E-2</v>
      </c>
      <c r="AY262" s="19">
        <f t="shared" si="47"/>
        <v>-1.8953941586476869E-2</v>
      </c>
      <c r="AZ262" s="19">
        <f t="shared" si="47"/>
        <v>-2.8887606014245094E-2</v>
      </c>
      <c r="BA262" s="19">
        <f t="shared" si="47"/>
        <v>-2.51425132537756E-2</v>
      </c>
      <c r="BB262" s="19">
        <f t="shared" si="47"/>
        <v>-2.5050972083593546E-2</v>
      </c>
      <c r="BC262" s="19">
        <f t="shared" si="47"/>
        <v>-3.0828725976618402E-2</v>
      </c>
      <c r="BD262" s="19">
        <f t="shared" si="47"/>
        <v>-6.3953064088714141E-3</v>
      </c>
      <c r="BE262" s="19">
        <f t="shared" si="47"/>
        <v>-1.4174346937876198E-2</v>
      </c>
      <c r="BF262" s="19">
        <f t="shared" si="47"/>
        <v>0.93193229709799308</v>
      </c>
      <c r="BG262" s="19">
        <f t="shared" si="47"/>
        <v>-2.6160990468447134E-2</v>
      </c>
      <c r="BH262" s="19">
        <f t="shared" si="47"/>
        <v>-1.1811027724078748E-2</v>
      </c>
      <c r="BI262" s="19">
        <f t="shared" si="47"/>
        <v>-1.4272761372316091E-2</v>
      </c>
      <c r="BJ262" s="19">
        <f t="shared" si="47"/>
        <v>-1.5103773293777432E-2</v>
      </c>
      <c r="BK262" s="19">
        <f t="shared" si="47"/>
        <v>-1.7581911406108909E-2</v>
      </c>
      <c r="BL262" s="19">
        <f t="shared" si="47"/>
        <v>-1.9962551744164E-2</v>
      </c>
      <c r="BM262" s="19">
        <f t="shared" si="47"/>
        <v>-1.6377393883487735E-2</v>
      </c>
      <c r="BN262" s="19">
        <f t="shared" si="47"/>
        <v>-1.5028460720099264E-2</v>
      </c>
      <c r="BO262" s="19">
        <f t="shared" si="47"/>
        <v>-1.9364684930570926E-2</v>
      </c>
      <c r="BP262" s="19">
        <f t="shared" si="47"/>
        <v>0</v>
      </c>
      <c r="BQ262" s="19" t="e">
        <f t="shared" si="47"/>
        <v>#DIV/0!</v>
      </c>
    </row>
    <row r="263" spans="5:69" x14ac:dyDescent="0.35">
      <c r="E263" t="str">
        <f t="shared" si="40"/>
        <v>ISIC 84</v>
      </c>
      <c r="F263" s="19">
        <f t="shared" si="41"/>
        <v>-1.4527450518209723E-3</v>
      </c>
      <c r="G263" s="19">
        <f t="shared" si="46"/>
        <v>-2.9269371381252449E-3</v>
      </c>
      <c r="H263" s="19">
        <f t="shared" si="46"/>
        <v>-9.6609294375334727E-4</v>
      </c>
      <c r="I263" s="19">
        <f t="shared" si="46"/>
        <v>-3.6353862342205188E-3</v>
      </c>
      <c r="J263" s="19">
        <f t="shared" si="46"/>
        <v>-1.9228860857097559E-3</v>
      </c>
      <c r="K263" s="19">
        <f t="shared" si="46"/>
        <v>-1.8971219038254857E-3</v>
      </c>
      <c r="L263" s="19">
        <f t="shared" si="46"/>
        <v>-2.592132329551479E-3</v>
      </c>
      <c r="M263" s="19">
        <f t="shared" si="46"/>
        <v>-3.1832749587430561E-3</v>
      </c>
      <c r="N263" s="19">
        <f t="shared" si="46"/>
        <v>-4.6787703509430416E-3</v>
      </c>
      <c r="O263" s="19">
        <f t="shared" si="46"/>
        <v>-1.605477340459349E-3</v>
      </c>
      <c r="P263" s="19">
        <f t="shared" si="46"/>
        <v>-3.3211887736672775E-3</v>
      </c>
      <c r="Q263" s="19">
        <f t="shared" si="46"/>
        <v>-2.7250780402323341E-3</v>
      </c>
      <c r="R263" s="19">
        <f t="shared" si="46"/>
        <v>-2.9002190568076553E-3</v>
      </c>
      <c r="S263" s="19">
        <f t="shared" si="46"/>
        <v>-4.2161702814854894E-3</v>
      </c>
      <c r="T263" s="19">
        <f t="shared" si="46"/>
        <v>-3.0162596489017391E-3</v>
      </c>
      <c r="U263" s="19">
        <f t="shared" si="46"/>
        <v>-2.0957018671205804E-3</v>
      </c>
      <c r="V263" s="19">
        <f t="shared" si="46"/>
        <v>-2.0269413939198559E-3</v>
      </c>
      <c r="W263" s="19">
        <f t="shared" si="46"/>
        <v>-3.0423099845097771E-3</v>
      </c>
      <c r="X263" s="19">
        <f t="shared" si="46"/>
        <v>-2.1949202041049469E-3</v>
      </c>
      <c r="Y263" s="19">
        <f t="shared" si="46"/>
        <v>-1.9239718640140608E-3</v>
      </c>
      <c r="Z263" s="19">
        <f t="shared" si="46"/>
        <v>-1.0869762123831767E-3</v>
      </c>
      <c r="AA263" s="19">
        <f t="shared" si="46"/>
        <v>-1.8934952246195797E-3</v>
      </c>
      <c r="AB263" s="19">
        <f t="shared" si="46"/>
        <v>-1.7101941323994642E-3</v>
      </c>
      <c r="AC263" s="19">
        <f t="shared" si="46"/>
        <v>-1.7855273150797324E-2</v>
      </c>
      <c r="AD263" s="19">
        <f t="shared" si="46"/>
        <v>-4.6400953752141717E-3</v>
      </c>
      <c r="AE263" s="19">
        <f t="shared" si="46"/>
        <v>-4.8990196892465592E-3</v>
      </c>
      <c r="AF263" s="19">
        <f t="shared" si="46"/>
        <v>-3.4777102650837412E-3</v>
      </c>
      <c r="AG263" s="19">
        <f t="shared" si="46"/>
        <v>-2.8512630293517547E-3</v>
      </c>
      <c r="AH263" s="19">
        <f t="shared" si="46"/>
        <v>-2.1456376090288531E-3</v>
      </c>
      <c r="AI263" s="19">
        <f t="shared" si="46"/>
        <v>-2.1618371170726803E-3</v>
      </c>
      <c r="AJ263" s="19">
        <f t="shared" si="46"/>
        <v>-2.5436086367028924E-3</v>
      </c>
      <c r="AK263" s="19">
        <f t="shared" si="46"/>
        <v>-1.5522395791665957E-3</v>
      </c>
      <c r="AL263" s="19">
        <f t="shared" si="46"/>
        <v>-1.3508669298476583E-3</v>
      </c>
      <c r="AM263" s="19">
        <f t="shared" si="46"/>
        <v>-1.9439518479937277E-3</v>
      </c>
      <c r="AN263" s="19">
        <f t="shared" si="46"/>
        <v>-2.1717688701216814E-3</v>
      </c>
      <c r="AO263" s="19">
        <f t="shared" si="46"/>
        <v>-1.8804115470345086E-3</v>
      </c>
      <c r="AP263" s="19">
        <f t="shared" si="46"/>
        <v>-1.7587403735063289E-3</v>
      </c>
      <c r="AQ263" s="19">
        <f t="shared" si="46"/>
        <v>-1.9190095309920402E-3</v>
      </c>
      <c r="AR263" s="19">
        <f t="shared" si="46"/>
        <v>-1.9151345879507284E-3</v>
      </c>
      <c r="AS263" s="19">
        <f t="shared" si="46"/>
        <v>-2.1107842304330963E-3</v>
      </c>
      <c r="AT263" s="19">
        <f t="shared" si="46"/>
        <v>-1.4391612097976461E-3</v>
      </c>
      <c r="AU263" s="19">
        <f t="shared" si="46"/>
        <v>-1.7061854188494189E-3</v>
      </c>
      <c r="AV263" s="19">
        <f t="shared" si="46"/>
        <v>-1.2787162600776359E-3</v>
      </c>
      <c r="AW263" s="19">
        <f t="shared" si="44"/>
        <v>-1.7463842055252189E-3</v>
      </c>
      <c r="AX263" s="19">
        <f t="shared" si="47"/>
        <v>-6.1184661284680985E-3</v>
      </c>
      <c r="AY263" s="19">
        <f t="shared" si="47"/>
        <v>-7.1640425771738823E-3</v>
      </c>
      <c r="AZ263" s="19">
        <f t="shared" si="47"/>
        <v>-1.9363638573028897E-3</v>
      </c>
      <c r="BA263" s="19">
        <f t="shared" si="47"/>
        <v>-6.0086403535748846E-3</v>
      </c>
      <c r="BB263" s="19">
        <f t="shared" si="47"/>
        <v>-1.0708472444994073E-2</v>
      </c>
      <c r="BC263" s="19">
        <f t="shared" si="47"/>
        <v>-2.3833365639077319E-3</v>
      </c>
      <c r="BD263" s="19">
        <f t="shared" si="47"/>
        <v>-2.150717648440696E-3</v>
      </c>
      <c r="BE263" s="19">
        <f t="shared" si="47"/>
        <v>-1.4358376982066599E-3</v>
      </c>
      <c r="BF263" s="19">
        <f t="shared" si="47"/>
        <v>-5.5367387504904469E-3</v>
      </c>
      <c r="BG263" s="19">
        <f t="shared" si="47"/>
        <v>0.9903932466031351</v>
      </c>
      <c r="BH263" s="19">
        <f t="shared" si="47"/>
        <v>-2.5592978977114081E-3</v>
      </c>
      <c r="BI263" s="19">
        <f t="shared" si="47"/>
        <v>-1.8922000520079604E-3</v>
      </c>
      <c r="BJ263" s="19">
        <f t="shared" si="47"/>
        <v>-4.4338103610888887E-3</v>
      </c>
      <c r="BK263" s="19">
        <f t="shared" si="47"/>
        <v>-2.1669204244253912E-3</v>
      </c>
      <c r="BL263" s="19">
        <f t="shared" si="47"/>
        <v>-3.5186298574441718E-3</v>
      </c>
      <c r="BM263" s="19">
        <f t="shared" si="47"/>
        <v>-5.6959644331373328E-3</v>
      </c>
      <c r="BN263" s="19">
        <f t="shared" si="47"/>
        <v>-8.4035538186806905E-4</v>
      </c>
      <c r="BO263" s="19">
        <f t="shared" si="47"/>
        <v>-1.1118482661540614E-3</v>
      </c>
      <c r="BP263" s="19">
        <f t="shared" si="47"/>
        <v>0</v>
      </c>
      <c r="BQ263" s="19" t="e">
        <f t="shared" si="47"/>
        <v>#DIV/0!</v>
      </c>
    </row>
    <row r="264" spans="5:69" x14ac:dyDescent="0.35">
      <c r="E264" t="str">
        <f t="shared" si="40"/>
        <v>ISIC 85</v>
      </c>
      <c r="F264" s="19">
        <f t="shared" si="41"/>
        <v>-5.9972431373358105E-4</v>
      </c>
      <c r="G264" s="19">
        <f t="shared" si="46"/>
        <v>-8.8495706684906265E-4</v>
      </c>
      <c r="H264" s="19">
        <f t="shared" si="46"/>
        <v>-2.1085680017189239E-3</v>
      </c>
      <c r="I264" s="19">
        <f t="shared" si="46"/>
        <v>-1.538680780763222E-3</v>
      </c>
      <c r="J264" s="19">
        <f t="shared" si="46"/>
        <v>-1.4882825976206516E-3</v>
      </c>
      <c r="K264" s="19">
        <f t="shared" si="46"/>
        <v>-9.8647667430409869E-4</v>
      </c>
      <c r="L264" s="19">
        <f t="shared" si="46"/>
        <v>-7.611494009118864E-4</v>
      </c>
      <c r="M264" s="19">
        <f t="shared" si="46"/>
        <v>-9.606377632739567E-4</v>
      </c>
      <c r="N264" s="19">
        <f t="shared" si="46"/>
        <v>-3.1881910939756419E-3</v>
      </c>
      <c r="O264" s="19">
        <f t="shared" si="46"/>
        <v>-1.0273453835273347E-3</v>
      </c>
      <c r="P264" s="19">
        <f t="shared" si="46"/>
        <v>-1.6683005342621638E-3</v>
      </c>
      <c r="Q264" s="19">
        <f t="shared" si="46"/>
        <v>-2.745174237399874E-3</v>
      </c>
      <c r="R264" s="19">
        <f t="shared" si="46"/>
        <v>-1.4363403532408811E-3</v>
      </c>
      <c r="S264" s="19">
        <f t="shared" si="46"/>
        <v>-1.3873842702360423E-3</v>
      </c>
      <c r="T264" s="19">
        <f t="shared" si="46"/>
        <v>-1.473495482687979E-3</v>
      </c>
      <c r="U264" s="19">
        <f t="shared" si="46"/>
        <v>-1.3821905062497647E-3</v>
      </c>
      <c r="V264" s="19">
        <f t="shared" si="46"/>
        <v>-1.7771847632955791E-3</v>
      </c>
      <c r="W264" s="19">
        <f t="shared" si="46"/>
        <v>-2.338704118562671E-3</v>
      </c>
      <c r="X264" s="19">
        <f t="shared" si="46"/>
        <v>-1.9946951548670362E-3</v>
      </c>
      <c r="Y264" s="19">
        <f t="shared" si="46"/>
        <v>-2.5580589597310526E-3</v>
      </c>
      <c r="Z264" s="19">
        <f t="shared" si="46"/>
        <v>-3.376256281407035E-3</v>
      </c>
      <c r="AA264" s="19">
        <f t="shared" si="46"/>
        <v>-1.3348454346658273E-3</v>
      </c>
      <c r="AB264" s="19">
        <f t="shared" si="46"/>
        <v>-3.0410340620616711E-3</v>
      </c>
      <c r="AC264" s="19">
        <f t="shared" si="46"/>
        <v>-1.8797009584403648E-3</v>
      </c>
      <c r="AD264" s="19">
        <f t="shared" si="46"/>
        <v>-2.3896283073867293E-3</v>
      </c>
      <c r="AE264" s="19">
        <f t="shared" si="46"/>
        <v>-1.5949594493610351E-3</v>
      </c>
      <c r="AF264" s="19">
        <f t="shared" si="46"/>
        <v>-9.8650069710597534E-4</v>
      </c>
      <c r="AG264" s="19">
        <f t="shared" si="46"/>
        <v>-2.376064359453567E-3</v>
      </c>
      <c r="AH264" s="19">
        <f t="shared" si="46"/>
        <v>-2.1444338234385294E-3</v>
      </c>
      <c r="AI264" s="19">
        <f t="shared" si="46"/>
        <v>-2.3800133111278507E-3</v>
      </c>
      <c r="AJ264" s="19">
        <f t="shared" si="46"/>
        <v>-2.9816117204549018E-3</v>
      </c>
      <c r="AK264" s="19">
        <f t="shared" si="46"/>
        <v>-1.2201847375758539E-3</v>
      </c>
      <c r="AL264" s="19">
        <f t="shared" si="46"/>
        <v>-9.5517392087094855E-3</v>
      </c>
      <c r="AM264" s="19">
        <f t="shared" si="46"/>
        <v>-1.9643376185196799E-3</v>
      </c>
      <c r="AN264" s="19">
        <f t="shared" si="46"/>
        <v>-3.7662648081407506E-3</v>
      </c>
      <c r="AO264" s="19">
        <f t="shared" si="46"/>
        <v>-9.1062647500228045E-4</v>
      </c>
      <c r="AP264" s="19">
        <f t="shared" si="46"/>
        <v>-1.7134342376136486E-3</v>
      </c>
      <c r="AQ264" s="19">
        <f t="shared" si="46"/>
        <v>-2.7780799269040836E-3</v>
      </c>
      <c r="AR264" s="19">
        <f t="shared" si="46"/>
        <v>-4.9799045172239835E-3</v>
      </c>
      <c r="AS264" s="19">
        <f t="shared" si="46"/>
        <v>-4.9876260431839688E-3</v>
      </c>
      <c r="AT264" s="19">
        <f t="shared" si="46"/>
        <v>-3.2918115023663121E-3</v>
      </c>
      <c r="AU264" s="19">
        <f t="shared" si="46"/>
        <v>-2.3511728856034377E-3</v>
      </c>
      <c r="AV264" s="19">
        <f t="shared" si="46"/>
        <v>-1.7098370432110062E-3</v>
      </c>
      <c r="AW264" s="19">
        <f t="shared" si="44"/>
        <v>-5.8631611708614593E-4</v>
      </c>
      <c r="AX264" s="19">
        <f t="shared" si="47"/>
        <v>-3.4326076193945797E-3</v>
      </c>
      <c r="AY264" s="19">
        <f t="shared" si="47"/>
        <v>-2.7919765096130296E-3</v>
      </c>
      <c r="AZ264" s="19">
        <f t="shared" si="47"/>
        <v>-1.09091966987235E-2</v>
      </c>
      <c r="BA264" s="19">
        <f t="shared" si="47"/>
        <v>-4.4039611407677877E-3</v>
      </c>
      <c r="BB264" s="19">
        <f t="shared" si="47"/>
        <v>-2.9189858330035462E-3</v>
      </c>
      <c r="BC264" s="19">
        <f t="shared" si="47"/>
        <v>-1.695233308688839E-3</v>
      </c>
      <c r="BD264" s="19">
        <f t="shared" si="47"/>
        <v>-2.773826746110649E-3</v>
      </c>
      <c r="BE264" s="19">
        <f t="shared" si="47"/>
        <v>-1.2369844121006461E-3</v>
      </c>
      <c r="BF264" s="19">
        <f t="shared" si="47"/>
        <v>-3.1780294054834851E-3</v>
      </c>
      <c r="BG264" s="19">
        <f t="shared" si="47"/>
        <v>-6.8744865076616739E-3</v>
      </c>
      <c r="BH264" s="19">
        <f t="shared" si="47"/>
        <v>0.97174997379434502</v>
      </c>
      <c r="BI264" s="19">
        <f t="shared" si="47"/>
        <v>-3.8844449734003624E-3</v>
      </c>
      <c r="BJ264" s="19">
        <f t="shared" si="47"/>
        <v>-2.8485800282576821E-3</v>
      </c>
      <c r="BK264" s="19">
        <f t="shared" si="47"/>
        <v>-2.6516438352341271E-3</v>
      </c>
      <c r="BL264" s="19">
        <f t="shared" si="47"/>
        <v>-2.4218342879962088E-3</v>
      </c>
      <c r="BM264" s="19">
        <f t="shared" si="47"/>
        <v>-5.4705462749732479E-3</v>
      </c>
      <c r="BN264" s="19">
        <f t="shared" si="47"/>
        <v>-2.7907854716455092E-3</v>
      </c>
      <c r="BO264" s="19">
        <f t="shared" si="47"/>
        <v>-1.7594736954883031E-3</v>
      </c>
      <c r="BP264" s="19">
        <f t="shared" si="47"/>
        <v>0</v>
      </c>
      <c r="BQ264" s="19" t="e">
        <f t="shared" si="47"/>
        <v>#DIV/0!</v>
      </c>
    </row>
    <row r="265" spans="5:69" x14ac:dyDescent="0.35">
      <c r="E265" t="str">
        <f t="shared" si="40"/>
        <v>ISIC 86</v>
      </c>
      <c r="F265" s="19">
        <f t="shared" si="41"/>
        <v>-1.781765897020884E-4</v>
      </c>
      <c r="G265" s="19">
        <f t="shared" ref="G265:AV271" si="48">G197-G129</f>
        <v>-4.1170664500891641E-4</v>
      </c>
      <c r="H265" s="19">
        <f t="shared" si="48"/>
        <v>-9.3081652091090133E-4</v>
      </c>
      <c r="I265" s="19">
        <f t="shared" si="48"/>
        <v>-5.004436407308212E-4</v>
      </c>
      <c r="J265" s="19">
        <f t="shared" si="48"/>
        <v>-5.1437550168591348E-4</v>
      </c>
      <c r="K265" s="19">
        <f t="shared" si="48"/>
        <v>-3.8141778188811149E-4</v>
      </c>
      <c r="L265" s="19">
        <f t="shared" si="48"/>
        <v>-2.1545965433146007E-4</v>
      </c>
      <c r="M265" s="19">
        <f t="shared" si="48"/>
        <v>-1.8895199518631034E-4</v>
      </c>
      <c r="N265" s="19">
        <f t="shared" si="48"/>
        <v>-5.7131034612472903E-4</v>
      </c>
      <c r="O265" s="19">
        <f t="shared" si="48"/>
        <v>-3.7322526539866011E-4</v>
      </c>
      <c r="P265" s="19">
        <f t="shared" si="48"/>
        <v>-3.3206100087700033E-4</v>
      </c>
      <c r="Q265" s="19">
        <f t="shared" si="48"/>
        <v>-1.0759680911148939E-3</v>
      </c>
      <c r="R265" s="19">
        <f t="shared" si="48"/>
        <v>-3.0211416453895091E-4</v>
      </c>
      <c r="S265" s="19">
        <f t="shared" si="48"/>
        <v>-3.0102667446719371E-4</v>
      </c>
      <c r="T265" s="19">
        <f t="shared" si="48"/>
        <v>-3.7679152156132334E-4</v>
      </c>
      <c r="U265" s="19">
        <f t="shared" si="48"/>
        <v>-2.7737161953192831E-4</v>
      </c>
      <c r="V265" s="19">
        <f t="shared" si="48"/>
        <v>-1.4494579433681879E-4</v>
      </c>
      <c r="W265" s="19">
        <f t="shared" si="48"/>
        <v>-2.9831231638612255E-4</v>
      </c>
      <c r="X265" s="19">
        <f t="shared" si="48"/>
        <v>-3.1914847112496288E-4</v>
      </c>
      <c r="Y265" s="19">
        <f t="shared" si="48"/>
        <v>-1.6654163029995695E-4</v>
      </c>
      <c r="Z265" s="19">
        <f t="shared" si="48"/>
        <v>-3.927459227728178E-4</v>
      </c>
      <c r="AA265" s="19">
        <f t="shared" si="48"/>
        <v>-4.3310044311153494E-4</v>
      </c>
      <c r="AB265" s="19">
        <f t="shared" si="48"/>
        <v>-6.3064113227703376E-4</v>
      </c>
      <c r="AC265" s="19">
        <f t="shared" si="48"/>
        <v>-3.9585189957544356E-4</v>
      </c>
      <c r="AD265" s="19">
        <f t="shared" si="48"/>
        <v>-8.7278889258055243E-4</v>
      </c>
      <c r="AE265" s="19">
        <f t="shared" si="48"/>
        <v>-1.241105116788644E-3</v>
      </c>
      <c r="AF265" s="19">
        <f t="shared" si="48"/>
        <v>-2.6459577551955245E-4</v>
      </c>
      <c r="AG265" s="19">
        <f t="shared" si="48"/>
        <v>-9.0008678127532615E-4</v>
      </c>
      <c r="AH265" s="19">
        <f t="shared" si="48"/>
        <v>-1.201361064416381E-3</v>
      </c>
      <c r="AI265" s="19">
        <f t="shared" si="48"/>
        <v>-7.4265137869062182E-4</v>
      </c>
      <c r="AJ265" s="19">
        <f t="shared" si="48"/>
        <v>-4.216142266447319E-4</v>
      </c>
      <c r="AK265" s="19">
        <f t="shared" si="48"/>
        <v>-2.3205313664364114E-4</v>
      </c>
      <c r="AL265" s="19">
        <f t="shared" si="48"/>
        <v>-5.0164286362342815E-4</v>
      </c>
      <c r="AM265" s="19">
        <f t="shared" si="48"/>
        <v>-3.3747150154131677E-4</v>
      </c>
      <c r="AN265" s="19">
        <f t="shared" si="48"/>
        <v>-3.1757315672999441E-4</v>
      </c>
      <c r="AO265" s="19">
        <f t="shared" si="48"/>
        <v>-1.3024190354409704E-3</v>
      </c>
      <c r="AP265" s="19">
        <f t="shared" si="48"/>
        <v>-7.9402360470884131E-4</v>
      </c>
      <c r="AQ265" s="19">
        <f t="shared" si="48"/>
        <v>-3.9327730279935128E-4</v>
      </c>
      <c r="AR265" s="19">
        <f t="shared" si="48"/>
        <v>-1.1389444776677882E-3</v>
      </c>
      <c r="AS265" s="19">
        <f t="shared" si="48"/>
        <v>-5.2855803703613744E-4</v>
      </c>
      <c r="AT265" s="19">
        <f t="shared" si="48"/>
        <v>-3.3967797652148648E-4</v>
      </c>
      <c r="AU265" s="19">
        <f t="shared" si="48"/>
        <v>-9.4363200331390614E-4</v>
      </c>
      <c r="AV265" s="19">
        <f t="shared" si="48"/>
        <v>-8.8477401137824086E-4</v>
      </c>
      <c r="AW265" s="19">
        <f t="shared" si="44"/>
        <v>-6.8993826799302344E-5</v>
      </c>
      <c r="AX265" s="19">
        <f t="shared" si="47"/>
        <v>-4.4082502439379384E-4</v>
      </c>
      <c r="AY265" s="19">
        <f t="shared" si="47"/>
        <v>-6.3152732432706542E-4</v>
      </c>
      <c r="AZ265" s="19">
        <f t="shared" si="47"/>
        <v>-1.425215997233971E-3</v>
      </c>
      <c r="BA265" s="19">
        <f t="shared" si="47"/>
        <v>-4.2262367549263441E-3</v>
      </c>
      <c r="BB265" s="19">
        <f t="shared" si="47"/>
        <v>-2.3736039377856536E-3</v>
      </c>
      <c r="BC265" s="19">
        <f t="shared" si="47"/>
        <v>-6.3005292444565347E-4</v>
      </c>
      <c r="BD265" s="19">
        <f t="shared" si="47"/>
        <v>-5.4167643420436208E-4</v>
      </c>
      <c r="BE265" s="19">
        <f t="shared" si="47"/>
        <v>-4.1497010293279355E-3</v>
      </c>
      <c r="BF265" s="19">
        <f t="shared" si="47"/>
        <v>-2.2536375017669962E-3</v>
      </c>
      <c r="BG265" s="19">
        <f t="shared" si="47"/>
        <v>-2.4239199116250685E-3</v>
      </c>
      <c r="BH265" s="19">
        <f t="shared" si="47"/>
        <v>-1.3305414093445981E-3</v>
      </c>
      <c r="BI265" s="19">
        <f t="shared" si="47"/>
        <v>0.95032874131536349</v>
      </c>
      <c r="BJ265" s="19">
        <f t="shared" si="47"/>
        <v>-1.3969365212268577E-2</v>
      </c>
      <c r="BK265" s="19">
        <f t="shared" si="47"/>
        <v>-7.8125336965862325E-4</v>
      </c>
      <c r="BL265" s="19">
        <f t="shared" si="47"/>
        <v>-2.6922721534278224E-3</v>
      </c>
      <c r="BM265" s="19">
        <f t="shared" si="47"/>
        <v>-1.6681941129620926E-3</v>
      </c>
      <c r="BN265" s="19">
        <f t="shared" si="47"/>
        <v>-6.8752759390615977E-4</v>
      </c>
      <c r="BO265" s="19">
        <f t="shared" si="47"/>
        <v>-6.2975753958199681E-4</v>
      </c>
      <c r="BP265" s="19">
        <f t="shared" si="47"/>
        <v>0</v>
      </c>
      <c r="BQ265" s="19" t="e">
        <f t="shared" si="47"/>
        <v>#DIV/0!</v>
      </c>
    </row>
    <row r="266" spans="5:69" x14ac:dyDescent="0.35">
      <c r="E266" t="str">
        <f t="shared" si="40"/>
        <v>ISIC 87-88</v>
      </c>
      <c r="F266" s="19">
        <f t="shared" si="41"/>
        <v>-4.330348617247137E-5</v>
      </c>
      <c r="G266" s="19">
        <f t="shared" si="48"/>
        <v>-6.9183693955106573E-5</v>
      </c>
      <c r="H266" s="19">
        <f t="shared" si="48"/>
        <v>-1.6836474538440077E-5</v>
      </c>
      <c r="I266" s="19">
        <f t="shared" si="48"/>
        <v>-3.5571293876913099E-6</v>
      </c>
      <c r="J266" s="19">
        <f t="shared" si="48"/>
        <v>-2.0427774182466477E-6</v>
      </c>
      <c r="K266" s="19">
        <f t="shared" si="48"/>
        <v>-7.5009423701056417E-6</v>
      </c>
      <c r="L266" s="19">
        <f t="shared" si="48"/>
        <v>-9.3309299119923655E-7</v>
      </c>
      <c r="M266" s="19">
        <f t="shared" si="48"/>
        <v>0</v>
      </c>
      <c r="N266" s="19">
        <f t="shared" si="48"/>
        <v>-1.5212814832660418E-6</v>
      </c>
      <c r="O266" s="19">
        <f t="shared" si="48"/>
        <v>-3.3081480712520841E-7</v>
      </c>
      <c r="P266" s="19">
        <f t="shared" si="48"/>
        <v>-7.9312226663540194E-7</v>
      </c>
      <c r="Q266" s="19">
        <f t="shared" si="48"/>
        <v>-5.9825157186387462E-6</v>
      </c>
      <c r="R266" s="19">
        <f t="shared" si="48"/>
        <v>-4.2307521450394146E-7</v>
      </c>
      <c r="S266" s="19">
        <f t="shared" si="48"/>
        <v>-1.796838944777131E-6</v>
      </c>
      <c r="T266" s="19">
        <f t="shared" si="48"/>
        <v>-2.1985277814704341E-6</v>
      </c>
      <c r="U266" s="19">
        <f t="shared" si="48"/>
        <v>-1.5636431223087252E-6</v>
      </c>
      <c r="V266" s="19">
        <f t="shared" si="48"/>
        <v>-3.4653417468050571E-7</v>
      </c>
      <c r="W266" s="19">
        <f t="shared" si="48"/>
        <v>-1.3808979542111884E-6</v>
      </c>
      <c r="X266" s="19">
        <f t="shared" si="48"/>
        <v>-7.2283411277224116E-7</v>
      </c>
      <c r="Y266" s="19">
        <f t="shared" si="48"/>
        <v>0</v>
      </c>
      <c r="Z266" s="19">
        <f t="shared" si="48"/>
        <v>-1.5324358209558862E-5</v>
      </c>
      <c r="AA266" s="19">
        <f t="shared" si="48"/>
        <v>-2.3895196861326066E-5</v>
      </c>
      <c r="AB266" s="19">
        <f t="shared" si="48"/>
        <v>-1.4711953479112068E-5</v>
      </c>
      <c r="AC266" s="19">
        <f t="shared" si="48"/>
        <v>-2.2664539552756505E-6</v>
      </c>
      <c r="AD266" s="19">
        <f t="shared" si="48"/>
        <v>-1.8096390059725327E-6</v>
      </c>
      <c r="AE266" s="19">
        <f t="shared" si="48"/>
        <v>-2.6580860270941458E-5</v>
      </c>
      <c r="AF266" s="19">
        <f t="shared" si="48"/>
        <v>-1.5818826387316602E-6</v>
      </c>
      <c r="AG266" s="19">
        <f t="shared" si="48"/>
        <v>-7.4560460758083896E-7</v>
      </c>
      <c r="AH266" s="19">
        <f t="shared" si="48"/>
        <v>-3.9758833933929095E-6</v>
      </c>
      <c r="AI266" s="19">
        <f t="shared" si="48"/>
        <v>-1.6697475585923141E-6</v>
      </c>
      <c r="AJ266" s="19">
        <f t="shared" si="48"/>
        <v>-3.8252752761454433E-6</v>
      </c>
      <c r="AK266" s="19">
        <f t="shared" si="48"/>
        <v>-8.1968610612377657E-7</v>
      </c>
      <c r="AL266" s="19">
        <f t="shared" si="48"/>
        <v>-4.2725093595181749E-6</v>
      </c>
      <c r="AM266" s="19">
        <f t="shared" si="48"/>
        <v>0</v>
      </c>
      <c r="AN266" s="19">
        <f t="shared" si="48"/>
        <v>-2.2475099556262872E-7</v>
      </c>
      <c r="AO266" s="19">
        <f t="shared" si="48"/>
        <v>-5.0890933712529971E-5</v>
      </c>
      <c r="AP266" s="19">
        <f t="shared" si="48"/>
        <v>-1.767009980213729E-6</v>
      </c>
      <c r="AQ266" s="19">
        <f t="shared" si="48"/>
        <v>-2.2560468097483785E-6</v>
      </c>
      <c r="AR266" s="19">
        <f t="shared" si="48"/>
        <v>-5.5792944698166849E-6</v>
      </c>
      <c r="AS266" s="19">
        <f t="shared" si="48"/>
        <v>-6.3922069931441839E-7</v>
      </c>
      <c r="AT266" s="19">
        <f t="shared" si="48"/>
        <v>-4.1735901065321938E-5</v>
      </c>
      <c r="AU266" s="19">
        <f t="shared" si="48"/>
        <v>-1.3878552512260878E-6</v>
      </c>
      <c r="AV266" s="19">
        <f t="shared" si="48"/>
        <v>-1.7221225906646576E-5</v>
      </c>
      <c r="AW266" s="19">
        <f t="shared" si="44"/>
        <v>-9.7820848922916815E-6</v>
      </c>
      <c r="AX266" s="19">
        <f t="shared" si="47"/>
        <v>-1.7772688067934821E-5</v>
      </c>
      <c r="AY266" s="19">
        <f t="shared" si="47"/>
        <v>-5.2968630423316823E-7</v>
      </c>
      <c r="AZ266" s="19">
        <f t="shared" si="47"/>
        <v>-6.7761960135614911E-5</v>
      </c>
      <c r="BA266" s="19">
        <f t="shared" si="47"/>
        <v>-9.3541176406031264E-3</v>
      </c>
      <c r="BB266" s="19">
        <f t="shared" si="47"/>
        <v>-3.1604943097020021E-3</v>
      </c>
      <c r="BC266" s="19">
        <f t="shared" si="47"/>
        <v>-1.8637929222418319E-6</v>
      </c>
      <c r="BD266" s="19">
        <f t="shared" si="47"/>
        <v>-4.974071939433995E-7</v>
      </c>
      <c r="BE266" s="19">
        <f t="shared" si="47"/>
        <v>-5.0244739791097158E-3</v>
      </c>
      <c r="BF266" s="19">
        <f t="shared" si="47"/>
        <v>-2.0136411289484917E-3</v>
      </c>
      <c r="BG266" s="19">
        <f t="shared" si="47"/>
        <v>-3.2150039367249148E-4</v>
      </c>
      <c r="BH266" s="19">
        <f t="shared" si="47"/>
        <v>-3.9130549565639158E-4</v>
      </c>
      <c r="BI266" s="19">
        <f t="shared" si="47"/>
        <v>-3.5872566290061181E-3</v>
      </c>
      <c r="BJ266" s="19">
        <f t="shared" si="47"/>
        <v>0.99153559550418047</v>
      </c>
      <c r="BK266" s="19">
        <f t="shared" si="47"/>
        <v>-9.5473132419433284E-4</v>
      </c>
      <c r="BL266" s="19">
        <f t="shared" si="47"/>
        <v>-1.644703753033079E-3</v>
      </c>
      <c r="BM266" s="19">
        <f t="shared" si="47"/>
        <v>-7.5970573953530285E-4</v>
      </c>
      <c r="BN266" s="19">
        <f t="shared" si="47"/>
        <v>-3.9490384486281439E-6</v>
      </c>
      <c r="BO266" s="19">
        <f t="shared" si="47"/>
        <v>-3.0122112992290315E-6</v>
      </c>
      <c r="BP266" s="19">
        <f t="shared" si="47"/>
        <v>0</v>
      </c>
      <c r="BQ266" s="19" t="e">
        <f t="shared" si="47"/>
        <v>#DIV/0!</v>
      </c>
    </row>
    <row r="267" spans="5:69" x14ac:dyDescent="0.35">
      <c r="E267" t="str">
        <f t="shared" si="40"/>
        <v>ISIC 90-92</v>
      </c>
      <c r="F267" s="19">
        <f t="shared" si="41"/>
        <v>-8.968028549970801E-6</v>
      </c>
      <c r="G267" s="19">
        <f t="shared" si="48"/>
        <v>-4.0746224660676265E-5</v>
      </c>
      <c r="H267" s="19">
        <f t="shared" si="48"/>
        <v>-2.3330543288981249E-4</v>
      </c>
      <c r="I267" s="19">
        <f t="shared" si="48"/>
        <v>-1.5784761657880187E-4</v>
      </c>
      <c r="J267" s="19">
        <f t="shared" si="48"/>
        <v>-5.3830814270780828E-4</v>
      </c>
      <c r="K267" s="19">
        <f t="shared" si="48"/>
        <v>-1.9219880415455623E-3</v>
      </c>
      <c r="L267" s="19">
        <f t="shared" si="48"/>
        <v>-2.9468773194783163E-4</v>
      </c>
      <c r="M267" s="19">
        <f t="shared" si="48"/>
        <v>-2.7087125657441607E-4</v>
      </c>
      <c r="N267" s="19">
        <f t="shared" si="48"/>
        <v>-4.0763428835696898E-3</v>
      </c>
      <c r="O267" s="19">
        <f t="shared" si="48"/>
        <v>-1.2243456011703962E-4</v>
      </c>
      <c r="P267" s="19">
        <f t="shared" si="48"/>
        <v>-1.3423058469380774E-4</v>
      </c>
      <c r="Q267" s="19">
        <f t="shared" si="48"/>
        <v>-6.9009582726269492E-4</v>
      </c>
      <c r="R267" s="19">
        <f t="shared" si="48"/>
        <v>-1.2005336132296389E-3</v>
      </c>
      <c r="S267" s="19">
        <f t="shared" si="48"/>
        <v>-6.0177259284926608E-4</v>
      </c>
      <c r="T267" s="19">
        <f t="shared" si="48"/>
        <v>-1.757316384230135E-4</v>
      </c>
      <c r="U267" s="19">
        <f t="shared" si="48"/>
        <v>-2.2976218715118507E-4</v>
      </c>
      <c r="V267" s="19">
        <f t="shared" si="48"/>
        <v>-1.0843369356820915E-4</v>
      </c>
      <c r="W267" s="19">
        <f t="shared" si="48"/>
        <v>-7.4334504040718386E-4</v>
      </c>
      <c r="X267" s="19">
        <f t="shared" si="48"/>
        <v>-1.446356638985218E-4</v>
      </c>
      <c r="Y267" s="19">
        <f t="shared" si="48"/>
        <v>-1.1144592109080901E-4</v>
      </c>
      <c r="Z267" s="19">
        <f t="shared" si="48"/>
        <v>-1.5540268411136837E-4</v>
      </c>
      <c r="AA267" s="19">
        <f t="shared" si="48"/>
        <v>-5.6915372024071026E-4</v>
      </c>
      <c r="AB267" s="19">
        <f t="shared" si="48"/>
        <v>-6.3238852905041492E-4</v>
      </c>
      <c r="AC267" s="19">
        <f t="shared" si="48"/>
        <v>-2.845475038740233E-4</v>
      </c>
      <c r="AD267" s="19">
        <f t="shared" si="48"/>
        <v>-1.1310243787328329E-4</v>
      </c>
      <c r="AE267" s="19">
        <f t="shared" si="48"/>
        <v>-2.0046174135367211E-4</v>
      </c>
      <c r="AF267" s="19">
        <f t="shared" si="48"/>
        <v>-2.2297637421667799E-4</v>
      </c>
      <c r="AG267" s="19">
        <f t="shared" si="48"/>
        <v>-8.3173969224708253E-4</v>
      </c>
      <c r="AH267" s="19">
        <f t="shared" si="48"/>
        <v>-2.9298615343081522E-4</v>
      </c>
      <c r="AI267" s="19">
        <f t="shared" si="48"/>
        <v>-1.5818988997260767E-4</v>
      </c>
      <c r="AJ267" s="19">
        <f t="shared" si="48"/>
        <v>-5.0344973658084819E-5</v>
      </c>
      <c r="AK267" s="19">
        <f t="shared" si="48"/>
        <v>-3.3098924965278099E-4</v>
      </c>
      <c r="AL267" s="19">
        <f t="shared" si="48"/>
        <v>-3.0795577265860415E-4</v>
      </c>
      <c r="AM267" s="19">
        <f t="shared" si="48"/>
        <v>-9.9351094502138135E-5</v>
      </c>
      <c r="AN267" s="19">
        <f t="shared" si="48"/>
        <v>-2.7318483510637521E-4</v>
      </c>
      <c r="AO267" s="19">
        <f t="shared" si="48"/>
        <v>-3.0801019069813486E-3</v>
      </c>
      <c r="AP267" s="19">
        <f t="shared" si="48"/>
        <v>-1.4783795020056976E-2</v>
      </c>
      <c r="AQ267" s="19">
        <f t="shared" si="48"/>
        <v>-2.2885580557388593E-2</v>
      </c>
      <c r="AR267" s="19">
        <f t="shared" si="48"/>
        <v>-8.5770794565032192E-4</v>
      </c>
      <c r="AS267" s="19">
        <f t="shared" si="48"/>
        <v>-3.2683548059188425E-4</v>
      </c>
      <c r="AT267" s="19">
        <f t="shared" si="48"/>
        <v>-5.4272207591744869E-4</v>
      </c>
      <c r="AU267" s="19">
        <f t="shared" si="48"/>
        <v>-2.1836806702844156E-4</v>
      </c>
      <c r="AV267" s="19">
        <f t="shared" si="48"/>
        <v>-1.4420764871360124E-4</v>
      </c>
      <c r="AW267" s="19">
        <f t="shared" si="44"/>
        <v>-2.6535347582989135E-4</v>
      </c>
      <c r="AX267" s="19">
        <f t="shared" si="47"/>
        <v>-7.923812664393467E-4</v>
      </c>
      <c r="AY267" s="19">
        <f t="shared" si="47"/>
        <v>-6.7217192007189047E-4</v>
      </c>
      <c r="AZ267" s="19">
        <f t="shared" si="47"/>
        <v>-1.2697585674882185E-3</v>
      </c>
      <c r="BA267" s="19">
        <f t="shared" si="47"/>
        <v>-1.7091844277074119E-3</v>
      </c>
      <c r="BB267" s="19">
        <f t="shared" si="47"/>
        <v>-2.2439883213743049E-3</v>
      </c>
      <c r="BC267" s="19">
        <f t="shared" si="47"/>
        <v>-5.8868581324467617E-4</v>
      </c>
      <c r="BD267" s="19">
        <f t="shared" si="47"/>
        <v>-3.9984432575992988E-4</v>
      </c>
      <c r="BE267" s="19">
        <f t="shared" si="47"/>
        <v>-3.5821826245588449E-3</v>
      </c>
      <c r="BF267" s="19">
        <f t="shared" si="47"/>
        <v>-1.5221932827397056E-3</v>
      </c>
      <c r="BG267" s="19">
        <f t="shared" si="47"/>
        <v>-1.0813653245905881E-3</v>
      </c>
      <c r="BH267" s="19">
        <f t="shared" si="47"/>
        <v>-1.3574111022959148E-3</v>
      </c>
      <c r="BI267" s="19">
        <f t="shared" si="47"/>
        <v>-6.0811815612333176E-5</v>
      </c>
      <c r="BJ267" s="19">
        <f t="shared" si="47"/>
        <v>-5.6964499604313752E-4</v>
      </c>
      <c r="BK267" s="19">
        <f t="shared" si="47"/>
        <v>0.89609939100675062</v>
      </c>
      <c r="BL267" s="19">
        <f t="shared" si="47"/>
        <v>-2.1118989634164687E-2</v>
      </c>
      <c r="BM267" s="19">
        <f t="shared" si="47"/>
        <v>-6.0811369054575293E-3</v>
      </c>
      <c r="BN267" s="19">
        <f t="shared" si="47"/>
        <v>-1.729678840499127E-4</v>
      </c>
      <c r="BO267" s="19">
        <f t="shared" si="47"/>
        <v>-2.8047794756684867E-4</v>
      </c>
      <c r="BP267" s="19">
        <f t="shared" si="47"/>
        <v>0</v>
      </c>
      <c r="BQ267" s="19" t="e">
        <f t="shared" si="47"/>
        <v>#DIV/0!</v>
      </c>
    </row>
    <row r="268" spans="5:69" x14ac:dyDescent="0.35">
      <c r="E268" t="str">
        <f t="shared" si="40"/>
        <v>ISIC 93</v>
      </c>
      <c r="F268" s="19">
        <f t="shared" si="41"/>
        <v>-5.9148682683515279E-5</v>
      </c>
      <c r="G268" s="19">
        <f t="shared" si="48"/>
        <v>-1.1947981502062884E-4</v>
      </c>
      <c r="H268" s="19">
        <f t="shared" si="48"/>
        <v>-1.4190742825256637E-4</v>
      </c>
      <c r="I268" s="19">
        <f t="shared" si="48"/>
        <v>-2.5678027767396647E-4</v>
      </c>
      <c r="J268" s="19">
        <f t="shared" si="48"/>
        <v>-8.4525359629927539E-4</v>
      </c>
      <c r="K268" s="19">
        <f t="shared" si="48"/>
        <v>-1.4061698128067905E-3</v>
      </c>
      <c r="L268" s="19">
        <f t="shared" si="48"/>
        <v>-2.7789205810624536E-4</v>
      </c>
      <c r="M268" s="19">
        <f t="shared" si="48"/>
        <v>-2.4695968838545546E-4</v>
      </c>
      <c r="N268" s="19">
        <f t="shared" si="48"/>
        <v>-2.4975293005728592E-3</v>
      </c>
      <c r="O268" s="19">
        <f t="shared" si="48"/>
        <v>-2.812918304985647E-4</v>
      </c>
      <c r="P268" s="19">
        <f t="shared" si="48"/>
        <v>-2.5750750781327252E-4</v>
      </c>
      <c r="Q268" s="19">
        <f t="shared" si="48"/>
        <v>-6.8482952821459747E-4</v>
      </c>
      <c r="R268" s="19">
        <f t="shared" si="48"/>
        <v>-9.7972681264171823E-4</v>
      </c>
      <c r="S268" s="19">
        <f t="shared" si="48"/>
        <v>-5.5752543383412922E-4</v>
      </c>
      <c r="T268" s="19">
        <f t="shared" si="48"/>
        <v>-2.9282583040050734E-4</v>
      </c>
      <c r="U268" s="19">
        <f t="shared" si="48"/>
        <v>-2.8229592846934834E-4</v>
      </c>
      <c r="V268" s="19">
        <f t="shared" si="48"/>
        <v>-2.1321302674887844E-4</v>
      </c>
      <c r="W268" s="19">
        <f t="shared" si="48"/>
        <v>-5.6916010679404483E-4</v>
      </c>
      <c r="X268" s="19">
        <f t="shared" si="48"/>
        <v>-3.064472431433935E-4</v>
      </c>
      <c r="Y268" s="19">
        <f t="shared" si="48"/>
        <v>-2.0612246972251399E-4</v>
      </c>
      <c r="Z268" s="19">
        <f t="shared" si="48"/>
        <v>-7.1618993694158248E-4</v>
      </c>
      <c r="AA268" s="19">
        <f t="shared" si="48"/>
        <v>-8.5295896462908507E-4</v>
      </c>
      <c r="AB268" s="19">
        <f t="shared" si="48"/>
        <v>-7.371759678154316E-4</v>
      </c>
      <c r="AC268" s="19">
        <f t="shared" si="48"/>
        <v>-3.7098707990552163E-4</v>
      </c>
      <c r="AD268" s="19">
        <f t="shared" si="48"/>
        <v>-5.2009025031650587E-4</v>
      </c>
      <c r="AE268" s="19">
        <f t="shared" si="48"/>
        <v>-4.484778818127608E-4</v>
      </c>
      <c r="AF268" s="19">
        <f t="shared" si="48"/>
        <v>-2.1058380891587189E-4</v>
      </c>
      <c r="AG268" s="19">
        <f t="shared" si="48"/>
        <v>-1.000991938167933E-3</v>
      </c>
      <c r="AH268" s="19">
        <f t="shared" si="48"/>
        <v>-1.1830753917520984E-3</v>
      </c>
      <c r="AI268" s="19">
        <f t="shared" si="48"/>
        <v>-7.2743673862315009E-4</v>
      </c>
      <c r="AJ268" s="19">
        <f t="shared" si="48"/>
        <v>-2.9313211345969513E-4</v>
      </c>
      <c r="AK268" s="19">
        <f t="shared" si="48"/>
        <v>-8.1419420921274724E-4</v>
      </c>
      <c r="AL268" s="19">
        <f t="shared" si="48"/>
        <v>-3.7505930201103669E-4</v>
      </c>
      <c r="AM268" s="19">
        <f t="shared" si="48"/>
        <v>-3.5136991411275102E-4</v>
      </c>
      <c r="AN268" s="19">
        <f t="shared" si="48"/>
        <v>-6.4559723475365101E-4</v>
      </c>
      <c r="AO268" s="19">
        <f t="shared" si="48"/>
        <v>-1.4894305363693074E-3</v>
      </c>
      <c r="AP268" s="19">
        <f t="shared" si="48"/>
        <v>-1.5618954617105192E-3</v>
      </c>
      <c r="AQ268" s="19">
        <f t="shared" si="48"/>
        <v>-4.6559166036182157E-3</v>
      </c>
      <c r="AR268" s="19">
        <f t="shared" si="48"/>
        <v>-1.3032162795126301E-3</v>
      </c>
      <c r="AS268" s="19">
        <f t="shared" si="48"/>
        <v>-6.5121093000761914E-4</v>
      </c>
      <c r="AT268" s="19">
        <f t="shared" si="48"/>
        <v>-8.0713419227747979E-4</v>
      </c>
      <c r="AU268" s="19">
        <f t="shared" si="48"/>
        <v>-5.1756044118749715E-4</v>
      </c>
      <c r="AV268" s="19">
        <f t="shared" si="48"/>
        <v>-2.382537827146961E-4</v>
      </c>
      <c r="AW268" s="19">
        <f t="shared" si="44"/>
        <v>-2.1278278238186769E-4</v>
      </c>
      <c r="AX268" s="19">
        <f t="shared" si="47"/>
        <v>-1.04662424627433E-3</v>
      </c>
      <c r="AY268" s="19">
        <f t="shared" si="47"/>
        <v>-8.7189896918807709E-4</v>
      </c>
      <c r="AZ268" s="19">
        <f t="shared" si="47"/>
        <v>-6.1051610549747032E-4</v>
      </c>
      <c r="BA268" s="19">
        <f t="shared" si="47"/>
        <v>-1.7680709868871344E-3</v>
      </c>
      <c r="BB268" s="19">
        <f t="shared" si="47"/>
        <v>-1.2504601929174692E-3</v>
      </c>
      <c r="BC268" s="19">
        <f t="shared" si="47"/>
        <v>-1.296381623329087E-3</v>
      </c>
      <c r="BD268" s="19">
        <f t="shared" si="47"/>
        <v>-4.0936612061541781E-4</v>
      </c>
      <c r="BE268" s="19">
        <f t="shared" si="47"/>
        <v>-3.0495542994006474E-3</v>
      </c>
      <c r="BF268" s="19">
        <f t="shared" si="47"/>
        <v>-3.0162427985734579E-3</v>
      </c>
      <c r="BG268" s="19">
        <f t="shared" si="47"/>
        <v>-3.6864761659671143E-3</v>
      </c>
      <c r="BH268" s="19">
        <f t="shared" si="47"/>
        <v>-1.233056226233951E-3</v>
      </c>
      <c r="BI268" s="19">
        <f t="shared" si="47"/>
        <v>-4.9572925676013234E-4</v>
      </c>
      <c r="BJ268" s="19">
        <f t="shared" si="47"/>
        <v>-1.0381900621283776E-3</v>
      </c>
      <c r="BK268" s="19">
        <f t="shared" si="47"/>
        <v>-1.6830215889032971E-2</v>
      </c>
      <c r="BL268" s="19">
        <f t="shared" si="47"/>
        <v>0.92582720782963024</v>
      </c>
      <c r="BM268" s="19">
        <f t="shared" si="47"/>
        <v>-9.1877847961436884E-3</v>
      </c>
      <c r="BN268" s="19">
        <f t="shared" si="47"/>
        <v>-1.7300737443439898E-3</v>
      </c>
      <c r="BO268" s="19">
        <f t="shared" si="47"/>
        <v>-3.2325134801590091E-3</v>
      </c>
      <c r="BP268" s="19">
        <f t="shared" si="47"/>
        <v>0</v>
      </c>
      <c r="BQ268" s="19" t="e">
        <f t="shared" si="47"/>
        <v>#DIV/0!</v>
      </c>
    </row>
    <row r="269" spans="5:69" x14ac:dyDescent="0.35">
      <c r="E269" t="str">
        <f t="shared" si="40"/>
        <v>ISIC 94</v>
      </c>
      <c r="F269" s="19">
        <f t="shared" si="41"/>
        <v>-1.4127415986261583E-3</v>
      </c>
      <c r="G269" s="19">
        <f t="shared" si="48"/>
        <v>-6.7210048698105066E-4</v>
      </c>
      <c r="H269" s="19">
        <f t="shared" si="48"/>
        <v>-2.8878562517838649E-3</v>
      </c>
      <c r="I269" s="19">
        <f t="shared" si="48"/>
        <v>-9.0328854388686212E-4</v>
      </c>
      <c r="J269" s="19">
        <f t="shared" si="48"/>
        <v>-9.3074953443858304E-4</v>
      </c>
      <c r="K269" s="19">
        <f t="shared" si="48"/>
        <v>-8.926635183601748E-4</v>
      </c>
      <c r="L269" s="19">
        <f t="shared" si="48"/>
        <v>-6.0159049941681687E-4</v>
      </c>
      <c r="M269" s="19">
        <f t="shared" si="48"/>
        <v>-6.748375911106658E-4</v>
      </c>
      <c r="N269" s="19">
        <f t="shared" si="48"/>
        <v>-1.4987388576503725E-3</v>
      </c>
      <c r="O269" s="19">
        <f t="shared" si="48"/>
        <v>-1.1022087743797694E-3</v>
      </c>
      <c r="P269" s="19">
        <f t="shared" si="48"/>
        <v>-1.2385783159043285E-3</v>
      </c>
      <c r="Q269" s="19">
        <f t="shared" si="48"/>
        <v>-8.6510547722907062E-4</v>
      </c>
      <c r="R269" s="19">
        <f t="shared" si="48"/>
        <v>-7.0184331947890206E-4</v>
      </c>
      <c r="S269" s="19">
        <f t="shared" si="48"/>
        <v>-1.2301608625680434E-3</v>
      </c>
      <c r="T269" s="19">
        <f t="shared" si="48"/>
        <v>-1.2475289902993125E-3</v>
      </c>
      <c r="U269" s="19">
        <f t="shared" si="48"/>
        <v>-6.1675219094406973E-4</v>
      </c>
      <c r="V269" s="19">
        <f t="shared" si="48"/>
        <v>-4.892747515420849E-4</v>
      </c>
      <c r="W269" s="19">
        <f t="shared" si="48"/>
        <v>-7.4223265038851377E-4</v>
      </c>
      <c r="X269" s="19">
        <f t="shared" si="48"/>
        <v>-5.9108899055149101E-4</v>
      </c>
      <c r="Y269" s="19">
        <f t="shared" si="48"/>
        <v>-3.4854692619578996E-4</v>
      </c>
      <c r="Z269" s="19">
        <f t="shared" si="48"/>
        <v>-6.0080963165930255E-4</v>
      </c>
      <c r="AA269" s="19">
        <f t="shared" si="48"/>
        <v>-1.0454646443431431E-3</v>
      </c>
      <c r="AB269" s="19">
        <f t="shared" si="48"/>
        <v>-7.6085037571285328E-4</v>
      </c>
      <c r="AC269" s="19">
        <f t="shared" si="48"/>
        <v>-1.5946736942400422E-3</v>
      </c>
      <c r="AD269" s="19">
        <f t="shared" si="48"/>
        <v>-1.9902409787685912E-3</v>
      </c>
      <c r="AE269" s="19">
        <f t="shared" si="48"/>
        <v>-2.1247974085548313E-3</v>
      </c>
      <c r="AF269" s="19">
        <f t="shared" si="48"/>
        <v>-8.0039807627597698E-4</v>
      </c>
      <c r="AG269" s="19">
        <f t="shared" si="48"/>
        <v>-2.0772544367202174E-3</v>
      </c>
      <c r="AH269" s="19">
        <f t="shared" si="48"/>
        <v>-1.3379313873749306E-3</v>
      </c>
      <c r="AI269" s="19">
        <f t="shared" si="48"/>
        <v>-1.9863765545910504E-3</v>
      </c>
      <c r="AJ269" s="19">
        <f t="shared" si="48"/>
        <v>-9.4970163668663067E-4</v>
      </c>
      <c r="AK269" s="19">
        <f t="shared" si="48"/>
        <v>-8.4550621846667551E-4</v>
      </c>
      <c r="AL269" s="19">
        <f t="shared" si="48"/>
        <v>-2.8366111159467729E-4</v>
      </c>
      <c r="AM269" s="19">
        <f t="shared" si="48"/>
        <v>-1.5684154514345107E-3</v>
      </c>
      <c r="AN269" s="19">
        <f t="shared" si="48"/>
        <v>-8.7338236875637528E-4</v>
      </c>
      <c r="AO269" s="19">
        <f t="shared" si="48"/>
        <v>-9.4646992333137123E-4</v>
      </c>
      <c r="AP269" s="19">
        <f t="shared" si="48"/>
        <v>-1.4415974222575687E-3</v>
      </c>
      <c r="AQ269" s="19">
        <f t="shared" si="48"/>
        <v>-1.0517206788444851E-3</v>
      </c>
      <c r="AR269" s="19">
        <f t="shared" si="48"/>
        <v>-1.1789683984752156E-3</v>
      </c>
      <c r="AS269" s="19">
        <f t="shared" si="48"/>
        <v>-1.0834016040410525E-3</v>
      </c>
      <c r="AT269" s="19">
        <f t="shared" si="48"/>
        <v>-1.202841380144527E-3</v>
      </c>
      <c r="AU269" s="19">
        <f t="shared" si="48"/>
        <v>-1.2823417296262941E-3</v>
      </c>
      <c r="AV269" s="19">
        <f t="shared" si="48"/>
        <v>-1.9018993134471271E-3</v>
      </c>
      <c r="AW269" s="19">
        <f t="shared" si="44"/>
        <v>-2.319943868525087E-4</v>
      </c>
      <c r="AX269" s="19">
        <f t="shared" si="47"/>
        <v>-2.1536756319796386E-3</v>
      </c>
      <c r="AY269" s="19">
        <f t="shared" si="47"/>
        <v>-2.2986973106908213E-3</v>
      </c>
      <c r="AZ269" s="19">
        <f t="shared" si="47"/>
        <v>-1.6956053734994946E-3</v>
      </c>
      <c r="BA269" s="19">
        <f t="shared" si="47"/>
        <v>-2.8570218781994996E-3</v>
      </c>
      <c r="BB269" s="19">
        <f t="shared" si="47"/>
        <v>-2.8097753358055141E-3</v>
      </c>
      <c r="BC269" s="19">
        <f t="shared" si="47"/>
        <v>-9.5144355762247679E-4</v>
      </c>
      <c r="BD269" s="19">
        <f t="shared" si="47"/>
        <v>-2.057986735855534E-3</v>
      </c>
      <c r="BE269" s="19">
        <f t="shared" si="47"/>
        <v>-1.1105330831062538E-3</v>
      </c>
      <c r="BF269" s="19">
        <f t="shared" si="47"/>
        <v>-2.0737737314837912E-3</v>
      </c>
      <c r="BG269" s="19">
        <f t="shared" si="47"/>
        <v>-5.2240714000619144E-4</v>
      </c>
      <c r="BH269" s="19">
        <f t="shared" si="47"/>
        <v>-5.099371711443447E-4</v>
      </c>
      <c r="BI269" s="19">
        <f t="shared" si="47"/>
        <v>-1.9346006304538632E-3</v>
      </c>
      <c r="BJ269" s="19">
        <f t="shared" si="47"/>
        <v>-1.1107973867162267E-3</v>
      </c>
      <c r="BK269" s="19">
        <f t="shared" si="47"/>
        <v>-1.3330845230263282E-3</v>
      </c>
      <c r="BL269" s="19">
        <f t="shared" si="47"/>
        <v>-1.9397997121857451E-3</v>
      </c>
      <c r="BM269" s="19">
        <f t="shared" si="47"/>
        <v>0.98519795654117448</v>
      </c>
      <c r="BN269" s="19">
        <f t="shared" si="47"/>
        <v>-1.3055521111164643E-3</v>
      </c>
      <c r="BO269" s="19">
        <f t="shared" si="47"/>
        <v>-2.1016335153416373E-3</v>
      </c>
      <c r="BP269" s="19">
        <f t="shared" si="47"/>
        <v>0</v>
      </c>
      <c r="BQ269" s="19" t="e">
        <f t="shared" si="47"/>
        <v>#DIV/0!</v>
      </c>
    </row>
    <row r="270" spans="5:69" x14ac:dyDescent="0.35">
      <c r="E270" t="str">
        <f t="shared" si="40"/>
        <v>ISIC 95</v>
      </c>
      <c r="F270" s="19">
        <f t="shared" si="41"/>
        <v>-6.9552603445138708E-5</v>
      </c>
      <c r="G270" s="19">
        <f t="shared" si="48"/>
        <v>-8.2277663025750981E-4</v>
      </c>
      <c r="H270" s="19">
        <f t="shared" si="48"/>
        <v>-4.5169855975986375E-3</v>
      </c>
      <c r="I270" s="19">
        <f t="shared" si="48"/>
        <v>-3.9862081200815741E-4</v>
      </c>
      <c r="J270" s="19">
        <f t="shared" si="48"/>
        <v>-5.1999573194322162E-4</v>
      </c>
      <c r="K270" s="19">
        <f t="shared" si="48"/>
        <v>-6.247873983757172E-4</v>
      </c>
      <c r="L270" s="19">
        <f t="shared" si="48"/>
        <v>-6.1533241437811473E-4</v>
      </c>
      <c r="M270" s="19">
        <f t="shared" si="48"/>
        <v>-4.3970717058588657E-4</v>
      </c>
      <c r="N270" s="19">
        <f t="shared" si="48"/>
        <v>-8.9492840711041419E-4</v>
      </c>
      <c r="O270" s="19">
        <f t="shared" si="48"/>
        <v>-4.5672292271706276E-4</v>
      </c>
      <c r="P270" s="19">
        <f t="shared" si="48"/>
        <v>-3.261233017457028E-4</v>
      </c>
      <c r="Q270" s="19">
        <f t="shared" si="48"/>
        <v>-3.692728892525959E-4</v>
      </c>
      <c r="R270" s="19">
        <f t="shared" si="48"/>
        <v>-5.1007486315920655E-4</v>
      </c>
      <c r="S270" s="19">
        <f t="shared" si="48"/>
        <v>-7.405222501162751E-4</v>
      </c>
      <c r="T270" s="19">
        <f t="shared" si="48"/>
        <v>-4.1100422785927422E-4</v>
      </c>
      <c r="U270" s="19">
        <f t="shared" si="48"/>
        <v>-2.8731358923496587E-4</v>
      </c>
      <c r="V270" s="19">
        <f t="shared" si="48"/>
        <v>-7.8471088701061067E-4</v>
      </c>
      <c r="W270" s="19">
        <f t="shared" si="48"/>
        <v>-9.1338728015768935E-4</v>
      </c>
      <c r="X270" s="19">
        <f t="shared" si="48"/>
        <v>-5.6933512582425024E-4</v>
      </c>
      <c r="Y270" s="19">
        <f t="shared" si="48"/>
        <v>-7.2151825136254979E-4</v>
      </c>
      <c r="Z270" s="19">
        <f t="shared" si="48"/>
        <v>-7.0908069859694175E-4</v>
      </c>
      <c r="AA270" s="19">
        <f t="shared" si="48"/>
        <v>-1.8315170577605153E-3</v>
      </c>
      <c r="AB270" s="19">
        <f t="shared" si="48"/>
        <v>-1.5865799025922124E-3</v>
      </c>
      <c r="AC270" s="19">
        <f t="shared" si="48"/>
        <v>-3.9206344734363246E-4</v>
      </c>
      <c r="AD270" s="19">
        <f t="shared" si="48"/>
        <v>-1.3411234673262439E-3</v>
      </c>
      <c r="AE270" s="19">
        <f t="shared" si="48"/>
        <v>-5.2962229298470181E-4</v>
      </c>
      <c r="AF270" s="19">
        <f t="shared" si="48"/>
        <v>-2.5038646290876195E-4</v>
      </c>
      <c r="AG270" s="19">
        <f t="shared" si="48"/>
        <v>-3.6179575958327382E-4</v>
      </c>
      <c r="AH270" s="19">
        <f t="shared" si="48"/>
        <v>-8.5202587704978183E-4</v>
      </c>
      <c r="AI270" s="19">
        <f t="shared" si="48"/>
        <v>-9.8617284538890233E-4</v>
      </c>
      <c r="AJ270" s="19">
        <f t="shared" si="48"/>
        <v>-4.4830050724419207E-4</v>
      </c>
      <c r="AK270" s="19">
        <f t="shared" si="48"/>
        <v>-4.9148378923181643E-4</v>
      </c>
      <c r="AL270" s="19">
        <f t="shared" si="48"/>
        <v>-1.0718972010791187E-3</v>
      </c>
      <c r="AM270" s="19">
        <f t="shared" si="48"/>
        <v>-4.1342944103527583E-4</v>
      </c>
      <c r="AN270" s="19">
        <f t="shared" si="48"/>
        <v>-4.9478931673112715E-4</v>
      </c>
      <c r="AO270" s="19">
        <f t="shared" si="48"/>
        <v>-6.6521720495664168E-4</v>
      </c>
      <c r="AP270" s="19">
        <f t="shared" si="48"/>
        <v>-5.4247206392561481E-4</v>
      </c>
      <c r="AQ270" s="19">
        <f t="shared" si="48"/>
        <v>-2.7334424293112051E-3</v>
      </c>
      <c r="AR270" s="19">
        <f t="shared" si="48"/>
        <v>-1.4182432906478329E-3</v>
      </c>
      <c r="AS270" s="19">
        <f t="shared" si="48"/>
        <v>-1.3620824586179172E-3</v>
      </c>
      <c r="AT270" s="19">
        <f t="shared" si="48"/>
        <v>-9.5742580758580154E-4</v>
      </c>
      <c r="AU270" s="19">
        <f t="shared" si="48"/>
        <v>-7.9308623106248677E-4</v>
      </c>
      <c r="AV270" s="19">
        <f t="shared" si="48"/>
        <v>-9.8794042078160973E-4</v>
      </c>
      <c r="AW270" s="19">
        <f t="shared" si="44"/>
        <v>-1.9626349485405927E-4</v>
      </c>
      <c r="AX270" s="19">
        <f t="shared" si="47"/>
        <v>-1.1284253816185878E-3</v>
      </c>
      <c r="AY270" s="19">
        <f t="shared" si="47"/>
        <v>-6.0504300911540698E-4</v>
      </c>
      <c r="AZ270" s="19">
        <f t="shared" si="47"/>
        <v>-8.8341961809311389E-4</v>
      </c>
      <c r="BA270" s="19">
        <f t="shared" si="47"/>
        <v>-7.8944025581828277E-4</v>
      </c>
      <c r="BB270" s="19">
        <f t="shared" si="47"/>
        <v>-9.9707267968168387E-4</v>
      </c>
      <c r="BC270" s="19">
        <f t="shared" si="47"/>
        <v>-6.462361020143874E-4</v>
      </c>
      <c r="BD270" s="19">
        <f t="shared" si="47"/>
        <v>-1.8190891664215754E-4</v>
      </c>
      <c r="BE270" s="19">
        <f t="shared" si="47"/>
        <v>-7.4146461092166379E-4</v>
      </c>
      <c r="BF270" s="19">
        <f t="shared" si="47"/>
        <v>-5.9160654607997123E-4</v>
      </c>
      <c r="BG270" s="19">
        <f t="shared" si="47"/>
        <v>-1.1854575869814947E-3</v>
      </c>
      <c r="BH270" s="19">
        <f t="shared" si="47"/>
        <v>-6.8979241790094459E-4</v>
      </c>
      <c r="BI270" s="19">
        <f t="shared" si="47"/>
        <v>-5.7998308402080459E-4</v>
      </c>
      <c r="BJ270" s="19">
        <f t="shared" si="47"/>
        <v>-5.5313526209039914E-4</v>
      </c>
      <c r="BK270" s="19">
        <f t="shared" si="47"/>
        <v>-8.2394099795936641E-4</v>
      </c>
      <c r="BL270" s="19">
        <f t="shared" si="47"/>
        <v>-4.9111445147669941E-4</v>
      </c>
      <c r="BM270" s="19">
        <f t="shared" si="47"/>
        <v>-7.3269213282316128E-4</v>
      </c>
      <c r="BN270" s="19">
        <f t="shared" si="47"/>
        <v>0.97374718729736498</v>
      </c>
      <c r="BO270" s="19">
        <f t="shared" si="47"/>
        <v>-3.9425738346045438E-4</v>
      </c>
      <c r="BP270" s="19">
        <f t="shared" si="47"/>
        <v>0</v>
      </c>
      <c r="BQ270" s="19" t="e">
        <f t="shared" si="47"/>
        <v>#DIV/0!</v>
      </c>
    </row>
    <row r="271" spans="5:69" x14ac:dyDescent="0.35">
      <c r="E271" t="str">
        <f t="shared" si="40"/>
        <v>ISIC 96</v>
      </c>
      <c r="F271" s="19">
        <f t="shared" si="41"/>
        <v>-1.4777094234305819E-4</v>
      </c>
      <c r="G271" s="19">
        <f t="shared" si="48"/>
        <v>-1.3242523014719786E-4</v>
      </c>
      <c r="H271" s="19">
        <f t="shared" si="48"/>
        <v>-1.1969931659948111E-3</v>
      </c>
      <c r="I271" s="19">
        <f t="shared" si="48"/>
        <v>-7.6089220808584434E-4</v>
      </c>
      <c r="J271" s="19">
        <f t="shared" ref="G271:AV273" si="49">J203-J135</f>
        <v>-4.8220953441991803E-4</v>
      </c>
      <c r="K271" s="19">
        <f t="shared" si="49"/>
        <v>-6.2175619563711285E-4</v>
      </c>
      <c r="L271" s="19">
        <f t="shared" si="49"/>
        <v>-2.2071890573640123E-4</v>
      </c>
      <c r="M271" s="19">
        <f t="shared" si="49"/>
        <v>-3.7872634589234679E-4</v>
      </c>
      <c r="N271" s="19">
        <f t="shared" si="49"/>
        <v>-9.4416260784156974E-4</v>
      </c>
      <c r="O271" s="19">
        <f t="shared" si="49"/>
        <v>-2.997843782168639E-4</v>
      </c>
      <c r="P271" s="19">
        <f t="shared" si="49"/>
        <v>-5.6721103506592898E-4</v>
      </c>
      <c r="Q271" s="19">
        <f t="shared" si="49"/>
        <v>-5.3046377051676379E-4</v>
      </c>
      <c r="R271" s="19">
        <f t="shared" si="49"/>
        <v>-4.1442140329817903E-4</v>
      </c>
      <c r="S271" s="19">
        <f t="shared" si="49"/>
        <v>-4.9519758293717245E-4</v>
      </c>
      <c r="T271" s="19">
        <f t="shared" si="49"/>
        <v>-4.2229803495586892E-4</v>
      </c>
      <c r="U271" s="19">
        <f t="shared" si="49"/>
        <v>-3.3370944784914119E-4</v>
      </c>
      <c r="V271" s="19">
        <f t="shared" si="49"/>
        <v>-5.2206948570957641E-4</v>
      </c>
      <c r="W271" s="19">
        <f t="shared" si="49"/>
        <v>-5.0402775328708374E-4</v>
      </c>
      <c r="X271" s="19">
        <f t="shared" si="49"/>
        <v>-3.84134699930391E-4</v>
      </c>
      <c r="Y271" s="19">
        <f t="shared" si="49"/>
        <v>-2.2943317754543647E-4</v>
      </c>
      <c r="Z271" s="19">
        <f t="shared" si="49"/>
        <v>-3.6262381660145124E-4</v>
      </c>
      <c r="AA271" s="19">
        <f t="shared" si="49"/>
        <v>-1.3833327716302683E-3</v>
      </c>
      <c r="AB271" s="19">
        <f t="shared" si="49"/>
        <v>-3.9412252385422064E-4</v>
      </c>
      <c r="AC271" s="19">
        <f t="shared" si="49"/>
        <v>-5.9089928740536999E-4</v>
      </c>
      <c r="AD271" s="19">
        <f t="shared" si="49"/>
        <v>-1.2652995929759948E-3</v>
      </c>
      <c r="AE271" s="19">
        <f t="shared" si="49"/>
        <v>-3.2439972006526058E-3</v>
      </c>
      <c r="AF271" s="19">
        <f t="shared" si="49"/>
        <v>-3.8594482492828203E-4</v>
      </c>
      <c r="AG271" s="19">
        <f t="shared" si="49"/>
        <v>-5.5380669852599649E-4</v>
      </c>
      <c r="AH271" s="19">
        <f t="shared" si="49"/>
        <v>-5.342434359309619E-4</v>
      </c>
      <c r="AI271" s="19">
        <f t="shared" si="49"/>
        <v>-7.1923753046230132E-4</v>
      </c>
      <c r="AJ271" s="19">
        <f t="shared" si="49"/>
        <v>-1.4283686656727356E-3</v>
      </c>
      <c r="AK271" s="19">
        <f t="shared" si="49"/>
        <v>-7.1435644148687134E-4</v>
      </c>
      <c r="AL271" s="19">
        <f t="shared" si="49"/>
        <v>-8.799693786740964E-4</v>
      </c>
      <c r="AM271" s="19">
        <f t="shared" si="49"/>
        <v>-5.6639790459197333E-4</v>
      </c>
      <c r="AN271" s="19">
        <f t="shared" si="49"/>
        <v>-6.9021030737283283E-4</v>
      </c>
      <c r="AO271" s="19">
        <f t="shared" si="49"/>
        <v>-3.4414106290533639E-3</v>
      </c>
      <c r="AP271" s="19">
        <f t="shared" si="49"/>
        <v>-4.1135992339375613E-4</v>
      </c>
      <c r="AQ271" s="19">
        <f t="shared" si="49"/>
        <v>-1.2717658158953001E-3</v>
      </c>
      <c r="AR271" s="19">
        <f t="shared" si="49"/>
        <v>-1.0950785277344388E-3</v>
      </c>
      <c r="AS271" s="19">
        <f t="shared" si="49"/>
        <v>-8.685459677745213E-4</v>
      </c>
      <c r="AT271" s="19">
        <f t="shared" si="49"/>
        <v>-3.547057256698799E-4</v>
      </c>
      <c r="AU271" s="19">
        <f t="shared" si="49"/>
        <v>-5.1562474833710291E-4</v>
      </c>
      <c r="AV271" s="19">
        <f t="shared" si="49"/>
        <v>-1.8659010499475639E-4</v>
      </c>
      <c r="AW271" s="19">
        <f t="shared" si="44"/>
        <v>-1.3971842877613991E-4</v>
      </c>
      <c r="AX271" s="19">
        <f t="shared" si="47"/>
        <v>-2.6295159698827147E-3</v>
      </c>
      <c r="AY271" s="19">
        <f t="shared" si="47"/>
        <v>-1.5781826872525836E-3</v>
      </c>
      <c r="AZ271" s="19">
        <f t="shared" si="47"/>
        <v>-9.5998105538414871E-4</v>
      </c>
      <c r="BA271" s="19">
        <f t="shared" si="47"/>
        <v>-4.1684968046875343E-3</v>
      </c>
      <c r="BB271" s="19">
        <f t="shared" si="47"/>
        <v>-3.9829259925485867E-3</v>
      </c>
      <c r="BC271" s="19">
        <f t="shared" si="47"/>
        <v>-4.7124412996146225E-3</v>
      </c>
      <c r="BD271" s="19">
        <f t="shared" si="47"/>
        <v>-1.7665771783752652E-3</v>
      </c>
      <c r="BE271" s="19">
        <f t="shared" si="47"/>
        <v>-6.3557422768640752E-3</v>
      </c>
      <c r="BF271" s="19">
        <f t="shared" si="47"/>
        <v>-3.090126862168118E-3</v>
      </c>
      <c r="BG271" s="19">
        <f t="shared" si="47"/>
        <v>-9.4959270432756445E-4</v>
      </c>
      <c r="BH271" s="19">
        <f t="shared" si="47"/>
        <v>-7.4323830633824363E-4</v>
      </c>
      <c r="BI271" s="19">
        <f t="shared" si="47"/>
        <v>-4.285264943059669E-3</v>
      </c>
      <c r="BJ271" s="19">
        <f t="shared" si="47"/>
        <v>-3.4948562266979384E-3</v>
      </c>
      <c r="BK271" s="19">
        <f t="shared" si="47"/>
        <v>-2.8078057087503674E-3</v>
      </c>
      <c r="BL271" s="19">
        <f t="shared" si="47"/>
        <v>-5.0148509378176295E-3</v>
      </c>
      <c r="BM271" s="19">
        <f t="shared" si="47"/>
        <v>-2.8188906401094374E-3</v>
      </c>
      <c r="BN271" s="19">
        <f t="shared" si="47"/>
        <v>-3.4830519116900227E-4</v>
      </c>
      <c r="BO271" s="19">
        <f t="shared" si="47"/>
        <v>0.94548849133328616</v>
      </c>
      <c r="BP271" s="19">
        <f t="shared" si="47"/>
        <v>0</v>
      </c>
      <c r="BQ271" s="19" t="e">
        <f t="shared" si="47"/>
        <v>#DIV/0!</v>
      </c>
    </row>
    <row r="272" spans="5:69" x14ac:dyDescent="0.35">
      <c r="E272" t="str">
        <f t="shared" si="40"/>
        <v>ISIC 97-98</v>
      </c>
      <c r="F272" s="19">
        <f t="shared" si="41"/>
        <v>0</v>
      </c>
      <c r="G272" s="19">
        <f t="shared" si="49"/>
        <v>-2.8310137342365697E-4</v>
      </c>
      <c r="H272" s="19">
        <f t="shared" si="49"/>
        <v>0</v>
      </c>
      <c r="I272" s="19">
        <f t="shared" si="49"/>
        <v>0</v>
      </c>
      <c r="J272" s="19">
        <f t="shared" si="49"/>
        <v>0</v>
      </c>
      <c r="K272" s="19">
        <f t="shared" si="49"/>
        <v>0</v>
      </c>
      <c r="L272" s="19">
        <f t="shared" si="49"/>
        <v>0</v>
      </c>
      <c r="M272" s="19">
        <f t="shared" si="49"/>
        <v>0</v>
      </c>
      <c r="N272" s="19">
        <f t="shared" si="49"/>
        <v>0</v>
      </c>
      <c r="O272" s="19">
        <f t="shared" si="49"/>
        <v>0</v>
      </c>
      <c r="P272" s="19">
        <f t="shared" si="49"/>
        <v>0</v>
      </c>
      <c r="Q272" s="19">
        <f t="shared" si="49"/>
        <v>0</v>
      </c>
      <c r="R272" s="19">
        <f t="shared" si="49"/>
        <v>0</v>
      </c>
      <c r="S272" s="19">
        <f t="shared" si="49"/>
        <v>0</v>
      </c>
      <c r="T272" s="19">
        <f t="shared" si="49"/>
        <v>0</v>
      </c>
      <c r="U272" s="19">
        <f t="shared" si="49"/>
        <v>0</v>
      </c>
      <c r="V272" s="19">
        <f t="shared" si="49"/>
        <v>0</v>
      </c>
      <c r="W272" s="19">
        <f t="shared" si="49"/>
        <v>0</v>
      </c>
      <c r="X272" s="19">
        <f t="shared" si="49"/>
        <v>0</v>
      </c>
      <c r="Y272" s="19">
        <f t="shared" si="49"/>
        <v>0</v>
      </c>
      <c r="Z272" s="19">
        <f t="shared" si="49"/>
        <v>0</v>
      </c>
      <c r="AA272" s="19">
        <f t="shared" si="49"/>
        <v>0</v>
      </c>
      <c r="AB272" s="19">
        <f t="shared" si="49"/>
        <v>0</v>
      </c>
      <c r="AC272" s="19">
        <f t="shared" si="49"/>
        <v>0</v>
      </c>
      <c r="AD272" s="19">
        <f t="shared" si="49"/>
        <v>0</v>
      </c>
      <c r="AE272" s="19">
        <f t="shared" si="49"/>
        <v>0</v>
      </c>
      <c r="AF272" s="19">
        <f t="shared" si="49"/>
        <v>-3.8048076742943162E-5</v>
      </c>
      <c r="AG272" s="19">
        <f t="shared" si="49"/>
        <v>0</v>
      </c>
      <c r="AH272" s="19">
        <f t="shared" si="49"/>
        <v>0</v>
      </c>
      <c r="AI272" s="19">
        <f t="shared" si="49"/>
        <v>0</v>
      </c>
      <c r="AJ272" s="19">
        <f t="shared" si="49"/>
        <v>0</v>
      </c>
      <c r="AK272" s="19">
        <f t="shared" si="49"/>
        <v>0</v>
      </c>
      <c r="AL272" s="19">
        <f t="shared" si="49"/>
        <v>0</v>
      </c>
      <c r="AM272" s="19">
        <f t="shared" si="49"/>
        <v>-6.9728357352203324E-5</v>
      </c>
      <c r="AN272" s="19">
        <f t="shared" si="49"/>
        <v>0</v>
      </c>
      <c r="AO272" s="19">
        <f t="shared" si="49"/>
        <v>-2.0626890076174936E-6</v>
      </c>
      <c r="AP272" s="19">
        <f t="shared" si="49"/>
        <v>0</v>
      </c>
      <c r="AQ272" s="19">
        <f t="shared" si="49"/>
        <v>0</v>
      </c>
      <c r="AR272" s="19">
        <f t="shared" si="49"/>
        <v>0</v>
      </c>
      <c r="AS272" s="19">
        <f t="shared" si="49"/>
        <v>0</v>
      </c>
      <c r="AT272" s="19">
        <f t="shared" si="49"/>
        <v>0</v>
      </c>
      <c r="AU272" s="19">
        <f t="shared" si="49"/>
        <v>0</v>
      </c>
      <c r="AV272" s="19">
        <f t="shared" si="49"/>
        <v>0</v>
      </c>
      <c r="AW272" s="19">
        <f t="shared" ref="AW272:BQ272" si="50">AW204-AW136</f>
        <v>-2.1859049464426366E-6</v>
      </c>
      <c r="AX272" s="19">
        <f t="shared" si="50"/>
        <v>0</v>
      </c>
      <c r="AY272" s="19">
        <f t="shared" si="50"/>
        <v>-7.5215455201109883E-6</v>
      </c>
      <c r="AZ272" s="19">
        <f t="shared" si="50"/>
        <v>-6.5846427693618722E-7</v>
      </c>
      <c r="BA272" s="19">
        <f t="shared" si="50"/>
        <v>0</v>
      </c>
      <c r="BB272" s="19">
        <f t="shared" si="50"/>
        <v>0</v>
      </c>
      <c r="BC272" s="19">
        <f t="shared" si="50"/>
        <v>0</v>
      </c>
      <c r="BD272" s="19">
        <f t="shared" si="50"/>
        <v>-6.004415412602465E-5</v>
      </c>
      <c r="BE272" s="19">
        <f t="shared" si="50"/>
        <v>-1.7344201425068158E-5</v>
      </c>
      <c r="BF272" s="19">
        <f t="shared" si="50"/>
        <v>-2.4432207513232247E-5</v>
      </c>
      <c r="BG272" s="19">
        <f t="shared" si="50"/>
        <v>-6.0755619401183826E-4</v>
      </c>
      <c r="BH272" s="19">
        <f t="shared" si="50"/>
        <v>-7.8468014844338709E-4</v>
      </c>
      <c r="BI272" s="19">
        <f t="shared" si="50"/>
        <v>-1.8228405779009024E-4</v>
      </c>
      <c r="BJ272" s="19">
        <f t="shared" si="50"/>
        <v>-4.2182666122614717E-4</v>
      </c>
      <c r="BK272" s="19">
        <f t="shared" si="50"/>
        <v>-5.1631098717392172E-5</v>
      </c>
      <c r="BL272" s="19">
        <f t="shared" si="50"/>
        <v>-1.6512911138105444E-4</v>
      </c>
      <c r="BM272" s="19">
        <f t="shared" si="50"/>
        <v>-3.6987861498162992E-5</v>
      </c>
      <c r="BN272" s="19">
        <f t="shared" si="50"/>
        <v>0</v>
      </c>
      <c r="BO272" s="19">
        <f t="shared" si="50"/>
        <v>0</v>
      </c>
      <c r="BP272" s="19">
        <f t="shared" si="50"/>
        <v>1</v>
      </c>
      <c r="BQ272" s="19" t="e">
        <f t="shared" si="50"/>
        <v>#DIV/0!</v>
      </c>
    </row>
    <row r="273" spans="1:71" x14ac:dyDescent="0.35">
      <c r="E273" t="str">
        <f t="shared" si="40"/>
        <v>ISIC 99</v>
      </c>
      <c r="F273" s="19">
        <f t="shared" si="41"/>
        <v>0</v>
      </c>
      <c r="G273" s="19">
        <f t="shared" si="49"/>
        <v>0</v>
      </c>
      <c r="H273" s="19">
        <f t="shared" si="49"/>
        <v>0</v>
      </c>
      <c r="I273" s="19">
        <f t="shared" si="49"/>
        <v>0</v>
      </c>
      <c r="J273" s="19">
        <f t="shared" si="49"/>
        <v>0</v>
      </c>
      <c r="K273" s="19">
        <f t="shared" si="49"/>
        <v>0</v>
      </c>
      <c r="L273" s="19">
        <f t="shared" si="49"/>
        <v>0</v>
      </c>
      <c r="M273" s="19">
        <f t="shared" si="49"/>
        <v>0</v>
      </c>
      <c r="N273" s="19">
        <f t="shared" si="49"/>
        <v>0</v>
      </c>
      <c r="O273" s="19">
        <f t="shared" si="49"/>
        <v>0</v>
      </c>
      <c r="P273" s="19">
        <f t="shared" si="49"/>
        <v>0</v>
      </c>
      <c r="Q273" s="19">
        <f t="shared" si="49"/>
        <v>0</v>
      </c>
      <c r="R273" s="19">
        <f t="shared" si="49"/>
        <v>0</v>
      </c>
      <c r="S273" s="19">
        <f t="shared" si="49"/>
        <v>0</v>
      </c>
      <c r="T273" s="19">
        <f t="shared" si="49"/>
        <v>0</v>
      </c>
      <c r="U273" s="19">
        <f t="shared" si="49"/>
        <v>0</v>
      </c>
      <c r="V273" s="19">
        <f t="shared" si="49"/>
        <v>0</v>
      </c>
      <c r="W273" s="19">
        <f t="shared" si="49"/>
        <v>0</v>
      </c>
      <c r="X273" s="19">
        <f t="shared" si="49"/>
        <v>0</v>
      </c>
      <c r="Y273" s="19">
        <f t="shared" si="49"/>
        <v>0</v>
      </c>
      <c r="Z273" s="19">
        <f t="shared" si="49"/>
        <v>0</v>
      </c>
      <c r="AA273" s="19">
        <f t="shared" si="49"/>
        <v>0</v>
      </c>
      <c r="AB273" s="19">
        <f t="shared" si="49"/>
        <v>0</v>
      </c>
      <c r="AC273" s="19">
        <f t="shared" si="49"/>
        <v>0</v>
      </c>
      <c r="AD273" s="19">
        <f t="shared" si="49"/>
        <v>0</v>
      </c>
      <c r="AE273" s="19">
        <f t="shared" si="49"/>
        <v>0</v>
      </c>
      <c r="AF273" s="19">
        <f t="shared" si="49"/>
        <v>0</v>
      </c>
      <c r="AG273" s="19">
        <f t="shared" si="49"/>
        <v>0</v>
      </c>
      <c r="AH273" s="19">
        <f t="shared" si="49"/>
        <v>0</v>
      </c>
      <c r="AI273" s="19">
        <f t="shared" si="49"/>
        <v>0</v>
      </c>
      <c r="AJ273" s="19">
        <f t="shared" si="49"/>
        <v>0</v>
      </c>
      <c r="AK273" s="19">
        <f t="shared" si="49"/>
        <v>0</v>
      </c>
      <c r="AL273" s="19">
        <f t="shared" si="49"/>
        <v>0</v>
      </c>
      <c r="AM273" s="19">
        <f t="shared" si="49"/>
        <v>0</v>
      </c>
      <c r="AN273" s="19">
        <f t="shared" si="49"/>
        <v>0</v>
      </c>
      <c r="AO273" s="19">
        <f t="shared" si="49"/>
        <v>0</v>
      </c>
      <c r="AP273" s="19">
        <f t="shared" si="49"/>
        <v>0</v>
      </c>
      <c r="AQ273" s="19">
        <f t="shared" si="49"/>
        <v>0</v>
      </c>
      <c r="AR273" s="19">
        <f t="shared" si="49"/>
        <v>0</v>
      </c>
      <c r="AS273" s="19">
        <f t="shared" si="49"/>
        <v>0</v>
      </c>
      <c r="AT273" s="19">
        <f t="shared" si="49"/>
        <v>0</v>
      </c>
      <c r="AU273" s="19">
        <f t="shared" si="49"/>
        <v>0</v>
      </c>
      <c r="AV273" s="19">
        <f t="shared" si="49"/>
        <v>0</v>
      </c>
      <c r="AW273" s="19">
        <f t="shared" ref="AW273:BQ273" si="51">AW205-AW137</f>
        <v>0</v>
      </c>
      <c r="AX273" s="19">
        <f t="shared" si="51"/>
        <v>0</v>
      </c>
      <c r="AY273" s="19">
        <f t="shared" si="51"/>
        <v>0</v>
      </c>
      <c r="AZ273" s="19">
        <f t="shared" si="51"/>
        <v>0</v>
      </c>
      <c r="BA273" s="19">
        <f t="shared" si="51"/>
        <v>0</v>
      </c>
      <c r="BB273" s="19">
        <f t="shared" si="51"/>
        <v>0</v>
      </c>
      <c r="BC273" s="19">
        <f t="shared" si="51"/>
        <v>0</v>
      </c>
      <c r="BD273" s="19">
        <f t="shared" si="51"/>
        <v>0</v>
      </c>
      <c r="BE273" s="19">
        <f t="shared" si="51"/>
        <v>0</v>
      </c>
      <c r="BF273" s="19">
        <f t="shared" si="51"/>
        <v>0</v>
      </c>
      <c r="BG273" s="19">
        <f t="shared" si="51"/>
        <v>0</v>
      </c>
      <c r="BH273" s="19">
        <f t="shared" si="51"/>
        <v>0</v>
      </c>
      <c r="BI273" s="19">
        <f t="shared" si="51"/>
        <v>0</v>
      </c>
      <c r="BJ273" s="19">
        <f t="shared" si="51"/>
        <v>0</v>
      </c>
      <c r="BK273" s="19">
        <f t="shared" si="51"/>
        <v>0</v>
      </c>
      <c r="BL273" s="19">
        <f t="shared" si="51"/>
        <v>0</v>
      </c>
      <c r="BM273" s="19">
        <f t="shared" si="51"/>
        <v>0</v>
      </c>
      <c r="BN273" s="19">
        <f t="shared" si="51"/>
        <v>0</v>
      </c>
      <c r="BO273" s="19">
        <f t="shared" si="51"/>
        <v>0</v>
      </c>
      <c r="BP273" s="19">
        <f t="shared" si="51"/>
        <v>0</v>
      </c>
      <c r="BQ273" s="19" t="e">
        <f t="shared" si="51"/>
        <v>#DIV/0!</v>
      </c>
    </row>
    <row r="274" spans="1:71" x14ac:dyDescent="0.35">
      <c r="F274" s="19"/>
    </row>
    <row r="275" spans="1:71" x14ac:dyDescent="0.35">
      <c r="A275" t="s">
        <v>155</v>
      </c>
      <c r="F275" s="19"/>
    </row>
    <row r="276" spans="1:71" x14ac:dyDescent="0.35">
      <c r="F276" s="19" t="str">
        <f>F2</f>
        <v>ISIC 1</v>
      </c>
      <c r="G276" s="19" t="str">
        <f t="shared" ref="G276:BQ276" si="52">G2</f>
        <v>ISIC 2</v>
      </c>
      <c r="H276" s="19" t="str">
        <f t="shared" si="52"/>
        <v>ISIC 3</v>
      </c>
      <c r="I276" s="19" t="str">
        <f t="shared" si="52"/>
        <v>ISIC 05-09</v>
      </c>
      <c r="J276" s="19" t="str">
        <f t="shared" si="52"/>
        <v>ISIC 10-12</v>
      </c>
      <c r="K276" s="19" t="str">
        <f t="shared" si="52"/>
        <v>ISIC 13-15</v>
      </c>
      <c r="L276" s="19" t="str">
        <f t="shared" si="52"/>
        <v>ISIC 16</v>
      </c>
      <c r="M276" s="19" t="str">
        <f t="shared" si="52"/>
        <v>ISIC 17</v>
      </c>
      <c r="N276" s="19" t="str">
        <f t="shared" si="52"/>
        <v>ISIC 18</v>
      </c>
      <c r="O276" s="19" t="str">
        <f t="shared" si="52"/>
        <v>ISIC 19</v>
      </c>
      <c r="P276" s="19" t="str">
        <f t="shared" si="52"/>
        <v>ISIC 20</v>
      </c>
      <c r="Q276" s="19" t="str">
        <f t="shared" si="52"/>
        <v>ISIC 21</v>
      </c>
      <c r="R276" s="19" t="str">
        <f t="shared" si="52"/>
        <v>ISIC 22</v>
      </c>
      <c r="S276" s="19" t="str">
        <f t="shared" si="52"/>
        <v>ISIC 23</v>
      </c>
      <c r="T276" s="19" t="str">
        <f t="shared" si="52"/>
        <v>ISIC 24</v>
      </c>
      <c r="U276" s="19" t="str">
        <f t="shared" si="52"/>
        <v>ISIC 25</v>
      </c>
      <c r="V276" s="19" t="str">
        <f t="shared" si="52"/>
        <v>ISIC 26</v>
      </c>
      <c r="W276" s="19" t="str">
        <f t="shared" si="52"/>
        <v>ISIC 27</v>
      </c>
      <c r="X276" s="19" t="str">
        <f t="shared" si="52"/>
        <v>ISIC 28</v>
      </c>
      <c r="Y276" s="19" t="str">
        <f t="shared" si="52"/>
        <v>ISIC 29</v>
      </c>
      <c r="Z276" s="19" t="str">
        <f t="shared" si="52"/>
        <v>ISIC 30</v>
      </c>
      <c r="AA276" s="19" t="str">
        <f t="shared" si="52"/>
        <v>ISIC 31-32</v>
      </c>
      <c r="AB276" s="19" t="str">
        <f t="shared" si="52"/>
        <v>ISIC 33</v>
      </c>
      <c r="AC276" s="19" t="str">
        <f t="shared" si="52"/>
        <v>ISIC 35</v>
      </c>
      <c r="AD276" s="19" t="str">
        <f t="shared" si="52"/>
        <v>ISIC 36</v>
      </c>
      <c r="AE276" s="19" t="str">
        <f t="shared" si="52"/>
        <v>ISIC 37-39</v>
      </c>
      <c r="AF276" s="19" t="str">
        <f t="shared" si="52"/>
        <v>ISIC 41-43</v>
      </c>
      <c r="AG276" s="19" t="str">
        <f t="shared" si="52"/>
        <v>ISIC 45</v>
      </c>
      <c r="AH276" s="19" t="str">
        <f t="shared" si="52"/>
        <v>ISIC 46</v>
      </c>
      <c r="AI276" s="19" t="str">
        <f t="shared" si="52"/>
        <v>ISIC 47</v>
      </c>
      <c r="AJ276" s="19" t="str">
        <f t="shared" si="52"/>
        <v>ISIC 49</v>
      </c>
      <c r="AK276" s="19" t="str">
        <f t="shared" si="52"/>
        <v>ISIC 50</v>
      </c>
      <c r="AL276" s="19" t="str">
        <f t="shared" si="52"/>
        <v>ISIC 51</v>
      </c>
      <c r="AM276" s="19" t="str">
        <f t="shared" si="52"/>
        <v>ISIC 52</v>
      </c>
      <c r="AN276" s="19" t="str">
        <f t="shared" si="52"/>
        <v>ISIC 53</v>
      </c>
      <c r="AO276" s="19" t="str">
        <f t="shared" si="52"/>
        <v>ISIC 55-56</v>
      </c>
      <c r="AP276" s="19" t="str">
        <f t="shared" si="52"/>
        <v>ISIC 58</v>
      </c>
      <c r="AQ276" s="19" t="str">
        <f t="shared" si="52"/>
        <v>ISIC 59-60</v>
      </c>
      <c r="AR276" s="19" t="str">
        <f t="shared" si="52"/>
        <v>ISIC 61</v>
      </c>
      <c r="AS276" s="19" t="str">
        <f t="shared" si="52"/>
        <v>ISIC 62-63</v>
      </c>
      <c r="AT276" s="19" t="str">
        <f t="shared" si="52"/>
        <v>ISIC 64</v>
      </c>
      <c r="AU276" s="19" t="str">
        <f t="shared" si="52"/>
        <v>ISIC 65</v>
      </c>
      <c r="AV276" s="19" t="str">
        <f t="shared" si="52"/>
        <v>ISIC 66</v>
      </c>
      <c r="AW276" s="19" t="str">
        <f t="shared" si="52"/>
        <v>ISIC 68</v>
      </c>
      <c r="AX276" s="19" t="str">
        <f t="shared" si="52"/>
        <v>ISIC 69-70</v>
      </c>
      <c r="AY276" s="19" t="str">
        <f t="shared" si="52"/>
        <v>ISIC 71</v>
      </c>
      <c r="AZ276" s="19" t="str">
        <f t="shared" si="52"/>
        <v>ISIC 72</v>
      </c>
      <c r="BA276" s="19" t="str">
        <f t="shared" si="52"/>
        <v>ISIC 73</v>
      </c>
      <c r="BB276" s="19" t="str">
        <f t="shared" si="52"/>
        <v>ISIC 74-75</v>
      </c>
      <c r="BC276" s="19" t="str">
        <f t="shared" si="52"/>
        <v>ISIC 77</v>
      </c>
      <c r="BD276" s="19" t="str">
        <f t="shared" si="52"/>
        <v>ISIC 78</v>
      </c>
      <c r="BE276" s="19" t="str">
        <f t="shared" si="52"/>
        <v>ISIC 79</v>
      </c>
      <c r="BF276" s="19" t="str">
        <f t="shared" si="52"/>
        <v>ISIC 80-82</v>
      </c>
      <c r="BG276" s="19" t="str">
        <f t="shared" si="52"/>
        <v>ISIC 84</v>
      </c>
      <c r="BH276" s="19" t="str">
        <f t="shared" si="52"/>
        <v>ISIC 85</v>
      </c>
      <c r="BI276" s="19" t="str">
        <f t="shared" si="52"/>
        <v>ISIC 86</v>
      </c>
      <c r="BJ276" s="19" t="str">
        <f t="shared" si="52"/>
        <v>ISIC 87-88</v>
      </c>
      <c r="BK276" s="19" t="str">
        <f t="shared" si="52"/>
        <v>ISIC 90-92</v>
      </c>
      <c r="BL276" s="19" t="str">
        <f t="shared" si="52"/>
        <v>ISIC 93</v>
      </c>
      <c r="BM276" s="19" t="str">
        <f t="shared" si="52"/>
        <v>ISIC 94</v>
      </c>
      <c r="BN276" s="19" t="str">
        <f t="shared" si="52"/>
        <v>ISIC 95</v>
      </c>
      <c r="BO276" s="19" t="str">
        <f t="shared" si="52"/>
        <v>ISIC 96</v>
      </c>
      <c r="BP276" s="19" t="str">
        <f t="shared" si="52"/>
        <v>ISIC 97-98</v>
      </c>
      <c r="BQ276" s="19" t="str">
        <f t="shared" si="52"/>
        <v>ISIC 99</v>
      </c>
    </row>
    <row r="277" spans="1:71" x14ac:dyDescent="0.35">
      <c r="D277" s="21" t="s">
        <v>2</v>
      </c>
      <c r="E277" s="21" t="str">
        <f t="shared" ref="E277:E308" si="53">E3</f>
        <v>ISIC 1</v>
      </c>
      <c r="F277" s="28">
        <f t="array" ref="F277:BP339">MINVERSE(F210:BP272)</f>
        <v>1.1908804344340052</v>
      </c>
      <c r="G277" s="28">
        <v>2.121809502359389E-2</v>
      </c>
      <c r="H277" s="28">
        <v>2.2769377565616547E-2</v>
      </c>
      <c r="I277" s="28">
        <v>2.6979599583767042E-3</v>
      </c>
      <c r="J277" s="28">
        <v>0.3166873710894233</v>
      </c>
      <c r="K277" s="28">
        <v>2.4780969168793996E-2</v>
      </c>
      <c r="L277" s="28">
        <v>6.9831486554349101E-3</v>
      </c>
      <c r="M277" s="28">
        <v>7.0060784510541513E-3</v>
      </c>
      <c r="N277" s="28">
        <v>3.9869575709250184E-3</v>
      </c>
      <c r="O277" s="28">
        <v>4.8089407980970106E-3</v>
      </c>
      <c r="P277" s="28">
        <v>1.5430469570781638E-2</v>
      </c>
      <c r="Q277" s="28">
        <v>7.8844217963743267E-3</v>
      </c>
      <c r="R277" s="28">
        <v>1.3894999428459502E-2</v>
      </c>
      <c r="S277" s="28">
        <v>3.3492882093034177E-3</v>
      </c>
      <c r="T277" s="28">
        <v>3.9188738574350429E-3</v>
      </c>
      <c r="U277" s="28">
        <v>2.9832912931202094E-3</v>
      </c>
      <c r="V277" s="28">
        <v>3.3680265207818505E-3</v>
      </c>
      <c r="W277" s="28">
        <v>3.2955347767812254E-3</v>
      </c>
      <c r="X277" s="28">
        <v>3.0682125542623217E-3</v>
      </c>
      <c r="Y277" s="28">
        <v>3.4413070813295891E-3</v>
      </c>
      <c r="Z277" s="28">
        <v>3.1737934194352355E-3</v>
      </c>
      <c r="AA277" s="28">
        <v>5.3370850007883617E-3</v>
      </c>
      <c r="AB277" s="28">
        <v>3.1034432070118773E-3</v>
      </c>
      <c r="AC277" s="28">
        <v>4.0230720090451812E-3</v>
      </c>
      <c r="AD277" s="28">
        <v>2.8112244125721077E-3</v>
      </c>
      <c r="AE277" s="28">
        <v>4.1103232504575869E-3</v>
      </c>
      <c r="AF277" s="28">
        <v>3.3156664122627336E-3</v>
      </c>
      <c r="AG277" s="28">
        <v>2.4647560707588374E-3</v>
      </c>
      <c r="AH277" s="28">
        <v>7.608340208149789E-3</v>
      </c>
      <c r="AI277" s="28">
        <v>6.2119624703864552E-3</v>
      </c>
      <c r="AJ277" s="28">
        <v>2.7152902077904836E-3</v>
      </c>
      <c r="AK277" s="28">
        <v>6.5097663673454528E-3</v>
      </c>
      <c r="AL277" s="28">
        <v>5.6961165509185601E-3</v>
      </c>
      <c r="AM277" s="28">
        <v>2.4776975337608875E-3</v>
      </c>
      <c r="AN277" s="28">
        <v>1.7501219913401758E-3</v>
      </c>
      <c r="AO277" s="28">
        <v>7.0576951037645788E-2</v>
      </c>
      <c r="AP277" s="28">
        <v>2.5817845996984161E-3</v>
      </c>
      <c r="AQ277" s="28">
        <v>4.6070157766148747E-3</v>
      </c>
      <c r="AR277" s="28">
        <v>2.3269424395501092E-3</v>
      </c>
      <c r="AS277" s="28">
        <v>2.2754158682861936E-3</v>
      </c>
      <c r="AT277" s="28">
        <v>1.3161174325090604E-3</v>
      </c>
      <c r="AU277" s="28">
        <v>2.0064649135840703E-3</v>
      </c>
      <c r="AV277" s="28">
        <v>2.32998016144411E-3</v>
      </c>
      <c r="AW277" s="28">
        <v>8.1477292950342286E-4</v>
      </c>
      <c r="AX277" s="28">
        <v>2.3185313199767447E-3</v>
      </c>
      <c r="AY277" s="28">
        <v>3.3792376975803726E-3</v>
      </c>
      <c r="AZ277" s="28">
        <v>3.9043875303915862E-3</v>
      </c>
      <c r="BA277" s="28">
        <v>3.4870886723913745E-3</v>
      </c>
      <c r="BB277" s="28">
        <v>3.3322022694893434E-3</v>
      </c>
      <c r="BC277" s="28">
        <v>2.6821914657198585E-3</v>
      </c>
      <c r="BD277" s="28">
        <v>1.053194234802386E-3</v>
      </c>
      <c r="BE277" s="28">
        <v>1.4678185007538222E-2</v>
      </c>
      <c r="BF277" s="28">
        <v>8.7221759452551437E-3</v>
      </c>
      <c r="BG277" s="28">
        <v>3.7639802719526012E-3</v>
      </c>
      <c r="BH277" s="28">
        <v>3.417421508952453E-3</v>
      </c>
      <c r="BI277" s="28">
        <v>6.6398416584793254E-3</v>
      </c>
      <c r="BJ277" s="28">
        <v>9.0277818856581756E-3</v>
      </c>
      <c r="BK277" s="28">
        <v>4.3269762795335696E-3</v>
      </c>
      <c r="BL277" s="28">
        <v>1.0350182879448749E-2</v>
      </c>
      <c r="BM277" s="28">
        <v>5.085762955045643E-3</v>
      </c>
      <c r="BN277" s="28">
        <v>2.9760708097748482E-3</v>
      </c>
      <c r="BO277" s="28">
        <v>3.7025048066791637E-3</v>
      </c>
      <c r="BP277" s="28">
        <v>8.9259332910599027E-7</v>
      </c>
      <c r="BQ277" s="28"/>
      <c r="BS277" s="30">
        <f>SUM(F277:BQ277)</f>
        <v>1.9054464718668074</v>
      </c>
    </row>
    <row r="278" spans="1:71" x14ac:dyDescent="0.35">
      <c r="D278" s="21" t="s">
        <v>2</v>
      </c>
      <c r="E278" s="21" t="str">
        <f t="shared" si="53"/>
        <v>ISIC 2</v>
      </c>
      <c r="F278" s="28">
        <v>4.0876737737709735E-3</v>
      </c>
      <c r="G278" s="28">
        <v>1.3148678270262584</v>
      </c>
      <c r="H278" s="28">
        <v>3.8197681409520099E-3</v>
      </c>
      <c r="I278" s="28">
        <v>2.5761932056356631E-3</v>
      </c>
      <c r="J278" s="28">
        <v>4.0592839936016943E-3</v>
      </c>
      <c r="K278" s="28">
        <v>1.8223407731126518E-3</v>
      </c>
      <c r="L278" s="28">
        <v>0.21030695276539424</v>
      </c>
      <c r="M278" s="28">
        <v>6.6600146696268361E-2</v>
      </c>
      <c r="N278" s="28">
        <v>1.2456850276283035E-2</v>
      </c>
      <c r="O278" s="28">
        <v>2.152135526188067E-3</v>
      </c>
      <c r="P278" s="28">
        <v>2.760443287916164E-3</v>
      </c>
      <c r="Q278" s="28">
        <v>1.7248771254154594E-3</v>
      </c>
      <c r="R278" s="28">
        <v>3.0853905414449882E-3</v>
      </c>
      <c r="S278" s="28">
        <v>3.2989267322669591E-3</v>
      </c>
      <c r="T278" s="28">
        <v>2.353578392766318E-3</v>
      </c>
      <c r="U278" s="28">
        <v>2.0598530705719879E-3</v>
      </c>
      <c r="V278" s="28">
        <v>1.316702692217366E-3</v>
      </c>
      <c r="W278" s="28">
        <v>1.9575783941359654E-3</v>
      </c>
      <c r="X278" s="28">
        <v>1.6567464334262068E-3</v>
      </c>
      <c r="Y278" s="28">
        <v>1.8733838124211097E-3</v>
      </c>
      <c r="Z278" s="28">
        <v>2.63728177479034E-3</v>
      </c>
      <c r="AA278" s="28">
        <v>1.9342307348325587E-2</v>
      </c>
      <c r="AB278" s="28">
        <v>1.6520260967153742E-3</v>
      </c>
      <c r="AC278" s="28">
        <v>4.0045456496171188E-3</v>
      </c>
      <c r="AD278" s="28">
        <v>1.2541864164373104E-3</v>
      </c>
      <c r="AE278" s="28">
        <v>1.8492684890271261E-3</v>
      </c>
      <c r="AF278" s="28">
        <v>6.0387026432683162E-3</v>
      </c>
      <c r="AG278" s="28">
        <v>9.0883351367440385E-4</v>
      </c>
      <c r="AH278" s="28">
        <v>1.3900467701011773E-3</v>
      </c>
      <c r="AI278" s="28">
        <v>1.0359012370083486E-3</v>
      </c>
      <c r="AJ278" s="28">
        <v>9.9821091516690279E-4</v>
      </c>
      <c r="AK278" s="28">
        <v>1.0640039134750328E-3</v>
      </c>
      <c r="AL278" s="28">
        <v>1.147769098445166E-3</v>
      </c>
      <c r="AM278" s="28">
        <v>1.1339456740767863E-3</v>
      </c>
      <c r="AN278" s="28">
        <v>7.3977345983435852E-4</v>
      </c>
      <c r="AO278" s="28">
        <v>1.644151155520775E-3</v>
      </c>
      <c r="AP278" s="28">
        <v>3.5057416808532684E-3</v>
      </c>
      <c r="AQ278" s="28">
        <v>2.3969072152718461E-3</v>
      </c>
      <c r="AR278" s="28">
        <v>1.0250874031732047E-3</v>
      </c>
      <c r="AS278" s="28">
        <v>6.7827596556111565E-4</v>
      </c>
      <c r="AT278" s="28">
        <v>5.7171878039927648E-4</v>
      </c>
      <c r="AU278" s="28">
        <v>7.7359815295417473E-4</v>
      </c>
      <c r="AV278" s="28">
        <v>9.227777985288786E-4</v>
      </c>
      <c r="AW278" s="28">
        <v>8.0592730283816677E-4</v>
      </c>
      <c r="AX278" s="28">
        <v>8.4310091832232221E-4</v>
      </c>
      <c r="AY278" s="28">
        <v>1.4370910452654732E-3</v>
      </c>
      <c r="AZ278" s="28">
        <v>8.9317581020332084E-4</v>
      </c>
      <c r="BA278" s="28">
        <v>1.8696060712878125E-3</v>
      </c>
      <c r="BB278" s="28">
        <v>1.663861913340793E-3</v>
      </c>
      <c r="BC278" s="28">
        <v>7.8796382417724168E-4</v>
      </c>
      <c r="BD278" s="28">
        <v>2.7770929547570527E-4</v>
      </c>
      <c r="BE278" s="28">
        <v>1.7883658590139113E-3</v>
      </c>
      <c r="BF278" s="28">
        <v>2.8430057680778552E-3</v>
      </c>
      <c r="BG278" s="28">
        <v>9.123555786972596E-4</v>
      </c>
      <c r="BH278" s="28">
        <v>5.7783806865401943E-4</v>
      </c>
      <c r="BI278" s="28">
        <v>9.9968927548022349E-4</v>
      </c>
      <c r="BJ278" s="28">
        <v>6.979038635044274E-4</v>
      </c>
      <c r="BK278" s="28">
        <v>1.3720414021762474E-3</v>
      </c>
      <c r="BL278" s="28">
        <v>1.8024850986991319E-3</v>
      </c>
      <c r="BM278" s="28">
        <v>1.0579039662494932E-3</v>
      </c>
      <c r="BN278" s="28">
        <v>2.2573792656074843E-3</v>
      </c>
      <c r="BO278" s="28">
        <v>2.5608159054085027E-3</v>
      </c>
      <c r="BP278" s="28">
        <v>4.4043865370657575E-8</v>
      </c>
      <c r="BQ278" s="28"/>
      <c r="BS278" s="30">
        <f t="shared" ref="BS278:BS340" si="54">SUM(F278:BQ278)</f>
        <v>1.7269999780886187</v>
      </c>
    </row>
    <row r="279" spans="1:71" x14ac:dyDescent="0.35">
      <c r="D279" s="21" t="s">
        <v>2</v>
      </c>
      <c r="E279" s="21" t="str">
        <f t="shared" si="53"/>
        <v>ISIC 3</v>
      </c>
      <c r="F279" s="28">
        <v>7.3297733816233201E-4</v>
      </c>
      <c r="G279" s="28">
        <v>2.0215737480278677E-4</v>
      </c>
      <c r="H279" s="28">
        <v>1.0443748346703485</v>
      </c>
      <c r="I279" s="28">
        <v>1.6360884370056095E-4</v>
      </c>
      <c r="J279" s="28">
        <v>5.087934481095807E-3</v>
      </c>
      <c r="K279" s="28">
        <v>2.4153111042899607E-4</v>
      </c>
      <c r="L279" s="28">
        <v>1.2121227268178597E-4</v>
      </c>
      <c r="M279" s="28">
        <v>1.3319694713614694E-4</v>
      </c>
      <c r="N279" s="28">
        <v>9.3737633837075789E-5</v>
      </c>
      <c r="O279" s="28">
        <v>1.7147239931804368E-4</v>
      </c>
      <c r="P279" s="28">
        <v>3.2999713053573186E-4</v>
      </c>
      <c r="Q279" s="28">
        <v>1.6615904535236439E-4</v>
      </c>
      <c r="R279" s="28">
        <v>1.501603175140696E-4</v>
      </c>
      <c r="S279" s="28">
        <v>1.01536352512994E-4</v>
      </c>
      <c r="T279" s="28">
        <v>1.2578965356070069E-4</v>
      </c>
      <c r="U279" s="28">
        <v>8.8608545644079171E-5</v>
      </c>
      <c r="V279" s="28">
        <v>7.270429828428139E-5</v>
      </c>
      <c r="W279" s="28">
        <v>8.9536037056076243E-5</v>
      </c>
      <c r="X279" s="28">
        <v>8.8506673419269671E-5</v>
      </c>
      <c r="Y279" s="28">
        <v>7.9910791899005638E-5</v>
      </c>
      <c r="Z279" s="28">
        <v>8.6469202498977901E-5</v>
      </c>
      <c r="AA279" s="28">
        <v>2.2832064708355081E-4</v>
      </c>
      <c r="AB279" s="28">
        <v>9.2199434139101516E-5</v>
      </c>
      <c r="AC279" s="28">
        <v>1.4004946120077386E-4</v>
      </c>
      <c r="AD279" s="28">
        <v>7.7397080609797162E-5</v>
      </c>
      <c r="AE279" s="28">
        <v>1.1208064914805276E-4</v>
      </c>
      <c r="AF279" s="28">
        <v>1.6222394589972006E-4</v>
      </c>
      <c r="AG279" s="28">
        <v>7.7890345544171199E-5</v>
      </c>
      <c r="AH279" s="28">
        <v>1.5879810112190499E-4</v>
      </c>
      <c r="AI279" s="28">
        <v>1.0102116392893558E-4</v>
      </c>
      <c r="AJ279" s="28">
        <v>9.7268925459522633E-5</v>
      </c>
      <c r="AK279" s="28">
        <v>1.0226348837142267E-3</v>
      </c>
      <c r="AL279" s="28">
        <v>2.3570993833734469E-4</v>
      </c>
      <c r="AM279" s="28">
        <v>1.1043544711395004E-4</v>
      </c>
      <c r="AN279" s="28">
        <v>6.246075790353993E-5</v>
      </c>
      <c r="AO279" s="28">
        <v>4.4572668295367393E-3</v>
      </c>
      <c r="AP279" s="28">
        <v>7.8989805949667205E-5</v>
      </c>
      <c r="AQ279" s="28">
        <v>1.7611706853379241E-4</v>
      </c>
      <c r="AR279" s="28">
        <v>7.8588229872285134E-5</v>
      </c>
      <c r="AS279" s="28">
        <v>8.2034821476264529E-5</v>
      </c>
      <c r="AT279" s="28">
        <v>4.9759705101147658E-5</v>
      </c>
      <c r="AU279" s="28">
        <v>7.1937741891760603E-5</v>
      </c>
      <c r="AV279" s="28">
        <v>9.4135876558413384E-5</v>
      </c>
      <c r="AW279" s="28">
        <v>3.0232759334328906E-5</v>
      </c>
      <c r="AX279" s="28">
        <v>7.974613356517512E-5</v>
      </c>
      <c r="AY279" s="28">
        <v>9.5443717837518784E-5</v>
      </c>
      <c r="AZ279" s="28">
        <v>9.9300973734751591E-5</v>
      </c>
      <c r="BA279" s="28">
        <v>1.1328435389785366E-4</v>
      </c>
      <c r="BB279" s="28">
        <v>1.4027582849035725E-4</v>
      </c>
      <c r="BC279" s="28">
        <v>9.5948463627830799E-5</v>
      </c>
      <c r="BD279" s="28">
        <v>3.6684609153676323E-5</v>
      </c>
      <c r="BE279" s="28">
        <v>8.5289832000602888E-4</v>
      </c>
      <c r="BF279" s="28">
        <v>1.2465277464230706E-4</v>
      </c>
      <c r="BG279" s="28">
        <v>9.0769206441783127E-5</v>
      </c>
      <c r="BH279" s="28">
        <v>1.0506753457371551E-4</v>
      </c>
      <c r="BI279" s="28">
        <v>1.667073357669647E-4</v>
      </c>
      <c r="BJ279" s="28">
        <v>2.5101710249369146E-4</v>
      </c>
      <c r="BK279" s="28">
        <v>1.2735445349175355E-4</v>
      </c>
      <c r="BL279" s="28">
        <v>2.5168927843063828E-4</v>
      </c>
      <c r="BM279" s="28">
        <v>3.1335091262250296E-4</v>
      </c>
      <c r="BN279" s="28">
        <v>7.0170041975558975E-5</v>
      </c>
      <c r="BO279" s="28">
        <v>1.0160939085114627E-4</v>
      </c>
      <c r="BP279" s="28">
        <v>2.5578298901416491E-9</v>
      </c>
      <c r="BQ279" s="28"/>
      <c r="BS279" s="30">
        <f t="shared" si="54"/>
        <v>1.0636155677286816</v>
      </c>
    </row>
    <row r="280" spans="1:71" x14ac:dyDescent="0.35">
      <c r="B280" s="4" t="s">
        <v>89</v>
      </c>
      <c r="C280" s="4" t="s">
        <v>88</v>
      </c>
      <c r="D280" s="4" t="s">
        <v>107</v>
      </c>
      <c r="E280" s="4" t="str">
        <f t="shared" si="53"/>
        <v>ISIC 05-09</v>
      </c>
      <c r="F280" s="28">
        <v>3.4255140882215485E-2</v>
      </c>
      <c r="G280" s="28">
        <v>1.7844124787972732E-2</v>
      </c>
      <c r="H280" s="28">
        <v>4.8199464197654356E-2</v>
      </c>
      <c r="I280" s="28">
        <v>1.1098775441593496</v>
      </c>
      <c r="J280" s="28">
        <v>2.6622352100908235E-2</v>
      </c>
      <c r="K280" s="28">
        <v>2.000171927853605E-2</v>
      </c>
      <c r="L280" s="28">
        <v>2.3686778891978729E-2</v>
      </c>
      <c r="M280" s="28">
        <v>4.0962044027127976E-2</v>
      </c>
      <c r="N280" s="28">
        <v>2.0145897879852832E-2</v>
      </c>
      <c r="O280" s="28">
        <v>0.62978317281629359</v>
      </c>
      <c r="P280" s="28">
        <v>8.2698769208077977E-2</v>
      </c>
      <c r="Q280" s="28">
        <v>1.5308929293392297E-2</v>
      </c>
      <c r="R280" s="28">
        <v>3.5422079704628712E-2</v>
      </c>
      <c r="S280" s="28">
        <v>0.10584054329061074</v>
      </c>
      <c r="T280" s="28">
        <v>0.13484963233962127</v>
      </c>
      <c r="U280" s="28">
        <v>3.6935616111644802E-2</v>
      </c>
      <c r="V280" s="28">
        <v>1.2860254447817972E-2</v>
      </c>
      <c r="W280" s="28">
        <v>3.0027824539398038E-2</v>
      </c>
      <c r="X280" s="28">
        <v>2.5729894383937683E-2</v>
      </c>
      <c r="Y280" s="28">
        <v>2.646947512751377E-2</v>
      </c>
      <c r="Z280" s="28">
        <v>2.1541498623049927E-2</v>
      </c>
      <c r="AA280" s="28">
        <v>2.348448193636862E-2</v>
      </c>
      <c r="AB280" s="28">
        <v>2.0920882719542695E-2</v>
      </c>
      <c r="AC280" s="28">
        <v>0.15412475022735028</v>
      </c>
      <c r="AD280" s="28">
        <v>2.3335214678528483E-2</v>
      </c>
      <c r="AE280" s="28">
        <v>2.1016902705282208E-2</v>
      </c>
      <c r="AF280" s="28">
        <v>3.2957514978691545E-2</v>
      </c>
      <c r="AG280" s="28">
        <v>1.2475502770775587E-2</v>
      </c>
      <c r="AH280" s="28">
        <v>1.5706860887103217E-2</v>
      </c>
      <c r="AI280" s="28">
        <v>1.0573006905877626E-2</v>
      </c>
      <c r="AJ280" s="28">
        <v>4.0920186476089256E-2</v>
      </c>
      <c r="AK280" s="28">
        <v>5.7579669982551991E-2</v>
      </c>
      <c r="AL280" s="28">
        <v>0.11011801524588788</v>
      </c>
      <c r="AM280" s="28">
        <v>2.1393661007834654E-2</v>
      </c>
      <c r="AN280" s="28">
        <v>1.4097765959955473E-2</v>
      </c>
      <c r="AO280" s="28">
        <v>1.4080924523829245E-2</v>
      </c>
      <c r="AP280" s="28">
        <v>8.778095559781169E-3</v>
      </c>
      <c r="AQ280" s="28">
        <v>1.1800351099299073E-2</v>
      </c>
      <c r="AR280" s="28">
        <v>9.0606317909423771E-3</v>
      </c>
      <c r="AS280" s="28">
        <v>5.7062122705485848E-3</v>
      </c>
      <c r="AT280" s="28">
        <v>4.2293906884220108E-3</v>
      </c>
      <c r="AU280" s="28">
        <v>6.0860732826809429E-3</v>
      </c>
      <c r="AV280" s="28">
        <v>6.2832928823804476E-3</v>
      </c>
      <c r="AW280" s="28">
        <v>4.6328468819321362E-3</v>
      </c>
      <c r="AX280" s="28">
        <v>6.0660394587139866E-3</v>
      </c>
      <c r="AY280" s="28">
        <v>9.07015095277682E-3</v>
      </c>
      <c r="AZ280" s="28">
        <v>8.3778273386915809E-3</v>
      </c>
      <c r="BA280" s="28">
        <v>9.0596045156125134E-3</v>
      </c>
      <c r="BB280" s="28">
        <v>1.0609552243048966E-2</v>
      </c>
      <c r="BC280" s="28">
        <v>8.2329580242894544E-3</v>
      </c>
      <c r="BD280" s="28">
        <v>2.6555061870813606E-3</v>
      </c>
      <c r="BE280" s="28">
        <v>2.1818580782989833E-2</v>
      </c>
      <c r="BF280" s="28">
        <v>1.0446920549601002E-2</v>
      </c>
      <c r="BG280" s="28">
        <v>8.783817683825957E-3</v>
      </c>
      <c r="BH280" s="28">
        <v>5.4837467618258934E-3</v>
      </c>
      <c r="BI280" s="28">
        <v>7.6392573711824363E-3</v>
      </c>
      <c r="BJ280" s="28">
        <v>6.7165999248576958E-3</v>
      </c>
      <c r="BK280" s="28">
        <v>8.9053048816668586E-3</v>
      </c>
      <c r="BL280" s="28">
        <v>1.2222602099115163E-2</v>
      </c>
      <c r="BM280" s="28">
        <v>9.0916739969424537E-3</v>
      </c>
      <c r="BN280" s="28">
        <v>1.1634053235688649E-2</v>
      </c>
      <c r="BO280" s="28">
        <v>1.188449801635923E-2</v>
      </c>
      <c r="BP280" s="28">
        <v>7.2109383926587873E-7</v>
      </c>
      <c r="BQ280" s="28"/>
      <c r="BS280" s="30">
        <f t="shared" si="54"/>
        <v>3.297124406671347</v>
      </c>
    </row>
    <row r="281" spans="1:71" x14ac:dyDescent="0.35">
      <c r="B281" s="4" t="s">
        <v>3</v>
      </c>
      <c r="D281" t="s">
        <v>5</v>
      </c>
      <c r="E281" t="str">
        <f t="shared" si="53"/>
        <v>ISIC 10-12</v>
      </c>
      <c r="F281" s="28">
        <v>0.17282872512703007</v>
      </c>
      <c r="G281" s="28">
        <v>7.8939148556403729E-3</v>
      </c>
      <c r="H281" s="28">
        <v>6.7353475056333961E-2</v>
      </c>
      <c r="I281" s="28">
        <v>7.0452329492272196E-3</v>
      </c>
      <c r="J281" s="28">
        <v>1.3288332893484076</v>
      </c>
      <c r="K281" s="28">
        <v>3.2390603080719678E-2</v>
      </c>
      <c r="L281" s="28">
        <v>8.9874531549837735E-3</v>
      </c>
      <c r="M281" s="28">
        <v>1.6603421189071085E-2</v>
      </c>
      <c r="N281" s="28">
        <v>9.1935892254756992E-3</v>
      </c>
      <c r="O281" s="28">
        <v>1.3702685693557544E-2</v>
      </c>
      <c r="P281" s="28">
        <v>4.2075918605588292E-2</v>
      </c>
      <c r="Q281" s="28">
        <v>2.3099248347905485E-2</v>
      </c>
      <c r="R281" s="28">
        <v>1.7044113406187236E-2</v>
      </c>
      <c r="S281" s="28">
        <v>8.0186108518949303E-3</v>
      </c>
      <c r="T281" s="28">
        <v>1.021012979090963E-2</v>
      </c>
      <c r="U281" s="28">
        <v>7.1408127267079168E-3</v>
      </c>
      <c r="V281" s="28">
        <v>6.1844388864440592E-3</v>
      </c>
      <c r="W281" s="28">
        <v>7.5319698612595822E-3</v>
      </c>
      <c r="X281" s="28">
        <v>7.121971288955452E-3</v>
      </c>
      <c r="Y281" s="28">
        <v>7.1089018751500496E-3</v>
      </c>
      <c r="Z281" s="28">
        <v>7.0915890523476728E-3</v>
      </c>
      <c r="AA281" s="28">
        <v>1.0993919389761473E-2</v>
      </c>
      <c r="AB281" s="28">
        <v>7.5310888477853116E-3</v>
      </c>
      <c r="AC281" s="28">
        <v>8.6759163980409983E-3</v>
      </c>
      <c r="AD281" s="28">
        <v>6.2206158117719852E-3</v>
      </c>
      <c r="AE281" s="28">
        <v>1.1749630611059771E-2</v>
      </c>
      <c r="AF281" s="28">
        <v>7.1425955753917983E-3</v>
      </c>
      <c r="AG281" s="28">
        <v>6.4378086919311918E-3</v>
      </c>
      <c r="AH281" s="28">
        <v>1.4245737918230533E-2</v>
      </c>
      <c r="AI281" s="28">
        <v>1.1482665765520443E-2</v>
      </c>
      <c r="AJ281" s="28">
        <v>7.6500915504607702E-3</v>
      </c>
      <c r="AK281" s="28">
        <v>2.0680390856965027E-2</v>
      </c>
      <c r="AL281" s="28">
        <v>1.7703483112165141E-2</v>
      </c>
      <c r="AM281" s="28">
        <v>6.8531531019180216E-3</v>
      </c>
      <c r="AN281" s="28">
        <v>4.895043484794582E-3</v>
      </c>
      <c r="AO281" s="28">
        <v>0.22691815888076922</v>
      </c>
      <c r="AP281" s="28">
        <v>6.5473907892960826E-3</v>
      </c>
      <c r="AQ281" s="28">
        <v>1.3358512984771167E-2</v>
      </c>
      <c r="AR281" s="28">
        <v>6.2569634391497113E-3</v>
      </c>
      <c r="AS281" s="28">
        <v>6.3311646701873564E-3</v>
      </c>
      <c r="AT281" s="28">
        <v>3.5220901549444621E-3</v>
      </c>
      <c r="AU281" s="28">
        <v>5.0096476861979525E-3</v>
      </c>
      <c r="AV281" s="28">
        <v>6.2822192333570016E-3</v>
      </c>
      <c r="AW281" s="28">
        <v>1.9913269152341557E-3</v>
      </c>
      <c r="AX281" s="28">
        <v>6.6636538961113963E-3</v>
      </c>
      <c r="AY281" s="28">
        <v>7.567689525843811E-3</v>
      </c>
      <c r="AZ281" s="28">
        <v>1.1413429115153598E-2</v>
      </c>
      <c r="BA281" s="28">
        <v>1.0294297650246084E-2</v>
      </c>
      <c r="BB281" s="28">
        <v>8.8663103461470178E-3</v>
      </c>
      <c r="BC281" s="28">
        <v>7.9990592416589994E-3</v>
      </c>
      <c r="BD281" s="28">
        <v>3.2387103230964438E-3</v>
      </c>
      <c r="BE281" s="28">
        <v>4.5967843157858103E-2</v>
      </c>
      <c r="BF281" s="28">
        <v>1.0976297388532893E-2</v>
      </c>
      <c r="BG281" s="28">
        <v>9.4739950773331857E-3</v>
      </c>
      <c r="BH281" s="28">
        <v>1.153034206482666E-2</v>
      </c>
      <c r="BI281" s="28">
        <v>2.1049824889774641E-2</v>
      </c>
      <c r="BJ281" s="28">
        <v>2.6885267720693409E-2</v>
      </c>
      <c r="BK281" s="28">
        <v>1.0390990618363976E-2</v>
      </c>
      <c r="BL281" s="28">
        <v>2.9655797317666988E-2</v>
      </c>
      <c r="BM281" s="28">
        <v>1.540754117040723E-2</v>
      </c>
      <c r="BN281" s="28">
        <v>7.4951814054088984E-3</v>
      </c>
      <c r="BO281" s="28">
        <v>8.1632804778693311E-3</v>
      </c>
      <c r="BP281" s="28">
        <v>3.0676945818899754E-7</v>
      </c>
      <c r="BQ281" s="28"/>
      <c r="BS281" s="30">
        <f t="shared" si="54"/>
        <v>2.4789795283999538</v>
      </c>
    </row>
    <row r="282" spans="1:71" x14ac:dyDescent="0.35">
      <c r="B282" s="4" t="s">
        <v>4</v>
      </c>
      <c r="D282" t="s">
        <v>6</v>
      </c>
      <c r="E282" t="str">
        <f t="shared" si="53"/>
        <v>ISIC 13-15</v>
      </c>
      <c r="F282" s="28">
        <v>5.1946684254797126E-3</v>
      </c>
      <c r="G282" s="28">
        <v>4.1549172865867337E-3</v>
      </c>
      <c r="H282" s="28">
        <v>3.0812331629954434E-2</v>
      </c>
      <c r="I282" s="28">
        <v>3.9798095036024843E-3</v>
      </c>
      <c r="J282" s="28">
        <v>5.7305277730749374E-3</v>
      </c>
      <c r="K282" s="28">
        <v>1.4565736800374669</v>
      </c>
      <c r="L282" s="28">
        <v>9.085801869310314E-3</v>
      </c>
      <c r="M282" s="28">
        <v>2.1538384605579535E-2</v>
      </c>
      <c r="N282" s="28">
        <v>1.7151202797235591E-2</v>
      </c>
      <c r="O282" s="28">
        <v>4.5438121619312917E-3</v>
      </c>
      <c r="P282" s="28">
        <v>7.1424805014675416E-3</v>
      </c>
      <c r="Q282" s="28">
        <v>5.6159804179420469E-3</v>
      </c>
      <c r="R282" s="28">
        <v>2.1543249370428893E-2</v>
      </c>
      <c r="S282" s="28">
        <v>6.1802712779589842E-3</v>
      </c>
      <c r="T282" s="28">
        <v>5.4957171040530776E-3</v>
      </c>
      <c r="U282" s="28">
        <v>6.6410229847069877E-3</v>
      </c>
      <c r="V282" s="28">
        <v>4.4774893058759221E-3</v>
      </c>
      <c r="W282" s="28">
        <v>5.7466268432743214E-3</v>
      </c>
      <c r="X282" s="28">
        <v>6.3057628811686054E-3</v>
      </c>
      <c r="Y282" s="28">
        <v>1.6327162448443837E-2</v>
      </c>
      <c r="Z282" s="28">
        <v>1.0681548345837125E-2</v>
      </c>
      <c r="AA282" s="28">
        <v>3.2870540406186741E-2</v>
      </c>
      <c r="AB282" s="28">
        <v>7.5215695020924315E-3</v>
      </c>
      <c r="AC282" s="28">
        <v>3.0741356530280409E-3</v>
      </c>
      <c r="AD282" s="28">
        <v>3.2689256413879508E-3</v>
      </c>
      <c r="AE282" s="28">
        <v>5.0960988013739467E-3</v>
      </c>
      <c r="AF282" s="28">
        <v>6.4219112779182316E-3</v>
      </c>
      <c r="AG282" s="28">
        <v>5.0787307513008246E-3</v>
      </c>
      <c r="AH282" s="28">
        <v>5.5893499581701808E-3</v>
      </c>
      <c r="AI282" s="28">
        <v>4.2316049518333716E-3</v>
      </c>
      <c r="AJ282" s="28">
        <v>2.8103054337526201E-3</v>
      </c>
      <c r="AK282" s="28">
        <v>4.0312603808926421E-3</v>
      </c>
      <c r="AL282" s="28">
        <v>3.8892127008958955E-3</v>
      </c>
      <c r="AM282" s="28">
        <v>2.8061763975132416E-3</v>
      </c>
      <c r="AN282" s="28">
        <v>3.1910980572462735E-3</v>
      </c>
      <c r="AO282" s="28">
        <v>6.2597592911392899E-3</v>
      </c>
      <c r="AP282" s="28">
        <v>4.1835408307400283E-3</v>
      </c>
      <c r="AQ282" s="28">
        <v>1.4380596077992077E-2</v>
      </c>
      <c r="AR282" s="28">
        <v>3.5516532871316809E-3</v>
      </c>
      <c r="AS282" s="28">
        <v>2.1228200581037216E-3</v>
      </c>
      <c r="AT282" s="28">
        <v>1.4383529250394269E-3</v>
      </c>
      <c r="AU282" s="28">
        <v>1.6925593114213192E-3</v>
      </c>
      <c r="AV282" s="28">
        <v>1.8999433314302175E-3</v>
      </c>
      <c r="AW282" s="28">
        <v>1.1825127247948148E-3</v>
      </c>
      <c r="AX282" s="28">
        <v>2.5067958702781842E-3</v>
      </c>
      <c r="AY282" s="28">
        <v>4.5841909795124695E-3</v>
      </c>
      <c r="AZ282" s="28">
        <v>2.7269345318021356E-3</v>
      </c>
      <c r="BA282" s="28">
        <v>4.8405510576434848E-3</v>
      </c>
      <c r="BB282" s="28">
        <v>6.210151380388839E-3</v>
      </c>
      <c r="BC282" s="28">
        <v>3.1362223239066959E-3</v>
      </c>
      <c r="BD282" s="28">
        <v>1.4357407678911643E-3</v>
      </c>
      <c r="BE282" s="28">
        <v>4.472120038744678E-3</v>
      </c>
      <c r="BF282" s="28">
        <v>6.042600287644714E-3</v>
      </c>
      <c r="BG282" s="28">
        <v>3.3340579958458971E-3</v>
      </c>
      <c r="BH282" s="28">
        <v>1.6176696461652515E-3</v>
      </c>
      <c r="BI282" s="28">
        <v>5.1717065517231852E-3</v>
      </c>
      <c r="BJ282" s="28">
        <v>3.6395964449247122E-3</v>
      </c>
      <c r="BK282" s="28">
        <v>5.1348681359988293E-3</v>
      </c>
      <c r="BL282" s="28">
        <v>7.7373987534046776E-3</v>
      </c>
      <c r="BM282" s="28">
        <v>4.3062034913493351E-3</v>
      </c>
      <c r="BN282" s="28">
        <v>1.9760643600388313E-2</v>
      </c>
      <c r="BO282" s="28">
        <v>8.1997628150014788E-3</v>
      </c>
      <c r="BP282" s="28">
        <v>1.339814363800716E-7</v>
      </c>
      <c r="BQ282" s="28"/>
      <c r="BS282" s="30">
        <f t="shared" si="54"/>
        <v>1.876372453976815</v>
      </c>
    </row>
    <row r="283" spans="1:71" x14ac:dyDescent="0.35">
      <c r="D283" t="s">
        <v>7</v>
      </c>
      <c r="E283" t="str">
        <f t="shared" si="53"/>
        <v>ISIC 16</v>
      </c>
      <c r="F283" s="28">
        <v>6.8520505515081709E-3</v>
      </c>
      <c r="G283" s="28">
        <v>8.9601388688275926E-3</v>
      </c>
      <c r="H283" s="28">
        <v>1.0248264264487635E-2</v>
      </c>
      <c r="I283" s="28">
        <v>6.6297622045685132E-3</v>
      </c>
      <c r="J283" s="28">
        <v>7.5969264693189443E-3</v>
      </c>
      <c r="K283" s="28">
        <v>4.5632342939179527E-3</v>
      </c>
      <c r="L283" s="28">
        <v>1.2953661072602405</v>
      </c>
      <c r="M283" s="28">
        <v>3.7623544534393455E-2</v>
      </c>
      <c r="N283" s="28">
        <v>1.0057945603585607E-2</v>
      </c>
      <c r="O283" s="28">
        <v>5.6322271746147212E-3</v>
      </c>
      <c r="P283" s="28">
        <v>6.1789910999614029E-3</v>
      </c>
      <c r="Q283" s="28">
        <v>3.8788764588316995E-3</v>
      </c>
      <c r="R283" s="28">
        <v>6.6262373386519902E-3</v>
      </c>
      <c r="S283" s="28">
        <v>1.2253099219727257E-2</v>
      </c>
      <c r="T283" s="28">
        <v>7.9092754896261681E-3</v>
      </c>
      <c r="U283" s="28">
        <v>8.0276420550783045E-3</v>
      </c>
      <c r="V283" s="28">
        <v>4.3835078633608958E-3</v>
      </c>
      <c r="W283" s="28">
        <v>6.2990181204373528E-3</v>
      </c>
      <c r="X283" s="28">
        <v>6.0006015707479952E-3</v>
      </c>
      <c r="Y283" s="28">
        <v>7.1918462962582488E-3</v>
      </c>
      <c r="Z283" s="28">
        <v>1.2025633906747204E-2</v>
      </c>
      <c r="AA283" s="28">
        <v>9.9499457549411419E-2</v>
      </c>
      <c r="AB283" s="28">
        <v>6.4928166374950491E-3</v>
      </c>
      <c r="AC283" s="28">
        <v>8.5517169589807429E-3</v>
      </c>
      <c r="AD283" s="28">
        <v>3.6294973114509347E-3</v>
      </c>
      <c r="AE283" s="28">
        <v>5.6391647583888919E-3</v>
      </c>
      <c r="AF283" s="28">
        <v>3.0980893247013083E-2</v>
      </c>
      <c r="AG283" s="28">
        <v>2.5671784771121803E-3</v>
      </c>
      <c r="AH283" s="28">
        <v>3.602374317745979E-3</v>
      </c>
      <c r="AI283" s="28">
        <v>2.8543720562840295E-3</v>
      </c>
      <c r="AJ283" s="28">
        <v>2.9424929419228467E-3</v>
      </c>
      <c r="AK283" s="28">
        <v>3.2372069220720657E-3</v>
      </c>
      <c r="AL283" s="28">
        <v>3.3661814716789084E-3</v>
      </c>
      <c r="AM283" s="28">
        <v>3.783056759175972E-3</v>
      </c>
      <c r="AN283" s="28">
        <v>2.0402510191205301E-3</v>
      </c>
      <c r="AO283" s="28">
        <v>4.0015871881218298E-3</v>
      </c>
      <c r="AP283" s="28">
        <v>4.1637288952013109E-3</v>
      </c>
      <c r="AQ283" s="28">
        <v>6.4600546344617156E-3</v>
      </c>
      <c r="AR283" s="28">
        <v>3.1849633795775524E-3</v>
      </c>
      <c r="AS283" s="28">
        <v>1.709424802422568E-3</v>
      </c>
      <c r="AT283" s="28">
        <v>1.2381552108079626E-3</v>
      </c>
      <c r="AU283" s="28">
        <v>1.7271991730129963E-3</v>
      </c>
      <c r="AV283" s="28">
        <v>1.8258457506181917E-3</v>
      </c>
      <c r="AW283" s="28">
        <v>3.6283452595618419E-3</v>
      </c>
      <c r="AX283" s="28">
        <v>1.8849869993263634E-3</v>
      </c>
      <c r="AY283" s="28">
        <v>3.6155218515468179E-3</v>
      </c>
      <c r="AZ283" s="28">
        <v>2.2936986023092353E-3</v>
      </c>
      <c r="BA283" s="28">
        <v>4.2011829357563903E-3</v>
      </c>
      <c r="BB283" s="28">
        <v>4.3690078288185358E-3</v>
      </c>
      <c r="BC283" s="28">
        <v>2.2727143419888889E-3</v>
      </c>
      <c r="BD283" s="28">
        <v>7.710872637853145E-4</v>
      </c>
      <c r="BE283" s="28">
        <v>3.278810780971443E-3</v>
      </c>
      <c r="BF283" s="28">
        <v>5.8965443819178872E-3</v>
      </c>
      <c r="BG283" s="28">
        <v>2.1689175254463412E-3</v>
      </c>
      <c r="BH283" s="28">
        <v>1.5978252484670867E-3</v>
      </c>
      <c r="BI283" s="28">
        <v>3.4505711797527512E-3</v>
      </c>
      <c r="BJ283" s="28">
        <v>1.8827047485435707E-3</v>
      </c>
      <c r="BK283" s="28">
        <v>3.9243348863932034E-3</v>
      </c>
      <c r="BL283" s="28">
        <v>4.3130107486315022E-3</v>
      </c>
      <c r="BM283" s="28">
        <v>2.630299271938467E-3</v>
      </c>
      <c r="BN283" s="28">
        <v>9.503324624019276E-3</v>
      </c>
      <c r="BO283" s="28">
        <v>1.2303192174286279E-2</v>
      </c>
      <c r="BP283" s="28">
        <v>1.2935667100658519E-7</v>
      </c>
      <c r="BQ283" s="28"/>
      <c r="BS283" s="30">
        <f t="shared" si="54"/>
        <v>1.7517887601171007</v>
      </c>
    </row>
    <row r="284" spans="1:71" x14ac:dyDescent="0.35">
      <c r="D284" s="21" t="s">
        <v>8</v>
      </c>
      <c r="E284" s="21" t="str">
        <f t="shared" si="53"/>
        <v>ISIC 17</v>
      </c>
      <c r="F284" s="28">
        <v>9.552325576489714E-3</v>
      </c>
      <c r="G284" s="28">
        <v>3.8664702319983093E-3</v>
      </c>
      <c r="H284" s="28">
        <v>1.0262398975685297E-2</v>
      </c>
      <c r="I284" s="28">
        <v>7.0658134904744247E-3</v>
      </c>
      <c r="J284" s="28">
        <v>2.9463151859241865E-2</v>
      </c>
      <c r="K284" s="28">
        <v>1.5909159167283971E-2</v>
      </c>
      <c r="L284" s="28">
        <v>2.1090202484205751E-2</v>
      </c>
      <c r="M284" s="28">
        <v>1.3470108711402737</v>
      </c>
      <c r="N284" s="28">
        <v>0.2277612820022383</v>
      </c>
      <c r="O284" s="28">
        <v>8.9235322559248677E-3</v>
      </c>
      <c r="P284" s="28">
        <v>2.1531074121440067E-2</v>
      </c>
      <c r="Q284" s="28">
        <v>1.73252661879084E-2</v>
      </c>
      <c r="R284" s="28">
        <v>2.3068496207675857E-2</v>
      </c>
      <c r="S284" s="28">
        <v>1.7103268666870661E-2</v>
      </c>
      <c r="T284" s="28">
        <v>1.0584857803607604E-2</v>
      </c>
      <c r="U284" s="28">
        <v>9.8301286969876694E-3</v>
      </c>
      <c r="V284" s="28">
        <v>9.4371700847886257E-3</v>
      </c>
      <c r="W284" s="28">
        <v>1.4846334937436043E-2</v>
      </c>
      <c r="X284" s="28">
        <v>9.7467065718249233E-3</v>
      </c>
      <c r="Y284" s="28">
        <v>9.5822811411949965E-3</v>
      </c>
      <c r="Z284" s="28">
        <v>9.0362143051086058E-3</v>
      </c>
      <c r="AA284" s="28">
        <v>2.0626012579827477E-2</v>
      </c>
      <c r="AB284" s="28">
        <v>8.261861174288624E-3</v>
      </c>
      <c r="AC284" s="28">
        <v>6.2042324485857819E-3</v>
      </c>
      <c r="AD284" s="28">
        <v>6.7355043015760981E-3</v>
      </c>
      <c r="AE284" s="28">
        <v>1.541164174273881E-2</v>
      </c>
      <c r="AF284" s="28">
        <v>7.907346968984862E-3</v>
      </c>
      <c r="AG284" s="28">
        <v>6.495649174901974E-3</v>
      </c>
      <c r="AH284" s="28">
        <v>9.3205733847697963E-3</v>
      </c>
      <c r="AI284" s="28">
        <v>7.8921667418062214E-3</v>
      </c>
      <c r="AJ284" s="28">
        <v>5.4877612962186068E-3</v>
      </c>
      <c r="AK284" s="28">
        <v>6.9579242895394444E-3</v>
      </c>
      <c r="AL284" s="28">
        <v>7.1568553980034377E-3</v>
      </c>
      <c r="AM284" s="28">
        <v>7.1216970802691522E-3</v>
      </c>
      <c r="AN284" s="28">
        <v>6.161992399463293E-3</v>
      </c>
      <c r="AO284" s="28">
        <v>1.1009512532211437E-2</v>
      </c>
      <c r="AP284" s="28">
        <v>5.9295675208477165E-2</v>
      </c>
      <c r="AQ284" s="28">
        <v>2.3937115454434318E-2</v>
      </c>
      <c r="AR284" s="28">
        <v>7.8567271831440008E-3</v>
      </c>
      <c r="AS284" s="28">
        <v>6.4242204041274273E-3</v>
      </c>
      <c r="AT284" s="28">
        <v>6.3717318515184211E-3</v>
      </c>
      <c r="AU284" s="28">
        <v>8.4244674558466848E-3</v>
      </c>
      <c r="AV284" s="28">
        <v>1.1021615597635636E-2</v>
      </c>
      <c r="AW284" s="28">
        <v>2.4539563372089411E-3</v>
      </c>
      <c r="AX284" s="28">
        <v>9.1003232593540092E-3</v>
      </c>
      <c r="AY284" s="28">
        <v>1.3735994618224197E-2</v>
      </c>
      <c r="AZ284" s="28">
        <v>7.7142140698577668E-3</v>
      </c>
      <c r="BA284" s="28">
        <v>2.1771763144563656E-2</v>
      </c>
      <c r="BB284" s="28">
        <v>1.6443374798939286E-2</v>
      </c>
      <c r="BC284" s="28">
        <v>6.5558713090295585E-3</v>
      </c>
      <c r="BD284" s="28">
        <v>2.2367377687072831E-3</v>
      </c>
      <c r="BE284" s="28">
        <v>2.2590908058420244E-2</v>
      </c>
      <c r="BF284" s="28">
        <v>1.8959896431119075E-2</v>
      </c>
      <c r="BG284" s="28">
        <v>5.2965284609267256E-3</v>
      </c>
      <c r="BH284" s="28">
        <v>4.5884770562501917E-3</v>
      </c>
      <c r="BI284" s="28">
        <v>5.5537631639116132E-3</v>
      </c>
      <c r="BJ284" s="28">
        <v>5.6525190552245419E-3</v>
      </c>
      <c r="BK284" s="28">
        <v>9.5001703495145307E-3</v>
      </c>
      <c r="BL284" s="28">
        <v>9.6349696392401766E-3</v>
      </c>
      <c r="BM284" s="28">
        <v>8.6852622911046187E-3</v>
      </c>
      <c r="BN284" s="28">
        <v>9.0978541920198608E-3</v>
      </c>
      <c r="BO284" s="28">
        <v>5.6180883583172216E-3</v>
      </c>
      <c r="BP284" s="28">
        <v>3.0881078137150039E-7</v>
      </c>
      <c r="BQ284" s="28"/>
      <c r="BS284" s="30">
        <f t="shared" si="54"/>
        <v>2.2742702717497427</v>
      </c>
    </row>
    <row r="285" spans="1:71" x14ac:dyDescent="0.35">
      <c r="D285" s="21" t="s">
        <v>8</v>
      </c>
      <c r="E285" s="21" t="str">
        <f t="shared" si="53"/>
        <v>ISIC 18</v>
      </c>
      <c r="F285" s="28">
        <v>3.0240712109631403E-3</v>
      </c>
      <c r="G285" s="28">
        <v>2.0120198686723345E-3</v>
      </c>
      <c r="H285" s="28">
        <v>3.566091804164086E-3</v>
      </c>
      <c r="I285" s="28">
        <v>3.2426679662023849E-3</v>
      </c>
      <c r="J285" s="28">
        <v>5.3636525492918681E-3</v>
      </c>
      <c r="K285" s="28">
        <v>5.4591893774525524E-3</v>
      </c>
      <c r="L285" s="28">
        <v>4.2305588489097877E-3</v>
      </c>
      <c r="M285" s="28">
        <v>1.1589446756972318E-2</v>
      </c>
      <c r="N285" s="28">
        <v>1.0931101264161867</v>
      </c>
      <c r="O285" s="28">
        <v>4.2473538495521402E-3</v>
      </c>
      <c r="P285" s="28">
        <v>6.1967775087800932E-3</v>
      </c>
      <c r="Q285" s="28">
        <v>7.0421340976365293E-3</v>
      </c>
      <c r="R285" s="28">
        <v>5.5182431419600114E-3</v>
      </c>
      <c r="S285" s="28">
        <v>4.533471877455549E-3</v>
      </c>
      <c r="T285" s="28">
        <v>4.6188420027488226E-3</v>
      </c>
      <c r="U285" s="28">
        <v>4.139296971347281E-3</v>
      </c>
      <c r="V285" s="28">
        <v>4.2533080764654337E-3</v>
      </c>
      <c r="W285" s="28">
        <v>4.9153367459815502E-3</v>
      </c>
      <c r="X285" s="28">
        <v>4.4810924123115624E-3</v>
      </c>
      <c r="Y285" s="28">
        <v>4.9891866994871657E-3</v>
      </c>
      <c r="Z285" s="28">
        <v>4.4704028485474364E-3</v>
      </c>
      <c r="AA285" s="28">
        <v>5.5121362417954083E-3</v>
      </c>
      <c r="AB285" s="28">
        <v>3.8420448280112305E-3</v>
      </c>
      <c r="AC285" s="28">
        <v>3.5288062355356108E-3</v>
      </c>
      <c r="AD285" s="28">
        <v>4.0364716031219099E-3</v>
      </c>
      <c r="AE285" s="28">
        <v>4.6441576558685195E-3</v>
      </c>
      <c r="AF285" s="28">
        <v>3.5351936857961567E-3</v>
      </c>
      <c r="AG285" s="28">
        <v>5.1432022606400585E-3</v>
      </c>
      <c r="AH285" s="28">
        <v>5.6238830542232054E-3</v>
      </c>
      <c r="AI285" s="28">
        <v>7.1888425573542348E-3</v>
      </c>
      <c r="AJ285" s="28">
        <v>3.4449751301871977E-3</v>
      </c>
      <c r="AK285" s="28">
        <v>4.3574760711959292E-3</v>
      </c>
      <c r="AL285" s="28">
        <v>5.5791922789918246E-3</v>
      </c>
      <c r="AM285" s="28">
        <v>3.8059391126404256E-3</v>
      </c>
      <c r="AN285" s="28">
        <v>6.3315710887085867E-3</v>
      </c>
      <c r="AO285" s="28">
        <v>4.1076913447637151E-3</v>
      </c>
      <c r="AP285" s="28">
        <v>7.6615514985371835E-2</v>
      </c>
      <c r="AQ285" s="28">
        <v>2.6382337036712507E-2</v>
      </c>
      <c r="AR285" s="28">
        <v>9.1472919187035855E-3</v>
      </c>
      <c r="AS285" s="28">
        <v>7.9592125755436564E-3</v>
      </c>
      <c r="AT285" s="28">
        <v>6.8076285049609589E-3</v>
      </c>
      <c r="AU285" s="28">
        <v>8.7591663335925204E-3</v>
      </c>
      <c r="AV285" s="28">
        <v>8.8870951853461944E-3</v>
      </c>
      <c r="AW285" s="28">
        <v>1.7092307732339209E-3</v>
      </c>
      <c r="AX285" s="28">
        <v>7.8684158414969729E-3</v>
      </c>
      <c r="AY285" s="28">
        <v>1.2527274022392374E-2</v>
      </c>
      <c r="AZ285" s="28">
        <v>8.4468319854863853E-3</v>
      </c>
      <c r="BA285" s="28">
        <v>2.9070410425945506E-2</v>
      </c>
      <c r="BB285" s="28">
        <v>1.3489069129513582E-2</v>
      </c>
      <c r="BC285" s="28">
        <v>4.9896597619465853E-3</v>
      </c>
      <c r="BD285" s="28">
        <v>2.1207741002799772E-3</v>
      </c>
      <c r="BE285" s="28">
        <v>3.6412927230254404E-2</v>
      </c>
      <c r="BF285" s="28">
        <v>1.2157981085667792E-2</v>
      </c>
      <c r="BG285" s="28">
        <v>4.5803025597346367E-3</v>
      </c>
      <c r="BH285" s="28">
        <v>4.1129698463071218E-3</v>
      </c>
      <c r="BI285" s="28">
        <v>2.4918318225947921E-3</v>
      </c>
      <c r="BJ285" s="28">
        <v>3.1715105603196238E-3</v>
      </c>
      <c r="BK285" s="28">
        <v>1.1496766677376785E-2</v>
      </c>
      <c r="BL285" s="28">
        <v>1.0497149471903026E-2</v>
      </c>
      <c r="BM285" s="28">
        <v>9.766509037416984E-3</v>
      </c>
      <c r="BN285" s="28">
        <v>5.1379476365904812E-3</v>
      </c>
      <c r="BO285" s="28">
        <v>3.968184269792229E-3</v>
      </c>
      <c r="BP285" s="28">
        <v>9.9585492621197816E-8</v>
      </c>
      <c r="BQ285" s="28"/>
      <c r="BS285" s="30">
        <f t="shared" si="54"/>
        <v>1.5902589465438999</v>
      </c>
    </row>
    <row r="286" spans="1:71" x14ac:dyDescent="0.35">
      <c r="D286" t="s">
        <v>9</v>
      </c>
      <c r="E286" t="str">
        <f t="shared" si="53"/>
        <v>ISIC 19</v>
      </c>
      <c r="F286" s="28">
        <v>3.8557032266540323E-2</v>
      </c>
      <c r="G286" s="28">
        <v>2.4930145396371513E-2</v>
      </c>
      <c r="H286" s="28">
        <v>6.366472318951133E-2</v>
      </c>
      <c r="I286" s="28">
        <v>2.493908139487418E-2</v>
      </c>
      <c r="J286" s="28">
        <v>2.2346199216956405E-2</v>
      </c>
      <c r="K286" s="28">
        <v>1.5321780791352744E-2</v>
      </c>
      <c r="L286" s="28">
        <v>2.0879499324561148E-2</v>
      </c>
      <c r="M286" s="28">
        <v>2.2323865727868028E-2</v>
      </c>
      <c r="N286" s="28">
        <v>1.4101847559422495E-2</v>
      </c>
      <c r="O286" s="28">
        <v>1.1648656372220736</v>
      </c>
      <c r="P286" s="28">
        <v>7.6708286458547353E-2</v>
      </c>
      <c r="Q286" s="28">
        <v>1.2965613606576828E-2</v>
      </c>
      <c r="R286" s="28">
        <v>2.7912543280257832E-2</v>
      </c>
      <c r="S286" s="28">
        <v>3.213678364192419E-2</v>
      </c>
      <c r="T286" s="28">
        <v>3.7802973102014907E-2</v>
      </c>
      <c r="U286" s="28">
        <v>1.5836651265043408E-2</v>
      </c>
      <c r="V286" s="28">
        <v>9.0519537539157056E-3</v>
      </c>
      <c r="W286" s="28">
        <v>1.5147456996126539E-2</v>
      </c>
      <c r="X286" s="28">
        <v>1.3228147161772992E-2</v>
      </c>
      <c r="Y286" s="28">
        <v>1.4181118656101329E-2</v>
      </c>
      <c r="Z286" s="28">
        <v>1.2115286461967642E-2</v>
      </c>
      <c r="AA286" s="28">
        <v>1.5832559384600372E-2</v>
      </c>
      <c r="AB286" s="28">
        <v>1.2103940340168935E-2</v>
      </c>
      <c r="AC286" s="28">
        <v>3.5971370872280264E-2</v>
      </c>
      <c r="AD286" s="28">
        <v>1.2527836360031493E-2</v>
      </c>
      <c r="AE286" s="28">
        <v>1.8176651973862937E-2</v>
      </c>
      <c r="AF286" s="28">
        <v>1.863650901934321E-2</v>
      </c>
      <c r="AG286" s="28">
        <v>1.1929317260826581E-2</v>
      </c>
      <c r="AH286" s="28">
        <v>1.6697697791187086E-2</v>
      </c>
      <c r="AI286" s="28">
        <v>9.2601552133793705E-3</v>
      </c>
      <c r="AJ286" s="28">
        <v>6.2040856325123586E-2</v>
      </c>
      <c r="AK286" s="28">
        <v>9.7679538862318199E-2</v>
      </c>
      <c r="AL286" s="28">
        <v>0.19542457724818693</v>
      </c>
      <c r="AM286" s="28">
        <v>2.6637762045960252E-2</v>
      </c>
      <c r="AN286" s="28">
        <v>1.7740780914426699E-2</v>
      </c>
      <c r="AO286" s="28">
        <v>1.055999183806158E-2</v>
      </c>
      <c r="AP286" s="28">
        <v>7.8879940993945366E-3</v>
      </c>
      <c r="AQ286" s="28">
        <v>1.0192309873476146E-2</v>
      </c>
      <c r="AR286" s="28">
        <v>6.8480721735447829E-3</v>
      </c>
      <c r="AS286" s="28">
        <v>5.5153432225053091E-3</v>
      </c>
      <c r="AT286" s="28">
        <v>4.0009373347400373E-3</v>
      </c>
      <c r="AU286" s="28">
        <v>6.5099501016828831E-3</v>
      </c>
      <c r="AV286" s="28">
        <v>6.7806631792063062E-3</v>
      </c>
      <c r="AW286" s="28">
        <v>2.9348975516076447E-3</v>
      </c>
      <c r="AX286" s="28">
        <v>5.7552057011430848E-3</v>
      </c>
      <c r="AY286" s="28">
        <v>7.425138641617977E-3</v>
      </c>
      <c r="AZ286" s="28">
        <v>7.2542704640745741E-3</v>
      </c>
      <c r="BA286" s="28">
        <v>8.8132164633533336E-3</v>
      </c>
      <c r="BB286" s="28">
        <v>9.0512647636694175E-3</v>
      </c>
      <c r="BC286" s="28">
        <v>9.774889710431639E-3</v>
      </c>
      <c r="BD286" s="28">
        <v>2.4523104825770023E-3</v>
      </c>
      <c r="BE286" s="28">
        <v>3.0883957620773166E-2</v>
      </c>
      <c r="BF286" s="28">
        <v>9.2486635609531007E-3</v>
      </c>
      <c r="BG286" s="28">
        <v>7.6264367329791066E-3</v>
      </c>
      <c r="BH286" s="28">
        <v>4.5920538603369219E-3</v>
      </c>
      <c r="BI286" s="28">
        <v>5.680024214233143E-3</v>
      </c>
      <c r="BJ286" s="28">
        <v>5.0141772553331711E-3</v>
      </c>
      <c r="BK286" s="28">
        <v>7.4072127315240191E-3</v>
      </c>
      <c r="BL286" s="28">
        <v>9.8670394251119727E-3</v>
      </c>
      <c r="BM286" s="28">
        <v>8.4372952824015839E-3</v>
      </c>
      <c r="BN286" s="28">
        <v>9.8479352766079643E-3</v>
      </c>
      <c r="BO286" s="28">
        <v>9.0096122865098612E-3</v>
      </c>
      <c r="BP286" s="28">
        <v>4.0215384889707811E-7</v>
      </c>
      <c r="BQ286" s="28"/>
      <c r="BS286" s="30">
        <f t="shared" si="54"/>
        <v>2.449047446087175</v>
      </c>
    </row>
    <row r="287" spans="1:71" x14ac:dyDescent="0.35">
      <c r="D287" t="s">
        <v>48</v>
      </c>
      <c r="E287" t="str">
        <f t="shared" si="53"/>
        <v>ISIC 20</v>
      </c>
      <c r="F287" s="28">
        <v>9.6111943650985729E-2</v>
      </c>
      <c r="G287" s="28">
        <v>1.8908846929196487E-2</v>
      </c>
      <c r="H287" s="28">
        <v>5.6974652988826376E-2</v>
      </c>
      <c r="I287" s="28">
        <v>3.6020912393495641E-2</v>
      </c>
      <c r="J287" s="28">
        <v>5.8010081953618835E-2</v>
      </c>
      <c r="K287" s="28">
        <v>0.1074509539585765</v>
      </c>
      <c r="L287" s="28">
        <v>7.2041148348193584E-2</v>
      </c>
      <c r="M287" s="28">
        <v>0.11803716532231087</v>
      </c>
      <c r="N287" s="28">
        <v>8.8342263057184192E-2</v>
      </c>
      <c r="O287" s="28">
        <v>0.11696343902679723</v>
      </c>
      <c r="P287" s="28">
        <v>1.4303849262252815</v>
      </c>
      <c r="Q287" s="28">
        <v>0.10183800410277953</v>
      </c>
      <c r="R287" s="28">
        <v>0.35244407835385988</v>
      </c>
      <c r="S287" s="28">
        <v>6.4563450321710458E-2</v>
      </c>
      <c r="T287" s="28">
        <v>6.7837839473523523E-2</v>
      </c>
      <c r="U287" s="28">
        <v>4.9217444382904138E-2</v>
      </c>
      <c r="V287" s="28">
        <v>3.1942338852577121E-2</v>
      </c>
      <c r="W287" s="28">
        <v>5.812896959030063E-2</v>
      </c>
      <c r="X287" s="28">
        <v>4.0319819971509997E-2</v>
      </c>
      <c r="Y287" s="28">
        <v>6.1823190657944442E-2</v>
      </c>
      <c r="Z287" s="28">
        <v>4.6873928916423328E-2</v>
      </c>
      <c r="AA287" s="28">
        <v>6.6754691773746197E-2</v>
      </c>
      <c r="AB287" s="28">
        <v>3.8323613172004473E-2</v>
      </c>
      <c r="AC287" s="28">
        <v>3.790487757083838E-2</v>
      </c>
      <c r="AD287" s="28">
        <v>4.1927416803632808E-2</v>
      </c>
      <c r="AE287" s="28">
        <v>2.6800267097956958E-2</v>
      </c>
      <c r="AF287" s="28">
        <v>4.1817854780052614E-2</v>
      </c>
      <c r="AG287" s="28">
        <v>2.5014662651914488E-2</v>
      </c>
      <c r="AH287" s="28">
        <v>1.4132228156124391E-2</v>
      </c>
      <c r="AI287" s="28">
        <v>1.0026672461735824E-2</v>
      </c>
      <c r="AJ287" s="28">
        <v>1.8402973993188968E-2</v>
      </c>
      <c r="AK287" s="28">
        <v>2.0010827790514683E-2</v>
      </c>
      <c r="AL287" s="28">
        <v>3.064042148705268E-2</v>
      </c>
      <c r="AM287" s="28">
        <v>1.3108970801499822E-2</v>
      </c>
      <c r="AN287" s="28">
        <v>9.5815516252020366E-3</v>
      </c>
      <c r="AO287" s="28">
        <v>2.272941041554935E-2</v>
      </c>
      <c r="AP287" s="28">
        <v>2.0215550138101421E-2</v>
      </c>
      <c r="AQ287" s="28">
        <v>2.1132774620601702E-2</v>
      </c>
      <c r="AR287" s="28">
        <v>1.1015551011909512E-2</v>
      </c>
      <c r="AS287" s="28">
        <v>7.6659523306799905E-3</v>
      </c>
      <c r="AT287" s="28">
        <v>4.7438955274301583E-3</v>
      </c>
      <c r="AU287" s="28">
        <v>6.4022345998224778E-3</v>
      </c>
      <c r="AV287" s="28">
        <v>7.0685703644112171E-3</v>
      </c>
      <c r="AW287" s="28">
        <v>6.3734223943124405E-3</v>
      </c>
      <c r="AX287" s="28">
        <v>7.3076433665723783E-3</v>
      </c>
      <c r="AY287" s="28">
        <v>1.5882354470903297E-2</v>
      </c>
      <c r="AZ287" s="28">
        <v>1.8293697130155145E-2</v>
      </c>
      <c r="BA287" s="28">
        <v>1.4694748032589451E-2</v>
      </c>
      <c r="BB287" s="28">
        <v>2.0073631800817584E-2</v>
      </c>
      <c r="BC287" s="28">
        <v>9.9622757871746757E-3</v>
      </c>
      <c r="BD287" s="28">
        <v>2.9675583294435574E-3</v>
      </c>
      <c r="BE287" s="28">
        <v>1.7932058686842525E-2</v>
      </c>
      <c r="BF287" s="28">
        <v>2.2479973124953253E-2</v>
      </c>
      <c r="BG287" s="28">
        <v>8.3389142798123012E-3</v>
      </c>
      <c r="BH287" s="28">
        <v>5.5376647668745728E-3</v>
      </c>
      <c r="BI287" s="28">
        <v>2.3390385025306777E-2</v>
      </c>
      <c r="BJ287" s="28">
        <v>9.5592664792962089E-3</v>
      </c>
      <c r="BK287" s="28">
        <v>1.1704767686699178E-2</v>
      </c>
      <c r="BL287" s="28">
        <v>1.5110427674165223E-2</v>
      </c>
      <c r="BM287" s="28">
        <v>1.070265209942433E-2</v>
      </c>
      <c r="BN287" s="28">
        <v>2.1449291218312627E-2</v>
      </c>
      <c r="BO287" s="28">
        <v>2.9739322649727829E-2</v>
      </c>
      <c r="BP287" s="28">
        <v>2.7630831417333522E-6</v>
      </c>
      <c r="BQ287" s="28"/>
      <c r="BS287" s="30">
        <f t="shared" si="54"/>
        <v>3.8411591857384968</v>
      </c>
    </row>
    <row r="288" spans="1:71" x14ac:dyDescent="0.35">
      <c r="D288" t="s">
        <v>49</v>
      </c>
      <c r="E288" t="str">
        <f t="shared" si="53"/>
        <v>ISIC 21</v>
      </c>
      <c r="F288" s="28">
        <v>5.5324043070871277E-3</v>
      </c>
      <c r="G288" s="28">
        <v>3.0587054458933307E-4</v>
      </c>
      <c r="H288" s="28">
        <v>4.4621525020481752E-3</v>
      </c>
      <c r="I288" s="28">
        <v>3.475810173906271E-4</v>
      </c>
      <c r="J288" s="28">
        <v>3.7603637849384082E-3</v>
      </c>
      <c r="K288" s="28">
        <v>9.0722295285800751E-4</v>
      </c>
      <c r="L288" s="28">
        <v>5.066965694681887E-4</v>
      </c>
      <c r="M288" s="28">
        <v>7.307025382647963E-4</v>
      </c>
      <c r="N288" s="28">
        <v>5.8072229311817967E-4</v>
      </c>
      <c r="O288" s="28">
        <v>6.8685836794158761E-4</v>
      </c>
      <c r="P288" s="28">
        <v>4.6635937104697973E-3</v>
      </c>
      <c r="Q288" s="28">
        <v>1.1073512688765257</v>
      </c>
      <c r="R288" s="28">
        <v>2.4315099746626506E-3</v>
      </c>
      <c r="S288" s="28">
        <v>8.6081214279273485E-4</v>
      </c>
      <c r="T288" s="28">
        <v>5.3641230027197731E-4</v>
      </c>
      <c r="U288" s="28">
        <v>4.1164384096267531E-4</v>
      </c>
      <c r="V288" s="28">
        <v>4.2727174046079658E-4</v>
      </c>
      <c r="W288" s="28">
        <v>5.1272959087831748E-4</v>
      </c>
      <c r="X288" s="28">
        <v>4.2174251689401415E-4</v>
      </c>
      <c r="Y288" s="28">
        <v>6.1029711097200566E-4</v>
      </c>
      <c r="Z288" s="28">
        <v>4.6722522618591596E-4</v>
      </c>
      <c r="AA288" s="28">
        <v>9.3807068024873868E-4</v>
      </c>
      <c r="AB288" s="28">
        <v>4.009029432982414E-4</v>
      </c>
      <c r="AC288" s="28">
        <v>3.7947078372346798E-4</v>
      </c>
      <c r="AD288" s="28">
        <v>4.9433914254637704E-4</v>
      </c>
      <c r="AE288" s="28">
        <v>5.3574153925660709E-4</v>
      </c>
      <c r="AF288" s="28">
        <v>4.2471691888530449E-4</v>
      </c>
      <c r="AG288" s="28">
        <v>3.3705783645074686E-4</v>
      </c>
      <c r="AH288" s="28">
        <v>6.9779675969514456E-4</v>
      </c>
      <c r="AI288" s="28">
        <v>3.2531076511692781E-4</v>
      </c>
      <c r="AJ288" s="28">
        <v>2.6777611326760862E-4</v>
      </c>
      <c r="AK288" s="28">
        <v>3.9154863410872839E-4</v>
      </c>
      <c r="AL288" s="28">
        <v>4.5388545067995094E-4</v>
      </c>
      <c r="AM288" s="28">
        <v>2.7020686583380585E-4</v>
      </c>
      <c r="AN288" s="28">
        <v>2.142281442097896E-4</v>
      </c>
      <c r="AO288" s="28">
        <v>9.6339168172824468E-4</v>
      </c>
      <c r="AP288" s="28">
        <v>5.9531366222125058E-4</v>
      </c>
      <c r="AQ288" s="28">
        <v>3.9692651882993775E-4</v>
      </c>
      <c r="AR288" s="28">
        <v>3.2603597648782513E-4</v>
      </c>
      <c r="AS288" s="28">
        <v>3.7742884542757709E-4</v>
      </c>
      <c r="AT288" s="28">
        <v>2.3532978173249815E-4</v>
      </c>
      <c r="AU288" s="28">
        <v>3.6625834449613225E-4</v>
      </c>
      <c r="AV288" s="28">
        <v>3.7549755284906744E-4</v>
      </c>
      <c r="AW288" s="28">
        <v>1.0395230942982563E-4</v>
      </c>
      <c r="AX288" s="28">
        <v>4.5851432465620723E-4</v>
      </c>
      <c r="AY288" s="28">
        <v>4.914704508209507E-4</v>
      </c>
      <c r="AZ288" s="28">
        <v>3.1703307631230108E-3</v>
      </c>
      <c r="BA288" s="28">
        <v>9.0608356814905853E-4</v>
      </c>
      <c r="BB288" s="28">
        <v>8.7023560089416942E-3</v>
      </c>
      <c r="BC288" s="28">
        <v>3.7011326613804307E-4</v>
      </c>
      <c r="BD288" s="28">
        <v>1.503001883078684E-4</v>
      </c>
      <c r="BE288" s="28">
        <v>7.7240821894614554E-4</v>
      </c>
      <c r="BF288" s="28">
        <v>5.9900400632596057E-4</v>
      </c>
      <c r="BG288" s="28">
        <v>8.3898518829470014E-4</v>
      </c>
      <c r="BH288" s="28">
        <v>6.896270046050357E-4</v>
      </c>
      <c r="BI288" s="28">
        <v>4.6617771290364526E-2</v>
      </c>
      <c r="BJ288" s="28">
        <v>6.6808719882850455E-3</v>
      </c>
      <c r="BK288" s="28">
        <v>3.8840098375929344E-4</v>
      </c>
      <c r="BL288" s="28">
        <v>6.5088545353341614E-4</v>
      </c>
      <c r="BM288" s="28">
        <v>5.8358197235843575E-4</v>
      </c>
      <c r="BN288" s="28">
        <v>3.2041854674825083E-4</v>
      </c>
      <c r="BO288" s="28">
        <v>3.5576391789660902E-4</v>
      </c>
      <c r="BP288" s="28">
        <v>1.962892978561444E-8</v>
      </c>
      <c r="BQ288" s="28"/>
      <c r="BS288" s="30">
        <f t="shared" si="54"/>
        <v>1.219133175929489</v>
      </c>
    </row>
    <row r="289" spans="2:71" x14ac:dyDescent="0.35">
      <c r="D289" t="s">
        <v>10</v>
      </c>
      <c r="E289" t="str">
        <f t="shared" si="53"/>
        <v>ISIC 22</v>
      </c>
      <c r="F289" s="28">
        <v>1.605185980065631E-2</v>
      </c>
      <c r="G289" s="28">
        <v>7.4890512078142034E-3</v>
      </c>
      <c r="H289" s="28">
        <v>1.9589054138646204E-2</v>
      </c>
      <c r="I289" s="28">
        <v>1.3638428231200735E-2</v>
      </c>
      <c r="J289" s="28">
        <v>3.017959100237123E-2</v>
      </c>
      <c r="K289" s="28">
        <v>3.0157287334106282E-2</v>
      </c>
      <c r="L289" s="28">
        <v>2.2559346044941638E-2</v>
      </c>
      <c r="M289" s="28">
        <v>3.5552631791801188E-2</v>
      </c>
      <c r="N289" s="28">
        <v>2.7385852724053535E-2</v>
      </c>
      <c r="O289" s="28">
        <v>2.0783189168130333E-2</v>
      </c>
      <c r="P289" s="28">
        <v>3.3470249059656489E-2</v>
      </c>
      <c r="Q289" s="28">
        <v>2.2619619449130587E-2</v>
      </c>
      <c r="R289" s="28">
        <v>1.1724119424362378</v>
      </c>
      <c r="S289" s="28">
        <v>2.6785921889682714E-2</v>
      </c>
      <c r="T289" s="28">
        <v>1.9058744303617772E-2</v>
      </c>
      <c r="U289" s="28">
        <v>2.7996868850304935E-2</v>
      </c>
      <c r="V289" s="28">
        <v>2.3221705890434676E-2</v>
      </c>
      <c r="W289" s="28">
        <v>4.7232263141587724E-2</v>
      </c>
      <c r="X289" s="28">
        <v>3.9850474185791386E-2</v>
      </c>
      <c r="Y289" s="28">
        <v>8.06424305504303E-2</v>
      </c>
      <c r="Z289" s="28">
        <v>4.0441403031461917E-2</v>
      </c>
      <c r="AA289" s="28">
        <v>3.8829299121798735E-2</v>
      </c>
      <c r="AB289" s="28">
        <v>3.300119365649614E-2</v>
      </c>
      <c r="AC289" s="28">
        <v>1.1626937691396777E-2</v>
      </c>
      <c r="AD289" s="28">
        <v>1.100876162979738E-2</v>
      </c>
      <c r="AE289" s="28">
        <v>1.5864065507137745E-2</v>
      </c>
      <c r="AF289" s="28">
        <v>4.1469244913208296E-2</v>
      </c>
      <c r="AG289" s="28">
        <v>2.6025017660547132E-2</v>
      </c>
      <c r="AH289" s="28">
        <v>1.0521252849629686E-2</v>
      </c>
      <c r="AI289" s="28">
        <v>8.9857885674888491E-3</v>
      </c>
      <c r="AJ289" s="28">
        <v>1.5504105569025362E-2</v>
      </c>
      <c r="AK289" s="28">
        <v>9.8306289188977176E-3</v>
      </c>
      <c r="AL289" s="28">
        <v>1.2392395459991684E-2</v>
      </c>
      <c r="AM289" s="28">
        <v>9.6696591885580083E-3</v>
      </c>
      <c r="AN289" s="28">
        <v>7.8593968734837188E-3</v>
      </c>
      <c r="AO289" s="28">
        <v>1.0069716924712094E-2</v>
      </c>
      <c r="AP289" s="28">
        <v>9.4763434636054075E-3</v>
      </c>
      <c r="AQ289" s="28">
        <v>9.8460945183919783E-3</v>
      </c>
      <c r="AR289" s="28">
        <v>1.0232765250293688E-2</v>
      </c>
      <c r="AS289" s="28">
        <v>5.2576094100334906E-3</v>
      </c>
      <c r="AT289" s="28">
        <v>3.2564482266375576E-3</v>
      </c>
      <c r="AU289" s="28">
        <v>4.5534815955469658E-3</v>
      </c>
      <c r="AV289" s="28">
        <v>4.9326289008853356E-3</v>
      </c>
      <c r="AW289" s="28">
        <v>4.2651195112427464E-3</v>
      </c>
      <c r="AX289" s="28">
        <v>5.0338976065984467E-3</v>
      </c>
      <c r="AY289" s="28">
        <v>1.082695106683264E-2</v>
      </c>
      <c r="AZ289" s="28">
        <v>6.9042798125809133E-3</v>
      </c>
      <c r="BA289" s="28">
        <v>9.2235495904100552E-3</v>
      </c>
      <c r="BB289" s="28">
        <v>1.0330542589008033E-2</v>
      </c>
      <c r="BC289" s="28">
        <v>7.3798281236698024E-3</v>
      </c>
      <c r="BD289" s="28">
        <v>1.7697504577649263E-3</v>
      </c>
      <c r="BE289" s="28">
        <v>1.0042201593452097E-2</v>
      </c>
      <c r="BF289" s="28">
        <v>1.3179939944139444E-2</v>
      </c>
      <c r="BG289" s="28">
        <v>4.7476977779777859E-3</v>
      </c>
      <c r="BH289" s="28">
        <v>2.7122667169303324E-3</v>
      </c>
      <c r="BI289" s="28">
        <v>7.3887945960575407E-3</v>
      </c>
      <c r="BJ289" s="28">
        <v>4.955926967082796E-3</v>
      </c>
      <c r="BK289" s="28">
        <v>6.2246461446412091E-3</v>
      </c>
      <c r="BL289" s="28">
        <v>7.3985001942546537E-3</v>
      </c>
      <c r="BM289" s="28">
        <v>5.6041376286045854E-3</v>
      </c>
      <c r="BN289" s="28">
        <v>2.0819855299497061E-2</v>
      </c>
      <c r="BO289" s="28">
        <v>7.3487270157244922E-3</v>
      </c>
      <c r="BP289" s="28">
        <v>2.1754228325330838E-6</v>
      </c>
      <c r="BQ289" s="28"/>
      <c r="BS289" s="30">
        <f t="shared" si="54"/>
        <v>2.2134895381889237</v>
      </c>
    </row>
    <row r="290" spans="2:71" x14ac:dyDescent="0.35">
      <c r="B290" s="4" t="s">
        <v>93</v>
      </c>
      <c r="C290" s="4" t="s">
        <v>92</v>
      </c>
      <c r="D290" s="4" t="s">
        <v>11</v>
      </c>
      <c r="E290" s="4" t="str">
        <f t="shared" si="53"/>
        <v>ISIC 23</v>
      </c>
      <c r="F290" s="28">
        <v>9.6457917379033954E-3</v>
      </c>
      <c r="G290" s="28">
        <v>4.3213878208481736E-3</v>
      </c>
      <c r="H290" s="28">
        <v>1.0337103061188754E-2</v>
      </c>
      <c r="I290" s="28">
        <v>1.2808660272331253E-2</v>
      </c>
      <c r="J290" s="28">
        <v>1.2065043155444523E-2</v>
      </c>
      <c r="K290" s="28">
        <v>7.1837333229830764E-3</v>
      </c>
      <c r="L290" s="28">
        <v>2.4429066349963582E-2</v>
      </c>
      <c r="M290" s="28">
        <v>7.1393193139327573E-3</v>
      </c>
      <c r="N290" s="28">
        <v>4.9329199800285184E-3</v>
      </c>
      <c r="O290" s="28">
        <v>1.0526787906546039E-2</v>
      </c>
      <c r="P290" s="28">
        <v>1.289384239647772E-2</v>
      </c>
      <c r="Q290" s="28">
        <v>7.851154729971126E-3</v>
      </c>
      <c r="R290" s="28">
        <v>1.35232779245001E-2</v>
      </c>
      <c r="S290" s="28">
        <v>1.1603402017883742</v>
      </c>
      <c r="T290" s="28">
        <v>1.8411920138100425E-2</v>
      </c>
      <c r="U290" s="28">
        <v>1.4402614783865963E-2</v>
      </c>
      <c r="V290" s="28">
        <v>9.428741502993972E-3</v>
      </c>
      <c r="W290" s="28">
        <v>1.5839180679636043E-2</v>
      </c>
      <c r="X290" s="28">
        <v>1.059708873323254E-2</v>
      </c>
      <c r="Y290" s="28">
        <v>1.6214046622443357E-2</v>
      </c>
      <c r="Z290" s="28">
        <v>1.2738728159239623E-2</v>
      </c>
      <c r="AA290" s="28">
        <v>1.5244209779729675E-2</v>
      </c>
      <c r="AB290" s="28">
        <v>1.1355237415336252E-2</v>
      </c>
      <c r="AC290" s="28">
        <v>1.1696314729057423E-2</v>
      </c>
      <c r="AD290" s="28">
        <v>1.090373829171274E-2</v>
      </c>
      <c r="AE290" s="28">
        <v>9.8852692876237325E-3</v>
      </c>
      <c r="AF290" s="28">
        <v>7.6683390522294795E-2</v>
      </c>
      <c r="AG290" s="28">
        <v>7.2226848575693454E-3</v>
      </c>
      <c r="AH290" s="28">
        <v>4.5070020525186105E-3</v>
      </c>
      <c r="AI290" s="28">
        <v>3.7335610564175519E-3</v>
      </c>
      <c r="AJ290" s="28">
        <v>4.7020308125799255E-3</v>
      </c>
      <c r="AK290" s="28">
        <v>4.9008951692272431E-3</v>
      </c>
      <c r="AL290" s="28">
        <v>5.1612657081349881E-3</v>
      </c>
      <c r="AM290" s="28">
        <v>5.2455309923721402E-3</v>
      </c>
      <c r="AN290" s="28">
        <v>3.1147968261042601E-3</v>
      </c>
      <c r="AO290" s="28">
        <v>6.1642144974606754E-3</v>
      </c>
      <c r="AP290" s="28">
        <v>2.8672621314826652E-3</v>
      </c>
      <c r="AQ290" s="28">
        <v>3.6975507346122347E-3</v>
      </c>
      <c r="AR290" s="28">
        <v>4.8775844771010435E-3</v>
      </c>
      <c r="AS290" s="28">
        <v>2.3060369365271454E-3</v>
      </c>
      <c r="AT290" s="28">
        <v>1.7226748115013726E-3</v>
      </c>
      <c r="AU290" s="28">
        <v>2.3529968505295947E-3</v>
      </c>
      <c r="AV290" s="28">
        <v>2.3726097150565842E-3</v>
      </c>
      <c r="AW290" s="28">
        <v>6.5126552465098802E-3</v>
      </c>
      <c r="AX290" s="28">
        <v>2.5007007943339465E-3</v>
      </c>
      <c r="AY290" s="28">
        <v>5.139939800538923E-3</v>
      </c>
      <c r="AZ290" s="28">
        <v>5.3395985407669556E-3</v>
      </c>
      <c r="BA290" s="28">
        <v>3.5796375464952168E-3</v>
      </c>
      <c r="BB290" s="28">
        <v>4.606253947329492E-3</v>
      </c>
      <c r="BC290" s="28">
        <v>3.1171352533393088E-3</v>
      </c>
      <c r="BD290" s="28">
        <v>1.1134579399068034E-3</v>
      </c>
      <c r="BE290" s="28">
        <v>3.879550761919376E-3</v>
      </c>
      <c r="BF290" s="28">
        <v>6.770191057385677E-3</v>
      </c>
      <c r="BG290" s="28">
        <v>3.7691859992284452E-3</v>
      </c>
      <c r="BH290" s="28">
        <v>2.2740703780443753E-3</v>
      </c>
      <c r="BI290" s="28">
        <v>3.6847898534208608E-3</v>
      </c>
      <c r="BJ290" s="28">
        <v>2.5143893592447265E-3</v>
      </c>
      <c r="BK290" s="28">
        <v>4.0884828696189802E-3</v>
      </c>
      <c r="BL290" s="28">
        <v>4.7721541182264345E-3</v>
      </c>
      <c r="BM290" s="28">
        <v>3.9638804810146408E-3</v>
      </c>
      <c r="BN290" s="28">
        <v>7.4925842343800952E-3</v>
      </c>
      <c r="BO290" s="28">
        <v>5.0619914570224625E-3</v>
      </c>
      <c r="BP290" s="28">
        <v>3.0981228687474371E-7</v>
      </c>
      <c r="BQ290" s="28"/>
      <c r="BS290" s="30">
        <f t="shared" si="54"/>
        <v>1.6765284274859684</v>
      </c>
    </row>
    <row r="291" spans="2:71" x14ac:dyDescent="0.35">
      <c r="B291" s="4" t="s">
        <v>95</v>
      </c>
      <c r="C291" s="4" t="s">
        <v>94</v>
      </c>
      <c r="D291" s="4" t="s">
        <v>11</v>
      </c>
      <c r="E291" s="4" t="str">
        <f t="shared" si="53"/>
        <v>ISIC 24</v>
      </c>
      <c r="F291" s="28">
        <v>1.2689945948318163E-2</v>
      </c>
      <c r="G291" s="28">
        <v>8.739287139229026E-3</v>
      </c>
      <c r="H291" s="28">
        <v>1.4808485342769384E-2</v>
      </c>
      <c r="I291" s="28">
        <v>2.9843978303269438E-2</v>
      </c>
      <c r="J291" s="28">
        <v>1.4084945990078646E-2</v>
      </c>
      <c r="K291" s="28">
        <v>1.331299377390192E-2</v>
      </c>
      <c r="L291" s="28">
        <v>2.1620987599161427E-2</v>
      </c>
      <c r="M291" s="28">
        <v>2.0293630097935042E-2</v>
      </c>
      <c r="N291" s="28">
        <v>1.5332456844534719E-2</v>
      </c>
      <c r="O291" s="28">
        <v>2.7791411874256353E-2</v>
      </c>
      <c r="P291" s="28">
        <v>3.4083049908000401E-2</v>
      </c>
      <c r="Q291" s="28">
        <v>1.289705868124728E-2</v>
      </c>
      <c r="R291" s="28">
        <v>3.4013227657180699E-2</v>
      </c>
      <c r="S291" s="28">
        <v>3.8454348671216596E-2</v>
      </c>
      <c r="T291" s="28">
        <v>1.4738574956852422</v>
      </c>
      <c r="U291" s="28">
        <v>0.26149073465544481</v>
      </c>
      <c r="V291" s="28">
        <v>3.7260057415677846E-2</v>
      </c>
      <c r="W291" s="28">
        <v>0.16213469015065668</v>
      </c>
      <c r="X291" s="28">
        <v>0.13847702357976013</v>
      </c>
      <c r="Y291" s="28">
        <v>0.12502120009979703</v>
      </c>
      <c r="Z291" s="28">
        <v>9.3398889523212347E-2</v>
      </c>
      <c r="AA291" s="28">
        <v>6.3564797256666611E-2</v>
      </c>
      <c r="AB291" s="28">
        <v>9.3486911607224388E-2</v>
      </c>
      <c r="AC291" s="28">
        <v>1.9346798420465196E-2</v>
      </c>
      <c r="AD291" s="28">
        <v>2.2998369794906947E-2</v>
      </c>
      <c r="AE291" s="28">
        <v>4.0283109795320439E-2</v>
      </c>
      <c r="AF291" s="28">
        <v>4.9470181496810005E-2</v>
      </c>
      <c r="AG291" s="28">
        <v>1.8825682048047264E-2</v>
      </c>
      <c r="AH291" s="28">
        <v>8.0467986514152229E-3</v>
      </c>
      <c r="AI291" s="28">
        <v>5.1949564475577354E-3</v>
      </c>
      <c r="AJ291" s="28">
        <v>1.1391452462665671E-2</v>
      </c>
      <c r="AK291" s="28">
        <v>1.1260007698823586E-2</v>
      </c>
      <c r="AL291" s="28">
        <v>1.5514892788816119E-2</v>
      </c>
      <c r="AM291" s="28">
        <v>9.3929508368114333E-3</v>
      </c>
      <c r="AN291" s="28">
        <v>5.9670638880783911E-3</v>
      </c>
      <c r="AO291" s="28">
        <v>6.9148140554641992E-3</v>
      </c>
      <c r="AP291" s="28">
        <v>6.428192757877621E-3</v>
      </c>
      <c r="AQ291" s="28">
        <v>6.714944774163528E-3</v>
      </c>
      <c r="AR291" s="28">
        <v>1.0293648629149372E-2</v>
      </c>
      <c r="AS291" s="28">
        <v>4.9162858202432018E-3</v>
      </c>
      <c r="AT291" s="28">
        <v>2.5508175184198326E-3</v>
      </c>
      <c r="AU291" s="28">
        <v>3.3752761724144308E-3</v>
      </c>
      <c r="AV291" s="28">
        <v>3.6466836456439653E-3</v>
      </c>
      <c r="AW291" s="28">
        <v>5.0631226060874751E-3</v>
      </c>
      <c r="AX291" s="28">
        <v>4.3658211625603929E-3</v>
      </c>
      <c r="AY291" s="28">
        <v>1.2390037244444362E-2</v>
      </c>
      <c r="AZ291" s="28">
        <v>7.751984912926853E-3</v>
      </c>
      <c r="BA291" s="28">
        <v>6.8851386982545764E-3</v>
      </c>
      <c r="BB291" s="28">
        <v>9.0315231449047389E-3</v>
      </c>
      <c r="BC291" s="28">
        <v>7.9841689345325068E-3</v>
      </c>
      <c r="BD291" s="28">
        <v>1.7048493479009145E-3</v>
      </c>
      <c r="BE291" s="28">
        <v>7.3900259589221836E-3</v>
      </c>
      <c r="BF291" s="28">
        <v>8.8619058532627745E-3</v>
      </c>
      <c r="BG291" s="28">
        <v>5.7835429936727977E-3</v>
      </c>
      <c r="BH291" s="28">
        <v>2.5941737933317705E-3</v>
      </c>
      <c r="BI291" s="28">
        <v>6.9356510338246021E-3</v>
      </c>
      <c r="BJ291" s="28">
        <v>3.3741466661141783E-3</v>
      </c>
      <c r="BK291" s="28">
        <v>5.681567931139244E-3</v>
      </c>
      <c r="BL291" s="28">
        <v>6.4861002373647622E-3</v>
      </c>
      <c r="BM291" s="28">
        <v>4.3975882334031831E-3</v>
      </c>
      <c r="BN291" s="28">
        <v>2.4729804440233757E-2</v>
      </c>
      <c r="BO291" s="28">
        <v>6.1611622651301058E-3</v>
      </c>
      <c r="BP291" s="28">
        <v>2.862131842725705E-6</v>
      </c>
      <c r="BQ291" s="28"/>
      <c r="BS291" s="30">
        <f t="shared" si="54"/>
        <v>3.14676571309773</v>
      </c>
    </row>
    <row r="292" spans="2:71" x14ac:dyDescent="0.35">
      <c r="D292" t="s">
        <v>13</v>
      </c>
      <c r="E292" t="str">
        <f t="shared" si="53"/>
        <v>ISIC 25</v>
      </c>
      <c r="F292" s="28">
        <v>1.9191570733930682E-2</v>
      </c>
      <c r="G292" s="28">
        <v>1.2469103979323415E-2</v>
      </c>
      <c r="H292" s="28">
        <v>2.2987040313253753E-2</v>
      </c>
      <c r="I292" s="28">
        <v>2.9756616936473381E-2</v>
      </c>
      <c r="J292" s="28">
        <v>2.3327831081781526E-2</v>
      </c>
      <c r="K292" s="28">
        <v>1.8778958545229381E-2</v>
      </c>
      <c r="L292" s="28">
        <v>3.3605838398528577E-2</v>
      </c>
      <c r="M292" s="28">
        <v>2.3879480179806702E-2</v>
      </c>
      <c r="N292" s="28">
        <v>1.6712274926109473E-2</v>
      </c>
      <c r="O292" s="28">
        <v>3.1660009221775871E-2</v>
      </c>
      <c r="P292" s="28">
        <v>2.5927059856618594E-2</v>
      </c>
      <c r="Q292" s="28">
        <v>1.1600986045429697E-2</v>
      </c>
      <c r="R292" s="28">
        <v>3.5282284580336352E-2</v>
      </c>
      <c r="S292" s="28">
        <v>3.0085386224854068E-2</v>
      </c>
      <c r="T292" s="28">
        <v>6.7746671767083239E-2</v>
      </c>
      <c r="U292" s="28">
        <v>1.2423735055838994</v>
      </c>
      <c r="V292" s="28">
        <v>3.4153829658954346E-2</v>
      </c>
      <c r="W292" s="28">
        <v>8.2233718934888581E-2</v>
      </c>
      <c r="X292" s="28">
        <v>0.15606579732129081</v>
      </c>
      <c r="Y292" s="28">
        <v>0.11890020553985294</v>
      </c>
      <c r="Z292" s="28">
        <v>0.11126618615824475</v>
      </c>
      <c r="AA292" s="28">
        <v>5.1712701606745029E-2</v>
      </c>
      <c r="AB292" s="28">
        <v>0.10358353026133825</v>
      </c>
      <c r="AC292" s="28">
        <v>2.4581409776745583E-2</v>
      </c>
      <c r="AD292" s="28">
        <v>2.9127225734208312E-2</v>
      </c>
      <c r="AE292" s="28">
        <v>3.3898206366667086E-2</v>
      </c>
      <c r="AF292" s="28">
        <v>6.8862594687514711E-2</v>
      </c>
      <c r="AG292" s="28">
        <v>2.3042823963417263E-2</v>
      </c>
      <c r="AH292" s="28">
        <v>9.6274433595091753E-3</v>
      </c>
      <c r="AI292" s="28">
        <v>6.6891256031454327E-3</v>
      </c>
      <c r="AJ292" s="28">
        <v>1.4181496926383569E-2</v>
      </c>
      <c r="AK292" s="28">
        <v>1.6760661875326707E-2</v>
      </c>
      <c r="AL292" s="28">
        <v>1.8787857334945153E-2</v>
      </c>
      <c r="AM292" s="28">
        <v>1.2920194465869932E-2</v>
      </c>
      <c r="AN292" s="28">
        <v>7.7581153286850873E-3</v>
      </c>
      <c r="AO292" s="28">
        <v>1.0345192680334375E-2</v>
      </c>
      <c r="AP292" s="28">
        <v>7.469788935789712E-3</v>
      </c>
      <c r="AQ292" s="28">
        <v>8.4073352014230138E-3</v>
      </c>
      <c r="AR292" s="28">
        <v>1.1824768080671419E-2</v>
      </c>
      <c r="AS292" s="28">
        <v>6.3630489502794728E-3</v>
      </c>
      <c r="AT292" s="28">
        <v>3.3656407621857221E-3</v>
      </c>
      <c r="AU292" s="28">
        <v>4.4864440170265989E-3</v>
      </c>
      <c r="AV292" s="28">
        <v>4.8350865864474858E-3</v>
      </c>
      <c r="AW292" s="28">
        <v>6.6993583928666497E-3</v>
      </c>
      <c r="AX292" s="28">
        <v>5.4389603084803251E-3</v>
      </c>
      <c r="AY292" s="28">
        <v>1.3383317791771685E-2</v>
      </c>
      <c r="AZ292" s="28">
        <v>8.1046732496341273E-3</v>
      </c>
      <c r="BA292" s="28">
        <v>9.2009142901589448E-3</v>
      </c>
      <c r="BB292" s="28">
        <v>9.8723817962955655E-3</v>
      </c>
      <c r="BC292" s="28">
        <v>1.0065734604488735E-2</v>
      </c>
      <c r="BD292" s="28">
        <v>2.3235816010000092E-3</v>
      </c>
      <c r="BE292" s="28">
        <v>1.0012896804800737E-2</v>
      </c>
      <c r="BF292" s="28">
        <v>1.3597233608673761E-2</v>
      </c>
      <c r="BG292" s="28">
        <v>8.8636783369351185E-3</v>
      </c>
      <c r="BH292" s="28">
        <v>3.665500160226977E-3</v>
      </c>
      <c r="BI292" s="28">
        <v>6.032623465399037E-3</v>
      </c>
      <c r="BJ292" s="28">
        <v>4.6797189285820856E-3</v>
      </c>
      <c r="BK292" s="28">
        <v>7.4898792107994617E-3</v>
      </c>
      <c r="BL292" s="28">
        <v>8.7924925295294679E-3</v>
      </c>
      <c r="BM292" s="28">
        <v>6.0451879142827793E-3</v>
      </c>
      <c r="BN292" s="28">
        <v>2.4935765788602945E-2</v>
      </c>
      <c r="BO292" s="28">
        <v>7.4186744466021434E-3</v>
      </c>
      <c r="BP292" s="28">
        <v>1.4950244468937371E-6</v>
      </c>
      <c r="BQ292" s="28"/>
      <c r="BS292" s="30">
        <f t="shared" si="54"/>
        <v>2.7932591167459</v>
      </c>
    </row>
    <row r="293" spans="2:71" x14ac:dyDescent="0.35">
      <c r="D293" t="s">
        <v>14</v>
      </c>
      <c r="E293" t="str">
        <f t="shared" si="53"/>
        <v>ISIC 26</v>
      </c>
      <c r="F293" s="28">
        <v>4.5429091600703176E-3</v>
      </c>
      <c r="G293" s="28">
        <v>3.5282793386143497E-3</v>
      </c>
      <c r="H293" s="28">
        <v>9.6495878838333202E-3</v>
      </c>
      <c r="I293" s="28">
        <v>6.7856522177822728E-3</v>
      </c>
      <c r="J293" s="28">
        <v>5.536941164549016E-3</v>
      </c>
      <c r="K293" s="28">
        <v>5.0672244908175996E-3</v>
      </c>
      <c r="L293" s="28">
        <v>6.2311510392202459E-3</v>
      </c>
      <c r="M293" s="28">
        <v>7.370119005234722E-3</v>
      </c>
      <c r="N293" s="28">
        <v>1.2131090037508348E-2</v>
      </c>
      <c r="O293" s="28">
        <v>7.9790592743663423E-3</v>
      </c>
      <c r="P293" s="28">
        <v>7.5187070361879106E-3</v>
      </c>
      <c r="Q293" s="28">
        <v>7.6173202625297335E-3</v>
      </c>
      <c r="R293" s="28">
        <v>7.7783411936117718E-3</v>
      </c>
      <c r="S293" s="28">
        <v>7.9207280915614148E-3</v>
      </c>
      <c r="T293" s="28">
        <v>9.3329071563324727E-3</v>
      </c>
      <c r="U293" s="28">
        <v>1.0278862936088953E-2</v>
      </c>
      <c r="V293" s="28">
        <v>1.2326165422762925</v>
      </c>
      <c r="W293" s="28">
        <v>5.5754949631783193E-2</v>
      </c>
      <c r="X293" s="28">
        <v>2.6514536694452424E-2</v>
      </c>
      <c r="Y293" s="28">
        <v>2.5328861319350814E-2</v>
      </c>
      <c r="Z293" s="28">
        <v>6.9717737536240248E-2</v>
      </c>
      <c r="AA293" s="28">
        <v>2.15218841313146E-2</v>
      </c>
      <c r="AB293" s="28">
        <v>4.1208625440313763E-2</v>
      </c>
      <c r="AC293" s="28">
        <v>1.1742357037207971E-2</v>
      </c>
      <c r="AD293" s="28">
        <v>1.0003389981436706E-2</v>
      </c>
      <c r="AE293" s="28">
        <v>6.8565796306179604E-3</v>
      </c>
      <c r="AF293" s="28">
        <v>1.1926728285362544E-2</v>
      </c>
      <c r="AG293" s="28">
        <v>7.3390239479470092E-3</v>
      </c>
      <c r="AH293" s="28">
        <v>6.959824747830053E-3</v>
      </c>
      <c r="AI293" s="28">
        <v>4.2664020728784896E-3</v>
      </c>
      <c r="AJ293" s="28">
        <v>5.5528134268186423E-3</v>
      </c>
      <c r="AK293" s="28">
        <v>6.57222274360157E-3</v>
      </c>
      <c r="AL293" s="28">
        <v>9.6279892782962541E-3</v>
      </c>
      <c r="AM293" s="28">
        <v>5.5852657066412506E-3</v>
      </c>
      <c r="AN293" s="28">
        <v>8.7553496550636222E-3</v>
      </c>
      <c r="AO293" s="28">
        <v>4.5002152510740688E-3</v>
      </c>
      <c r="AP293" s="28">
        <v>9.9317697356616896E-3</v>
      </c>
      <c r="AQ293" s="28">
        <v>1.169939029855876E-2</v>
      </c>
      <c r="AR293" s="28">
        <v>4.9798962557235892E-2</v>
      </c>
      <c r="AS293" s="28">
        <v>2.0593874428022893E-2</v>
      </c>
      <c r="AT293" s="28">
        <v>4.7542079913018521E-3</v>
      </c>
      <c r="AU293" s="28">
        <v>5.469435750969056E-3</v>
      </c>
      <c r="AV293" s="28">
        <v>6.3507908064267078E-3</v>
      </c>
      <c r="AW293" s="28">
        <v>2.084782334997651E-3</v>
      </c>
      <c r="AX293" s="28">
        <v>5.8597174587390766E-3</v>
      </c>
      <c r="AY293" s="28">
        <v>1.5191452792122176E-2</v>
      </c>
      <c r="AZ293" s="28">
        <v>2.2892315195237278E-2</v>
      </c>
      <c r="BA293" s="28">
        <v>8.4057397494042563E-3</v>
      </c>
      <c r="BB293" s="28">
        <v>1.2741369689679894E-2</v>
      </c>
      <c r="BC293" s="28">
        <v>6.8143439223827375E-3</v>
      </c>
      <c r="BD293" s="28">
        <v>2.9024679148596517E-3</v>
      </c>
      <c r="BE293" s="28">
        <v>6.7901724416663438E-3</v>
      </c>
      <c r="BF293" s="28">
        <v>9.2176565160278588E-3</v>
      </c>
      <c r="BG293" s="28">
        <v>6.2210546894168346E-3</v>
      </c>
      <c r="BH293" s="28">
        <v>3.0938012552719687E-3</v>
      </c>
      <c r="BI293" s="28">
        <v>7.4698830810248562E-3</v>
      </c>
      <c r="BJ293" s="28">
        <v>4.1778638327921854E-3</v>
      </c>
      <c r="BK293" s="28">
        <v>1.0014341989737538E-2</v>
      </c>
      <c r="BL293" s="28">
        <v>6.894361698017327E-3</v>
      </c>
      <c r="BM293" s="28">
        <v>5.4581943510273283E-3</v>
      </c>
      <c r="BN293" s="28">
        <v>6.5349126763597346E-2</v>
      </c>
      <c r="BO293" s="28">
        <v>4.1334913163628478E-3</v>
      </c>
      <c r="BP293" s="28">
        <v>9.7844584864966125E-7</v>
      </c>
      <c r="BQ293" s="28"/>
      <c r="BS293" s="30">
        <f t="shared" si="54"/>
        <v>2.0059317260892229</v>
      </c>
    </row>
    <row r="294" spans="2:71" x14ac:dyDescent="0.35">
      <c r="D294" t="s">
        <v>15</v>
      </c>
      <c r="E294" t="str">
        <f t="shared" si="53"/>
        <v>ISIC 27</v>
      </c>
      <c r="F294" s="28">
        <v>5.8882966883034033E-3</v>
      </c>
      <c r="G294" s="28">
        <v>4.1233215239208009E-3</v>
      </c>
      <c r="H294" s="28">
        <v>9.2126500149321954E-3</v>
      </c>
      <c r="I294" s="28">
        <v>9.8349717257382764E-3</v>
      </c>
      <c r="J294" s="28">
        <v>6.378060938690539E-3</v>
      </c>
      <c r="K294" s="28">
        <v>5.5774995665012631E-3</v>
      </c>
      <c r="L294" s="28">
        <v>7.1960253219291422E-3</v>
      </c>
      <c r="M294" s="28">
        <v>8.757740696122035E-3</v>
      </c>
      <c r="N294" s="28">
        <v>6.6649661450830667E-3</v>
      </c>
      <c r="O294" s="28">
        <v>1.0509250893810477E-2</v>
      </c>
      <c r="P294" s="28">
        <v>8.6635750604307331E-3</v>
      </c>
      <c r="Q294" s="28">
        <v>4.5952841727700628E-3</v>
      </c>
      <c r="R294" s="28">
        <v>9.2547197440200901E-3</v>
      </c>
      <c r="S294" s="28">
        <v>9.7161814677192634E-3</v>
      </c>
      <c r="T294" s="28">
        <v>1.5235180657339637E-2</v>
      </c>
      <c r="U294" s="28">
        <v>1.7234057295218243E-2</v>
      </c>
      <c r="V294" s="28">
        <v>3.5866774459731458E-2</v>
      </c>
      <c r="W294" s="28">
        <v>1.1960243778803559</v>
      </c>
      <c r="X294" s="28">
        <v>4.2416352891753911E-2</v>
      </c>
      <c r="Y294" s="28">
        <v>4.3795745667976907E-2</v>
      </c>
      <c r="Z294" s="28">
        <v>3.9283165814333366E-2</v>
      </c>
      <c r="AA294" s="28">
        <v>1.4883388212722526E-2</v>
      </c>
      <c r="AB294" s="28">
        <v>4.162844036563064E-2</v>
      </c>
      <c r="AC294" s="28">
        <v>2.393735125091092E-2</v>
      </c>
      <c r="AD294" s="28">
        <v>1.3613810462120202E-2</v>
      </c>
      <c r="AE294" s="28">
        <v>7.7861793376481948E-3</v>
      </c>
      <c r="AF294" s="28">
        <v>3.413995262061327E-2</v>
      </c>
      <c r="AG294" s="28">
        <v>1.0587757873366155E-2</v>
      </c>
      <c r="AH294" s="28">
        <v>5.434379981847412E-3</v>
      </c>
      <c r="AI294" s="28">
        <v>4.1006647489891931E-3</v>
      </c>
      <c r="AJ294" s="28">
        <v>7.1042680521866009E-3</v>
      </c>
      <c r="AK294" s="28">
        <v>6.5129217245773596E-3</v>
      </c>
      <c r="AL294" s="28">
        <v>8.4672600328039097E-3</v>
      </c>
      <c r="AM294" s="28">
        <v>6.8150151604499257E-3</v>
      </c>
      <c r="AN294" s="28">
        <v>5.8246683569739797E-3</v>
      </c>
      <c r="AO294" s="28">
        <v>5.9823229058109462E-3</v>
      </c>
      <c r="AP294" s="28">
        <v>4.3141294869788399E-3</v>
      </c>
      <c r="AQ294" s="28">
        <v>5.4994617732738458E-3</v>
      </c>
      <c r="AR294" s="28">
        <v>1.7977076264761957E-2</v>
      </c>
      <c r="AS294" s="28">
        <v>6.1313275233269423E-3</v>
      </c>
      <c r="AT294" s="28">
        <v>2.1412526622534523E-3</v>
      </c>
      <c r="AU294" s="28">
        <v>2.8130617815057884E-3</v>
      </c>
      <c r="AV294" s="28">
        <v>3.1123560544491016E-3</v>
      </c>
      <c r="AW294" s="28">
        <v>3.4561706589844206E-3</v>
      </c>
      <c r="AX294" s="28">
        <v>4.2432632303941592E-3</v>
      </c>
      <c r="AY294" s="28">
        <v>8.8399763840102553E-3</v>
      </c>
      <c r="AZ294" s="28">
        <v>7.2542671131772454E-3</v>
      </c>
      <c r="BA294" s="28">
        <v>4.9113386454510072E-3</v>
      </c>
      <c r="BB294" s="28">
        <v>5.668865216076356E-3</v>
      </c>
      <c r="BC294" s="28">
        <v>6.3372863110971057E-3</v>
      </c>
      <c r="BD294" s="28">
        <v>1.4892214735007276E-3</v>
      </c>
      <c r="BE294" s="28">
        <v>5.4069100285616964E-3</v>
      </c>
      <c r="BF294" s="28">
        <v>6.7459512270277864E-3</v>
      </c>
      <c r="BG294" s="28">
        <v>3.6548107764413072E-3</v>
      </c>
      <c r="BH294" s="28">
        <v>1.9873730737411423E-3</v>
      </c>
      <c r="BI294" s="28">
        <v>2.879804608058156E-3</v>
      </c>
      <c r="BJ294" s="28">
        <v>2.5228608940217612E-3</v>
      </c>
      <c r="BK294" s="28">
        <v>4.7971733931373509E-3</v>
      </c>
      <c r="BL294" s="28">
        <v>5.445631376636559E-3</v>
      </c>
      <c r="BM294" s="28">
        <v>3.270959473227419E-3</v>
      </c>
      <c r="BN294" s="28">
        <v>2.7405881750530527E-2</v>
      </c>
      <c r="BO294" s="28">
        <v>6.7589205340637358E-3</v>
      </c>
      <c r="BP294" s="28">
        <v>2.0509459316298703E-5</v>
      </c>
      <c r="BQ294" s="28"/>
      <c r="BS294" s="30">
        <f t="shared" si="54"/>
        <v>1.8481324208873371</v>
      </c>
    </row>
    <row r="295" spans="2:71" x14ac:dyDescent="0.35">
      <c r="D295" t="s">
        <v>16</v>
      </c>
      <c r="E295" t="str">
        <f t="shared" si="53"/>
        <v>ISIC 28</v>
      </c>
      <c r="F295" s="28">
        <v>1.4659168682078035E-2</v>
      </c>
      <c r="G295" s="28">
        <v>1.9137277644276283E-2</v>
      </c>
      <c r="H295" s="28">
        <v>1.9502541460882154E-2</v>
      </c>
      <c r="I295" s="28">
        <v>2.8629538266496838E-2</v>
      </c>
      <c r="J295" s="28">
        <v>1.2926924270839701E-2</v>
      </c>
      <c r="K295" s="28">
        <v>1.2456424373060463E-2</v>
      </c>
      <c r="L295" s="28">
        <v>1.4951319561971274E-2</v>
      </c>
      <c r="M295" s="28">
        <v>1.7886549997446866E-2</v>
      </c>
      <c r="N295" s="28">
        <v>1.5085411716090387E-2</v>
      </c>
      <c r="O295" s="28">
        <v>2.5349639121216822E-2</v>
      </c>
      <c r="P295" s="28">
        <v>1.5423959251518956E-2</v>
      </c>
      <c r="Q295" s="28">
        <v>9.7230692675406606E-3</v>
      </c>
      <c r="R295" s="28">
        <v>1.836152913340185E-2</v>
      </c>
      <c r="S295" s="28">
        <v>1.908293883099995E-2</v>
      </c>
      <c r="T295" s="28">
        <v>2.6606863645583158E-2</v>
      </c>
      <c r="U295" s="28">
        <v>2.8620607010459213E-2</v>
      </c>
      <c r="V295" s="28">
        <v>1.6468923987572191E-2</v>
      </c>
      <c r="W295" s="28">
        <v>3.3701660862854955E-2</v>
      </c>
      <c r="X295" s="28">
        <v>1.2004416573138785</v>
      </c>
      <c r="Y295" s="28">
        <v>8.2057642863461663E-2</v>
      </c>
      <c r="Z295" s="28">
        <v>7.5292132243761523E-2</v>
      </c>
      <c r="AA295" s="28">
        <v>1.4878977383598549E-2</v>
      </c>
      <c r="AB295" s="28">
        <v>7.9713485627284725E-2</v>
      </c>
      <c r="AC295" s="28">
        <v>1.7156871038893951E-2</v>
      </c>
      <c r="AD295" s="28">
        <v>3.1373860908812327E-2</v>
      </c>
      <c r="AE295" s="28">
        <v>1.4548700745758588E-2</v>
      </c>
      <c r="AF295" s="28">
        <v>2.4690839858185855E-2</v>
      </c>
      <c r="AG295" s="28">
        <v>1.9369747060532818E-2</v>
      </c>
      <c r="AH295" s="28">
        <v>5.9071873050445022E-3</v>
      </c>
      <c r="AI295" s="28">
        <v>4.1921286267749139E-3</v>
      </c>
      <c r="AJ295" s="28">
        <v>8.9550010825959047E-3</v>
      </c>
      <c r="AK295" s="28">
        <v>1.0374875737959414E-2</v>
      </c>
      <c r="AL295" s="28">
        <v>1.4641707252504207E-2</v>
      </c>
      <c r="AM295" s="28">
        <v>8.0017449771122191E-3</v>
      </c>
      <c r="AN295" s="28">
        <v>5.4013360139193028E-3</v>
      </c>
      <c r="AO295" s="28">
        <v>6.3242825685296223E-3</v>
      </c>
      <c r="AP295" s="28">
        <v>5.4680876315688501E-3</v>
      </c>
      <c r="AQ295" s="28">
        <v>6.2905051381967492E-3</v>
      </c>
      <c r="AR295" s="28">
        <v>7.7494171109898317E-3</v>
      </c>
      <c r="AS295" s="28">
        <v>4.2608932193028085E-3</v>
      </c>
      <c r="AT295" s="28">
        <v>2.2046194568817496E-3</v>
      </c>
      <c r="AU295" s="28">
        <v>2.7643159047487597E-3</v>
      </c>
      <c r="AV295" s="28">
        <v>2.937236936371059E-3</v>
      </c>
      <c r="AW295" s="28">
        <v>2.6546767014477774E-3</v>
      </c>
      <c r="AX295" s="28">
        <v>3.5931717939161399E-3</v>
      </c>
      <c r="AY295" s="28">
        <v>9.6334673342764639E-3</v>
      </c>
      <c r="AZ295" s="28">
        <v>6.1348960386274978E-3</v>
      </c>
      <c r="BA295" s="28">
        <v>5.2249238358370422E-3</v>
      </c>
      <c r="BB295" s="28">
        <v>6.4491915327508521E-3</v>
      </c>
      <c r="BC295" s="28">
        <v>1.0419103201877059E-2</v>
      </c>
      <c r="BD295" s="28">
        <v>1.4923756363163312E-3</v>
      </c>
      <c r="BE295" s="28">
        <v>7.7027349614658871E-3</v>
      </c>
      <c r="BF295" s="28">
        <v>6.6282904766908467E-3</v>
      </c>
      <c r="BG295" s="28">
        <v>3.9835620030738792E-3</v>
      </c>
      <c r="BH295" s="28">
        <v>1.9140491378985729E-3</v>
      </c>
      <c r="BI295" s="28">
        <v>3.6363395751437774E-3</v>
      </c>
      <c r="BJ295" s="28">
        <v>3.2399369637716303E-3</v>
      </c>
      <c r="BK295" s="28">
        <v>4.4761830616168842E-3</v>
      </c>
      <c r="BL295" s="28">
        <v>5.6731888229493467E-3</v>
      </c>
      <c r="BM295" s="28">
        <v>3.8642236506042562E-3</v>
      </c>
      <c r="BN295" s="28">
        <v>1.7286140167708158E-2</v>
      </c>
      <c r="BO295" s="28">
        <v>5.1535837145472423E-3</v>
      </c>
      <c r="BP295" s="28">
        <v>6.2920345264645615E-7</v>
      </c>
      <c r="BQ295" s="28"/>
      <c r="BS295" s="30">
        <f t="shared" si="54"/>
        <v>2.1127322689049302</v>
      </c>
    </row>
    <row r="296" spans="2:71" x14ac:dyDescent="0.35">
      <c r="D296" t="s">
        <v>17</v>
      </c>
      <c r="E296" t="str">
        <f t="shared" si="53"/>
        <v>ISIC 29</v>
      </c>
      <c r="F296" s="28">
        <v>6.0791026215356765E-3</v>
      </c>
      <c r="G296" s="28">
        <v>7.3642371726768113E-3</v>
      </c>
      <c r="H296" s="28">
        <v>4.5755869844505042E-3</v>
      </c>
      <c r="I296" s="28">
        <v>6.4724259468360379E-3</v>
      </c>
      <c r="J296" s="28">
        <v>5.2773081808500212E-3</v>
      </c>
      <c r="K296" s="28">
        <v>3.8544001707097103E-3</v>
      </c>
      <c r="L296" s="28">
        <v>7.1467333459363479E-3</v>
      </c>
      <c r="M296" s="28">
        <v>5.6946692009660124E-3</v>
      </c>
      <c r="N296" s="28">
        <v>3.8522263384858178E-3</v>
      </c>
      <c r="O296" s="28">
        <v>7.7182713514964817E-3</v>
      </c>
      <c r="P296" s="28">
        <v>7.7690380809268189E-3</v>
      </c>
      <c r="Q296" s="28">
        <v>3.3481441359905517E-3</v>
      </c>
      <c r="R296" s="28">
        <v>8.0339174536305531E-3</v>
      </c>
      <c r="S296" s="28">
        <v>1.0761087000281441E-2</v>
      </c>
      <c r="T296" s="28">
        <v>7.8485373358509417E-3</v>
      </c>
      <c r="U296" s="28">
        <v>9.7351463882512142E-3</v>
      </c>
      <c r="V296" s="28">
        <v>5.3584818062624856E-3</v>
      </c>
      <c r="W296" s="28">
        <v>1.8262004164819538E-2</v>
      </c>
      <c r="X296" s="28">
        <v>4.0914244186044495E-2</v>
      </c>
      <c r="Y296" s="28">
        <v>1.4100321324861342</v>
      </c>
      <c r="Z296" s="28">
        <v>2.1251789351322818E-2</v>
      </c>
      <c r="AA296" s="28">
        <v>6.4721712407483228E-3</v>
      </c>
      <c r="AB296" s="28">
        <v>2.5959175922236292E-2</v>
      </c>
      <c r="AC296" s="28">
        <v>5.0791767469772773E-3</v>
      </c>
      <c r="AD296" s="28">
        <v>5.5133439137295603E-3</v>
      </c>
      <c r="AE296" s="28">
        <v>1.2972066258145143E-2</v>
      </c>
      <c r="AF296" s="28">
        <v>7.0592348223436144E-3</v>
      </c>
      <c r="AG296" s="28">
        <v>8.0767215510733639E-2</v>
      </c>
      <c r="AH296" s="28">
        <v>4.8472161115746979E-3</v>
      </c>
      <c r="AI296" s="28">
        <v>2.8956751203296446E-3</v>
      </c>
      <c r="AJ296" s="28">
        <v>2.1846121195171202E-2</v>
      </c>
      <c r="AK296" s="28">
        <v>6.4045960922039071E-3</v>
      </c>
      <c r="AL296" s="28">
        <v>7.1699465159843134E-3</v>
      </c>
      <c r="AM296" s="28">
        <v>9.3928523083244304E-3</v>
      </c>
      <c r="AN296" s="28">
        <v>7.2341669187756174E-3</v>
      </c>
      <c r="AO296" s="28">
        <v>2.5397635105535157E-3</v>
      </c>
      <c r="AP296" s="28">
        <v>2.5384293881570187E-3</v>
      </c>
      <c r="AQ296" s="28">
        <v>3.6432401882410359E-3</v>
      </c>
      <c r="AR296" s="28">
        <v>3.0693592302274931E-3</v>
      </c>
      <c r="AS296" s="28">
        <v>2.1869958136562632E-3</v>
      </c>
      <c r="AT296" s="28">
        <v>1.24813736819593E-3</v>
      </c>
      <c r="AU296" s="28">
        <v>1.5010374607071202E-3</v>
      </c>
      <c r="AV296" s="28">
        <v>1.7274169327081144E-3</v>
      </c>
      <c r="AW296" s="28">
        <v>9.6778496068987744E-4</v>
      </c>
      <c r="AX296" s="28">
        <v>2.000526525249775E-3</v>
      </c>
      <c r="AY296" s="28">
        <v>2.6995129242532072E-3</v>
      </c>
      <c r="AZ296" s="28">
        <v>3.3237468700002023E-3</v>
      </c>
      <c r="BA296" s="28">
        <v>2.8689565117648148E-3</v>
      </c>
      <c r="BB296" s="28">
        <v>3.6496776173323081E-3</v>
      </c>
      <c r="BC296" s="28">
        <v>8.5020100752776096E-3</v>
      </c>
      <c r="BD296" s="28">
        <v>8.862728539727622E-4</v>
      </c>
      <c r="BE296" s="28">
        <v>4.6050573151435875E-3</v>
      </c>
      <c r="BF296" s="28">
        <v>3.1252065506801987E-3</v>
      </c>
      <c r="BG296" s="28">
        <v>2.3124169216023269E-3</v>
      </c>
      <c r="BH296" s="28">
        <v>1.1269171853081274E-3</v>
      </c>
      <c r="BI296" s="28">
        <v>1.6664427608394056E-3</v>
      </c>
      <c r="BJ296" s="28">
        <v>1.5930794136687005E-3</v>
      </c>
      <c r="BK296" s="28">
        <v>2.2854148105543697E-3</v>
      </c>
      <c r="BL296" s="28">
        <v>3.4930531391045351E-3</v>
      </c>
      <c r="BM296" s="28">
        <v>3.1152127266011334E-3</v>
      </c>
      <c r="BN296" s="28">
        <v>3.5200827440640733E-3</v>
      </c>
      <c r="BO296" s="28">
        <v>1.9907399469142151E-3</v>
      </c>
      <c r="BP296" s="28">
        <v>3.3509967869363541E-7</v>
      </c>
      <c r="BQ296" s="28"/>
      <c r="BS296" s="30">
        <f t="shared" si="54"/>
        <v>1.8771492692258831</v>
      </c>
    </row>
    <row r="297" spans="2:71" x14ac:dyDescent="0.35">
      <c r="D297" t="s">
        <v>18</v>
      </c>
      <c r="E297" t="str">
        <f t="shared" si="53"/>
        <v>ISIC 30</v>
      </c>
      <c r="F297" s="28">
        <v>2.0268932117314159E-3</v>
      </c>
      <c r="G297" s="28">
        <v>1.6848671270039159E-3</v>
      </c>
      <c r="H297" s="28">
        <v>2.2027072795635538E-2</v>
      </c>
      <c r="I297" s="28">
        <v>3.5047223793708464E-3</v>
      </c>
      <c r="J297" s="28">
        <v>2.0222709015574945E-3</v>
      </c>
      <c r="K297" s="28">
        <v>1.5800523196415222E-3</v>
      </c>
      <c r="L297" s="28">
        <v>2.3604248570212759E-3</v>
      </c>
      <c r="M297" s="28">
        <v>2.4895964806162128E-3</v>
      </c>
      <c r="N297" s="28">
        <v>1.872110914681093E-3</v>
      </c>
      <c r="O297" s="28">
        <v>3.1342174804354509E-3</v>
      </c>
      <c r="P297" s="28">
        <v>2.1773220186592853E-3</v>
      </c>
      <c r="Q297" s="28">
        <v>2.2035822648144836E-3</v>
      </c>
      <c r="R297" s="28">
        <v>2.6190383198819861E-3</v>
      </c>
      <c r="S297" s="28">
        <v>2.4442537021687411E-3</v>
      </c>
      <c r="T297" s="28">
        <v>3.1031567771535773E-3</v>
      </c>
      <c r="U297" s="28">
        <v>2.4870145648992511E-3</v>
      </c>
      <c r="V297" s="28">
        <v>2.1751966948275791E-3</v>
      </c>
      <c r="W297" s="28">
        <v>4.2686953613062222E-3</v>
      </c>
      <c r="X297" s="28">
        <v>2.8854605236647091E-3</v>
      </c>
      <c r="Y297" s="28">
        <v>4.1122385504461859E-3</v>
      </c>
      <c r="Z297" s="28">
        <v>1.328462759771782</v>
      </c>
      <c r="AA297" s="28">
        <v>4.8246174055430286E-3</v>
      </c>
      <c r="AB297" s="28">
        <v>3.8595508003693983E-2</v>
      </c>
      <c r="AC297" s="28">
        <v>2.560435444804548E-3</v>
      </c>
      <c r="AD297" s="28">
        <v>1.679989884046443E-3</v>
      </c>
      <c r="AE297" s="28">
        <v>1.9276933669789803E-3</v>
      </c>
      <c r="AF297" s="28">
        <v>1.9620421122471155E-3</v>
      </c>
      <c r="AG297" s="28">
        <v>2.9836547336325944E-3</v>
      </c>
      <c r="AH297" s="28">
        <v>2.0703567993213255E-3</v>
      </c>
      <c r="AI297" s="28">
        <v>1.0585859075226576E-3</v>
      </c>
      <c r="AJ297" s="28">
        <v>7.8036614902858266E-3</v>
      </c>
      <c r="AK297" s="28">
        <v>8.3824681596212404E-3</v>
      </c>
      <c r="AL297" s="28">
        <v>3.1971449955130009E-2</v>
      </c>
      <c r="AM297" s="28">
        <v>3.3278336899380326E-3</v>
      </c>
      <c r="AN297" s="28">
        <v>1.6359152861998374E-3</v>
      </c>
      <c r="AO297" s="28">
        <v>1.248171377898178E-3</v>
      </c>
      <c r="AP297" s="28">
        <v>1.2687235127140626E-3</v>
      </c>
      <c r="AQ297" s="28">
        <v>1.6087860034488823E-3</v>
      </c>
      <c r="AR297" s="28">
        <v>1.4562060477475557E-3</v>
      </c>
      <c r="AS297" s="28">
        <v>1.9139597970280924E-3</v>
      </c>
      <c r="AT297" s="28">
        <v>6.850697007464143E-4</v>
      </c>
      <c r="AU297" s="28">
        <v>8.6977936167439854E-4</v>
      </c>
      <c r="AV297" s="28">
        <v>1.0241163606360217E-3</v>
      </c>
      <c r="AW297" s="28">
        <v>4.4266263722549939E-4</v>
      </c>
      <c r="AX297" s="28">
        <v>9.2742038577428132E-4</v>
      </c>
      <c r="AY297" s="28">
        <v>1.7896746889841638E-3</v>
      </c>
      <c r="AZ297" s="28">
        <v>1.7287601911511628E-3</v>
      </c>
      <c r="BA297" s="28">
        <v>1.2267526389609373E-3</v>
      </c>
      <c r="BB297" s="28">
        <v>2.5250931120033245E-3</v>
      </c>
      <c r="BC297" s="28">
        <v>1.1365282538119416E-2</v>
      </c>
      <c r="BD297" s="28">
        <v>3.339055140455706E-4</v>
      </c>
      <c r="BE297" s="28">
        <v>4.586773130388873E-3</v>
      </c>
      <c r="BF297" s="28">
        <v>1.8031762636153436E-3</v>
      </c>
      <c r="BG297" s="28">
        <v>8.323675604629887E-3</v>
      </c>
      <c r="BH297" s="28">
        <v>5.4167126315896117E-4</v>
      </c>
      <c r="BI297" s="28">
        <v>1.0191757565709259E-3</v>
      </c>
      <c r="BJ297" s="28">
        <v>7.4930710503530592E-4</v>
      </c>
      <c r="BK297" s="28">
        <v>1.1327882730325515E-3</v>
      </c>
      <c r="BL297" s="28">
        <v>2.4941131428723659E-3</v>
      </c>
      <c r="BM297" s="28">
        <v>1.194955371687459E-3</v>
      </c>
      <c r="BN297" s="28">
        <v>2.3959360797055854E-3</v>
      </c>
      <c r="BO297" s="28">
        <v>1.7681355940162618E-3</v>
      </c>
      <c r="BP297" s="28">
        <v>8.0517180961286452E-8</v>
      </c>
      <c r="BQ297" s="28"/>
      <c r="BS297" s="30">
        <f t="shared" si="54"/>
        <v>1.5668493112263164</v>
      </c>
    </row>
    <row r="298" spans="2:71" x14ac:dyDescent="0.35">
      <c r="D298" s="21" t="s">
        <v>19</v>
      </c>
      <c r="E298" s="21" t="str">
        <f t="shared" si="53"/>
        <v>ISIC 31-32</v>
      </c>
      <c r="F298" s="28">
        <v>1.8035891390716131E-3</v>
      </c>
      <c r="G298" s="28">
        <v>1.6254231022094013E-3</v>
      </c>
      <c r="H298" s="28">
        <v>3.3314641641145064E-3</v>
      </c>
      <c r="I298" s="28">
        <v>1.9609125394276076E-3</v>
      </c>
      <c r="J298" s="28">
        <v>2.5217395124589115E-3</v>
      </c>
      <c r="K298" s="28">
        <v>5.1484690156210627E-3</v>
      </c>
      <c r="L298" s="28">
        <v>7.2540961013078621E-3</v>
      </c>
      <c r="M298" s="28">
        <v>2.6312210500398945E-3</v>
      </c>
      <c r="N298" s="28">
        <v>2.6943837571799935E-3</v>
      </c>
      <c r="O298" s="28">
        <v>2.2986015270184072E-3</v>
      </c>
      <c r="P298" s="28">
        <v>3.1360665333250498E-3</v>
      </c>
      <c r="Q298" s="28">
        <v>5.8249652723203638E-3</v>
      </c>
      <c r="R298" s="28">
        <v>3.0825755520266554E-3</v>
      </c>
      <c r="S298" s="28">
        <v>2.8804120955961423E-3</v>
      </c>
      <c r="T298" s="28">
        <v>3.0377329195302792E-3</v>
      </c>
      <c r="U298" s="28">
        <v>2.908434126002498E-3</v>
      </c>
      <c r="V298" s="28">
        <v>1.0015300503447275E-2</v>
      </c>
      <c r="W298" s="28">
        <v>3.7027315061645451E-3</v>
      </c>
      <c r="X298" s="28">
        <v>3.0540741169091524E-3</v>
      </c>
      <c r="Y298" s="28">
        <v>5.0053420961179889E-3</v>
      </c>
      <c r="Z298" s="28">
        <v>5.4226799641426768E-3</v>
      </c>
      <c r="AA298" s="28">
        <v>1.0981368303493977</v>
      </c>
      <c r="AB298" s="28">
        <v>7.9468119716413887E-3</v>
      </c>
      <c r="AC298" s="28">
        <v>2.0285964960352339E-3</v>
      </c>
      <c r="AD298" s="28">
        <v>2.1293892041830617E-3</v>
      </c>
      <c r="AE298" s="28">
        <v>2.5292919738547919E-3</v>
      </c>
      <c r="AF298" s="28">
        <v>5.4632634674977023E-3</v>
      </c>
      <c r="AG298" s="28">
        <v>1.9946963778336318E-3</v>
      </c>
      <c r="AH298" s="28">
        <v>2.2987476826411852E-3</v>
      </c>
      <c r="AI298" s="28">
        <v>2.0768305312633714E-3</v>
      </c>
      <c r="AJ298" s="28">
        <v>1.8675983623334122E-3</v>
      </c>
      <c r="AK298" s="28">
        <v>2.7229462025112404E-3</v>
      </c>
      <c r="AL298" s="28">
        <v>2.7559237157377655E-3</v>
      </c>
      <c r="AM298" s="28">
        <v>2.0192999894285187E-3</v>
      </c>
      <c r="AN298" s="28">
        <v>1.3093575655682291E-3</v>
      </c>
      <c r="AO298" s="28">
        <v>3.2948789407916063E-3</v>
      </c>
      <c r="AP298" s="28">
        <v>2.7430230014044562E-3</v>
      </c>
      <c r="AQ298" s="28">
        <v>5.1907358298389269E-3</v>
      </c>
      <c r="AR298" s="28">
        <v>2.8586840473888804E-3</v>
      </c>
      <c r="AS298" s="28">
        <v>1.9097637719072366E-3</v>
      </c>
      <c r="AT298" s="28">
        <v>1.3391801073027395E-3</v>
      </c>
      <c r="AU298" s="28">
        <v>1.7470392335997753E-3</v>
      </c>
      <c r="AV298" s="28">
        <v>1.9053448337440907E-3</v>
      </c>
      <c r="AW298" s="28">
        <v>1.1075750360744151E-3</v>
      </c>
      <c r="AX298" s="28">
        <v>1.7139476219957478E-3</v>
      </c>
      <c r="AY298" s="28">
        <v>2.9058166561204478E-3</v>
      </c>
      <c r="AZ298" s="28">
        <v>2.8652271437730301E-3</v>
      </c>
      <c r="BA298" s="28">
        <v>4.5749318486453848E-3</v>
      </c>
      <c r="BB298" s="28">
        <v>5.5808016533334392E-3</v>
      </c>
      <c r="BC298" s="28">
        <v>2.479108863066922E-3</v>
      </c>
      <c r="BD298" s="28">
        <v>7.1425758951302069E-4</v>
      </c>
      <c r="BE298" s="28">
        <v>3.4398477915260645E-3</v>
      </c>
      <c r="BF298" s="28">
        <v>3.1882422648909256E-3</v>
      </c>
      <c r="BG298" s="28">
        <v>1.9699940512399841E-3</v>
      </c>
      <c r="BH298" s="28">
        <v>1.9283333835829878E-3</v>
      </c>
      <c r="BI298" s="28">
        <v>2.2863034868876836E-2</v>
      </c>
      <c r="BJ298" s="28">
        <v>4.0771477992677429E-3</v>
      </c>
      <c r="BK298" s="28">
        <v>8.0191026658089515E-3</v>
      </c>
      <c r="BL298" s="28">
        <v>1.0439408764712088E-2</v>
      </c>
      <c r="BM298" s="28">
        <v>4.3989799327874713E-3</v>
      </c>
      <c r="BN298" s="28">
        <v>1.0766347910454173E-2</v>
      </c>
      <c r="BO298" s="28">
        <v>2.7751517496674713E-3</v>
      </c>
      <c r="BP298" s="28">
        <v>7.1823110426218862E-8</v>
      </c>
      <c r="BQ298" s="28"/>
      <c r="BS298" s="30">
        <f t="shared" si="54"/>
        <v>1.331415777668385</v>
      </c>
    </row>
    <row r="299" spans="2:71" x14ac:dyDescent="0.35">
      <c r="D299" s="21" t="s">
        <v>19</v>
      </c>
      <c r="E299" s="21" t="str">
        <f t="shared" si="53"/>
        <v>ISIC 33</v>
      </c>
      <c r="F299" s="28">
        <v>3.1154039997402575E-2</v>
      </c>
      <c r="G299" s="28">
        <v>1.6581826014821919E-2</v>
      </c>
      <c r="H299" s="28">
        <v>3.4875049445996398E-2</v>
      </c>
      <c r="I299" s="28">
        <v>4.5901757402559987E-2</v>
      </c>
      <c r="J299" s="28">
        <v>2.0340017695532144E-2</v>
      </c>
      <c r="K299" s="28">
        <v>1.6093105675795919E-2</v>
      </c>
      <c r="L299" s="28">
        <v>2.5073521515742735E-2</v>
      </c>
      <c r="M299" s="28">
        <v>3.1623635567606979E-2</v>
      </c>
      <c r="N299" s="28">
        <v>2.0246118048047559E-2</v>
      </c>
      <c r="O299" s="28">
        <v>3.7074631457025553E-2</v>
      </c>
      <c r="P299" s="28">
        <v>2.4047507182115121E-2</v>
      </c>
      <c r="Q299" s="28">
        <v>9.9882717038170098E-3</v>
      </c>
      <c r="R299" s="28">
        <v>1.8512338849420704E-2</v>
      </c>
      <c r="S299" s="28">
        <v>2.7040215321141588E-2</v>
      </c>
      <c r="T299" s="28">
        <v>4.0887796651296777E-2</v>
      </c>
      <c r="U299" s="28">
        <v>2.7356122451305694E-2</v>
      </c>
      <c r="V299" s="28">
        <v>1.3540195427646413E-2</v>
      </c>
      <c r="W299" s="28">
        <v>2.5077982368183763E-2</v>
      </c>
      <c r="X299" s="28">
        <v>2.8907691242037039E-2</v>
      </c>
      <c r="Y299" s="28">
        <v>2.8959460343985638E-2</v>
      </c>
      <c r="Z299" s="28">
        <v>8.0581914182006331E-2</v>
      </c>
      <c r="AA299" s="28">
        <v>1.6522389327176767E-2</v>
      </c>
      <c r="AB299" s="28">
        <v>1.0859324464838889</v>
      </c>
      <c r="AC299" s="28">
        <v>2.8345628176683228E-2</v>
      </c>
      <c r="AD299" s="28">
        <v>2.3078401050637777E-2</v>
      </c>
      <c r="AE299" s="28">
        <v>2.0304953904033477E-2</v>
      </c>
      <c r="AF299" s="28">
        <v>1.816246346094557E-2</v>
      </c>
      <c r="AG299" s="28">
        <v>1.2217945228053122E-2</v>
      </c>
      <c r="AH299" s="28">
        <v>1.0372935979815276E-2</v>
      </c>
      <c r="AI299" s="28">
        <v>6.8738192780948698E-3</v>
      </c>
      <c r="AJ299" s="28">
        <v>1.9990765200990048E-2</v>
      </c>
      <c r="AK299" s="28">
        <v>3.5340824921299356E-2</v>
      </c>
      <c r="AL299" s="28">
        <v>6.4523470881099443E-2</v>
      </c>
      <c r="AM299" s="28">
        <v>1.5455994861331304E-2</v>
      </c>
      <c r="AN299" s="28">
        <v>9.6831513589560273E-3</v>
      </c>
      <c r="AO299" s="28">
        <v>1.0016291392746329E-2</v>
      </c>
      <c r="AP299" s="28">
        <v>9.0189221744016671E-3</v>
      </c>
      <c r="AQ299" s="28">
        <v>8.9236619180953977E-3</v>
      </c>
      <c r="AR299" s="28">
        <v>1.6454788874998912E-2</v>
      </c>
      <c r="AS299" s="28">
        <v>6.4794220807526566E-3</v>
      </c>
      <c r="AT299" s="28">
        <v>3.5115973726084311E-3</v>
      </c>
      <c r="AU299" s="28">
        <v>4.501741175905901E-3</v>
      </c>
      <c r="AV299" s="28">
        <v>5.2529558776952933E-3</v>
      </c>
      <c r="AW299" s="28">
        <v>5.8724933901985075E-3</v>
      </c>
      <c r="AX299" s="28">
        <v>5.5970084275045644E-3</v>
      </c>
      <c r="AY299" s="28">
        <v>8.177470748367251E-3</v>
      </c>
      <c r="AZ299" s="28">
        <v>8.9120360798267198E-3</v>
      </c>
      <c r="BA299" s="28">
        <v>7.6193348077817687E-3</v>
      </c>
      <c r="BB299" s="28">
        <v>9.9694111159940538E-3</v>
      </c>
      <c r="BC299" s="28">
        <v>1.1979876243862222E-2</v>
      </c>
      <c r="BD299" s="28">
        <v>2.533428374200578E-3</v>
      </c>
      <c r="BE299" s="28">
        <v>1.6033004417028998E-2</v>
      </c>
      <c r="BF299" s="28">
        <v>1.0154953326176098E-2</v>
      </c>
      <c r="BG299" s="28">
        <v>9.1777026076583328E-3</v>
      </c>
      <c r="BH299" s="28">
        <v>3.1586988778856072E-3</v>
      </c>
      <c r="BI299" s="28">
        <v>7.8341237535722724E-3</v>
      </c>
      <c r="BJ299" s="28">
        <v>4.8453299727367668E-3</v>
      </c>
      <c r="BK299" s="28">
        <v>7.3131263745208593E-3</v>
      </c>
      <c r="BL299" s="28">
        <v>1.1636265560912131E-2</v>
      </c>
      <c r="BM299" s="28">
        <v>5.8479379257767037E-3</v>
      </c>
      <c r="BN299" s="28">
        <v>1.0083506218508139E-2</v>
      </c>
      <c r="BO299" s="28">
        <v>6.6629323091987602E-3</v>
      </c>
      <c r="BP299" s="28">
        <v>5.0569091551177398E-7</v>
      </c>
      <c r="BQ299" s="28"/>
      <c r="BS299" s="30">
        <f t="shared" si="54"/>
        <v>2.188236915746324</v>
      </c>
    </row>
    <row r="300" spans="2:71" x14ac:dyDescent="0.35">
      <c r="B300" s="4" t="s">
        <v>98</v>
      </c>
      <c r="C300" s="4" t="s">
        <v>97</v>
      </c>
      <c r="D300" s="4" t="s">
        <v>114</v>
      </c>
      <c r="E300" s="4" t="str">
        <f t="shared" si="53"/>
        <v>ISIC 35</v>
      </c>
      <c r="F300" s="28">
        <v>4.8644500872207584E-2</v>
      </c>
      <c r="G300" s="28">
        <v>1.6617632945279133E-2</v>
      </c>
      <c r="H300" s="28">
        <v>4.9441268655006837E-2</v>
      </c>
      <c r="I300" s="28">
        <v>8.6413176197085897E-2</v>
      </c>
      <c r="J300" s="28">
        <v>5.4656725346639651E-2</v>
      </c>
      <c r="K300" s="28">
        <v>4.7496621419123426E-2</v>
      </c>
      <c r="L300" s="28">
        <v>6.1142251193957789E-2</v>
      </c>
      <c r="M300" s="28">
        <v>0.10925121448012731</v>
      </c>
      <c r="N300" s="28">
        <v>5.4303422927771308E-2</v>
      </c>
      <c r="O300" s="28">
        <v>8.4852032340783867E-2</v>
      </c>
      <c r="P300" s="28">
        <v>8.9862235177692942E-2</v>
      </c>
      <c r="Q300" s="28">
        <v>2.8716122312796178E-2</v>
      </c>
      <c r="R300" s="28">
        <v>6.8137951192520529E-2</v>
      </c>
      <c r="S300" s="28">
        <v>0.10686370506996407</v>
      </c>
      <c r="T300" s="28">
        <v>0.13987368491184476</v>
      </c>
      <c r="U300" s="28">
        <v>5.9262637483642522E-2</v>
      </c>
      <c r="V300" s="28">
        <v>2.6354861514299711E-2</v>
      </c>
      <c r="W300" s="28">
        <v>4.510799620695026E-2</v>
      </c>
      <c r="X300" s="28">
        <v>4.288968920259998E-2</v>
      </c>
      <c r="Y300" s="28">
        <v>4.475680776024385E-2</v>
      </c>
      <c r="Z300" s="28">
        <v>3.5862180296539148E-2</v>
      </c>
      <c r="AA300" s="28">
        <v>4.0290307248819608E-2</v>
      </c>
      <c r="AB300" s="28">
        <v>3.6613384623933286E-2</v>
      </c>
      <c r="AC300" s="28">
        <v>1.4215946743582664</v>
      </c>
      <c r="AD300" s="28">
        <v>9.1028797168754172E-2</v>
      </c>
      <c r="AE300" s="28">
        <v>3.9585075413175075E-2</v>
      </c>
      <c r="AF300" s="28">
        <v>3.289724362118987E-2</v>
      </c>
      <c r="AG300" s="28">
        <v>2.6100035888635305E-2</v>
      </c>
      <c r="AH300" s="28">
        <v>2.3899931399130478E-2</v>
      </c>
      <c r="AI300" s="28">
        <v>3.5336499260113709E-2</v>
      </c>
      <c r="AJ300" s="28">
        <v>4.0861283141736614E-2</v>
      </c>
      <c r="AK300" s="28">
        <v>2.7676390233724722E-2</v>
      </c>
      <c r="AL300" s="28">
        <v>3.350322948256497E-2</v>
      </c>
      <c r="AM300" s="28">
        <v>3.2128050062095362E-2</v>
      </c>
      <c r="AN300" s="28">
        <v>2.7277755448599401E-2</v>
      </c>
      <c r="AO300" s="28">
        <v>4.1485036458657705E-2</v>
      </c>
      <c r="AP300" s="28">
        <v>2.1711357132578116E-2</v>
      </c>
      <c r="AQ300" s="28">
        <v>4.2448577275747301E-2</v>
      </c>
      <c r="AR300" s="28">
        <v>3.3960863856847462E-2</v>
      </c>
      <c r="AS300" s="28">
        <v>1.4251972797767104E-2</v>
      </c>
      <c r="AT300" s="28">
        <v>1.1568490886926835E-2</v>
      </c>
      <c r="AU300" s="28">
        <v>1.4151841497106864E-2</v>
      </c>
      <c r="AV300" s="28">
        <v>1.3710155317457845E-2</v>
      </c>
      <c r="AW300" s="28">
        <v>1.2771862616117935E-2</v>
      </c>
      <c r="AX300" s="28">
        <v>1.5903666049527043E-2</v>
      </c>
      <c r="AY300" s="28">
        <v>1.8018992544905063E-2</v>
      </c>
      <c r="AZ300" s="28">
        <v>2.2182035234311386E-2</v>
      </c>
      <c r="BA300" s="28">
        <v>2.3676915746883586E-2</v>
      </c>
      <c r="BB300" s="28">
        <v>3.3262805179245118E-2</v>
      </c>
      <c r="BC300" s="28">
        <v>1.297828239921388E-2</v>
      </c>
      <c r="BD300" s="28">
        <v>7.2667233004675902E-3</v>
      </c>
      <c r="BE300" s="28">
        <v>2.8130498200943033E-2</v>
      </c>
      <c r="BF300" s="28">
        <v>2.1986110139630942E-2</v>
      </c>
      <c r="BG300" s="28">
        <v>2.0778634569320754E-2</v>
      </c>
      <c r="BH300" s="28">
        <v>1.7564876230994047E-2</v>
      </c>
      <c r="BI300" s="28">
        <v>2.2223135851256608E-2</v>
      </c>
      <c r="BJ300" s="28">
        <v>2.0587392811283623E-2</v>
      </c>
      <c r="BK300" s="28">
        <v>2.7685281870632128E-2</v>
      </c>
      <c r="BL300" s="28">
        <v>3.894102345367615E-2</v>
      </c>
      <c r="BM300" s="28">
        <v>2.3336345910908017E-2</v>
      </c>
      <c r="BN300" s="28">
        <v>2.4033394597785761E-2</v>
      </c>
      <c r="BO300" s="28">
        <v>4.71736872119638E-2</v>
      </c>
      <c r="BP300" s="28">
        <v>1.6033448970801881E-6</v>
      </c>
      <c r="BQ300" s="28"/>
      <c r="BS300" s="30">
        <f t="shared" si="54"/>
        <v>3.8410909373448678</v>
      </c>
    </row>
    <row r="301" spans="2:71" x14ac:dyDescent="0.35">
      <c r="D301" s="21" t="s">
        <v>96</v>
      </c>
      <c r="E301" s="21" t="str">
        <f t="shared" si="53"/>
        <v>ISIC 36</v>
      </c>
      <c r="F301" s="28">
        <v>6.3502755091096354E-3</v>
      </c>
      <c r="G301" s="28">
        <v>1.1481915375805088E-3</v>
      </c>
      <c r="H301" s="28">
        <v>4.900695912802352E-3</v>
      </c>
      <c r="I301" s="28">
        <v>2.2897385834499853E-3</v>
      </c>
      <c r="J301" s="28">
        <v>4.3229450665171823E-3</v>
      </c>
      <c r="K301" s="28">
        <v>2.2154869587946622E-3</v>
      </c>
      <c r="L301" s="28">
        <v>1.7653999342918411E-3</v>
      </c>
      <c r="M301" s="28">
        <v>3.1424716296059646E-3</v>
      </c>
      <c r="N301" s="28">
        <v>2.1251110943862647E-3</v>
      </c>
      <c r="O301" s="28">
        <v>2.6705734751409959E-3</v>
      </c>
      <c r="P301" s="28">
        <v>3.1249943212075131E-3</v>
      </c>
      <c r="Q301" s="28">
        <v>1.4416303075920889E-3</v>
      </c>
      <c r="R301" s="28">
        <v>2.3974092576768266E-3</v>
      </c>
      <c r="S301" s="28">
        <v>2.6693787045268011E-3</v>
      </c>
      <c r="T301" s="28">
        <v>3.7212722358534655E-3</v>
      </c>
      <c r="U301" s="28">
        <v>2.3103025112936344E-3</v>
      </c>
      <c r="V301" s="28">
        <v>1.3336009524829869E-3</v>
      </c>
      <c r="W301" s="28">
        <v>1.7714799839807717E-3</v>
      </c>
      <c r="X301" s="28">
        <v>1.721467006611413E-3</v>
      </c>
      <c r="Y301" s="28">
        <v>1.7411612764683783E-3</v>
      </c>
      <c r="Z301" s="28">
        <v>1.714747351939288E-3</v>
      </c>
      <c r="AA301" s="28">
        <v>1.6232320857466234E-3</v>
      </c>
      <c r="AB301" s="28">
        <v>1.5403802139286619E-3</v>
      </c>
      <c r="AC301" s="28">
        <v>2.8375193849299787E-3</v>
      </c>
      <c r="AD301" s="28">
        <v>1.0520304219876779</v>
      </c>
      <c r="AE301" s="28">
        <v>4.3400748698879067E-3</v>
      </c>
      <c r="AF301" s="28">
        <v>1.6662741447692597E-3</v>
      </c>
      <c r="AG301" s="28">
        <v>1.3477813626040802E-3</v>
      </c>
      <c r="AH301" s="28">
        <v>1.3756182703063898E-3</v>
      </c>
      <c r="AI301" s="28">
        <v>1.6991602057907116E-3</v>
      </c>
      <c r="AJ301" s="28">
        <v>1.3135967413306956E-3</v>
      </c>
      <c r="AK301" s="28">
        <v>1.4901873533244756E-3</v>
      </c>
      <c r="AL301" s="28">
        <v>1.4554526722264064E-3</v>
      </c>
      <c r="AM301" s="28">
        <v>1.5493018788181395E-3</v>
      </c>
      <c r="AN301" s="28">
        <v>1.3871338305069764E-3</v>
      </c>
      <c r="AO301" s="28">
        <v>4.0759170532978489E-3</v>
      </c>
      <c r="AP301" s="28">
        <v>1.2444365578448222E-3</v>
      </c>
      <c r="AQ301" s="28">
        <v>4.2849330838058306E-3</v>
      </c>
      <c r="AR301" s="28">
        <v>3.011594100362175E-3</v>
      </c>
      <c r="AS301" s="28">
        <v>8.9081613438208836E-4</v>
      </c>
      <c r="AT301" s="28">
        <v>8.3425023955240149E-4</v>
      </c>
      <c r="AU301" s="28">
        <v>1.1635428274172305E-3</v>
      </c>
      <c r="AV301" s="28">
        <v>1.5030654354671574E-3</v>
      </c>
      <c r="AW301" s="28">
        <v>1.7175759177414107E-3</v>
      </c>
      <c r="AX301" s="28">
        <v>9.9578044041179247E-4</v>
      </c>
      <c r="AY301" s="28">
        <v>1.167509864063634E-3</v>
      </c>
      <c r="AZ301" s="28">
        <v>1.9354156636231161E-3</v>
      </c>
      <c r="BA301" s="28">
        <v>1.4490709889080468E-3</v>
      </c>
      <c r="BB301" s="28">
        <v>1.2970987196415456E-3</v>
      </c>
      <c r="BC301" s="28">
        <v>9.2900916229359377E-4</v>
      </c>
      <c r="BD301" s="28">
        <v>3.4770039395754453E-4</v>
      </c>
      <c r="BE301" s="28">
        <v>2.0850063537046722E-3</v>
      </c>
      <c r="BF301" s="28">
        <v>1.4998642090746264E-3</v>
      </c>
      <c r="BG301" s="28">
        <v>2.3317406196547322E-3</v>
      </c>
      <c r="BH301" s="28">
        <v>2.2343289751159652E-3</v>
      </c>
      <c r="BI301" s="28">
        <v>2.2070630492965304E-3</v>
      </c>
      <c r="BJ301" s="28">
        <v>2.3130670140525558E-3</v>
      </c>
      <c r="BK301" s="28">
        <v>2.4973454056315294E-3</v>
      </c>
      <c r="BL301" s="28">
        <v>5.1476280171460134E-3</v>
      </c>
      <c r="BM301" s="28">
        <v>2.5782645923467891E-3</v>
      </c>
      <c r="BN301" s="28">
        <v>1.2292657588993941E-3</v>
      </c>
      <c r="BO301" s="28">
        <v>3.4274602011937884E-3</v>
      </c>
      <c r="BP301" s="28">
        <v>4.1414654748949403E-8</v>
      </c>
      <c r="BQ301" s="28"/>
      <c r="BS301" s="30">
        <f t="shared" si="54"/>
        <v>1.1849332608067022</v>
      </c>
    </row>
    <row r="302" spans="2:71" x14ac:dyDescent="0.35">
      <c r="D302" s="21" t="s">
        <v>96</v>
      </c>
      <c r="E302" s="21" t="str">
        <f t="shared" si="53"/>
        <v>ISIC 37-39</v>
      </c>
      <c r="F302" s="28">
        <v>1.3921664721894697E-2</v>
      </c>
      <c r="G302" s="28">
        <v>5.6383604879410593E-3</v>
      </c>
      <c r="H302" s="28">
        <v>1.0090327122577984E-2</v>
      </c>
      <c r="I302" s="28">
        <v>1.7924912862605034E-2</v>
      </c>
      <c r="J302" s="28">
        <v>1.8120788632644609E-2</v>
      </c>
      <c r="K302" s="28">
        <v>1.9444673572691085E-2</v>
      </c>
      <c r="L302" s="28">
        <v>2.2416913115253408E-2</v>
      </c>
      <c r="M302" s="28">
        <v>5.8128252110047671E-2</v>
      </c>
      <c r="N302" s="28">
        <v>1.9885199677619439E-2</v>
      </c>
      <c r="O302" s="28">
        <v>2.0537471121494989E-2</v>
      </c>
      <c r="P302" s="28">
        <v>2.3142448414794171E-2</v>
      </c>
      <c r="Q302" s="28">
        <v>1.0652977832828403E-2</v>
      </c>
      <c r="R302" s="28">
        <v>3.4159281713476139E-2</v>
      </c>
      <c r="S302" s="28">
        <v>2.6765694342607463E-2</v>
      </c>
      <c r="T302" s="28">
        <v>0.14733347181053871</v>
      </c>
      <c r="U302" s="28">
        <v>5.0947902269839494E-2</v>
      </c>
      <c r="V302" s="28">
        <v>1.04732093949395E-2</v>
      </c>
      <c r="W302" s="28">
        <v>2.5817423941085223E-2</v>
      </c>
      <c r="X302" s="28">
        <v>2.4676963946337494E-2</v>
      </c>
      <c r="Y302" s="28">
        <v>2.3648959753803253E-2</v>
      </c>
      <c r="Z302" s="28">
        <v>2.2150960253404024E-2</v>
      </c>
      <c r="AA302" s="28">
        <v>1.8341933271667634E-2</v>
      </c>
      <c r="AB302" s="28">
        <v>1.9600677343369503E-2</v>
      </c>
      <c r="AC302" s="28">
        <v>1.4915370985502439E-2</v>
      </c>
      <c r="AD302" s="28">
        <v>6.8572478327118006E-2</v>
      </c>
      <c r="AE302" s="28">
        <v>1.249002144405319</v>
      </c>
      <c r="AF302" s="28">
        <v>1.8260282140680404E-2</v>
      </c>
      <c r="AG302" s="28">
        <v>9.9550241852497407E-3</v>
      </c>
      <c r="AH302" s="28">
        <v>8.3687681791177089E-3</v>
      </c>
      <c r="AI302" s="28">
        <v>8.9111084419513115E-3</v>
      </c>
      <c r="AJ302" s="28">
        <v>7.2682863387454055E-3</v>
      </c>
      <c r="AK302" s="28">
        <v>9.7438523414132075E-3</v>
      </c>
      <c r="AL302" s="28">
        <v>1.0643696707016414E-2</v>
      </c>
      <c r="AM302" s="28">
        <v>7.3741282980254478E-3</v>
      </c>
      <c r="AN302" s="28">
        <v>7.5873028935133004E-3</v>
      </c>
      <c r="AO302" s="28">
        <v>1.3189177598214452E-2</v>
      </c>
      <c r="AP302" s="28">
        <v>9.4093564160516868E-3</v>
      </c>
      <c r="AQ302" s="28">
        <v>9.562496735753127E-3</v>
      </c>
      <c r="AR302" s="28">
        <v>8.107991660370583E-3</v>
      </c>
      <c r="AS302" s="28">
        <v>6.3186752901889633E-3</v>
      </c>
      <c r="AT302" s="28">
        <v>3.6540141758897812E-3</v>
      </c>
      <c r="AU302" s="28">
        <v>5.0988803827857363E-3</v>
      </c>
      <c r="AV302" s="28">
        <v>5.1376695306306012E-3</v>
      </c>
      <c r="AW302" s="28">
        <v>8.0651100280451533E-3</v>
      </c>
      <c r="AX302" s="28">
        <v>6.7577177460773664E-3</v>
      </c>
      <c r="AY302" s="28">
        <v>8.7406830473742304E-3</v>
      </c>
      <c r="AZ302" s="28">
        <v>8.3701953103844044E-3</v>
      </c>
      <c r="BA302" s="28">
        <v>1.0024912973174954E-2</v>
      </c>
      <c r="BB302" s="28">
        <v>1.154016176381947E-2</v>
      </c>
      <c r="BC302" s="28">
        <v>6.8786671121276672E-3</v>
      </c>
      <c r="BD302" s="28">
        <v>2.2185768637402502E-3</v>
      </c>
      <c r="BE302" s="28">
        <v>1.0269300649681404E-2</v>
      </c>
      <c r="BF302" s="28">
        <v>1.3353353786839557E-2</v>
      </c>
      <c r="BG302" s="28">
        <v>2.0089757931757209E-2</v>
      </c>
      <c r="BH302" s="28">
        <v>4.0846951645791873E-3</v>
      </c>
      <c r="BI302" s="28">
        <v>7.1458405156509695E-3</v>
      </c>
      <c r="BJ302" s="28">
        <v>6.4522272207998841E-3</v>
      </c>
      <c r="BK302" s="28">
        <v>7.8185743819324041E-3</v>
      </c>
      <c r="BL302" s="28">
        <v>1.0674711002466551E-2</v>
      </c>
      <c r="BM302" s="28">
        <v>6.7130257217701498E-3</v>
      </c>
      <c r="BN302" s="28">
        <v>9.0054807248507469E-3</v>
      </c>
      <c r="BO302" s="28">
        <v>9.7191091000973073E-3</v>
      </c>
      <c r="BP302" s="28">
        <v>5.1746220952935519E-7</v>
      </c>
      <c r="BQ302" s="28"/>
      <c r="BS302" s="30">
        <f t="shared" si="54"/>
        <v>2.2928237912543765</v>
      </c>
    </row>
    <row r="303" spans="2:71" x14ac:dyDescent="0.35">
      <c r="D303" t="s">
        <v>20</v>
      </c>
      <c r="E303" t="str">
        <f t="shared" si="53"/>
        <v>ISIC 41-43</v>
      </c>
      <c r="F303" s="28">
        <v>2.508992428142387E-2</v>
      </c>
      <c r="G303" s="28">
        <v>2.1782184301963971E-2</v>
      </c>
      <c r="H303" s="28">
        <v>2.1554462367486853E-2</v>
      </c>
      <c r="I303" s="28">
        <v>3.4845634824418735E-2</v>
      </c>
      <c r="J303" s="28">
        <v>2.3369984742518637E-2</v>
      </c>
      <c r="K303" s="28">
        <v>2.0538031547257772E-2</v>
      </c>
      <c r="L303" s="28">
        <v>2.6855998752580282E-2</v>
      </c>
      <c r="M303" s="28">
        <v>2.8301825749104875E-2</v>
      </c>
      <c r="N303" s="28">
        <v>2.5489536064933625E-2</v>
      </c>
      <c r="O303" s="28">
        <v>3.4275072027943984E-2</v>
      </c>
      <c r="P303" s="28">
        <v>2.826934137417654E-2</v>
      </c>
      <c r="Q303" s="28">
        <v>1.7845024302147496E-2</v>
      </c>
      <c r="R303" s="28">
        <v>2.4226465805857994E-2</v>
      </c>
      <c r="S303" s="28">
        <v>3.1365904361464921E-2</v>
      </c>
      <c r="T303" s="28">
        <v>3.6685931396334769E-2</v>
      </c>
      <c r="U303" s="28">
        <v>2.5925444130132497E-2</v>
      </c>
      <c r="V303" s="28">
        <v>1.5136384361846583E-2</v>
      </c>
      <c r="W303" s="28">
        <v>2.3019343465862093E-2</v>
      </c>
      <c r="X303" s="28">
        <v>2.2289617366013387E-2</v>
      </c>
      <c r="Y303" s="28">
        <v>2.1340882744338551E-2</v>
      </c>
      <c r="Z303" s="28">
        <v>2.5481095561671704E-2</v>
      </c>
      <c r="AA303" s="28">
        <v>2.1671054540537676E-2</v>
      </c>
      <c r="AB303" s="28">
        <v>3.0242999279165877E-2</v>
      </c>
      <c r="AC303" s="28">
        <v>5.924644997462112E-2</v>
      </c>
      <c r="AD303" s="28">
        <v>4.5479703881999636E-2</v>
      </c>
      <c r="AE303" s="28">
        <v>4.867485693159395E-2</v>
      </c>
      <c r="AF303" s="28">
        <v>1.2265981926724883</v>
      </c>
      <c r="AG303" s="28">
        <v>1.7634699868097559E-2</v>
      </c>
      <c r="AH303" s="28">
        <v>2.0040437029319857E-2</v>
      </c>
      <c r="AI303" s="28">
        <v>2.4469565794928528E-2</v>
      </c>
      <c r="AJ303" s="28">
        <v>2.6598472228596397E-2</v>
      </c>
      <c r="AK303" s="28">
        <v>2.8441093387197646E-2</v>
      </c>
      <c r="AL303" s="28">
        <v>2.6106145941578899E-2</v>
      </c>
      <c r="AM303" s="28">
        <v>4.421825764542392E-2</v>
      </c>
      <c r="AN303" s="28">
        <v>2.4782343751677961E-2</v>
      </c>
      <c r="AO303" s="28">
        <v>2.3018749566588115E-2</v>
      </c>
      <c r="AP303" s="28">
        <v>1.7207569490091609E-2</v>
      </c>
      <c r="AQ303" s="28">
        <v>2.5962334915721058E-2</v>
      </c>
      <c r="AR303" s="28">
        <v>3.1126920413735243E-2</v>
      </c>
      <c r="AS303" s="28">
        <v>1.4324205691946347E-2</v>
      </c>
      <c r="AT303" s="28">
        <v>1.394553237702699E-2</v>
      </c>
      <c r="AU303" s="28">
        <v>2.1310190429387858E-2</v>
      </c>
      <c r="AV303" s="28">
        <v>1.8963778182418071E-2</v>
      </c>
      <c r="AW303" s="28">
        <v>6.4172046548289924E-2</v>
      </c>
      <c r="AX303" s="28">
        <v>1.6478168670989116E-2</v>
      </c>
      <c r="AY303" s="28">
        <v>3.604697771988033E-2</v>
      </c>
      <c r="AZ303" s="28">
        <v>2.3536303043184343E-2</v>
      </c>
      <c r="BA303" s="28">
        <v>1.9659540443061146E-2</v>
      </c>
      <c r="BB303" s="28">
        <v>2.8338002259307292E-2</v>
      </c>
      <c r="BC303" s="28">
        <v>1.487848881234774E-2</v>
      </c>
      <c r="BD303" s="28">
        <v>8.1096670202218616E-3</v>
      </c>
      <c r="BE303" s="28">
        <v>2.2705324874495624E-2</v>
      </c>
      <c r="BF303" s="28">
        <v>2.3560124681303175E-2</v>
      </c>
      <c r="BG303" s="28">
        <v>3.3797768110672567E-2</v>
      </c>
      <c r="BH303" s="28">
        <v>1.7909385260986049E-2</v>
      </c>
      <c r="BI303" s="28">
        <v>1.6495391246843051E-2</v>
      </c>
      <c r="BJ303" s="28">
        <v>1.7303980633662636E-2</v>
      </c>
      <c r="BK303" s="28">
        <v>2.746003020119224E-2</v>
      </c>
      <c r="BL303" s="28">
        <v>2.768795489979916E-2</v>
      </c>
      <c r="BM303" s="28">
        <v>2.2686259689616899E-2</v>
      </c>
      <c r="BN303" s="28">
        <v>1.7499329974766619E-2</v>
      </c>
      <c r="BO303" s="28">
        <v>1.6494877829505167E-2</v>
      </c>
      <c r="BP303" s="28">
        <v>4.9051020056709867E-7</v>
      </c>
      <c r="BQ303" s="28"/>
      <c r="BS303" s="30">
        <f t="shared" si="54"/>
        <v>2.7985717559539469</v>
      </c>
    </row>
    <row r="304" spans="2:71" x14ac:dyDescent="0.35">
      <c r="D304" s="21" t="s">
        <v>21</v>
      </c>
      <c r="E304" s="21" t="str">
        <f t="shared" si="53"/>
        <v>ISIC 45</v>
      </c>
      <c r="F304" s="28">
        <v>8.6081536660598951E-3</v>
      </c>
      <c r="G304" s="28">
        <v>1.1414839293350085E-2</v>
      </c>
      <c r="H304" s="28">
        <v>9.7789286838975108E-3</v>
      </c>
      <c r="I304" s="28">
        <v>8.7087154154384862E-3</v>
      </c>
      <c r="J304" s="28">
        <v>9.1176894552486148E-3</v>
      </c>
      <c r="K304" s="28">
        <v>7.3646483393750555E-3</v>
      </c>
      <c r="L304" s="28">
        <v>1.1621316868295029E-2</v>
      </c>
      <c r="M304" s="28">
        <v>9.7521895058601017E-3</v>
      </c>
      <c r="N304" s="28">
        <v>8.477989191376439E-3</v>
      </c>
      <c r="O304" s="28">
        <v>1.0513295841062167E-2</v>
      </c>
      <c r="P304" s="28">
        <v>8.8900361035418787E-3</v>
      </c>
      <c r="Q304" s="28">
        <v>7.3039593274569683E-3</v>
      </c>
      <c r="R304" s="28">
        <v>8.8920509473030054E-3</v>
      </c>
      <c r="S304" s="28">
        <v>1.2829534941454848E-2</v>
      </c>
      <c r="T304" s="28">
        <v>1.0832723767143641E-2</v>
      </c>
      <c r="U304" s="28">
        <v>8.9883627958291783E-3</v>
      </c>
      <c r="V304" s="28">
        <v>7.4116259147189792E-3</v>
      </c>
      <c r="W304" s="28">
        <v>9.5554295226422253E-3</v>
      </c>
      <c r="X304" s="28">
        <v>1.3474784353391733E-2</v>
      </c>
      <c r="Y304" s="28">
        <v>5.1916394898706246E-2</v>
      </c>
      <c r="Z304" s="28">
        <v>2.3129341300278262E-2</v>
      </c>
      <c r="AA304" s="28">
        <v>8.5696190993980632E-3</v>
      </c>
      <c r="AB304" s="28">
        <v>1.195056144593159E-2</v>
      </c>
      <c r="AC304" s="28">
        <v>7.2959740403643778E-3</v>
      </c>
      <c r="AD304" s="28">
        <v>8.1758029731209807E-3</v>
      </c>
      <c r="AE304" s="28">
        <v>1.71652467394749E-2</v>
      </c>
      <c r="AF304" s="28">
        <v>8.9813715711612313E-3</v>
      </c>
      <c r="AG304" s="28">
        <v>1.0477800794526297</v>
      </c>
      <c r="AH304" s="28">
        <v>1.0526008529885599E-2</v>
      </c>
      <c r="AI304" s="28">
        <v>8.4985818785380425E-3</v>
      </c>
      <c r="AJ304" s="28">
        <v>3.2918398940595985E-2</v>
      </c>
      <c r="AK304" s="28">
        <v>1.2807852978813636E-2</v>
      </c>
      <c r="AL304" s="28">
        <v>1.3212780918464766E-2</v>
      </c>
      <c r="AM304" s="28">
        <v>2.310987609388452E-2</v>
      </c>
      <c r="AN304" s="28">
        <v>5.5515711720961848E-2</v>
      </c>
      <c r="AO304" s="28">
        <v>5.6442272975315349E-3</v>
      </c>
      <c r="AP304" s="28">
        <v>6.7352486824685861E-3</v>
      </c>
      <c r="AQ304" s="28">
        <v>7.9464932250952434E-3</v>
      </c>
      <c r="AR304" s="28">
        <v>7.2283248216018234E-3</v>
      </c>
      <c r="AS304" s="28">
        <v>5.6764739816973046E-3</v>
      </c>
      <c r="AT304" s="28">
        <v>2.9382608297621811E-3</v>
      </c>
      <c r="AU304" s="28">
        <v>4.4864115569068419E-3</v>
      </c>
      <c r="AV304" s="28">
        <v>4.744068312346617E-3</v>
      </c>
      <c r="AW304" s="28">
        <v>1.5817175663693258E-3</v>
      </c>
      <c r="AX304" s="28">
        <v>4.8523614568328263E-3</v>
      </c>
      <c r="AY304" s="28">
        <v>5.2654790478651467E-3</v>
      </c>
      <c r="AZ304" s="28">
        <v>5.0686185089609676E-3</v>
      </c>
      <c r="BA304" s="28">
        <v>6.3974828856403782E-3</v>
      </c>
      <c r="BB304" s="28">
        <v>7.788708037982847E-3</v>
      </c>
      <c r="BC304" s="28">
        <v>2.4754205313012957E-2</v>
      </c>
      <c r="BD304" s="28">
        <v>2.1876992465101183E-3</v>
      </c>
      <c r="BE304" s="28">
        <v>8.4947348840789805E-3</v>
      </c>
      <c r="BF304" s="28">
        <v>6.4373705755267083E-3</v>
      </c>
      <c r="BG304" s="28">
        <v>5.5629605270469326E-3</v>
      </c>
      <c r="BH304" s="28">
        <v>2.6471842883594009E-3</v>
      </c>
      <c r="BI304" s="28">
        <v>3.7144487768394009E-3</v>
      </c>
      <c r="BJ304" s="28">
        <v>3.7085266198508497E-3</v>
      </c>
      <c r="BK304" s="28">
        <v>5.7935159718954399E-3</v>
      </c>
      <c r="BL304" s="28">
        <v>5.8829472436206665E-3</v>
      </c>
      <c r="BM304" s="28">
        <v>6.0800587715967866E-3</v>
      </c>
      <c r="BN304" s="28">
        <v>5.3983633178910657E-3</v>
      </c>
      <c r="BO304" s="28">
        <v>4.2090701864614735E-3</v>
      </c>
      <c r="BP304" s="28">
        <v>1.9072384141930266E-7</v>
      </c>
      <c r="BQ304" s="28"/>
      <c r="BS304" s="30">
        <f t="shared" si="54"/>
        <v>1.6863150291732489</v>
      </c>
    </row>
    <row r="305" spans="4:71" x14ac:dyDescent="0.35">
      <c r="D305" s="21" t="s">
        <v>21</v>
      </c>
      <c r="E305" s="21" t="str">
        <f t="shared" si="53"/>
        <v>ISIC 46</v>
      </c>
      <c r="F305" s="28">
        <v>0.10619334487559806</v>
      </c>
      <c r="G305" s="28">
        <v>5.9718148443549966E-2</v>
      </c>
      <c r="H305" s="28">
        <v>8.626587779548732E-2</v>
      </c>
      <c r="I305" s="28">
        <v>5.3885635799344737E-2</v>
      </c>
      <c r="J305" s="28">
        <v>0.14943004336544291</v>
      </c>
      <c r="K305" s="28">
        <v>0.12778064642992976</v>
      </c>
      <c r="L305" s="28">
        <v>0.12359188608493449</v>
      </c>
      <c r="M305" s="28">
        <v>0.10758255573045081</v>
      </c>
      <c r="N305" s="28">
        <v>0.1003410369050632</v>
      </c>
      <c r="O305" s="28">
        <v>0.10246389033218134</v>
      </c>
      <c r="P305" s="28">
        <v>0.11221295607765971</v>
      </c>
      <c r="Q305" s="28">
        <v>0.12295791222578401</v>
      </c>
      <c r="R305" s="28">
        <v>0.10183464727709453</v>
      </c>
      <c r="S305" s="28">
        <v>0.10058503794611656</v>
      </c>
      <c r="T305" s="28">
        <v>0.11167611719318329</v>
      </c>
      <c r="U305" s="28">
        <v>9.3779557080707523E-2</v>
      </c>
      <c r="V305" s="28">
        <v>0.14463189077442642</v>
      </c>
      <c r="W305" s="28">
        <v>0.11156495644462061</v>
      </c>
      <c r="X305" s="28">
        <v>0.10579200829988476</v>
      </c>
      <c r="Y305" s="28">
        <v>9.7397869427416212E-2</v>
      </c>
      <c r="Z305" s="28">
        <v>0.11058499481071275</v>
      </c>
      <c r="AA305" s="28">
        <v>0.13449035032144641</v>
      </c>
      <c r="AB305" s="28">
        <v>0.1016361927701676</v>
      </c>
      <c r="AC305" s="28">
        <v>5.5395955548589691E-2</v>
      </c>
      <c r="AD305" s="28">
        <v>4.9917773171825421E-2</v>
      </c>
      <c r="AE305" s="28">
        <v>6.0282228164602006E-2</v>
      </c>
      <c r="AF305" s="28">
        <v>9.3727546513265203E-2</v>
      </c>
      <c r="AG305" s="28">
        <v>5.0747685383403872E-2</v>
      </c>
      <c r="AH305" s="28">
        <v>1.0872923811102351</v>
      </c>
      <c r="AI305" s="28">
        <v>3.422156598796449E-2</v>
      </c>
      <c r="AJ305" s="28">
        <v>3.8718252318517533E-2</v>
      </c>
      <c r="AK305" s="28">
        <v>5.323763730600331E-2</v>
      </c>
      <c r="AL305" s="28">
        <v>7.8242914239043115E-2</v>
      </c>
      <c r="AM305" s="28">
        <v>3.3597488050507295E-2</v>
      </c>
      <c r="AN305" s="28">
        <v>2.6494832653288156E-2</v>
      </c>
      <c r="AO305" s="28">
        <v>9.6614508023966109E-2</v>
      </c>
      <c r="AP305" s="28">
        <v>8.4583744761048296E-2</v>
      </c>
      <c r="AQ305" s="28">
        <v>5.0066055444344261E-2</v>
      </c>
      <c r="AR305" s="28">
        <v>5.2256721981665248E-2</v>
      </c>
      <c r="AS305" s="28">
        <v>6.9848556859923305E-2</v>
      </c>
      <c r="AT305" s="28">
        <v>1.8332293177215943E-2</v>
      </c>
      <c r="AU305" s="28">
        <v>3.153570734957685E-2</v>
      </c>
      <c r="AV305" s="28">
        <v>5.5481469867079747E-2</v>
      </c>
      <c r="AW305" s="28">
        <v>1.2915018051151469E-2</v>
      </c>
      <c r="AX305" s="28">
        <v>2.3102044608718779E-2</v>
      </c>
      <c r="AY305" s="28">
        <v>3.5933821404179181E-2</v>
      </c>
      <c r="AZ305" s="28">
        <v>3.6378749945212285E-2</v>
      </c>
      <c r="BA305" s="28">
        <v>5.4318749015497443E-2</v>
      </c>
      <c r="BB305" s="28">
        <v>4.4160680575124296E-2</v>
      </c>
      <c r="BC305" s="28">
        <v>3.0056454840635894E-2</v>
      </c>
      <c r="BD305" s="28">
        <v>9.2991024126586174E-3</v>
      </c>
      <c r="BE305" s="28">
        <v>7.4454598327562543E-2</v>
      </c>
      <c r="BF305" s="28">
        <v>4.044473905093747E-2</v>
      </c>
      <c r="BG305" s="28">
        <v>2.1592207276097727E-2</v>
      </c>
      <c r="BH305" s="28">
        <v>1.6515997483768696E-2</v>
      </c>
      <c r="BI305" s="28">
        <v>5.1266194713258488E-2</v>
      </c>
      <c r="BJ305" s="28">
        <v>2.8657140212227029E-2</v>
      </c>
      <c r="BK305" s="28">
        <v>4.2470310770025312E-2</v>
      </c>
      <c r="BL305" s="28">
        <v>4.2204609423605093E-2</v>
      </c>
      <c r="BM305" s="28">
        <v>2.9266260278314676E-2</v>
      </c>
      <c r="BN305" s="28">
        <v>7.2390534702823722E-2</v>
      </c>
      <c r="BO305" s="28">
        <v>3.0124265456488466E-2</v>
      </c>
      <c r="BP305" s="28">
        <v>2.2225787295216443E-6</v>
      </c>
      <c r="BQ305" s="28"/>
      <c r="BS305" s="30">
        <f t="shared" si="54"/>
        <v>5.2825465754502838</v>
      </c>
    </row>
    <row r="306" spans="4:71" x14ac:dyDescent="0.35">
      <c r="D306" s="21" t="s">
        <v>21</v>
      </c>
      <c r="E306" s="21" t="str">
        <f t="shared" si="53"/>
        <v>ISIC 47</v>
      </c>
      <c r="F306" s="28">
        <v>2.8463374313614502E-2</v>
      </c>
      <c r="G306" s="28">
        <v>1.1137527319277063E-2</v>
      </c>
      <c r="H306" s="28">
        <v>2.4310985845133099E-2</v>
      </c>
      <c r="I306" s="28">
        <v>1.219979140772267E-2</v>
      </c>
      <c r="J306" s="28">
        <v>3.1306200970587617E-2</v>
      </c>
      <c r="K306" s="28">
        <v>2.7544920700354161E-2</v>
      </c>
      <c r="L306" s="28">
        <v>2.3452345106872004E-2</v>
      </c>
      <c r="M306" s="28">
        <v>1.9013439973858078E-2</v>
      </c>
      <c r="N306" s="28">
        <v>1.4665198250090961E-2</v>
      </c>
      <c r="O306" s="28">
        <v>1.4605770912976745E-2</v>
      </c>
      <c r="P306" s="28">
        <v>1.8667812329169451E-2</v>
      </c>
      <c r="Q306" s="28">
        <v>1.1439362599966864E-2</v>
      </c>
      <c r="R306" s="28">
        <v>1.9521558540740377E-2</v>
      </c>
      <c r="S306" s="28">
        <v>1.4951773819980071E-2</v>
      </c>
      <c r="T306" s="28">
        <v>1.546690921961956E-2</v>
      </c>
      <c r="U306" s="28">
        <v>1.4714672995358934E-2</v>
      </c>
      <c r="V306" s="28">
        <v>1.9363956383463631E-2</v>
      </c>
      <c r="W306" s="28">
        <v>2.1769343279484873E-2</v>
      </c>
      <c r="X306" s="28">
        <v>1.553192792043278E-2</v>
      </c>
      <c r="Y306" s="28">
        <v>2.107774521766129E-2</v>
      </c>
      <c r="Z306" s="28">
        <v>2.0997678995959366E-2</v>
      </c>
      <c r="AA306" s="28">
        <v>2.6672525993197763E-2</v>
      </c>
      <c r="AB306" s="28">
        <v>1.6130891724427641E-2</v>
      </c>
      <c r="AC306" s="28">
        <v>1.1303779638538288E-2</v>
      </c>
      <c r="AD306" s="28">
        <v>9.3415446057819335E-3</v>
      </c>
      <c r="AE306" s="28">
        <v>9.2378265485465148E-3</v>
      </c>
      <c r="AF306" s="28">
        <v>1.5373619773141238E-2</v>
      </c>
      <c r="AG306" s="28">
        <v>7.5336847829151517E-3</v>
      </c>
      <c r="AH306" s="28">
        <v>6.6828664076259581E-3</v>
      </c>
      <c r="AI306" s="28">
        <v>1.0343778140622923</v>
      </c>
      <c r="AJ306" s="28">
        <v>1.0086234663154446E-2</v>
      </c>
      <c r="AK306" s="28">
        <v>9.7338511296136809E-3</v>
      </c>
      <c r="AL306" s="28">
        <v>1.2078167782188063E-2</v>
      </c>
      <c r="AM306" s="28">
        <v>6.3514412522955787E-3</v>
      </c>
      <c r="AN306" s="28">
        <v>5.0258360314895095E-3</v>
      </c>
      <c r="AO306" s="28">
        <v>2.2853699117423781E-2</v>
      </c>
      <c r="AP306" s="28">
        <v>8.1659254745589764E-3</v>
      </c>
      <c r="AQ306" s="28">
        <v>7.687397741646871E-3</v>
      </c>
      <c r="AR306" s="28">
        <v>9.9216506869565547E-3</v>
      </c>
      <c r="AS306" s="28">
        <v>4.380402406478608E-3</v>
      </c>
      <c r="AT306" s="28">
        <v>2.4771375819324657E-3</v>
      </c>
      <c r="AU306" s="28">
        <v>3.7064761570012846E-3</v>
      </c>
      <c r="AV306" s="28">
        <v>3.6739632107242771E-3</v>
      </c>
      <c r="AW306" s="28">
        <v>2.1803103579572667E-3</v>
      </c>
      <c r="AX306" s="28">
        <v>3.7009718184556535E-3</v>
      </c>
      <c r="AY306" s="28">
        <v>7.4861673613933468E-3</v>
      </c>
      <c r="AZ306" s="28">
        <v>6.4753288348405515E-3</v>
      </c>
      <c r="BA306" s="28">
        <v>9.0636095654091208E-3</v>
      </c>
      <c r="BB306" s="28">
        <v>9.407424580152304E-3</v>
      </c>
      <c r="BC306" s="28">
        <v>4.0728486036873653E-3</v>
      </c>
      <c r="BD306" s="28">
        <v>1.6044735668626618E-3</v>
      </c>
      <c r="BE306" s="28">
        <v>9.6570489239518314E-3</v>
      </c>
      <c r="BF306" s="28">
        <v>7.4913529341245942E-3</v>
      </c>
      <c r="BG306" s="28">
        <v>6.2934916739647876E-3</v>
      </c>
      <c r="BH306" s="28">
        <v>3.8076378693385248E-3</v>
      </c>
      <c r="BI306" s="28">
        <v>1.7142281655225865E-2</v>
      </c>
      <c r="BJ306" s="28">
        <v>1.1193888933620954E-2</v>
      </c>
      <c r="BK306" s="28">
        <v>7.4612061251855145E-3</v>
      </c>
      <c r="BL306" s="28">
        <v>7.7869310186879032E-3</v>
      </c>
      <c r="BM306" s="28">
        <v>7.0765534087742247E-3</v>
      </c>
      <c r="BN306" s="28">
        <v>1.2885351067801913E-2</v>
      </c>
      <c r="BO306" s="28">
        <v>7.2642786328910537E-3</v>
      </c>
      <c r="BP306" s="28">
        <v>4.3583840229322676E-7</v>
      </c>
      <c r="BQ306" s="28"/>
      <c r="BS306" s="30">
        <f t="shared" si="54"/>
        <v>1.785050625644983</v>
      </c>
    </row>
    <row r="307" spans="4:71" x14ac:dyDescent="0.35">
      <c r="D307" s="22" t="s">
        <v>22</v>
      </c>
      <c r="E307" s="22" t="str">
        <f t="shared" si="53"/>
        <v>ISIC 49</v>
      </c>
      <c r="F307" s="28">
        <v>3.9309547169128947E-2</v>
      </c>
      <c r="G307" s="28">
        <v>7.3924108227412424E-2</v>
      </c>
      <c r="H307" s="28">
        <v>4.0277333442891451E-2</v>
      </c>
      <c r="I307" s="28">
        <v>6.4449151151925663E-2</v>
      </c>
      <c r="J307" s="28">
        <v>6.813773758907668E-2</v>
      </c>
      <c r="K307" s="28">
        <v>4.7338936229228606E-2</v>
      </c>
      <c r="L307" s="28">
        <v>8.7507950909803969E-2</v>
      </c>
      <c r="M307" s="28">
        <v>8.8148564572998397E-2</v>
      </c>
      <c r="N307" s="28">
        <v>4.6456203330992936E-2</v>
      </c>
      <c r="O307" s="28">
        <v>8.6269401707796373E-2</v>
      </c>
      <c r="P307" s="28">
        <v>6.71080213961424E-2</v>
      </c>
      <c r="Q307" s="28">
        <v>2.9807530773952512E-2</v>
      </c>
      <c r="R307" s="28">
        <v>5.8647265247776685E-2</v>
      </c>
      <c r="S307" s="28">
        <v>8.9090451743577007E-2</v>
      </c>
      <c r="T307" s="28">
        <v>8.3490897706311087E-2</v>
      </c>
      <c r="U307" s="28">
        <v>4.4996296624862042E-2</v>
      </c>
      <c r="V307" s="28">
        <v>3.1474510073350295E-2</v>
      </c>
      <c r="W307" s="28">
        <v>4.6527706037203659E-2</v>
      </c>
      <c r="X307" s="28">
        <v>4.2894975673119382E-2</v>
      </c>
      <c r="Y307" s="28">
        <v>5.0225035573163941E-2</v>
      </c>
      <c r="Z307" s="28">
        <v>3.7596033179511101E-2</v>
      </c>
      <c r="AA307" s="28">
        <v>5.2369143220563172E-2</v>
      </c>
      <c r="AB307" s="28">
        <v>3.3827523904898397E-2</v>
      </c>
      <c r="AC307" s="28">
        <v>6.3932221207041867E-2</v>
      </c>
      <c r="AD307" s="28">
        <v>2.503296301108502E-2</v>
      </c>
      <c r="AE307" s="28">
        <v>4.1620538283973031E-2</v>
      </c>
      <c r="AF307" s="28">
        <v>3.8624647255389798E-2</v>
      </c>
      <c r="AG307" s="28">
        <v>3.7484362378263719E-2</v>
      </c>
      <c r="AH307" s="28">
        <v>7.9198239889701469E-2</v>
      </c>
      <c r="AI307" s="28">
        <v>3.2266578462993571E-2</v>
      </c>
      <c r="AJ307" s="28">
        <v>1.1484315805562326</v>
      </c>
      <c r="AK307" s="28">
        <v>8.3559737438930776E-2</v>
      </c>
      <c r="AL307" s="28">
        <v>5.8395259464092214E-2</v>
      </c>
      <c r="AM307" s="28">
        <v>0.15962330437542929</v>
      </c>
      <c r="AN307" s="28">
        <v>5.6904035168513771E-2</v>
      </c>
      <c r="AO307" s="28">
        <v>2.9207033088505918E-2</v>
      </c>
      <c r="AP307" s="28">
        <v>3.350597173115314E-2</v>
      </c>
      <c r="AQ307" s="28">
        <v>2.8666654896197623E-2</v>
      </c>
      <c r="AR307" s="28">
        <v>1.8317269630700565E-2</v>
      </c>
      <c r="AS307" s="28">
        <v>1.5273925111908511E-2</v>
      </c>
      <c r="AT307" s="28">
        <v>8.0237624799295599E-3</v>
      </c>
      <c r="AU307" s="28">
        <v>1.1540577730631682E-2</v>
      </c>
      <c r="AV307" s="28">
        <v>1.4840354788399743E-2</v>
      </c>
      <c r="AW307" s="28">
        <v>5.6628378986641201E-3</v>
      </c>
      <c r="AX307" s="28">
        <v>1.2486479389952497E-2</v>
      </c>
      <c r="AY307" s="28">
        <v>1.62235221125571E-2</v>
      </c>
      <c r="AZ307" s="28">
        <v>1.8962197738809621E-2</v>
      </c>
      <c r="BA307" s="28">
        <v>2.2401163602078403E-2</v>
      </c>
      <c r="BB307" s="28">
        <v>2.0745430612375299E-2</v>
      </c>
      <c r="BC307" s="28">
        <v>1.7777130867670073E-2</v>
      </c>
      <c r="BD307" s="28">
        <v>5.2808791834990714E-3</v>
      </c>
      <c r="BE307" s="28">
        <v>6.2040041109604212E-2</v>
      </c>
      <c r="BF307" s="28">
        <v>1.9223937102981144E-2</v>
      </c>
      <c r="BG307" s="28">
        <v>1.8387950879512172E-2</v>
      </c>
      <c r="BH307" s="28">
        <v>2.3518109961565406E-2</v>
      </c>
      <c r="BI307" s="28">
        <v>1.4642763356035223E-2</v>
      </c>
      <c r="BJ307" s="28">
        <v>1.34239832565312E-2</v>
      </c>
      <c r="BK307" s="28">
        <v>1.6747019731626997E-2</v>
      </c>
      <c r="BL307" s="28">
        <v>2.0860393484432738E-2</v>
      </c>
      <c r="BM307" s="28">
        <v>2.4369700112288475E-2</v>
      </c>
      <c r="BN307" s="28">
        <v>2.6377258727603714E-2</v>
      </c>
      <c r="BO307" s="28">
        <v>1.682349389288039E-2</v>
      </c>
      <c r="BP307" s="28">
        <v>9.7847085505618441E-7</v>
      </c>
      <c r="BQ307" s="28"/>
      <c r="BS307" s="30">
        <f t="shared" si="54"/>
        <v>3.670278613926286</v>
      </c>
    </row>
    <row r="308" spans="4:71" x14ac:dyDescent="0.35">
      <c r="D308" s="22" t="s">
        <v>22</v>
      </c>
      <c r="E308" s="22" t="str">
        <f t="shared" si="53"/>
        <v>ISIC 50</v>
      </c>
      <c r="F308" s="28">
        <v>3.3353091292158315E-3</v>
      </c>
      <c r="G308" s="28">
        <v>1.3047227706740477E-2</v>
      </c>
      <c r="H308" s="28">
        <v>1.1614152231144382E-2</v>
      </c>
      <c r="I308" s="28">
        <v>5.8801784900464572E-3</v>
      </c>
      <c r="J308" s="28">
        <v>5.5412019419552013E-3</v>
      </c>
      <c r="K308" s="28">
        <v>4.4280579436637366E-3</v>
      </c>
      <c r="L308" s="28">
        <v>1.0200277651330051E-2</v>
      </c>
      <c r="M308" s="28">
        <v>9.1997488456029598E-3</v>
      </c>
      <c r="N308" s="28">
        <v>4.2040815266481991E-3</v>
      </c>
      <c r="O308" s="28">
        <v>1.4886219614802087E-2</v>
      </c>
      <c r="P308" s="28">
        <v>8.6119264288885763E-3</v>
      </c>
      <c r="Q308" s="28">
        <v>3.0044219188049975E-3</v>
      </c>
      <c r="R308" s="28">
        <v>5.5522050606628065E-3</v>
      </c>
      <c r="S308" s="28">
        <v>7.6987497983670265E-3</v>
      </c>
      <c r="T308" s="28">
        <v>1.1909402017711677E-2</v>
      </c>
      <c r="U308" s="28">
        <v>5.8294019547442087E-3</v>
      </c>
      <c r="V308" s="28">
        <v>3.3633669315995237E-3</v>
      </c>
      <c r="W308" s="28">
        <v>4.819951402486475E-3</v>
      </c>
      <c r="X308" s="28">
        <v>4.8506330498104743E-3</v>
      </c>
      <c r="Y308" s="28">
        <v>4.562290527383067E-3</v>
      </c>
      <c r="Z308" s="28">
        <v>3.9282271849982826E-3</v>
      </c>
      <c r="AA308" s="28">
        <v>4.7941411298473178E-3</v>
      </c>
      <c r="AB308" s="28">
        <v>3.5280708879798124E-3</v>
      </c>
      <c r="AC308" s="28">
        <v>4.3117680625429809E-3</v>
      </c>
      <c r="AD308" s="28">
        <v>1.9402504764937797E-3</v>
      </c>
      <c r="AE308" s="28">
        <v>3.449283938706442E-3</v>
      </c>
      <c r="AF308" s="28">
        <v>3.5085168333375302E-3</v>
      </c>
      <c r="AG308" s="28">
        <v>6.9525554308928336E-3</v>
      </c>
      <c r="AH308" s="28">
        <v>9.6376869732725107E-3</v>
      </c>
      <c r="AI308" s="28">
        <v>1.6490961641781596E-3</v>
      </c>
      <c r="AJ308" s="28">
        <v>9.6922527881939547E-3</v>
      </c>
      <c r="AK308" s="28">
        <v>1.1540140260407148</v>
      </c>
      <c r="AL308" s="28">
        <v>7.71232854351739E-3</v>
      </c>
      <c r="AM308" s="28">
        <v>1.7431560940703285E-2</v>
      </c>
      <c r="AN308" s="28">
        <v>5.0037327125567075E-3</v>
      </c>
      <c r="AO308" s="28">
        <v>2.4887532324397287E-3</v>
      </c>
      <c r="AP308" s="28">
        <v>2.8259885534281338E-3</v>
      </c>
      <c r="AQ308" s="28">
        <v>1.7037872098566614E-3</v>
      </c>
      <c r="AR308" s="28">
        <v>1.8700779859847077E-3</v>
      </c>
      <c r="AS308" s="28">
        <v>1.4459964399891386E-3</v>
      </c>
      <c r="AT308" s="28">
        <v>6.3105099255274352E-4</v>
      </c>
      <c r="AU308" s="28">
        <v>8.8921649779020182E-4</v>
      </c>
      <c r="AV308" s="28">
        <v>1.2297198294633179E-3</v>
      </c>
      <c r="AW308" s="28">
        <v>4.9374950531938782E-4</v>
      </c>
      <c r="AX308" s="28">
        <v>1.0073001281376381E-3</v>
      </c>
      <c r="AY308" s="28">
        <v>1.4851606246645444E-3</v>
      </c>
      <c r="AZ308" s="28">
        <v>1.233807337658115E-3</v>
      </c>
      <c r="BA308" s="28">
        <v>2.1144421500406286E-3</v>
      </c>
      <c r="BB308" s="28">
        <v>1.7917826817927028E-3</v>
      </c>
      <c r="BC308" s="28">
        <v>1.932785555108593E-3</v>
      </c>
      <c r="BD308" s="28">
        <v>4.6282407168613492E-4</v>
      </c>
      <c r="BE308" s="28">
        <v>1.0203859170679817E-2</v>
      </c>
      <c r="BF308" s="28">
        <v>1.6762296465164582E-3</v>
      </c>
      <c r="BG308" s="28">
        <v>1.0246621201764933E-3</v>
      </c>
      <c r="BH308" s="28">
        <v>8.2021239822907988E-4</v>
      </c>
      <c r="BI308" s="28">
        <v>1.2348599643013545E-3</v>
      </c>
      <c r="BJ308" s="28">
        <v>9.9161693289890923E-4</v>
      </c>
      <c r="BK308" s="28">
        <v>1.3153073416445795E-3</v>
      </c>
      <c r="BL308" s="28">
        <v>1.5804866480599233E-3</v>
      </c>
      <c r="BM308" s="28">
        <v>1.4942331590895369E-3</v>
      </c>
      <c r="BN308" s="28">
        <v>1.9927739804812233E-3</v>
      </c>
      <c r="BO308" s="28">
        <v>1.1721657554039219E-3</v>
      </c>
      <c r="BP308" s="28">
        <v>1.0073002937069628E-7</v>
      </c>
      <c r="BQ308" s="28"/>
      <c r="BS308" s="30">
        <f t="shared" si="54"/>
        <v>1.4272052529229673</v>
      </c>
    </row>
    <row r="309" spans="4:71" x14ac:dyDescent="0.35">
      <c r="D309" s="22" t="s">
        <v>22</v>
      </c>
      <c r="E309" s="22" t="str">
        <f t="shared" ref="E309:E340" si="55">E35</f>
        <v>ISIC 51</v>
      </c>
      <c r="F309" s="28">
        <v>2.3713908501335245E-3</v>
      </c>
      <c r="G309" s="28">
        <v>2.5512268499803055E-3</v>
      </c>
      <c r="H309" s="28">
        <v>4.1560289256430205E-3</v>
      </c>
      <c r="I309" s="28">
        <v>3.4136696254484303E-3</v>
      </c>
      <c r="J309" s="28">
        <v>3.9463591664099596E-3</v>
      </c>
      <c r="K309" s="28">
        <v>3.666536594615198E-3</v>
      </c>
      <c r="L309" s="28">
        <v>3.6666911892990891E-3</v>
      </c>
      <c r="M309" s="28">
        <v>4.24604503965812E-3</v>
      </c>
      <c r="N309" s="28">
        <v>3.6972650922395206E-3</v>
      </c>
      <c r="O309" s="28">
        <v>4.3671802748667622E-3</v>
      </c>
      <c r="P309" s="28">
        <v>4.6591124171089489E-3</v>
      </c>
      <c r="Q309" s="28">
        <v>3.9941420666429065E-3</v>
      </c>
      <c r="R309" s="28">
        <v>3.990653440164982E-3</v>
      </c>
      <c r="S309" s="28">
        <v>4.3853453159877131E-3</v>
      </c>
      <c r="T309" s="28">
        <v>4.0428672439844814E-3</v>
      </c>
      <c r="U309" s="28">
        <v>3.4167399030621938E-3</v>
      </c>
      <c r="V309" s="28">
        <v>5.3600941098805388E-3</v>
      </c>
      <c r="W309" s="28">
        <v>4.3958056883578213E-3</v>
      </c>
      <c r="X309" s="28">
        <v>4.837059718658417E-3</v>
      </c>
      <c r="Y309" s="28">
        <v>3.8876432603999382E-3</v>
      </c>
      <c r="Z309" s="28">
        <v>4.4403814550352675E-3</v>
      </c>
      <c r="AA309" s="28">
        <v>4.3679999570443318E-3</v>
      </c>
      <c r="AB309" s="28">
        <v>3.9204683004769062E-3</v>
      </c>
      <c r="AC309" s="28">
        <v>3.4439760471025741E-3</v>
      </c>
      <c r="AD309" s="28">
        <v>2.2895609627657468E-3</v>
      </c>
      <c r="AE309" s="28">
        <v>3.2693744943641163E-3</v>
      </c>
      <c r="AF309" s="28">
        <v>2.8937626140429036E-3</v>
      </c>
      <c r="AG309" s="28">
        <v>3.1049427374174551E-3</v>
      </c>
      <c r="AH309" s="28">
        <v>5.3515351531946394E-3</v>
      </c>
      <c r="AI309" s="28">
        <v>3.0437136919258712E-3</v>
      </c>
      <c r="AJ309" s="28">
        <v>5.9995438550657088E-3</v>
      </c>
      <c r="AK309" s="28">
        <v>9.28223760621881E-3</v>
      </c>
      <c r="AL309" s="28">
        <v>1.0578751360749186</v>
      </c>
      <c r="AM309" s="28">
        <v>1.2770584344032663E-2</v>
      </c>
      <c r="AN309" s="28">
        <v>1.0705170326198984E-2</v>
      </c>
      <c r="AO309" s="28">
        <v>2.7297741994112565E-3</v>
      </c>
      <c r="AP309" s="28">
        <v>3.8537376392746413E-3</v>
      </c>
      <c r="AQ309" s="28">
        <v>4.729071505684369E-3</v>
      </c>
      <c r="AR309" s="28">
        <v>3.1478418007416875E-3</v>
      </c>
      <c r="AS309" s="28">
        <v>3.264438874730147E-3</v>
      </c>
      <c r="AT309" s="28">
        <v>4.762542010312335E-3</v>
      </c>
      <c r="AU309" s="28">
        <v>6.1692274930169478E-3</v>
      </c>
      <c r="AV309" s="28">
        <v>8.3114146826604191E-3</v>
      </c>
      <c r="AW309" s="28">
        <v>9.4494099797971852E-4</v>
      </c>
      <c r="AX309" s="28">
        <v>4.3837095249451815E-3</v>
      </c>
      <c r="AY309" s="28">
        <v>5.1985277170791284E-3</v>
      </c>
      <c r="AZ309" s="28">
        <v>5.1723751650486266E-3</v>
      </c>
      <c r="BA309" s="28">
        <v>4.5544307061100167E-3</v>
      </c>
      <c r="BB309" s="28">
        <v>4.8442498910030649E-3</v>
      </c>
      <c r="BC309" s="28">
        <v>4.8201084796837762E-3</v>
      </c>
      <c r="BD309" s="28">
        <v>1.6916175005018783E-3</v>
      </c>
      <c r="BE309" s="28">
        <v>0.10755289101808017</v>
      </c>
      <c r="BF309" s="28">
        <v>3.6210357178347173E-3</v>
      </c>
      <c r="BG309" s="28">
        <v>3.2932817441391829E-3</v>
      </c>
      <c r="BH309" s="28">
        <v>1.7081003638900758E-3</v>
      </c>
      <c r="BI309" s="28">
        <v>1.8472387477866034E-3</v>
      </c>
      <c r="BJ309" s="28">
        <v>1.9088365654573614E-3</v>
      </c>
      <c r="BK309" s="28">
        <v>4.3220082050858611E-3</v>
      </c>
      <c r="BL309" s="28">
        <v>4.6712655293156902E-3</v>
      </c>
      <c r="BM309" s="28">
        <v>8.2872970308286876E-3</v>
      </c>
      <c r="BN309" s="28">
        <v>2.9278007159382387E-3</v>
      </c>
      <c r="BO309" s="28">
        <v>1.8244829818485164E-3</v>
      </c>
      <c r="BP309" s="28">
        <v>8.7105441153003303E-8</v>
      </c>
      <c r="BQ309" s="28"/>
      <c r="BS309" s="30">
        <f t="shared" si="54"/>
        <v>1.4223525783061763</v>
      </c>
    </row>
    <row r="310" spans="4:71" x14ac:dyDescent="0.35">
      <c r="D310" s="22" t="s">
        <v>22</v>
      </c>
      <c r="E310" s="22" t="str">
        <f t="shared" si="55"/>
        <v>ISIC 52</v>
      </c>
      <c r="F310" s="28">
        <v>2.906319437505811E-2</v>
      </c>
      <c r="G310" s="28">
        <v>2.9867358458388629E-2</v>
      </c>
      <c r="H310" s="28">
        <v>6.3590875194654992E-2</v>
      </c>
      <c r="I310" s="28">
        <v>4.9473005804838953E-2</v>
      </c>
      <c r="J310" s="28">
        <v>5.7344596769170433E-2</v>
      </c>
      <c r="K310" s="28">
        <v>3.7767849645758189E-2</v>
      </c>
      <c r="L310" s="28">
        <v>5.7012331335143628E-2</v>
      </c>
      <c r="M310" s="28">
        <v>6.6245863173179764E-2</v>
      </c>
      <c r="N310" s="28">
        <v>4.0703515703448052E-2</v>
      </c>
      <c r="O310" s="28">
        <v>6.9067320897041873E-2</v>
      </c>
      <c r="P310" s="28">
        <v>5.3526829072297728E-2</v>
      </c>
      <c r="Q310" s="28">
        <v>3.0391792004504592E-2</v>
      </c>
      <c r="R310" s="28">
        <v>4.4771726075161965E-2</v>
      </c>
      <c r="S310" s="28">
        <v>5.778635645812371E-2</v>
      </c>
      <c r="T310" s="28">
        <v>5.7714179445052596E-2</v>
      </c>
      <c r="U310" s="28">
        <v>3.6100315456012722E-2</v>
      </c>
      <c r="V310" s="28">
        <v>3.2804895490102001E-2</v>
      </c>
      <c r="W310" s="28">
        <v>4.037106878105351E-2</v>
      </c>
      <c r="X310" s="28">
        <v>4.0801832220697033E-2</v>
      </c>
      <c r="Y310" s="28">
        <v>4.4801374822140201E-2</v>
      </c>
      <c r="Z310" s="28">
        <v>3.6316975047600841E-2</v>
      </c>
      <c r="AA310" s="28">
        <v>3.9616627277103807E-2</v>
      </c>
      <c r="AB310" s="28">
        <v>3.1007939361450739E-2</v>
      </c>
      <c r="AC310" s="28">
        <v>3.5595086779744538E-2</v>
      </c>
      <c r="AD310" s="28">
        <v>2.1475707089255787E-2</v>
      </c>
      <c r="AE310" s="28">
        <v>3.1266529280326701E-2</v>
      </c>
      <c r="AF310" s="28">
        <v>3.0292621891287796E-2</v>
      </c>
      <c r="AG310" s="28">
        <v>3.6521607840289481E-2</v>
      </c>
      <c r="AH310" s="28">
        <v>9.8412504175731108E-2</v>
      </c>
      <c r="AI310" s="28">
        <v>3.3282267028750194E-2</v>
      </c>
      <c r="AJ310" s="28">
        <v>0.17402361947515063</v>
      </c>
      <c r="AK310" s="28">
        <v>0.4786991682053236</v>
      </c>
      <c r="AL310" s="28">
        <v>0.23573046498113215</v>
      </c>
      <c r="AM310" s="28">
        <v>1.2982848193803931</v>
      </c>
      <c r="AN310" s="28">
        <v>0.18004663323835801</v>
      </c>
      <c r="AO310" s="28">
        <v>2.6260171562192656E-2</v>
      </c>
      <c r="AP310" s="28">
        <v>3.3080371677650509E-2</v>
      </c>
      <c r="AQ310" s="28">
        <v>2.0922890142718684E-2</v>
      </c>
      <c r="AR310" s="28">
        <v>2.0836518503165674E-2</v>
      </c>
      <c r="AS310" s="28">
        <v>1.6712238101130459E-2</v>
      </c>
      <c r="AT310" s="28">
        <v>8.0581015305661811E-3</v>
      </c>
      <c r="AU310" s="28">
        <v>1.1979575188830374E-2</v>
      </c>
      <c r="AV310" s="28">
        <v>1.5380807153226045E-2</v>
      </c>
      <c r="AW310" s="28">
        <v>5.1419571721608619E-3</v>
      </c>
      <c r="AX310" s="28">
        <v>1.4927270354228112E-2</v>
      </c>
      <c r="AY310" s="28">
        <v>1.7717660083753368E-2</v>
      </c>
      <c r="AZ310" s="28">
        <v>1.5109716122427291E-2</v>
      </c>
      <c r="BA310" s="28">
        <v>2.0300287565520041E-2</v>
      </c>
      <c r="BB310" s="28">
        <v>2.438649306176854E-2</v>
      </c>
      <c r="BC310" s="28">
        <v>2.0477780741890373E-2</v>
      </c>
      <c r="BD310" s="28">
        <v>6.406814821400238E-3</v>
      </c>
      <c r="BE310" s="28">
        <v>6.2450649392213557E-2</v>
      </c>
      <c r="BF310" s="28">
        <v>2.0444082636443747E-2</v>
      </c>
      <c r="BG310" s="28">
        <v>1.2427432427195106E-2</v>
      </c>
      <c r="BH310" s="28">
        <v>8.4154194819454648E-3</v>
      </c>
      <c r="BI310" s="28">
        <v>1.1634382751046623E-2</v>
      </c>
      <c r="BJ310" s="28">
        <v>8.8472975983777593E-3</v>
      </c>
      <c r="BK310" s="28">
        <v>1.5814695635818922E-2</v>
      </c>
      <c r="BL310" s="28">
        <v>1.7325511912720745E-2</v>
      </c>
      <c r="BM310" s="28">
        <v>1.4323766441053572E-2</v>
      </c>
      <c r="BN310" s="28">
        <v>2.3075224686906738E-2</v>
      </c>
      <c r="BO310" s="28">
        <v>1.2029109744757734E-2</v>
      </c>
      <c r="BP310" s="28">
        <v>8.2550867549279413E-7</v>
      </c>
      <c r="BQ310" s="28"/>
      <c r="BS310" s="30">
        <f t="shared" si="54"/>
        <v>4.184265904233512</v>
      </c>
    </row>
    <row r="311" spans="4:71" x14ac:dyDescent="0.35">
      <c r="D311" s="22" t="s">
        <v>22</v>
      </c>
      <c r="E311" s="22" t="str">
        <f t="shared" si="55"/>
        <v>ISIC 53</v>
      </c>
      <c r="F311" s="28">
        <v>4.3582964961722381E-3</v>
      </c>
      <c r="G311" s="28">
        <v>3.221377532668916E-3</v>
      </c>
      <c r="H311" s="28">
        <v>4.4793475671278671E-3</v>
      </c>
      <c r="I311" s="28">
        <v>4.4747371317730902E-3</v>
      </c>
      <c r="J311" s="28">
        <v>5.9874812349902991E-3</v>
      </c>
      <c r="K311" s="28">
        <v>6.4349224661988834E-3</v>
      </c>
      <c r="L311" s="28">
        <v>5.40117806093399E-3</v>
      </c>
      <c r="M311" s="28">
        <v>6.1450911169053987E-3</v>
      </c>
      <c r="N311" s="28">
        <v>9.758737543910408E-3</v>
      </c>
      <c r="O311" s="28">
        <v>6.0075744209342205E-3</v>
      </c>
      <c r="P311" s="28">
        <v>9.3490116195876754E-3</v>
      </c>
      <c r="Q311" s="28">
        <v>7.8970884520101446E-3</v>
      </c>
      <c r="R311" s="28">
        <v>7.1758908083285862E-3</v>
      </c>
      <c r="S311" s="28">
        <v>5.6915996647816788E-3</v>
      </c>
      <c r="T311" s="28">
        <v>6.4743577653251314E-3</v>
      </c>
      <c r="U311" s="28">
        <v>6.1493181321776802E-3</v>
      </c>
      <c r="V311" s="28">
        <v>8.7815896997507255E-3</v>
      </c>
      <c r="W311" s="28">
        <v>1.0360953280374108E-2</v>
      </c>
      <c r="X311" s="28">
        <v>9.8795659728540992E-3</v>
      </c>
      <c r="Y311" s="28">
        <v>7.2261683190742382E-3</v>
      </c>
      <c r="Z311" s="28">
        <v>5.8166078864392533E-3</v>
      </c>
      <c r="AA311" s="28">
        <v>7.8484960314038656E-3</v>
      </c>
      <c r="AB311" s="28">
        <v>6.6836541437208874E-3</v>
      </c>
      <c r="AC311" s="28">
        <v>7.0801562434485762E-3</v>
      </c>
      <c r="AD311" s="28">
        <v>9.2852884904222541E-3</v>
      </c>
      <c r="AE311" s="28">
        <v>8.5952534939237463E-3</v>
      </c>
      <c r="AF311" s="28">
        <v>4.8386463572334662E-3</v>
      </c>
      <c r="AG311" s="28">
        <v>6.2004360250252103E-3</v>
      </c>
      <c r="AH311" s="28">
        <v>1.0429885142211404E-2</v>
      </c>
      <c r="AI311" s="28">
        <v>2.092035063159663E-2</v>
      </c>
      <c r="AJ311" s="28">
        <v>7.3170863770179303E-3</v>
      </c>
      <c r="AK311" s="28">
        <v>6.4848918155812766E-3</v>
      </c>
      <c r="AL311" s="28">
        <v>7.5211776664159237E-3</v>
      </c>
      <c r="AM311" s="28">
        <v>7.8236890401204608E-3</v>
      </c>
      <c r="AN311" s="28">
        <v>1.085404528858112</v>
      </c>
      <c r="AO311" s="28">
        <v>6.3789021279810612E-3</v>
      </c>
      <c r="AP311" s="28">
        <v>1.7295967554292285E-2</v>
      </c>
      <c r="AQ311" s="28">
        <v>8.2562551404750592E-3</v>
      </c>
      <c r="AR311" s="28">
        <v>2.1959845604624564E-2</v>
      </c>
      <c r="AS311" s="28">
        <v>6.2378879719900381E-3</v>
      </c>
      <c r="AT311" s="28">
        <v>7.943837391910985E-3</v>
      </c>
      <c r="AU311" s="28">
        <v>1.2094233289120283E-2</v>
      </c>
      <c r="AV311" s="28">
        <v>1.2592478281556754E-2</v>
      </c>
      <c r="AW311" s="28">
        <v>1.9509000506957124E-3</v>
      </c>
      <c r="AX311" s="28">
        <v>7.6072148675218748E-3</v>
      </c>
      <c r="AY311" s="28">
        <v>6.8704208956478835E-3</v>
      </c>
      <c r="AZ311" s="28">
        <v>5.720553355470932E-3</v>
      </c>
      <c r="BA311" s="28">
        <v>9.5714950331048081E-3</v>
      </c>
      <c r="BB311" s="28">
        <v>9.6226717717541876E-3</v>
      </c>
      <c r="BC311" s="28">
        <v>5.697480728764949E-3</v>
      </c>
      <c r="BD311" s="28">
        <v>7.6206249781295204E-3</v>
      </c>
      <c r="BE311" s="28">
        <v>9.9507337684760586E-3</v>
      </c>
      <c r="BF311" s="28">
        <v>7.8934910546699724E-3</v>
      </c>
      <c r="BG311" s="28">
        <v>9.1543062817579859E-3</v>
      </c>
      <c r="BH311" s="28">
        <v>2.9093219213826801E-3</v>
      </c>
      <c r="BI311" s="28">
        <v>3.7093665278687227E-3</v>
      </c>
      <c r="BJ311" s="28">
        <v>4.8692767714848817E-3</v>
      </c>
      <c r="BK311" s="28">
        <v>8.4142248575789641E-3</v>
      </c>
      <c r="BL311" s="28">
        <v>6.5109731675133346E-3</v>
      </c>
      <c r="BM311" s="28">
        <v>8.4035259048165171E-3</v>
      </c>
      <c r="BN311" s="28">
        <v>5.2416541145365097E-3</v>
      </c>
      <c r="BO311" s="28">
        <v>3.8754420494236867E-3</v>
      </c>
      <c r="BP311" s="28">
        <v>2.0002603023466267E-7</v>
      </c>
      <c r="BQ311" s="28"/>
      <c r="BS311" s="30">
        <f t="shared" si="54"/>
        <v>1.5558577209771323</v>
      </c>
    </row>
    <row r="312" spans="4:71" x14ac:dyDescent="0.35">
      <c r="D312" t="s">
        <v>23</v>
      </c>
      <c r="E312" t="str">
        <f t="shared" si="55"/>
        <v>ISIC 55-56</v>
      </c>
      <c r="F312" s="28">
        <v>6.1572995006833262E-3</v>
      </c>
      <c r="G312" s="28">
        <v>4.8185473896308183E-3</v>
      </c>
      <c r="H312" s="28">
        <v>6.4169898498527703E-3</v>
      </c>
      <c r="I312" s="28">
        <v>8.5761032444423083E-3</v>
      </c>
      <c r="J312" s="28">
        <v>8.6336291027723708E-3</v>
      </c>
      <c r="K312" s="28">
        <v>1.109827131050394E-2</v>
      </c>
      <c r="L312" s="28">
        <v>1.0254053346418358E-2</v>
      </c>
      <c r="M312" s="28">
        <v>8.3815417731106599E-3</v>
      </c>
      <c r="N312" s="28">
        <v>9.4671701449816452E-3</v>
      </c>
      <c r="O312" s="28">
        <v>1.0152411037552878E-2</v>
      </c>
      <c r="P312" s="28">
        <v>1.0878856315944719E-2</v>
      </c>
      <c r="Q312" s="28">
        <v>9.2109519870005076E-3</v>
      </c>
      <c r="R312" s="28">
        <v>1.1133767413364654E-2</v>
      </c>
      <c r="S312" s="28">
        <v>1.0585434929392516E-2</v>
      </c>
      <c r="T312" s="28">
        <v>1.2701885000691688E-2</v>
      </c>
      <c r="U312" s="28">
        <v>1.0687746794335096E-2</v>
      </c>
      <c r="V312" s="28">
        <v>8.7787401113673235E-3</v>
      </c>
      <c r="W312" s="28">
        <v>1.0955303005231377E-2</v>
      </c>
      <c r="X312" s="28">
        <v>1.1725054825639791E-2</v>
      </c>
      <c r="Y312" s="28">
        <v>8.7450205842008102E-3</v>
      </c>
      <c r="Z312" s="28">
        <v>1.1036910168956813E-2</v>
      </c>
      <c r="AA312" s="28">
        <v>1.0390956149084489E-2</v>
      </c>
      <c r="AB312" s="28">
        <v>1.2672790274017328E-2</v>
      </c>
      <c r="AC312" s="28">
        <v>1.1065147252827912E-2</v>
      </c>
      <c r="AD312" s="28">
        <v>9.7017547471021544E-3</v>
      </c>
      <c r="AE312" s="28">
        <v>9.4994708591909643E-3</v>
      </c>
      <c r="AF312" s="28">
        <v>1.0917029228931837E-2</v>
      </c>
      <c r="AG312" s="28">
        <v>1.0128267303428626E-2</v>
      </c>
      <c r="AH312" s="28">
        <v>1.451907829653095E-2</v>
      </c>
      <c r="AI312" s="28">
        <v>9.6226055259533132E-3</v>
      </c>
      <c r="AJ312" s="28">
        <v>1.2451595151039989E-2</v>
      </c>
      <c r="AK312" s="28">
        <v>1.9018354580979457E-2</v>
      </c>
      <c r="AL312" s="28">
        <v>3.8011690315277867E-2</v>
      </c>
      <c r="AM312" s="28">
        <v>1.1714157080485716E-2</v>
      </c>
      <c r="AN312" s="28">
        <v>7.9687018219426042E-3</v>
      </c>
      <c r="AO312" s="28">
        <v>1.0127972591658869</v>
      </c>
      <c r="AP312" s="28">
        <v>9.8131102407211322E-3</v>
      </c>
      <c r="AQ312" s="28">
        <v>1.8074789549291339E-2</v>
      </c>
      <c r="AR312" s="28">
        <v>9.9643007280256109E-3</v>
      </c>
      <c r="AS312" s="28">
        <v>1.1651527544213214E-2</v>
      </c>
      <c r="AT312" s="28">
        <v>7.9597379045478357E-3</v>
      </c>
      <c r="AU312" s="28">
        <v>1.0765169329875156E-2</v>
      </c>
      <c r="AV312" s="28">
        <v>1.5885616537778674E-2</v>
      </c>
      <c r="AW312" s="28">
        <v>3.1803907255245891E-3</v>
      </c>
      <c r="AX312" s="28">
        <v>1.2149431851232505E-2</v>
      </c>
      <c r="AY312" s="28">
        <v>1.3970286542018564E-2</v>
      </c>
      <c r="AZ312" s="28">
        <v>1.1446843799390193E-2</v>
      </c>
      <c r="BA312" s="28">
        <v>1.2061429108043E-2</v>
      </c>
      <c r="BB312" s="28">
        <v>1.17358200195336E-2</v>
      </c>
      <c r="BC312" s="28">
        <v>1.2939948604096498E-2</v>
      </c>
      <c r="BD312" s="28">
        <v>5.51040996415284E-3</v>
      </c>
      <c r="BE312" s="28">
        <v>0.18346584550254977</v>
      </c>
      <c r="BF312" s="28">
        <v>1.5695041853802782E-2</v>
      </c>
      <c r="BG312" s="28">
        <v>7.5191379872579381E-3</v>
      </c>
      <c r="BH312" s="28">
        <v>7.7842910483553506E-3</v>
      </c>
      <c r="BI312" s="28">
        <v>8.4063810036466898E-3</v>
      </c>
      <c r="BJ312" s="28">
        <v>1.3163973183836587E-2</v>
      </c>
      <c r="BK312" s="28">
        <v>1.2822723700135284E-2</v>
      </c>
      <c r="BL312" s="28">
        <v>1.5574972928752902E-2</v>
      </c>
      <c r="BM312" s="28">
        <v>1.9537628043680498E-2</v>
      </c>
      <c r="BN312" s="28">
        <v>7.7589441810679031E-3</v>
      </c>
      <c r="BO312" s="28">
        <v>1.2040986268252953E-2</v>
      </c>
      <c r="BP312" s="28">
        <v>2.190491675942251E-7</v>
      </c>
      <c r="BQ312" s="28"/>
      <c r="BS312" s="30">
        <f t="shared" si="54"/>
        <v>1.8717535027877059</v>
      </c>
    </row>
    <row r="313" spans="4:71" x14ac:dyDescent="0.35">
      <c r="D313" s="21" t="s">
        <v>24</v>
      </c>
      <c r="E313" s="21" t="str">
        <f t="shared" si="55"/>
        <v>ISIC 58</v>
      </c>
      <c r="F313" s="28">
        <v>4.1122598117613613E-3</v>
      </c>
      <c r="G313" s="28">
        <v>2.9420224736187986E-3</v>
      </c>
      <c r="H313" s="28">
        <v>3.6671242858197259E-3</v>
      </c>
      <c r="I313" s="28">
        <v>7.2240940687851975E-3</v>
      </c>
      <c r="J313" s="28">
        <v>6.2451301355311139E-3</v>
      </c>
      <c r="K313" s="28">
        <v>5.5197061878756231E-3</v>
      </c>
      <c r="L313" s="28">
        <v>4.8168207325559841E-3</v>
      </c>
      <c r="M313" s="28">
        <v>6.6750149360095285E-3</v>
      </c>
      <c r="N313" s="28">
        <v>1.9366301374428855E-2</v>
      </c>
      <c r="O313" s="28">
        <v>8.3223022730962454E-3</v>
      </c>
      <c r="P313" s="28">
        <v>6.9822884665888939E-3</v>
      </c>
      <c r="Q313" s="28">
        <v>9.2054009020230143E-3</v>
      </c>
      <c r="R313" s="28">
        <v>5.738609009239927E-3</v>
      </c>
      <c r="S313" s="28">
        <v>5.6380955397567429E-3</v>
      </c>
      <c r="T313" s="28">
        <v>6.4156667389087792E-3</v>
      </c>
      <c r="U313" s="28">
        <v>5.0923293638567308E-3</v>
      </c>
      <c r="V313" s="28">
        <v>6.0194956133325884E-3</v>
      </c>
      <c r="W313" s="28">
        <v>6.6602091040799758E-3</v>
      </c>
      <c r="X313" s="28">
        <v>5.4572811367721531E-3</v>
      </c>
      <c r="Y313" s="28">
        <v>6.0580425728939203E-3</v>
      </c>
      <c r="Z313" s="28">
        <v>5.3610173907354969E-3</v>
      </c>
      <c r="AA313" s="28">
        <v>6.0244384453535353E-3</v>
      </c>
      <c r="AB313" s="28">
        <v>4.8464696225021904E-3</v>
      </c>
      <c r="AC313" s="28">
        <v>5.3334972929947252E-3</v>
      </c>
      <c r="AD313" s="28">
        <v>5.1229360550674218E-3</v>
      </c>
      <c r="AE313" s="28">
        <v>8.4896401287768795E-3</v>
      </c>
      <c r="AF313" s="28">
        <v>4.2341292584939568E-3</v>
      </c>
      <c r="AG313" s="28">
        <v>6.5320534115354007E-3</v>
      </c>
      <c r="AH313" s="28">
        <v>6.7963308416595638E-3</v>
      </c>
      <c r="AI313" s="28">
        <v>5.8912431369921312E-3</v>
      </c>
      <c r="AJ313" s="28">
        <v>4.050624541412029E-3</v>
      </c>
      <c r="AK313" s="28">
        <v>5.2616769814559329E-3</v>
      </c>
      <c r="AL313" s="28">
        <v>6.9116093617751827E-3</v>
      </c>
      <c r="AM313" s="28">
        <v>4.5641750853082103E-3</v>
      </c>
      <c r="AN313" s="28">
        <v>5.4851590613676851E-3</v>
      </c>
      <c r="AO313" s="28">
        <v>5.0657909637374559E-3</v>
      </c>
      <c r="AP313" s="28">
        <v>1.0412278154992984</v>
      </c>
      <c r="AQ313" s="28">
        <v>1.35967197279784E-2</v>
      </c>
      <c r="AR313" s="28">
        <v>8.7775248197127752E-3</v>
      </c>
      <c r="AS313" s="28">
        <v>1.1253068072342833E-2</v>
      </c>
      <c r="AT313" s="28">
        <v>9.8149748342905123E-3</v>
      </c>
      <c r="AU313" s="28">
        <v>1.327141593129303E-2</v>
      </c>
      <c r="AV313" s="28">
        <v>1.7308136443447895E-2</v>
      </c>
      <c r="AW313" s="28">
        <v>2.0354741998881466E-3</v>
      </c>
      <c r="AX313" s="28">
        <v>8.2127896377053589E-3</v>
      </c>
      <c r="AY313" s="28">
        <v>1.1896064379166295E-2</v>
      </c>
      <c r="AZ313" s="28">
        <v>1.5013658526269711E-2</v>
      </c>
      <c r="BA313" s="28">
        <v>5.6905343710059252E-2</v>
      </c>
      <c r="BB313" s="28">
        <v>1.6603291116414079E-2</v>
      </c>
      <c r="BC313" s="28">
        <v>5.6561850414068148E-3</v>
      </c>
      <c r="BD313" s="28">
        <v>3.9689143205147706E-3</v>
      </c>
      <c r="BE313" s="28">
        <v>1.1063968092241215E-2</v>
      </c>
      <c r="BF313" s="28">
        <v>9.1003499006211096E-3</v>
      </c>
      <c r="BG313" s="28">
        <v>7.5731017282908604E-3</v>
      </c>
      <c r="BH313" s="28">
        <v>1.0003348325802941E-2</v>
      </c>
      <c r="BI313" s="28">
        <v>4.7048516901412466E-3</v>
      </c>
      <c r="BJ313" s="28">
        <v>5.5418966157987177E-3</v>
      </c>
      <c r="BK313" s="28">
        <v>2.0134603345054965E-2</v>
      </c>
      <c r="BL313" s="28">
        <v>1.0685431343167108E-2</v>
      </c>
      <c r="BM313" s="28">
        <v>1.4518834627918854E-2</v>
      </c>
      <c r="BN313" s="28">
        <v>4.0705603557615322E-3</v>
      </c>
      <c r="BO313" s="28">
        <v>3.7798103088461828E-3</v>
      </c>
      <c r="BP313" s="28">
        <v>1.3196297678601277E-7</v>
      </c>
      <c r="BQ313" s="28"/>
      <c r="BS313" s="30">
        <f t="shared" si="54"/>
        <v>1.5588472508625131</v>
      </c>
    </row>
    <row r="314" spans="4:71" x14ac:dyDescent="0.35">
      <c r="D314" s="21" t="s">
        <v>24</v>
      </c>
      <c r="E314" s="21" t="str">
        <f t="shared" si="55"/>
        <v>ISIC 59-60</v>
      </c>
      <c r="F314" s="28">
        <v>2.9487688005275367E-3</v>
      </c>
      <c r="G314" s="28">
        <v>1.8125157632669807E-3</v>
      </c>
      <c r="H314" s="28">
        <v>3.4490075828372091E-3</v>
      </c>
      <c r="I314" s="28">
        <v>2.9516729627000198E-3</v>
      </c>
      <c r="J314" s="28">
        <v>7.2581735743983081E-3</v>
      </c>
      <c r="K314" s="28">
        <v>5.1226272610650075E-3</v>
      </c>
      <c r="L314" s="28">
        <v>3.7043588850155366E-3</v>
      </c>
      <c r="M314" s="28">
        <v>4.3992378153409773E-3</v>
      </c>
      <c r="N314" s="28">
        <v>8.1975370637584425E-3</v>
      </c>
      <c r="O314" s="28">
        <v>4.2680488088887832E-3</v>
      </c>
      <c r="P314" s="28">
        <v>5.5960826138594559E-3</v>
      </c>
      <c r="Q314" s="28">
        <v>7.2635432942662692E-3</v>
      </c>
      <c r="R314" s="28">
        <v>4.2283884469205462E-3</v>
      </c>
      <c r="S314" s="28">
        <v>3.8886758102689135E-3</v>
      </c>
      <c r="T314" s="28">
        <v>3.7295610036996341E-3</v>
      </c>
      <c r="U314" s="28">
        <v>3.3555503132401171E-3</v>
      </c>
      <c r="V314" s="28">
        <v>4.1938040636712946E-3</v>
      </c>
      <c r="W314" s="28">
        <v>4.0575421695127302E-3</v>
      </c>
      <c r="X314" s="28">
        <v>3.6255348443484437E-3</v>
      </c>
      <c r="Y314" s="28">
        <v>4.1577781371723594E-3</v>
      </c>
      <c r="Z314" s="28">
        <v>4.8691862667818546E-3</v>
      </c>
      <c r="AA314" s="28">
        <v>4.9988054027046173E-3</v>
      </c>
      <c r="AB314" s="28">
        <v>3.3713141401937965E-3</v>
      </c>
      <c r="AC314" s="28">
        <v>3.4168146873909478E-3</v>
      </c>
      <c r="AD314" s="28">
        <v>3.9112972316348339E-3</v>
      </c>
      <c r="AE314" s="28">
        <v>3.7276250967926017E-3</v>
      </c>
      <c r="AF314" s="28">
        <v>3.3015017143404723E-3</v>
      </c>
      <c r="AG314" s="28">
        <v>5.9742672269899114E-3</v>
      </c>
      <c r="AH314" s="28">
        <v>6.9104302637114671E-3</v>
      </c>
      <c r="AI314" s="28">
        <v>7.0080036365820463E-3</v>
      </c>
      <c r="AJ314" s="28">
        <v>2.780450405675428E-3</v>
      </c>
      <c r="AK314" s="28">
        <v>4.2941079750999298E-3</v>
      </c>
      <c r="AL314" s="28">
        <v>5.373482052011434E-3</v>
      </c>
      <c r="AM314" s="28">
        <v>3.3465375871873952E-3</v>
      </c>
      <c r="AN314" s="28">
        <v>4.1214690787307624E-3</v>
      </c>
      <c r="AO314" s="28">
        <v>6.107884544617124E-3</v>
      </c>
      <c r="AP314" s="28">
        <v>2.2528046304075684E-2</v>
      </c>
      <c r="AQ314" s="28">
        <v>1.1930618787458311</v>
      </c>
      <c r="AR314" s="28">
        <v>2.3567660188463242E-2</v>
      </c>
      <c r="AS314" s="28">
        <v>1.3259467942747315E-2</v>
      </c>
      <c r="AT314" s="28">
        <v>3.925944692081032E-3</v>
      </c>
      <c r="AU314" s="28">
        <v>5.401041871898357E-3</v>
      </c>
      <c r="AV314" s="28">
        <v>4.7941977290659604E-3</v>
      </c>
      <c r="AW314" s="28">
        <v>1.4344456811732119E-3</v>
      </c>
      <c r="AX314" s="28">
        <v>8.5520975438242545E-3</v>
      </c>
      <c r="AY314" s="28">
        <v>8.3943421948308051E-3</v>
      </c>
      <c r="AZ314" s="28">
        <v>7.9074886565244449E-3</v>
      </c>
      <c r="BA314" s="28">
        <v>0.12829216589243592</v>
      </c>
      <c r="BB314" s="28">
        <v>7.5722502410931949E-3</v>
      </c>
      <c r="BC314" s="28">
        <v>8.2712257634130482E-3</v>
      </c>
      <c r="BD314" s="28">
        <v>2.8534994292517464E-3</v>
      </c>
      <c r="BE314" s="28">
        <v>1.008709965276482E-2</v>
      </c>
      <c r="BF314" s="28">
        <v>8.31453724019569E-3</v>
      </c>
      <c r="BG314" s="28">
        <v>2.3370783603676362E-3</v>
      </c>
      <c r="BH314" s="28">
        <v>2.0658272444308854E-3</v>
      </c>
      <c r="BI314" s="28">
        <v>2.4196594041045296E-3</v>
      </c>
      <c r="BJ314" s="28">
        <v>2.0186931671976882E-3</v>
      </c>
      <c r="BK314" s="28">
        <v>1.0823271358478173E-2</v>
      </c>
      <c r="BL314" s="28">
        <v>1.2962853605508556E-2</v>
      </c>
      <c r="BM314" s="28">
        <v>7.0802293356628382E-3</v>
      </c>
      <c r="BN314" s="28">
        <v>4.0116972482349394E-3</v>
      </c>
      <c r="BO314" s="28">
        <v>3.678139016642133E-3</v>
      </c>
      <c r="BP314" s="28">
        <v>8.2804232116544401E-8</v>
      </c>
      <c r="BQ314" s="28"/>
      <c r="BS314" s="30">
        <f t="shared" si="54"/>
        <v>1.6673365078397324</v>
      </c>
    </row>
    <row r="315" spans="4:71" x14ac:dyDescent="0.35">
      <c r="D315" t="s">
        <v>25</v>
      </c>
      <c r="E315" t="str">
        <f t="shared" si="55"/>
        <v>ISIC 61</v>
      </c>
      <c r="F315" s="28">
        <v>7.9842783108333149E-3</v>
      </c>
      <c r="G315" s="28">
        <v>6.0060201618226004E-3</v>
      </c>
      <c r="H315" s="28">
        <v>1.4128536751945968E-2</v>
      </c>
      <c r="I315" s="28">
        <v>1.0919148350914872E-2</v>
      </c>
      <c r="J315" s="28">
        <v>1.2135184563342389E-2</v>
      </c>
      <c r="K315" s="28">
        <v>1.2992722348206328E-2</v>
      </c>
      <c r="L315" s="28">
        <v>1.1482391386407812E-2</v>
      </c>
      <c r="M315" s="28">
        <v>1.2992608138237213E-2</v>
      </c>
      <c r="N315" s="28">
        <v>1.3651212566283785E-2</v>
      </c>
      <c r="O315" s="28">
        <v>1.2656792188214187E-2</v>
      </c>
      <c r="P315" s="28">
        <v>1.293152697789357E-2</v>
      </c>
      <c r="Q315" s="28">
        <v>1.1750767225574775E-2</v>
      </c>
      <c r="R315" s="28">
        <v>1.3387539762595971E-2</v>
      </c>
      <c r="S315" s="28">
        <v>1.4530765973603445E-2</v>
      </c>
      <c r="T315" s="28">
        <v>1.4599534284763229E-2</v>
      </c>
      <c r="U315" s="28">
        <v>1.1934896661029782E-2</v>
      </c>
      <c r="V315" s="28">
        <v>1.0780304407751967E-2</v>
      </c>
      <c r="W315" s="28">
        <v>1.1741253822140876E-2</v>
      </c>
      <c r="X315" s="28">
        <v>1.21118421947677E-2</v>
      </c>
      <c r="Y315" s="28">
        <v>1.0846311994949906E-2</v>
      </c>
      <c r="Z315" s="28">
        <v>1.2029036707691671E-2</v>
      </c>
      <c r="AA315" s="28">
        <v>1.198398734132821E-2</v>
      </c>
      <c r="AB315" s="28">
        <v>1.0145387853391625E-2</v>
      </c>
      <c r="AC315" s="28">
        <v>1.4236368634840122E-2</v>
      </c>
      <c r="AD315" s="28">
        <v>1.6671662693046724E-2</v>
      </c>
      <c r="AE315" s="28">
        <v>1.2489233081174007E-2</v>
      </c>
      <c r="AF315" s="28">
        <v>9.7928057043347623E-3</v>
      </c>
      <c r="AG315" s="28">
        <v>1.1791615649263088E-2</v>
      </c>
      <c r="AH315" s="28">
        <v>1.5166364026232129E-2</v>
      </c>
      <c r="AI315" s="28">
        <v>1.3812012150134426E-2</v>
      </c>
      <c r="AJ315" s="28">
        <v>9.8487483069265563E-3</v>
      </c>
      <c r="AK315" s="28">
        <v>1.2016049791098327E-2</v>
      </c>
      <c r="AL315" s="28">
        <v>1.3417041035460356E-2</v>
      </c>
      <c r="AM315" s="28">
        <v>1.1784419549156214E-2</v>
      </c>
      <c r="AN315" s="28">
        <v>3.2558970260634236E-2</v>
      </c>
      <c r="AO315" s="28">
        <v>1.4930727555855646E-2</v>
      </c>
      <c r="AP315" s="28">
        <v>2.393380267391064E-2</v>
      </c>
      <c r="AQ315" s="28">
        <v>3.0889130477165842E-2</v>
      </c>
      <c r="AR315" s="28">
        <v>1.218621594926099</v>
      </c>
      <c r="AS315" s="28">
        <v>2.0254073286608956E-2</v>
      </c>
      <c r="AT315" s="28">
        <v>2.0961217191425879E-2</v>
      </c>
      <c r="AU315" s="28">
        <v>2.4414486276148811E-2</v>
      </c>
      <c r="AV315" s="28">
        <v>2.9638556003502282E-2</v>
      </c>
      <c r="AW315" s="28">
        <v>5.0119665704428801E-3</v>
      </c>
      <c r="AX315" s="28">
        <v>1.5641750057078477E-2</v>
      </c>
      <c r="AY315" s="28">
        <v>1.5296541110054625E-2</v>
      </c>
      <c r="AZ315" s="28">
        <v>1.601138340614899E-2</v>
      </c>
      <c r="BA315" s="28">
        <v>2.3575974522423659E-2</v>
      </c>
      <c r="BB315" s="28">
        <v>2.0017789823038014E-2</v>
      </c>
      <c r="BC315" s="28">
        <v>1.358691884732076E-2</v>
      </c>
      <c r="BD315" s="28">
        <v>1.2972525322885375E-2</v>
      </c>
      <c r="BE315" s="28">
        <v>3.2328808306702136E-2</v>
      </c>
      <c r="BF315" s="28">
        <v>1.5598240954342299E-2</v>
      </c>
      <c r="BG315" s="28">
        <v>1.2168239229592832E-2</v>
      </c>
      <c r="BH315" s="28">
        <v>5.6286091001414816E-3</v>
      </c>
      <c r="BI315" s="28">
        <v>7.5370529024390851E-3</v>
      </c>
      <c r="BJ315" s="28">
        <v>7.7967988396031619E-3</v>
      </c>
      <c r="BK315" s="28">
        <v>1.7492751546850569E-2</v>
      </c>
      <c r="BL315" s="28">
        <v>1.4298066228231304E-2</v>
      </c>
      <c r="BM315" s="28">
        <v>1.3927965993881457E-2</v>
      </c>
      <c r="BN315" s="28">
        <v>1.0766728576669314E-2</v>
      </c>
      <c r="BO315" s="28">
        <v>1.1863700827442565E-2</v>
      </c>
      <c r="BP315" s="28">
        <v>2.3955656918290015E-7</v>
      </c>
      <c r="BQ315" s="28"/>
      <c r="BS315" s="30">
        <f t="shared" si="54"/>
        <v>2.1024729809685683</v>
      </c>
    </row>
    <row r="316" spans="4:71" x14ac:dyDescent="0.35">
      <c r="D316" t="s">
        <v>26</v>
      </c>
      <c r="E316" t="str">
        <f t="shared" si="55"/>
        <v>ISIC 62-63</v>
      </c>
      <c r="F316" s="28">
        <v>1.4281333027860141E-2</v>
      </c>
      <c r="G316" s="28">
        <v>1.0795809082509522E-2</v>
      </c>
      <c r="H316" s="28">
        <v>1.5343518004457827E-2</v>
      </c>
      <c r="I316" s="28">
        <v>2.0073429747442816E-2</v>
      </c>
      <c r="J316" s="28">
        <v>2.1448861344788604E-2</v>
      </c>
      <c r="K316" s="28">
        <v>2.2597296581726878E-2</v>
      </c>
      <c r="L316" s="28">
        <v>2.0149050129548787E-2</v>
      </c>
      <c r="M316" s="28">
        <v>2.7271891694615451E-2</v>
      </c>
      <c r="N316" s="28">
        <v>3.2012019028738445E-2</v>
      </c>
      <c r="O316" s="28">
        <v>2.6939860047771536E-2</v>
      </c>
      <c r="P316" s="28">
        <v>2.9342057275574082E-2</v>
      </c>
      <c r="Q316" s="28">
        <v>2.5223462797851922E-2</v>
      </c>
      <c r="R316" s="28">
        <v>2.4324790996026104E-2</v>
      </c>
      <c r="S316" s="28">
        <v>2.3523071972603952E-2</v>
      </c>
      <c r="T316" s="28">
        <v>2.9413012268807423E-2</v>
      </c>
      <c r="U316" s="28">
        <v>2.4691269669986922E-2</v>
      </c>
      <c r="V316" s="28">
        <v>3.0165937498775362E-2</v>
      </c>
      <c r="W316" s="28">
        <v>2.9128525559988478E-2</v>
      </c>
      <c r="X316" s="28">
        <v>2.8897672965991713E-2</v>
      </c>
      <c r="Y316" s="28">
        <v>2.6717442077321643E-2</v>
      </c>
      <c r="Z316" s="28">
        <v>3.0685783459573061E-2</v>
      </c>
      <c r="AA316" s="28">
        <v>2.276946273120881E-2</v>
      </c>
      <c r="AB316" s="28">
        <v>2.5393176168282735E-2</v>
      </c>
      <c r="AC316" s="28">
        <v>2.7109721356704287E-2</v>
      </c>
      <c r="AD316" s="28">
        <v>2.6115908496914329E-2</v>
      </c>
      <c r="AE316" s="28">
        <v>3.4142338017089324E-2</v>
      </c>
      <c r="AF316" s="28">
        <v>1.9615412682011654E-2</v>
      </c>
      <c r="AG316" s="28">
        <v>2.1582110603112881E-2</v>
      </c>
      <c r="AH316" s="28">
        <v>2.8582239358631824E-2</v>
      </c>
      <c r="AI316" s="28">
        <v>2.2230335768428214E-2</v>
      </c>
      <c r="AJ316" s="28">
        <v>2.3166974757172994E-2</v>
      </c>
      <c r="AK316" s="28">
        <v>2.7346530369387122E-2</v>
      </c>
      <c r="AL316" s="28">
        <v>3.5263812298108738E-2</v>
      </c>
      <c r="AM316" s="28">
        <v>2.8122662531031982E-2</v>
      </c>
      <c r="AN316" s="28">
        <v>4.2129383944715555E-2</v>
      </c>
      <c r="AO316" s="28">
        <v>1.6273164298765911E-2</v>
      </c>
      <c r="AP316" s="28">
        <v>7.9910042362370384E-2</v>
      </c>
      <c r="AQ316" s="28">
        <v>4.2350448762565177E-2</v>
      </c>
      <c r="AR316" s="28">
        <v>6.0957402801449609E-2</v>
      </c>
      <c r="AS316" s="28">
        <v>1.2619137691553501</v>
      </c>
      <c r="AT316" s="28">
        <v>5.5868066829096209E-2</v>
      </c>
      <c r="AU316" s="28">
        <v>5.6120429869021875E-2</v>
      </c>
      <c r="AV316" s="28">
        <v>6.2113139341687044E-2</v>
      </c>
      <c r="AW316" s="28">
        <v>1.0056887486691478E-2</v>
      </c>
      <c r="AX316" s="28">
        <v>3.9276876176709455E-2</v>
      </c>
      <c r="AY316" s="28">
        <v>3.5806919451898483E-2</v>
      </c>
      <c r="AZ316" s="28">
        <v>4.3707835917401565E-2</v>
      </c>
      <c r="BA316" s="28">
        <v>4.4991638480102063E-2</v>
      </c>
      <c r="BB316" s="28">
        <v>4.2418737059429917E-2</v>
      </c>
      <c r="BC316" s="28">
        <v>2.6278595634366297E-2</v>
      </c>
      <c r="BD316" s="28">
        <v>1.5118416629529953E-2</v>
      </c>
      <c r="BE316" s="28">
        <v>3.6455729333327733E-2</v>
      </c>
      <c r="BF316" s="28">
        <v>2.9956693988017549E-2</v>
      </c>
      <c r="BG316" s="28">
        <v>2.2515208262047032E-2</v>
      </c>
      <c r="BH316" s="28">
        <v>1.337912394109783E-2</v>
      </c>
      <c r="BI316" s="28">
        <v>1.5698363819315053E-2</v>
      </c>
      <c r="BJ316" s="28">
        <v>1.2368466108169194E-2</v>
      </c>
      <c r="BK316" s="28">
        <v>3.2966957598097792E-2</v>
      </c>
      <c r="BL316" s="28">
        <v>1.8874322200800344E-2</v>
      </c>
      <c r="BM316" s="28">
        <v>2.338119456501634E-2</v>
      </c>
      <c r="BN316" s="28">
        <v>3.2830362757411358E-2</v>
      </c>
      <c r="BO316" s="28">
        <v>1.4375420240982744E-2</v>
      </c>
      <c r="BP316" s="28">
        <v>5.7439610312599902E-7</v>
      </c>
      <c r="BQ316" s="28"/>
      <c r="BS316" s="30">
        <f t="shared" si="54"/>
        <v>3.0425609517815833</v>
      </c>
    </row>
    <row r="317" spans="4:71" x14ac:dyDescent="0.35">
      <c r="D317" s="21" t="s">
        <v>27</v>
      </c>
      <c r="E317" s="21" t="str">
        <f t="shared" si="55"/>
        <v>ISIC 64</v>
      </c>
      <c r="F317" s="28">
        <v>4.1889105629927821E-2</v>
      </c>
      <c r="G317" s="28">
        <v>2.8939542938839543E-2</v>
      </c>
      <c r="H317" s="28">
        <v>5.0617766764335326E-2</v>
      </c>
      <c r="I317" s="28">
        <v>3.2698994691621068E-2</v>
      </c>
      <c r="J317" s="28">
        <v>4.4864048567443707E-2</v>
      </c>
      <c r="K317" s="28">
        <v>4.3551357659200603E-2</v>
      </c>
      <c r="L317" s="28">
        <v>3.9872145036466744E-2</v>
      </c>
      <c r="M317" s="28">
        <v>4.1124790931931818E-2</v>
      </c>
      <c r="N317" s="28">
        <v>3.9786678236341043E-2</v>
      </c>
      <c r="O317" s="28">
        <v>4.6085898836312832E-2</v>
      </c>
      <c r="P317" s="28">
        <v>4.0611782692335119E-2</v>
      </c>
      <c r="Q317" s="28">
        <v>3.1183630150459701E-2</v>
      </c>
      <c r="R317" s="28">
        <v>3.9075408211796614E-2</v>
      </c>
      <c r="S317" s="28">
        <v>3.8563072756320919E-2</v>
      </c>
      <c r="T317" s="28">
        <v>4.4369750842444253E-2</v>
      </c>
      <c r="U317" s="28">
        <v>3.7103418173190482E-2</v>
      </c>
      <c r="V317" s="28">
        <v>3.3650411173227479E-2</v>
      </c>
      <c r="W317" s="28">
        <v>3.6618248267441915E-2</v>
      </c>
      <c r="X317" s="28">
        <v>3.7410662175286949E-2</v>
      </c>
      <c r="Y317" s="28">
        <v>3.7266917389416863E-2</v>
      </c>
      <c r="Z317" s="28">
        <v>3.7747176531973417E-2</v>
      </c>
      <c r="AA317" s="28">
        <v>3.7392989714967767E-2</v>
      </c>
      <c r="AB317" s="28">
        <v>3.272554767023618E-2</v>
      </c>
      <c r="AC317" s="28">
        <v>4.1417358335025717E-2</v>
      </c>
      <c r="AD317" s="28">
        <v>4.6263718486370224E-2</v>
      </c>
      <c r="AE317" s="28">
        <v>3.4740413598526192E-2</v>
      </c>
      <c r="AF317" s="28">
        <v>4.2924849207724172E-2</v>
      </c>
      <c r="AG317" s="28">
        <v>3.9546270739831815E-2</v>
      </c>
      <c r="AH317" s="28">
        <v>4.5247792424078746E-2</v>
      </c>
      <c r="AI317" s="28">
        <v>4.5185255320815312E-2</v>
      </c>
      <c r="AJ317" s="28">
        <v>3.5849804929355654E-2</v>
      </c>
      <c r="AK317" s="28">
        <v>4.9232242169552118E-2</v>
      </c>
      <c r="AL317" s="28">
        <v>4.4330286516758431E-2</v>
      </c>
      <c r="AM317" s="28">
        <v>4.2667181588471104E-2</v>
      </c>
      <c r="AN317" s="28">
        <v>3.4103080408893198E-2</v>
      </c>
      <c r="AO317" s="28">
        <v>3.9299735060051057E-2</v>
      </c>
      <c r="AP317" s="28">
        <v>3.0967609655203721E-2</v>
      </c>
      <c r="AQ317" s="28">
        <v>3.577258656248903E-2</v>
      </c>
      <c r="AR317" s="28">
        <v>3.6474679924380402E-2</v>
      </c>
      <c r="AS317" s="28">
        <v>3.0448431306629969E-2</v>
      </c>
      <c r="AT317" s="28">
        <v>1.1911239293690723</v>
      </c>
      <c r="AU317" s="28">
        <v>0.14433079935325802</v>
      </c>
      <c r="AV317" s="28">
        <v>0.10565768976580758</v>
      </c>
      <c r="AW317" s="28">
        <v>9.0344725707129911E-2</v>
      </c>
      <c r="AX317" s="28">
        <v>4.7841664080701195E-2</v>
      </c>
      <c r="AY317" s="28">
        <v>3.5293585058029382E-2</v>
      </c>
      <c r="AZ317" s="28">
        <v>2.4441125945859433E-2</v>
      </c>
      <c r="BA317" s="28">
        <v>4.1493579720718224E-2</v>
      </c>
      <c r="BB317" s="28">
        <v>4.1840796067345185E-2</v>
      </c>
      <c r="BC317" s="28">
        <v>3.7473626920370026E-2</v>
      </c>
      <c r="BD317" s="28">
        <v>1.6652107853932317E-2</v>
      </c>
      <c r="BE317" s="28">
        <v>4.8903829405826646E-2</v>
      </c>
      <c r="BF317" s="28">
        <v>3.4260653773046858E-2</v>
      </c>
      <c r="BG317" s="28">
        <v>3.3931075330872168E-2</v>
      </c>
      <c r="BH317" s="28">
        <v>1.2916125921429352E-2</v>
      </c>
      <c r="BI317" s="28">
        <v>2.3261280922065482E-2</v>
      </c>
      <c r="BJ317" s="28">
        <v>1.7799721077221737E-2</v>
      </c>
      <c r="BK317" s="28">
        <v>3.1357941500958643E-2</v>
      </c>
      <c r="BL317" s="28">
        <v>3.1895887332278827E-2</v>
      </c>
      <c r="BM317" s="28">
        <v>4.8726559339405895E-2</v>
      </c>
      <c r="BN317" s="28">
        <v>2.8730775449602692E-2</v>
      </c>
      <c r="BO317" s="28">
        <v>2.9972188452826114E-2</v>
      </c>
      <c r="BP317" s="28">
        <v>7.5449627241003644E-7</v>
      </c>
      <c r="BQ317" s="28"/>
      <c r="BS317" s="30">
        <f t="shared" si="54"/>
        <v>3.6858710641197048</v>
      </c>
    </row>
    <row r="318" spans="4:71" x14ac:dyDescent="0.35">
      <c r="D318" s="21" t="s">
        <v>27</v>
      </c>
      <c r="E318" s="21" t="str">
        <f t="shared" si="55"/>
        <v>ISIC 65</v>
      </c>
      <c r="F318" s="28">
        <v>1.3657619349974257E-2</v>
      </c>
      <c r="G318" s="28">
        <v>8.0660346238016004E-3</v>
      </c>
      <c r="H318" s="28">
        <v>1.4426798067340986E-2</v>
      </c>
      <c r="I318" s="28">
        <v>7.2546466767785837E-3</v>
      </c>
      <c r="J318" s="28">
        <v>1.0649207404792846E-2</v>
      </c>
      <c r="K318" s="28">
        <v>7.3282654665528576E-3</v>
      </c>
      <c r="L318" s="28">
        <v>1.032615511753889E-2</v>
      </c>
      <c r="M318" s="28">
        <v>9.8820013194501222E-3</v>
      </c>
      <c r="N318" s="28">
        <v>9.0666937893652197E-3</v>
      </c>
      <c r="O318" s="28">
        <v>8.8413862453778688E-3</v>
      </c>
      <c r="P318" s="28">
        <v>1.0036074837314161E-2</v>
      </c>
      <c r="Q318" s="28">
        <v>7.3918113102553491E-3</v>
      </c>
      <c r="R318" s="28">
        <v>8.9417294851784953E-3</v>
      </c>
      <c r="S318" s="28">
        <v>9.4362016529109024E-3</v>
      </c>
      <c r="T318" s="28">
        <v>9.0772913847000335E-3</v>
      </c>
      <c r="U318" s="28">
        <v>6.9174589965023507E-3</v>
      </c>
      <c r="V318" s="28">
        <v>6.125405960117152E-3</v>
      </c>
      <c r="W318" s="28">
        <v>6.9531129872986873E-3</v>
      </c>
      <c r="X318" s="28">
        <v>6.9886720506446122E-3</v>
      </c>
      <c r="Y318" s="28">
        <v>6.9152862133818604E-3</v>
      </c>
      <c r="Z318" s="28">
        <v>7.5653211485980365E-3</v>
      </c>
      <c r="AA318" s="28">
        <v>8.2347437750386089E-3</v>
      </c>
      <c r="AB318" s="28">
        <v>6.3523236851059746E-3</v>
      </c>
      <c r="AC318" s="28">
        <v>1.0021595790954517E-2</v>
      </c>
      <c r="AD318" s="28">
        <v>8.6937596235600167E-3</v>
      </c>
      <c r="AE318" s="28">
        <v>1.1526538829920342E-2</v>
      </c>
      <c r="AF318" s="28">
        <v>8.2768709417613967E-3</v>
      </c>
      <c r="AG318" s="28">
        <v>7.384746738319509E-3</v>
      </c>
      <c r="AH318" s="28">
        <v>8.3420668539262929E-3</v>
      </c>
      <c r="AI318" s="28">
        <v>7.6942034520755499E-3</v>
      </c>
      <c r="AJ318" s="28">
        <v>1.6424697401337503E-2</v>
      </c>
      <c r="AK318" s="28">
        <v>1.8439658063387963E-2</v>
      </c>
      <c r="AL318" s="28">
        <v>1.2019981224924271E-2</v>
      </c>
      <c r="AM318" s="28">
        <v>1.222313027116283E-2</v>
      </c>
      <c r="AN318" s="28">
        <v>7.7004598690701446E-3</v>
      </c>
      <c r="AO318" s="28">
        <v>6.7103325073831835E-3</v>
      </c>
      <c r="AP318" s="28">
        <v>6.4159696774275859E-3</v>
      </c>
      <c r="AQ318" s="28">
        <v>6.1103555602601009E-3</v>
      </c>
      <c r="AR318" s="28">
        <v>8.2816719565739806E-3</v>
      </c>
      <c r="AS318" s="28">
        <v>5.7079069217744064E-3</v>
      </c>
      <c r="AT318" s="28">
        <v>9.4182533669511081E-3</v>
      </c>
      <c r="AU318" s="28">
        <v>1.1298227076527185</v>
      </c>
      <c r="AV318" s="28">
        <v>2.8712637060273462E-2</v>
      </c>
      <c r="AW318" s="28">
        <v>6.0451882467157181E-3</v>
      </c>
      <c r="AX318" s="28">
        <v>7.4965511946351419E-3</v>
      </c>
      <c r="AY318" s="28">
        <v>6.7999889973680413E-3</v>
      </c>
      <c r="AZ318" s="28">
        <v>5.2025430815533808E-3</v>
      </c>
      <c r="BA318" s="28">
        <v>6.5088075967878719E-3</v>
      </c>
      <c r="BB318" s="28">
        <v>7.5406542805626685E-3</v>
      </c>
      <c r="BC318" s="28">
        <v>1.5755316614792667E-2</v>
      </c>
      <c r="BD318" s="28">
        <v>2.7529596806189767E-3</v>
      </c>
      <c r="BE318" s="28">
        <v>1.0486407540421036E-2</v>
      </c>
      <c r="BF318" s="28">
        <v>7.6839909645091504E-3</v>
      </c>
      <c r="BG318" s="28">
        <v>6.280997509332374E-3</v>
      </c>
      <c r="BH318" s="28">
        <v>4.4817449193398059E-3</v>
      </c>
      <c r="BI318" s="28">
        <v>4.4977085103013424E-3</v>
      </c>
      <c r="BJ318" s="28">
        <v>3.5002648014458731E-3</v>
      </c>
      <c r="BK318" s="28">
        <v>4.813275766629121E-3</v>
      </c>
      <c r="BL318" s="28">
        <v>6.1708062058317146E-3</v>
      </c>
      <c r="BM318" s="28">
        <v>6.3696664663869616E-3</v>
      </c>
      <c r="BN318" s="28">
        <v>5.8816818576315644E-3</v>
      </c>
      <c r="BO318" s="28">
        <v>4.8309707264718778E-3</v>
      </c>
      <c r="BP318" s="28">
        <v>1.5190011741957132E-7</v>
      </c>
      <c r="BQ318" s="28"/>
      <c r="BS318" s="30">
        <f t="shared" si="54"/>
        <v>1.6534614621732346</v>
      </c>
    </row>
    <row r="319" spans="4:71" x14ac:dyDescent="0.35">
      <c r="D319" s="21" t="s">
        <v>27</v>
      </c>
      <c r="E319" s="21" t="str">
        <f t="shared" si="55"/>
        <v>ISIC 66</v>
      </c>
      <c r="F319" s="28">
        <v>1.2458414586000752E-2</v>
      </c>
      <c r="G319" s="28">
        <v>8.2355391653755362E-3</v>
      </c>
      <c r="H319" s="28">
        <v>1.5071365694407866E-2</v>
      </c>
      <c r="I319" s="28">
        <v>8.8000764505277371E-3</v>
      </c>
      <c r="J319" s="28">
        <v>1.3334175297013357E-2</v>
      </c>
      <c r="K319" s="28">
        <v>1.4623563246778987E-2</v>
      </c>
      <c r="L319" s="28">
        <v>1.2498797566616844E-2</v>
      </c>
      <c r="M319" s="28">
        <v>1.2936018554916676E-2</v>
      </c>
      <c r="N319" s="28">
        <v>1.1665169780255457E-2</v>
      </c>
      <c r="O319" s="28">
        <v>1.2623805639738981E-2</v>
      </c>
      <c r="P319" s="28">
        <v>1.3330467147801011E-2</v>
      </c>
      <c r="Q319" s="28">
        <v>1.0148337382371819E-2</v>
      </c>
      <c r="R319" s="28">
        <v>1.1506404247794994E-2</v>
      </c>
      <c r="S319" s="28">
        <v>1.283395497740215E-2</v>
      </c>
      <c r="T319" s="28">
        <v>1.2489334611873728E-2</v>
      </c>
      <c r="U319" s="28">
        <v>1.0029865485588785E-2</v>
      </c>
      <c r="V319" s="28">
        <v>9.3003188210532915E-3</v>
      </c>
      <c r="W319" s="28">
        <v>1.0570112449740472E-2</v>
      </c>
      <c r="X319" s="28">
        <v>1.1465150403554347E-2</v>
      </c>
      <c r="Y319" s="28">
        <v>9.703909058720657E-3</v>
      </c>
      <c r="Z319" s="28">
        <v>1.2976449900692731E-2</v>
      </c>
      <c r="AA319" s="28">
        <v>1.211301751281668E-2</v>
      </c>
      <c r="AB319" s="28">
        <v>9.076104374051791E-3</v>
      </c>
      <c r="AC319" s="28">
        <v>1.2237390379157368E-2</v>
      </c>
      <c r="AD319" s="28">
        <v>1.2008381702321927E-2</v>
      </c>
      <c r="AE319" s="28">
        <v>1.0750848857658792E-2</v>
      </c>
      <c r="AF319" s="28">
        <v>1.1284908006355033E-2</v>
      </c>
      <c r="AG319" s="28">
        <v>1.1733730712747411E-2</v>
      </c>
      <c r="AH319" s="28">
        <v>1.4227133339404244E-2</v>
      </c>
      <c r="AI319" s="28">
        <v>1.1526029434974164E-2</v>
      </c>
      <c r="AJ319" s="28">
        <v>1.3166169953852051E-2</v>
      </c>
      <c r="AK319" s="28">
        <v>1.8148423691698615E-2</v>
      </c>
      <c r="AL319" s="28">
        <v>1.8072153299231276E-2</v>
      </c>
      <c r="AM319" s="28">
        <v>1.2038325242855868E-2</v>
      </c>
      <c r="AN319" s="28">
        <v>1.012786621688567E-2</v>
      </c>
      <c r="AO319" s="28">
        <v>1.0031182646942272E-2</v>
      </c>
      <c r="AP319" s="28">
        <v>1.061576541388384E-2</v>
      </c>
      <c r="AQ319" s="28">
        <v>9.5656156973212628E-3</v>
      </c>
      <c r="AR319" s="28">
        <v>1.4969628670578347E-2</v>
      </c>
      <c r="AS319" s="28">
        <v>9.5526539038272816E-3</v>
      </c>
      <c r="AT319" s="28">
        <v>0.1323241443302387</v>
      </c>
      <c r="AU319" s="28">
        <v>0.35379891068764241</v>
      </c>
      <c r="AV319" s="28">
        <v>1.2291588200015819</v>
      </c>
      <c r="AW319" s="28">
        <v>1.3018429360679797E-2</v>
      </c>
      <c r="AX319" s="28">
        <v>1.412037306166323E-2</v>
      </c>
      <c r="AY319" s="28">
        <v>9.7831495206612343E-3</v>
      </c>
      <c r="AZ319" s="28">
        <v>7.286913358158455E-3</v>
      </c>
      <c r="BA319" s="28">
        <v>1.2704832412792137E-2</v>
      </c>
      <c r="BB319" s="28">
        <v>1.1619341649625491E-2</v>
      </c>
      <c r="BC319" s="28">
        <v>1.5405008554104307E-2</v>
      </c>
      <c r="BD319" s="28">
        <v>4.1656252743802148E-3</v>
      </c>
      <c r="BE319" s="28">
        <v>2.2083219964674657E-2</v>
      </c>
      <c r="BF319" s="28">
        <v>1.1052096060650976E-2</v>
      </c>
      <c r="BG319" s="28">
        <v>7.1403025408760543E-3</v>
      </c>
      <c r="BH319" s="28">
        <v>3.8802362664947347E-3</v>
      </c>
      <c r="BI319" s="28">
        <v>5.8344146803570853E-3</v>
      </c>
      <c r="BJ319" s="28">
        <v>4.7809477579925331E-3</v>
      </c>
      <c r="BK319" s="28">
        <v>9.0620353611044323E-3</v>
      </c>
      <c r="BL319" s="28">
        <v>8.284287937872517E-3</v>
      </c>
      <c r="BM319" s="28">
        <v>1.2865551452672484E-2</v>
      </c>
      <c r="BN319" s="28">
        <v>8.7333357791020885E-3</v>
      </c>
      <c r="BO319" s="28">
        <v>6.8840748185364812E-3</v>
      </c>
      <c r="BP319" s="28">
        <v>2.1986981718675377E-7</v>
      </c>
      <c r="BQ319" s="28"/>
      <c r="BS319" s="30">
        <f t="shared" si="54"/>
        <v>2.3818328302264691</v>
      </c>
    </row>
    <row r="320" spans="4:71" x14ac:dyDescent="0.35">
      <c r="D320" t="s">
        <v>28</v>
      </c>
      <c r="E320" t="str">
        <f t="shared" si="55"/>
        <v>ISIC 68</v>
      </c>
      <c r="F320" s="28">
        <v>2.4856213644655453E-2</v>
      </c>
      <c r="G320" s="28">
        <v>1.5724517989953286E-2</v>
      </c>
      <c r="H320" s="28">
        <v>2.2788805664170901E-2</v>
      </c>
      <c r="I320" s="28">
        <v>2.4184873203600823E-2</v>
      </c>
      <c r="J320" s="28">
        <v>3.5658161925900482E-2</v>
      </c>
      <c r="K320" s="28">
        <v>4.2426555824858124E-2</v>
      </c>
      <c r="L320" s="28">
        <v>3.5434924762953277E-2</v>
      </c>
      <c r="M320" s="28">
        <v>3.5539330523852268E-2</v>
      </c>
      <c r="N320" s="28">
        <v>4.4999890358511443E-2</v>
      </c>
      <c r="O320" s="28">
        <v>2.9991735457921255E-2</v>
      </c>
      <c r="P320" s="28">
        <v>3.2872930095315812E-2</v>
      </c>
      <c r="Q320" s="28">
        <v>2.9143115418845945E-2</v>
      </c>
      <c r="R320" s="28">
        <v>3.5992394930746789E-2</v>
      </c>
      <c r="S320" s="28">
        <v>3.5862286906367322E-2</v>
      </c>
      <c r="T320" s="28">
        <v>3.4896084503409905E-2</v>
      </c>
      <c r="U320" s="28">
        <v>3.6866601258506951E-2</v>
      </c>
      <c r="V320" s="28">
        <v>2.9626819661619425E-2</v>
      </c>
      <c r="W320" s="28">
        <v>3.546544277636314E-2</v>
      </c>
      <c r="X320" s="28">
        <v>3.6691033632698385E-2</v>
      </c>
      <c r="Y320" s="28">
        <v>3.749566469635715E-2</v>
      </c>
      <c r="Z320" s="28">
        <v>3.5650277973245235E-2</v>
      </c>
      <c r="AA320" s="28">
        <v>3.9190290274420246E-2</v>
      </c>
      <c r="AB320" s="28">
        <v>3.3157032360938095E-2</v>
      </c>
      <c r="AC320" s="28">
        <v>3.1932299835047404E-2</v>
      </c>
      <c r="AD320" s="28">
        <v>3.1715355480384053E-2</v>
      </c>
      <c r="AE320" s="28">
        <v>3.4488164794514088E-2</v>
      </c>
      <c r="AF320" s="28">
        <v>4.6899857700966927E-2</v>
      </c>
      <c r="AG320" s="28">
        <v>5.7639787194988586E-2</v>
      </c>
      <c r="AH320" s="28">
        <v>5.6544699028970601E-2</v>
      </c>
      <c r="AI320" s="28">
        <v>0.1017301280306586</v>
      </c>
      <c r="AJ320" s="28">
        <v>3.0972733169914963E-2</v>
      </c>
      <c r="AK320" s="28">
        <v>3.8525337122298588E-2</v>
      </c>
      <c r="AL320" s="28">
        <v>3.8757711494363155E-2</v>
      </c>
      <c r="AM320" s="28">
        <v>4.5310051676231325E-2</v>
      </c>
      <c r="AN320" s="28">
        <v>4.0825056312714353E-2</v>
      </c>
      <c r="AO320" s="28">
        <v>6.9699077536003379E-2</v>
      </c>
      <c r="AP320" s="28">
        <v>4.1259844238683299E-2</v>
      </c>
      <c r="AQ320" s="28">
        <v>5.4183584467950664E-2</v>
      </c>
      <c r="AR320" s="28">
        <v>7.1847032082529017E-2</v>
      </c>
      <c r="AS320" s="28">
        <v>3.9173714307755597E-2</v>
      </c>
      <c r="AT320" s="28">
        <v>4.8646653266728707E-2</v>
      </c>
      <c r="AU320" s="28">
        <v>6.0452505521730558E-2</v>
      </c>
      <c r="AV320" s="28">
        <v>5.4512332582962272E-2</v>
      </c>
      <c r="AW320" s="28">
        <v>1.0331720606410735</v>
      </c>
      <c r="AX320" s="28">
        <v>5.3452431246578343E-2</v>
      </c>
      <c r="AY320" s="28">
        <v>5.5894703779579571E-2</v>
      </c>
      <c r="AZ320" s="28">
        <v>4.1250964884302792E-2</v>
      </c>
      <c r="BA320" s="28">
        <v>5.6496611222305107E-2</v>
      </c>
      <c r="BB320" s="28">
        <v>5.6303616222784729E-2</v>
      </c>
      <c r="BC320" s="28">
        <v>3.8420477543950331E-2</v>
      </c>
      <c r="BD320" s="28">
        <v>2.6881115220251786E-2</v>
      </c>
      <c r="BE320" s="28">
        <v>5.370730731599923E-2</v>
      </c>
      <c r="BF320" s="28">
        <v>5.098319532331639E-2</v>
      </c>
      <c r="BG320" s="28">
        <v>3.092600268175175E-2</v>
      </c>
      <c r="BH320" s="28">
        <v>2.0392573682013204E-2</v>
      </c>
      <c r="BI320" s="28">
        <v>2.6923083609939738E-2</v>
      </c>
      <c r="BJ320" s="28">
        <v>3.3860632857979828E-2</v>
      </c>
      <c r="BK320" s="28">
        <v>4.049959660135271E-2</v>
      </c>
      <c r="BL320" s="28">
        <v>5.2825983065523968E-2</v>
      </c>
      <c r="BM320" s="28">
        <v>3.623504035715399E-2</v>
      </c>
      <c r="BN320" s="28">
        <v>3.5131709356751799E-2</v>
      </c>
      <c r="BO320" s="28">
        <v>4.3876961924508136E-2</v>
      </c>
      <c r="BP320" s="28">
        <v>7.0852958088769859E-7</v>
      </c>
      <c r="BQ320" s="28"/>
      <c r="BS320" s="30">
        <f t="shared" si="54"/>
        <v>3.5468656857573064</v>
      </c>
    </row>
    <row r="321" spans="4:71" x14ac:dyDescent="0.35">
      <c r="D321" s="21" t="s">
        <v>29</v>
      </c>
      <c r="E321" s="21" t="str">
        <f t="shared" si="55"/>
        <v>ISIC 69-70</v>
      </c>
      <c r="F321" s="28">
        <v>4.2273522380216734E-2</v>
      </c>
      <c r="G321" s="28">
        <v>3.0386399041847013E-2</v>
      </c>
      <c r="H321" s="28">
        <v>4.8186407084268454E-2</v>
      </c>
      <c r="I321" s="28">
        <v>5.1542349580705089E-2</v>
      </c>
      <c r="J321" s="28">
        <v>6.6071388808319712E-2</v>
      </c>
      <c r="K321" s="28">
        <v>6.0605647442463141E-2</v>
      </c>
      <c r="L321" s="28">
        <v>5.7866437566840671E-2</v>
      </c>
      <c r="M321" s="28">
        <v>7.1895080794683069E-2</v>
      </c>
      <c r="N321" s="28">
        <v>7.1207167546161465E-2</v>
      </c>
      <c r="O321" s="28">
        <v>7.8608039102229424E-2</v>
      </c>
      <c r="P321" s="28">
        <v>7.2964298370776642E-2</v>
      </c>
      <c r="Q321" s="28">
        <v>7.3743331976172485E-2</v>
      </c>
      <c r="R321" s="28">
        <v>6.6991344674733624E-2</v>
      </c>
      <c r="S321" s="28">
        <v>6.7205518077656415E-2</v>
      </c>
      <c r="T321" s="28">
        <v>7.1878881366556457E-2</v>
      </c>
      <c r="U321" s="28">
        <v>5.9305393913239489E-2</v>
      </c>
      <c r="V321" s="28">
        <v>6.2131557483060283E-2</v>
      </c>
      <c r="W321" s="28">
        <v>6.8874850396114337E-2</v>
      </c>
      <c r="X321" s="28">
        <v>7.1445757948392613E-2</v>
      </c>
      <c r="Y321" s="28">
        <v>6.4014101322931047E-2</v>
      </c>
      <c r="Z321" s="28">
        <v>7.3232901444626977E-2</v>
      </c>
      <c r="AA321" s="28">
        <v>5.8744188067753819E-2</v>
      </c>
      <c r="AB321" s="28">
        <v>6.0550357680630329E-2</v>
      </c>
      <c r="AC321" s="28">
        <v>5.5274585543589362E-2</v>
      </c>
      <c r="AD321" s="28">
        <v>5.2859390700850183E-2</v>
      </c>
      <c r="AE321" s="28">
        <v>6.177934148739294E-2</v>
      </c>
      <c r="AF321" s="28">
        <v>6.2380643173653577E-2</v>
      </c>
      <c r="AG321" s="28">
        <v>5.6981068479921106E-2</v>
      </c>
      <c r="AH321" s="28">
        <v>8.470216253193863E-2</v>
      </c>
      <c r="AI321" s="28">
        <v>5.7617305386196131E-2</v>
      </c>
      <c r="AJ321" s="28">
        <v>4.4501898915548899E-2</v>
      </c>
      <c r="AK321" s="28">
        <v>7.1791975339966493E-2</v>
      </c>
      <c r="AL321" s="28">
        <v>6.5420508134514277E-2</v>
      </c>
      <c r="AM321" s="28">
        <v>5.7813692096709599E-2</v>
      </c>
      <c r="AN321" s="28">
        <v>5.0129468660048422E-2</v>
      </c>
      <c r="AO321" s="28">
        <v>4.9691694782296E-2</v>
      </c>
      <c r="AP321" s="28">
        <v>7.5407809951636789E-2</v>
      </c>
      <c r="AQ321" s="28">
        <v>7.5100804879526722E-2</v>
      </c>
      <c r="AR321" s="28">
        <v>6.2078418790049723E-2</v>
      </c>
      <c r="AS321" s="28">
        <v>7.7862615621150003E-2</v>
      </c>
      <c r="AT321" s="28">
        <v>7.6612324627879202E-2</v>
      </c>
      <c r="AU321" s="28">
        <v>9.437675368113374E-2</v>
      </c>
      <c r="AV321" s="28">
        <v>9.8902590755025874E-2</v>
      </c>
      <c r="AW321" s="28">
        <v>3.1382858626822913E-2</v>
      </c>
      <c r="AX321" s="28">
        <v>1.2296157338916855</v>
      </c>
      <c r="AY321" s="28">
        <v>0.11727312084078863</v>
      </c>
      <c r="AZ321" s="28">
        <v>6.9402171808886054E-2</v>
      </c>
      <c r="BA321" s="28">
        <v>9.1468786067360877E-2</v>
      </c>
      <c r="BB321" s="28">
        <v>0.12159678902593354</v>
      </c>
      <c r="BC321" s="28">
        <v>6.7494585546339234E-2</v>
      </c>
      <c r="BD321" s="28">
        <v>3.602295490995381E-2</v>
      </c>
      <c r="BE321" s="28">
        <v>9.3761926862926545E-2</v>
      </c>
      <c r="BF321" s="28">
        <v>0.10296171510298033</v>
      </c>
      <c r="BG321" s="28">
        <v>3.4853000719803094E-2</v>
      </c>
      <c r="BH321" s="28">
        <v>1.9725210264688084E-2</v>
      </c>
      <c r="BI321" s="28">
        <v>3.1711831183852943E-2</v>
      </c>
      <c r="BJ321" s="28">
        <v>2.7640782154858004E-2</v>
      </c>
      <c r="BK321" s="28">
        <v>5.1362119528829776E-2</v>
      </c>
      <c r="BL321" s="28">
        <v>5.0315997014679932E-2</v>
      </c>
      <c r="BM321" s="28">
        <v>5.8437400763340565E-2</v>
      </c>
      <c r="BN321" s="28">
        <v>5.3710719373060795E-2</v>
      </c>
      <c r="BO321" s="28">
        <v>3.7758148809962866E-2</v>
      </c>
      <c r="BP321" s="28">
        <v>1.3738415623009005E-6</v>
      </c>
      <c r="BQ321" s="28"/>
      <c r="BS321" s="30">
        <f t="shared" si="54"/>
        <v>5.1075072019477226</v>
      </c>
    </row>
    <row r="322" spans="4:71" x14ac:dyDescent="0.35">
      <c r="D322" s="21" t="s">
        <v>29</v>
      </c>
      <c r="E322" s="21" t="str">
        <f t="shared" si="55"/>
        <v>ISIC 71</v>
      </c>
      <c r="F322" s="28">
        <v>1.3687376497016131E-2</v>
      </c>
      <c r="G322" s="28">
        <v>1.0120506113451019E-2</v>
      </c>
      <c r="H322" s="28">
        <v>1.2641571099998139E-2</v>
      </c>
      <c r="I322" s="28">
        <v>3.1038816745091857E-2</v>
      </c>
      <c r="J322" s="28">
        <v>1.7584986595375589E-2</v>
      </c>
      <c r="K322" s="28">
        <v>1.9288616851359186E-2</v>
      </c>
      <c r="L322" s="28">
        <v>1.9740699436701769E-2</v>
      </c>
      <c r="M322" s="28">
        <v>2.3035488731248957E-2</v>
      </c>
      <c r="N322" s="28">
        <v>1.7535401378587393E-2</v>
      </c>
      <c r="O322" s="28">
        <v>3.6722864255833099E-2</v>
      </c>
      <c r="P322" s="28">
        <v>2.7780165974909964E-2</v>
      </c>
      <c r="Q322" s="28">
        <v>2.1682532082147574E-2</v>
      </c>
      <c r="R322" s="28">
        <v>2.6530422474349866E-2</v>
      </c>
      <c r="S322" s="28">
        <v>2.8076741354901527E-2</v>
      </c>
      <c r="T322" s="28">
        <v>2.8073937069833802E-2</v>
      </c>
      <c r="U322" s="28">
        <v>2.4082991563123962E-2</v>
      </c>
      <c r="V322" s="28">
        <v>2.0857598211444412E-2</v>
      </c>
      <c r="W322" s="28">
        <v>2.9927946668961865E-2</v>
      </c>
      <c r="X322" s="28">
        <v>2.680527057808051E-2</v>
      </c>
      <c r="Y322" s="28">
        <v>2.7316852998699796E-2</v>
      </c>
      <c r="Z322" s="28">
        <v>3.7648196758620023E-2</v>
      </c>
      <c r="AA322" s="28">
        <v>1.7024408472209551E-2</v>
      </c>
      <c r="AB322" s="28">
        <v>2.4734469015863618E-2</v>
      </c>
      <c r="AC322" s="28">
        <v>2.8138847611113196E-2</v>
      </c>
      <c r="AD322" s="28">
        <v>3.2030355859288616E-2</v>
      </c>
      <c r="AE322" s="28">
        <v>4.8983721017720354E-2</v>
      </c>
      <c r="AF322" s="28">
        <v>4.9383298948163304E-2</v>
      </c>
      <c r="AG322" s="28">
        <v>1.2653040634897077E-2</v>
      </c>
      <c r="AH322" s="28">
        <v>1.5649955144510966E-2</v>
      </c>
      <c r="AI322" s="28">
        <v>1.1536884535279854E-2</v>
      </c>
      <c r="AJ322" s="28">
        <v>1.8190202363579894E-2</v>
      </c>
      <c r="AK322" s="28">
        <v>2.5463309801352356E-2</v>
      </c>
      <c r="AL322" s="28">
        <v>2.3788649005884163E-2</v>
      </c>
      <c r="AM322" s="28">
        <v>2.1103508186874256E-2</v>
      </c>
      <c r="AN322" s="28">
        <v>1.2701407657370392E-2</v>
      </c>
      <c r="AO322" s="28">
        <v>1.1841798731592718E-2</v>
      </c>
      <c r="AP322" s="28">
        <v>1.7972839242710547E-2</v>
      </c>
      <c r="AQ322" s="28">
        <v>1.7136594653744994E-2</v>
      </c>
      <c r="AR322" s="28">
        <v>1.9308122986622378E-2</v>
      </c>
      <c r="AS322" s="28">
        <v>1.996199089884854E-2</v>
      </c>
      <c r="AT322" s="28">
        <v>9.8027957694247197E-3</v>
      </c>
      <c r="AU322" s="28">
        <v>1.3697177755361889E-2</v>
      </c>
      <c r="AV322" s="28">
        <v>1.552404901936834E-2</v>
      </c>
      <c r="AW322" s="28">
        <v>9.6373598178179903E-3</v>
      </c>
      <c r="AX322" s="28">
        <v>2.138545462224949E-2</v>
      </c>
      <c r="AY322" s="28">
        <v>1.157509196487319</v>
      </c>
      <c r="AZ322" s="28">
        <v>2.8451622717786989E-2</v>
      </c>
      <c r="BA322" s="28">
        <v>2.6145121371828194E-2</v>
      </c>
      <c r="BB322" s="28">
        <v>3.2855010320050511E-2</v>
      </c>
      <c r="BC322" s="28">
        <v>1.7474324478630964E-2</v>
      </c>
      <c r="BD322" s="28">
        <v>7.586425280475621E-3</v>
      </c>
      <c r="BE322" s="28">
        <v>1.6660613712622018E-2</v>
      </c>
      <c r="BF322" s="28">
        <v>2.6893924226850521E-2</v>
      </c>
      <c r="BG322" s="28">
        <v>1.4684934810308962E-2</v>
      </c>
      <c r="BH322" s="28">
        <v>6.2326946957544354E-3</v>
      </c>
      <c r="BI322" s="28">
        <v>7.5481206382240493E-3</v>
      </c>
      <c r="BJ322" s="28">
        <v>6.4899506769026177E-3</v>
      </c>
      <c r="BK322" s="28">
        <v>1.739824802008752E-2</v>
      </c>
      <c r="BL322" s="28">
        <v>1.5633546195315092E-2</v>
      </c>
      <c r="BM322" s="28">
        <v>1.1331263734508046E-2</v>
      </c>
      <c r="BN322" s="28">
        <v>1.4130020650494235E-2</v>
      </c>
      <c r="BO322" s="28">
        <v>1.1819744278645497E-2</v>
      </c>
      <c r="BP322" s="28">
        <v>5.8922172453881051E-7</v>
      </c>
      <c r="BQ322" s="28"/>
      <c r="BS322" s="30">
        <f t="shared" si="54"/>
        <v>2.4166745767091156</v>
      </c>
    </row>
    <row r="323" spans="4:71" x14ac:dyDescent="0.35">
      <c r="D323" s="21" t="s">
        <v>29</v>
      </c>
      <c r="E323" s="21" t="str">
        <f t="shared" si="55"/>
        <v>ISIC 72</v>
      </c>
      <c r="F323" s="28">
        <v>1.1511859792414226E-3</v>
      </c>
      <c r="G323" s="28">
        <v>4.6206712753429268E-4</v>
      </c>
      <c r="H323" s="28">
        <v>9.7070396330941212E-4</v>
      </c>
      <c r="I323" s="28">
        <v>1.1945272765296099E-3</v>
      </c>
      <c r="J323" s="28">
        <v>1.5259860538471256E-3</v>
      </c>
      <c r="K323" s="28">
        <v>1.9445744501516624E-3</v>
      </c>
      <c r="L323" s="28">
        <v>9.7847782747534405E-4</v>
      </c>
      <c r="M323" s="28">
        <v>1.3809786426259591E-3</v>
      </c>
      <c r="N323" s="28">
        <v>2.7476138135106593E-3</v>
      </c>
      <c r="O323" s="28">
        <v>1.5369303634755783E-3</v>
      </c>
      <c r="P323" s="28">
        <v>2.6749632683829346E-3</v>
      </c>
      <c r="Q323" s="28">
        <v>4.3316072924854544E-2</v>
      </c>
      <c r="R323" s="28">
        <v>1.7147845537848845E-3</v>
      </c>
      <c r="S323" s="28">
        <v>1.2503265730522402E-3</v>
      </c>
      <c r="T323" s="28">
        <v>1.2316793194686213E-3</v>
      </c>
      <c r="U323" s="28">
        <v>1.3139623902351121E-3</v>
      </c>
      <c r="V323" s="28">
        <v>1.577265397263676E-2</v>
      </c>
      <c r="W323" s="28">
        <v>2.3696678420781123E-3</v>
      </c>
      <c r="X323" s="28">
        <v>2.6770494704870243E-3</v>
      </c>
      <c r="Y323" s="28">
        <v>4.7002290448742174E-3</v>
      </c>
      <c r="Z323" s="28">
        <v>2.6406601704779863E-3</v>
      </c>
      <c r="AA323" s="28">
        <v>3.0071747265310628E-3</v>
      </c>
      <c r="AB323" s="28">
        <v>1.7057988557630797E-3</v>
      </c>
      <c r="AC323" s="28">
        <v>1.1634923964255388E-3</v>
      </c>
      <c r="AD323" s="28">
        <v>1.2050127518847009E-3</v>
      </c>
      <c r="AE323" s="28">
        <v>1.3320860543683656E-3</v>
      </c>
      <c r="AF323" s="28">
        <v>1.192535107207136E-3</v>
      </c>
      <c r="AG323" s="28">
        <v>9.8667134510040349E-4</v>
      </c>
      <c r="AH323" s="28">
        <v>1.6211101490561225E-3</v>
      </c>
      <c r="AI323" s="28">
        <v>7.4404107200399844E-4</v>
      </c>
      <c r="AJ323" s="28">
        <v>7.3571914008172218E-4</v>
      </c>
      <c r="AK323" s="28">
        <v>8.3938904274032057E-4</v>
      </c>
      <c r="AL323" s="28">
        <v>1.0675779161407363E-3</v>
      </c>
      <c r="AM323" s="28">
        <v>7.2863414243633565E-4</v>
      </c>
      <c r="AN323" s="28">
        <v>7.7609674901020389E-4</v>
      </c>
      <c r="AO323" s="28">
        <v>7.5174988443911538E-4</v>
      </c>
      <c r="AP323" s="28">
        <v>2.2938504230229868E-2</v>
      </c>
      <c r="AQ323" s="28">
        <v>1.4408855688795694E-3</v>
      </c>
      <c r="AR323" s="28">
        <v>1.6295081669409194E-3</v>
      </c>
      <c r="AS323" s="28">
        <v>8.8585287788848326E-3</v>
      </c>
      <c r="AT323" s="28">
        <v>1.0846542259715416E-3</v>
      </c>
      <c r="AU323" s="28">
        <v>1.2434795378250345E-3</v>
      </c>
      <c r="AV323" s="28">
        <v>1.2994441391667028E-3</v>
      </c>
      <c r="AW323" s="28">
        <v>3.8463500210332568E-4</v>
      </c>
      <c r="AX323" s="28">
        <v>3.7121952735018758E-3</v>
      </c>
      <c r="AY323" s="28">
        <v>1.5966156218922788E-3</v>
      </c>
      <c r="AZ323" s="28">
        <v>1.0465703519100513</v>
      </c>
      <c r="BA323" s="28">
        <v>3.3249261378427903E-3</v>
      </c>
      <c r="BB323" s="28">
        <v>1.9504960350900556E-3</v>
      </c>
      <c r="BC323" s="28">
        <v>8.7666702338835877E-4</v>
      </c>
      <c r="BD323" s="28">
        <v>4.2417001136936804E-4</v>
      </c>
      <c r="BE323" s="28">
        <v>1.1536776975111633E-3</v>
      </c>
      <c r="BF323" s="28">
        <v>1.0757635520002625E-3</v>
      </c>
      <c r="BG323" s="28">
        <v>1.2081962425575174E-3</v>
      </c>
      <c r="BH323" s="28">
        <v>9.2103596040274231E-4</v>
      </c>
      <c r="BI323" s="28">
        <v>2.8384951965023312E-3</v>
      </c>
      <c r="BJ323" s="28">
        <v>8.1569386852584883E-4</v>
      </c>
      <c r="BK323" s="28">
        <v>1.243144281256717E-3</v>
      </c>
      <c r="BL323" s="28">
        <v>1.0273166473777982E-3</v>
      </c>
      <c r="BM323" s="28">
        <v>1.7297239583303993E-3</v>
      </c>
      <c r="BN323" s="28">
        <v>1.520677645767265E-3</v>
      </c>
      <c r="BO323" s="28">
        <v>5.3458447724603355E-4</v>
      </c>
      <c r="BP323" s="28">
        <v>4.6213718647847415E-8</v>
      </c>
      <c r="BQ323" s="28"/>
      <c r="BS323" s="30">
        <f t="shared" si="54"/>
        <v>1.2228156017655569</v>
      </c>
    </row>
    <row r="324" spans="4:71" x14ac:dyDescent="0.35">
      <c r="D324" s="21" t="s">
        <v>29</v>
      </c>
      <c r="E324" s="21" t="str">
        <f t="shared" si="55"/>
        <v>ISIC 73</v>
      </c>
      <c r="F324" s="28">
        <v>1.1179528082806872E-2</v>
      </c>
      <c r="G324" s="28">
        <v>5.7340737827452316E-3</v>
      </c>
      <c r="H324" s="28">
        <v>9.9254854126660363E-3</v>
      </c>
      <c r="I324" s="28">
        <v>9.3012028279137373E-3</v>
      </c>
      <c r="J324" s="28">
        <v>3.3903620876959355E-2</v>
      </c>
      <c r="K324" s="28">
        <v>2.1847324907472411E-2</v>
      </c>
      <c r="L324" s="28">
        <v>1.182034361167693E-2</v>
      </c>
      <c r="M324" s="28">
        <v>1.6689499606512351E-2</v>
      </c>
      <c r="N324" s="28">
        <v>1.8327950148046557E-2</v>
      </c>
      <c r="O324" s="28">
        <v>1.5810033008743757E-2</v>
      </c>
      <c r="P324" s="28">
        <v>2.4714613094948646E-2</v>
      </c>
      <c r="Q324" s="28">
        <v>3.3452760084665488E-2</v>
      </c>
      <c r="R324" s="28">
        <v>1.6784725905652546E-2</v>
      </c>
      <c r="S324" s="28">
        <v>1.353420453090412E-2</v>
      </c>
      <c r="T324" s="28">
        <v>1.149546424397878E-2</v>
      </c>
      <c r="U324" s="28">
        <v>1.1252659729939756E-2</v>
      </c>
      <c r="V324" s="28">
        <v>1.4107805227449881E-2</v>
      </c>
      <c r="W324" s="28">
        <v>1.5020666612102957E-2</v>
      </c>
      <c r="X324" s="28">
        <v>1.2400928984384149E-2</v>
      </c>
      <c r="Y324" s="28">
        <v>1.7384505845131945E-2</v>
      </c>
      <c r="Z324" s="28">
        <v>1.3009192466973633E-2</v>
      </c>
      <c r="AA324" s="28">
        <v>2.0932570585594033E-2</v>
      </c>
      <c r="AB324" s="28">
        <v>1.1189063471168855E-2</v>
      </c>
      <c r="AC324" s="28">
        <v>9.6039413573541805E-3</v>
      </c>
      <c r="AD324" s="28">
        <v>9.0349899738885932E-3</v>
      </c>
      <c r="AE324" s="28">
        <v>1.1032701503368244E-2</v>
      </c>
      <c r="AF324" s="28">
        <v>9.5669980037657275E-3</v>
      </c>
      <c r="AG324" s="28">
        <v>2.5872501667465991E-2</v>
      </c>
      <c r="AH324" s="28">
        <v>2.4473469538914851E-2</v>
      </c>
      <c r="AI324" s="28">
        <v>2.2515659450642496E-2</v>
      </c>
      <c r="AJ324" s="28">
        <v>8.648276439569353E-3</v>
      </c>
      <c r="AK324" s="28">
        <v>1.0458040396230207E-2</v>
      </c>
      <c r="AL324" s="28">
        <v>1.6108781537193695E-2</v>
      </c>
      <c r="AM324" s="28">
        <v>8.4668275841649644E-3</v>
      </c>
      <c r="AN324" s="28">
        <v>1.1547131248110642E-2</v>
      </c>
      <c r="AO324" s="28">
        <v>1.4113512956007102E-2</v>
      </c>
      <c r="AP324" s="28">
        <v>3.2695973238669102E-2</v>
      </c>
      <c r="AQ324" s="28">
        <v>2.5787439064182033E-2</v>
      </c>
      <c r="AR324" s="28">
        <v>2.0519575301330577E-2</v>
      </c>
      <c r="AS324" s="28">
        <v>1.54288143159133E-2</v>
      </c>
      <c r="AT324" s="28">
        <v>1.4039555169661275E-2</v>
      </c>
      <c r="AU324" s="28">
        <v>1.915565601218747E-2</v>
      </c>
      <c r="AV324" s="28">
        <v>1.4417603730937412E-2</v>
      </c>
      <c r="AW324" s="28">
        <v>3.5879554100725968E-3</v>
      </c>
      <c r="AX324" s="28">
        <v>1.3600704486384816E-2</v>
      </c>
      <c r="AY324" s="28">
        <v>1.0118302426395279E-2</v>
      </c>
      <c r="AZ324" s="28">
        <v>7.7077998654233688E-3</v>
      </c>
      <c r="BA324" s="28">
        <v>1.1482836728613017</v>
      </c>
      <c r="BB324" s="28">
        <v>1.5540770784674933E-2</v>
      </c>
      <c r="BC324" s="28">
        <v>1.1617896637296288E-2</v>
      </c>
      <c r="BD324" s="28">
        <v>8.5158277760564761E-3</v>
      </c>
      <c r="BE324" s="28">
        <v>5.0464841647667368E-2</v>
      </c>
      <c r="BF324" s="28">
        <v>1.1821326652123142E-2</v>
      </c>
      <c r="BG324" s="28">
        <v>6.2484889432401266E-3</v>
      </c>
      <c r="BH324" s="28">
        <v>3.6167338235966792E-3</v>
      </c>
      <c r="BI324" s="28">
        <v>6.9537542559178645E-3</v>
      </c>
      <c r="BJ324" s="28">
        <v>4.4009636133574724E-3</v>
      </c>
      <c r="BK324" s="28">
        <v>1.6669637554883394E-2</v>
      </c>
      <c r="BL324" s="28">
        <v>1.8244660674409104E-2</v>
      </c>
      <c r="BM324" s="28">
        <v>1.1428312825591803E-2</v>
      </c>
      <c r="BN324" s="28">
        <v>1.0289762338493385E-2</v>
      </c>
      <c r="BO324" s="28">
        <v>7.8451347961337112E-3</v>
      </c>
      <c r="BP324" s="28">
        <v>3.1021770699424327E-7</v>
      </c>
      <c r="BQ324" s="28"/>
      <c r="BS324" s="30">
        <f t="shared" si="54"/>
        <v>2.060262529128722</v>
      </c>
    </row>
    <row r="325" spans="4:71" x14ac:dyDescent="0.35">
      <c r="D325" s="21" t="s">
        <v>29</v>
      </c>
      <c r="E325" s="21" t="str">
        <f t="shared" si="55"/>
        <v>ISIC 74-75</v>
      </c>
      <c r="F325" s="28">
        <v>1.8063206611056357E-2</v>
      </c>
      <c r="G325" s="28">
        <v>5.7372689256650101E-3</v>
      </c>
      <c r="H325" s="28">
        <v>7.5514289162125795E-3</v>
      </c>
      <c r="I325" s="28">
        <v>9.306183868800031E-3</v>
      </c>
      <c r="J325" s="28">
        <v>1.2519139200026459E-2</v>
      </c>
      <c r="K325" s="28">
        <v>1.6552565641206114E-2</v>
      </c>
      <c r="L325" s="28">
        <v>8.1780573742017242E-3</v>
      </c>
      <c r="M325" s="28">
        <v>1.0283588501724637E-2</v>
      </c>
      <c r="N325" s="28">
        <v>1.1008713259263253E-2</v>
      </c>
      <c r="O325" s="28">
        <v>1.0339840540207219E-2</v>
      </c>
      <c r="P325" s="28">
        <v>1.0355581278533201E-2</v>
      </c>
      <c r="Q325" s="28">
        <v>9.2286047603071537E-3</v>
      </c>
      <c r="R325" s="28">
        <v>1.0903212803036811E-2</v>
      </c>
      <c r="S325" s="28">
        <v>9.2647326022967224E-3</v>
      </c>
      <c r="T325" s="28">
        <v>1.0745087080410722E-2</v>
      </c>
      <c r="U325" s="28">
        <v>8.6991762864112379E-3</v>
      </c>
      <c r="V325" s="28">
        <v>9.7444208635235272E-3</v>
      </c>
      <c r="W325" s="28">
        <v>1.1388891071174688E-2</v>
      </c>
      <c r="X325" s="28">
        <v>1.0588879536133135E-2</v>
      </c>
      <c r="Y325" s="28">
        <v>1.078421713408851E-2</v>
      </c>
      <c r="Z325" s="28">
        <v>1.1242779662666718E-2</v>
      </c>
      <c r="AA325" s="28">
        <v>1.2822213949906821E-2</v>
      </c>
      <c r="AB325" s="28">
        <v>8.3597117515484681E-3</v>
      </c>
      <c r="AC325" s="28">
        <v>9.7325505955580902E-3</v>
      </c>
      <c r="AD325" s="28">
        <v>9.7925027489321331E-3</v>
      </c>
      <c r="AE325" s="28">
        <v>1.1698982042619675E-2</v>
      </c>
      <c r="AF325" s="28">
        <v>9.6475776139069817E-3</v>
      </c>
      <c r="AG325" s="28">
        <v>8.9633863145601161E-3</v>
      </c>
      <c r="AH325" s="28">
        <v>1.3764914660586982E-2</v>
      </c>
      <c r="AI325" s="28">
        <v>9.3699662266092509E-3</v>
      </c>
      <c r="AJ325" s="28">
        <v>6.9952945445392262E-3</v>
      </c>
      <c r="AK325" s="28">
        <v>1.191153284513944E-2</v>
      </c>
      <c r="AL325" s="28">
        <v>1.1992107836118825E-2</v>
      </c>
      <c r="AM325" s="28">
        <v>8.0585794234794006E-3</v>
      </c>
      <c r="AN325" s="28">
        <v>7.415478194104195E-3</v>
      </c>
      <c r="AO325" s="28">
        <v>8.4808795844726753E-3</v>
      </c>
      <c r="AP325" s="28">
        <v>3.5582941462094675E-2</v>
      </c>
      <c r="AQ325" s="28">
        <v>1.6759267471933799E-2</v>
      </c>
      <c r="AR325" s="28">
        <v>1.2382008182491499E-2</v>
      </c>
      <c r="AS325" s="28">
        <v>1.9711445678068828E-2</v>
      </c>
      <c r="AT325" s="28">
        <v>1.3131808453723514E-2</v>
      </c>
      <c r="AU325" s="28">
        <v>1.9593349244008629E-2</v>
      </c>
      <c r="AV325" s="28">
        <v>2.2875247061409049E-2</v>
      </c>
      <c r="AW325" s="28">
        <v>3.9789424519410229E-3</v>
      </c>
      <c r="AX325" s="28">
        <v>1.7467840196412482E-2</v>
      </c>
      <c r="AY325" s="28">
        <v>1.6455237870925822E-2</v>
      </c>
      <c r="AZ325" s="28">
        <v>1.1958091352883881E-2</v>
      </c>
      <c r="BA325" s="28">
        <v>2.4545837860413255E-2</v>
      </c>
      <c r="BB325" s="28">
        <v>1.0617457642438863</v>
      </c>
      <c r="BC325" s="28">
        <v>9.6305084477536634E-3</v>
      </c>
      <c r="BD325" s="28">
        <v>6.3329037446130674E-3</v>
      </c>
      <c r="BE325" s="28">
        <v>1.4357316994646487E-2</v>
      </c>
      <c r="BF325" s="28">
        <v>1.5071007959628895E-2</v>
      </c>
      <c r="BG325" s="28">
        <v>7.5432860843009653E-3</v>
      </c>
      <c r="BH325" s="28">
        <v>4.647663756172548E-3</v>
      </c>
      <c r="BI325" s="28">
        <v>5.3530539034000015E-3</v>
      </c>
      <c r="BJ325" s="28">
        <v>5.5364129107623415E-3</v>
      </c>
      <c r="BK325" s="28">
        <v>1.4797627107532978E-2</v>
      </c>
      <c r="BL325" s="28">
        <v>1.308093103002759E-2</v>
      </c>
      <c r="BM325" s="28">
        <v>9.5790946191637426E-3</v>
      </c>
      <c r="BN325" s="28">
        <v>8.3820544127410773E-3</v>
      </c>
      <c r="BO325" s="28">
        <v>5.9487625314009066E-3</v>
      </c>
      <c r="BP325" s="28">
        <v>2.3318690060162097E-7</v>
      </c>
      <c r="BQ325" s="28"/>
      <c r="BS325" s="30">
        <f t="shared" si="54"/>
        <v>1.7679398924682657</v>
      </c>
    </row>
    <row r="326" spans="4:71" x14ac:dyDescent="0.35">
      <c r="D326" s="21" t="s">
        <v>29</v>
      </c>
      <c r="E326" s="21" t="str">
        <f t="shared" si="55"/>
        <v>ISIC 77</v>
      </c>
      <c r="F326" s="28">
        <v>2.7847399712589576E-2</v>
      </c>
      <c r="G326" s="28">
        <v>1.75019239866849E-2</v>
      </c>
      <c r="H326" s="28">
        <v>2.2322261883692102E-2</v>
      </c>
      <c r="I326" s="28">
        <v>3.2625937800250193E-2</v>
      </c>
      <c r="J326" s="28">
        <v>3.0185825825513574E-2</v>
      </c>
      <c r="K326" s="28">
        <v>2.4889782992946689E-2</v>
      </c>
      <c r="L326" s="28">
        <v>2.7783578425493491E-2</v>
      </c>
      <c r="M326" s="28">
        <v>3.0737177734954838E-2</v>
      </c>
      <c r="N326" s="28">
        <v>4.231135948641631E-2</v>
      </c>
      <c r="O326" s="28">
        <v>3.4215702624066868E-2</v>
      </c>
      <c r="P326" s="28">
        <v>3.6762788193702566E-2</v>
      </c>
      <c r="Q326" s="28">
        <v>0.13605513231279309</v>
      </c>
      <c r="R326" s="28">
        <v>3.0507688317380589E-2</v>
      </c>
      <c r="S326" s="28">
        <v>3.2837475374931382E-2</v>
      </c>
      <c r="T326" s="28">
        <v>3.4430211168493888E-2</v>
      </c>
      <c r="U326" s="28">
        <v>2.6084305335749128E-2</v>
      </c>
      <c r="V326" s="28">
        <v>7.9267427491175296E-2</v>
      </c>
      <c r="W326" s="28">
        <v>3.0385174131014801E-2</v>
      </c>
      <c r="X326" s="28">
        <v>2.729525096577444E-2</v>
      </c>
      <c r="Y326" s="28">
        <v>2.7641000909218436E-2</v>
      </c>
      <c r="Z326" s="28">
        <v>3.4809391505205532E-2</v>
      </c>
      <c r="AA326" s="28">
        <v>3.3779521747770123E-2</v>
      </c>
      <c r="AB326" s="28">
        <v>2.5556694120183663E-2</v>
      </c>
      <c r="AC326" s="28">
        <v>2.8323143114912755E-2</v>
      </c>
      <c r="AD326" s="28">
        <v>3.2343510115188163E-2</v>
      </c>
      <c r="AE326" s="28">
        <v>3.7855703848825473E-2</v>
      </c>
      <c r="AF326" s="28">
        <v>3.5865627080492346E-2</v>
      </c>
      <c r="AG326" s="28">
        <v>2.2316673179385137E-2</v>
      </c>
      <c r="AH326" s="28">
        <v>3.7863648431811288E-2</v>
      </c>
      <c r="AI326" s="28">
        <v>2.5875247230995206E-2</v>
      </c>
      <c r="AJ326" s="28">
        <v>3.5279338241078748E-2</v>
      </c>
      <c r="AK326" s="28">
        <v>5.280198127567759E-2</v>
      </c>
      <c r="AL326" s="28">
        <v>8.0033959558253542E-2</v>
      </c>
      <c r="AM326" s="28">
        <v>3.2768588353068506E-2</v>
      </c>
      <c r="AN326" s="28">
        <v>2.579478964468733E-2</v>
      </c>
      <c r="AO326" s="28">
        <v>2.2773732678504813E-2</v>
      </c>
      <c r="AP326" s="28">
        <v>3.7713179957183526E-2</v>
      </c>
      <c r="AQ326" s="28">
        <v>7.6149767407536345E-2</v>
      </c>
      <c r="AR326" s="28">
        <v>4.0439349373895032E-2</v>
      </c>
      <c r="AS326" s="28">
        <v>9.6558794626442471E-2</v>
      </c>
      <c r="AT326" s="28">
        <v>2.4397914610317067E-2</v>
      </c>
      <c r="AU326" s="28">
        <v>3.0900053803241779E-2</v>
      </c>
      <c r="AV326" s="28">
        <v>3.4764452627125277E-2</v>
      </c>
      <c r="AW326" s="28">
        <v>7.7196410049185519E-3</v>
      </c>
      <c r="AX326" s="28">
        <v>3.2765002142964392E-2</v>
      </c>
      <c r="AY326" s="28">
        <v>2.5673272981596371E-2</v>
      </c>
      <c r="AZ326" s="28">
        <v>3.567484801577743E-2</v>
      </c>
      <c r="BA326" s="28">
        <v>4.0915130278494728E-2</v>
      </c>
      <c r="BB326" s="28">
        <v>3.6622501657272911E-2</v>
      </c>
      <c r="BC326" s="28">
        <v>1.1607832553584057</v>
      </c>
      <c r="BD326" s="28">
        <v>8.5144280150856715E-3</v>
      </c>
      <c r="BE326" s="28">
        <v>4.194200837178489E-2</v>
      </c>
      <c r="BF326" s="28">
        <v>3.4663108528310255E-2</v>
      </c>
      <c r="BG326" s="28">
        <v>1.4923612534831602E-2</v>
      </c>
      <c r="BH326" s="28">
        <v>1.0446443408503271E-2</v>
      </c>
      <c r="BI326" s="28">
        <v>1.9066781107023163E-2</v>
      </c>
      <c r="BJ326" s="28">
        <v>1.2821834133855077E-2</v>
      </c>
      <c r="BK326" s="28">
        <v>2.9317496530992384E-2</v>
      </c>
      <c r="BL326" s="28">
        <v>2.9859656321530544E-2</v>
      </c>
      <c r="BM326" s="28">
        <v>1.9107862385292093E-2</v>
      </c>
      <c r="BN326" s="28">
        <v>2.9297988883603038E-2</v>
      </c>
      <c r="BO326" s="28">
        <v>2.9297204815126605E-2</v>
      </c>
      <c r="BP326" s="28">
        <v>6.1927593007616179E-7</v>
      </c>
      <c r="BQ326" s="28"/>
      <c r="BS326" s="30">
        <f t="shared" si="54"/>
        <v>3.276065162955923</v>
      </c>
    </row>
    <row r="327" spans="4:71" x14ac:dyDescent="0.35">
      <c r="D327" s="21" t="s">
        <v>29</v>
      </c>
      <c r="E327" s="21" t="str">
        <f t="shared" si="55"/>
        <v>ISIC 78</v>
      </c>
      <c r="F327" s="28">
        <v>1.737272952037263E-2</v>
      </c>
      <c r="G327" s="28">
        <v>8.5457380252075416E-3</v>
      </c>
      <c r="H327" s="28">
        <v>9.9972800874577918E-3</v>
      </c>
      <c r="I327" s="28">
        <v>1.5986455343779137E-2</v>
      </c>
      <c r="J327" s="28">
        <v>2.1195600767510002E-2</v>
      </c>
      <c r="K327" s="28">
        <v>1.5474290296827044E-2</v>
      </c>
      <c r="L327" s="28">
        <v>1.7389978120446167E-2</v>
      </c>
      <c r="M327" s="28">
        <v>1.7364577236987797E-2</v>
      </c>
      <c r="N327" s="28">
        <v>1.8988157227240787E-2</v>
      </c>
      <c r="O327" s="28">
        <v>1.475152747795629E-2</v>
      </c>
      <c r="P327" s="28">
        <v>1.6498512670141456E-2</v>
      </c>
      <c r="Q327" s="28">
        <v>1.6789285452139174E-2</v>
      </c>
      <c r="R327" s="28">
        <v>2.3459955832544659E-2</v>
      </c>
      <c r="S327" s="28">
        <v>2.1120959336560278E-2</v>
      </c>
      <c r="T327" s="28">
        <v>2.0295945660207676E-2</v>
      </c>
      <c r="U327" s="28">
        <v>2.4495935297568591E-2</v>
      </c>
      <c r="V327" s="28">
        <v>1.5774243585624143E-2</v>
      </c>
      <c r="W327" s="28">
        <v>2.2059144971439258E-2</v>
      </c>
      <c r="X327" s="28">
        <v>2.3264300960831319E-2</v>
      </c>
      <c r="Y327" s="28">
        <v>2.4109107079679195E-2</v>
      </c>
      <c r="Z327" s="28">
        <v>3.4596311147315276E-2</v>
      </c>
      <c r="AA327" s="28">
        <v>1.7083982250532141E-2</v>
      </c>
      <c r="AB327" s="28">
        <v>3.1134132034352748E-2</v>
      </c>
      <c r="AC327" s="28">
        <v>1.291494887621064E-2</v>
      </c>
      <c r="AD327" s="28">
        <v>1.5541485064277416E-2</v>
      </c>
      <c r="AE327" s="28">
        <v>1.8112298720821342E-2</v>
      </c>
      <c r="AF327" s="28">
        <v>1.7764038277951737E-2</v>
      </c>
      <c r="AG327" s="28">
        <v>1.0644284716748831E-2</v>
      </c>
      <c r="AH327" s="28">
        <v>1.409089193927667E-2</v>
      </c>
      <c r="AI327" s="28">
        <v>1.0024721508564529E-2</v>
      </c>
      <c r="AJ327" s="28">
        <v>1.6064355331735499E-2</v>
      </c>
      <c r="AK327" s="28">
        <v>2.4701204658593646E-2</v>
      </c>
      <c r="AL327" s="28">
        <v>1.8975426651714877E-2</v>
      </c>
      <c r="AM327" s="28">
        <v>2.4837018503275961E-2</v>
      </c>
      <c r="AN327" s="28">
        <v>1.6499820075429921E-2</v>
      </c>
      <c r="AO327" s="28">
        <v>1.2513052389425846E-2</v>
      </c>
      <c r="AP327" s="28">
        <v>1.1080743522063499E-2</v>
      </c>
      <c r="AQ327" s="28">
        <v>1.0150739006557582E-2</v>
      </c>
      <c r="AR327" s="28">
        <v>1.3376243869884959E-2</v>
      </c>
      <c r="AS327" s="28">
        <v>1.0761539732973906E-2</v>
      </c>
      <c r="AT327" s="28">
        <v>6.8753051941199987E-3</v>
      </c>
      <c r="AU327" s="28">
        <v>8.1888442448615987E-3</v>
      </c>
      <c r="AV327" s="28">
        <v>9.7486719492646447E-3</v>
      </c>
      <c r="AW327" s="28">
        <v>3.2775583906279183E-3</v>
      </c>
      <c r="AX327" s="28">
        <v>1.1445099320475421E-2</v>
      </c>
      <c r="AY327" s="28">
        <v>1.5013559433964117E-2</v>
      </c>
      <c r="AZ327" s="28">
        <v>1.1133280829009166E-2</v>
      </c>
      <c r="BA327" s="28">
        <v>1.2862842959881771E-2</v>
      </c>
      <c r="BB327" s="28">
        <v>1.1144075719317203E-2</v>
      </c>
      <c r="BC327" s="28">
        <v>1.0360307323539653E-2</v>
      </c>
      <c r="BD327" s="28">
        <v>1.0241069455451641</v>
      </c>
      <c r="BE327" s="28">
        <v>1.3081656837506839E-2</v>
      </c>
      <c r="BF327" s="28">
        <v>1.6948353474901767E-2</v>
      </c>
      <c r="BG327" s="28">
        <v>6.861359952268711E-3</v>
      </c>
      <c r="BH327" s="28">
        <v>5.7394968796107993E-3</v>
      </c>
      <c r="BI327" s="28">
        <v>8.2226513004053231E-3</v>
      </c>
      <c r="BJ327" s="28">
        <v>6.9280233750282022E-3</v>
      </c>
      <c r="BK327" s="28">
        <v>7.9221775625706852E-3</v>
      </c>
      <c r="BL327" s="28">
        <v>8.6501126890893947E-3</v>
      </c>
      <c r="BM327" s="28">
        <v>6.8377985674911096E-3</v>
      </c>
      <c r="BN327" s="28">
        <v>1.4014544364610098E-2</v>
      </c>
      <c r="BO327" s="28">
        <v>6.3936990809878832E-3</v>
      </c>
      <c r="BP327" s="28">
        <v>4.3651198362975256E-7</v>
      </c>
      <c r="BQ327" s="28"/>
      <c r="BS327" s="30">
        <f t="shared" si="54"/>
        <v>1.9315577647349074</v>
      </c>
    </row>
    <row r="328" spans="4:71" x14ac:dyDescent="0.35">
      <c r="D328" s="21" t="s">
        <v>29</v>
      </c>
      <c r="E328" s="21" t="str">
        <f t="shared" si="55"/>
        <v>ISIC 79</v>
      </c>
      <c r="F328" s="28">
        <v>1.3526819421049528E-3</v>
      </c>
      <c r="G328" s="28">
        <v>1.7244649546659736E-3</v>
      </c>
      <c r="H328" s="28">
        <v>2.0825007950613177E-3</v>
      </c>
      <c r="I328" s="28">
        <v>1.9957797741539823E-3</v>
      </c>
      <c r="J328" s="28">
        <v>2.2049478131201455E-3</v>
      </c>
      <c r="K328" s="28">
        <v>2.4774042620758496E-3</v>
      </c>
      <c r="L328" s="28">
        <v>2.3618642142760474E-3</v>
      </c>
      <c r="M328" s="28">
        <v>2.3494611145975985E-3</v>
      </c>
      <c r="N328" s="28">
        <v>2.6725314529507608E-3</v>
      </c>
      <c r="O328" s="28">
        <v>2.8910984678567849E-3</v>
      </c>
      <c r="P328" s="28">
        <v>2.6425627866457873E-3</v>
      </c>
      <c r="Q328" s="28">
        <v>2.8154565026642787E-3</v>
      </c>
      <c r="R328" s="28">
        <v>2.2891922086460095E-3</v>
      </c>
      <c r="S328" s="28">
        <v>3.4125618126271593E-3</v>
      </c>
      <c r="T328" s="28">
        <v>2.9694742798159353E-3</v>
      </c>
      <c r="U328" s="28">
        <v>1.967603988087735E-3</v>
      </c>
      <c r="V328" s="28">
        <v>2.1684054048147321E-3</v>
      </c>
      <c r="W328" s="28">
        <v>2.2496706394779546E-3</v>
      </c>
      <c r="X328" s="28">
        <v>2.2799984835385582E-3</v>
      </c>
      <c r="Y328" s="28">
        <v>2.0145624724824365E-3</v>
      </c>
      <c r="Z328" s="28">
        <v>2.4354074958508158E-3</v>
      </c>
      <c r="AA328" s="28">
        <v>2.2727369720152491E-3</v>
      </c>
      <c r="AB328" s="28">
        <v>2.0837210967771147E-3</v>
      </c>
      <c r="AC328" s="28">
        <v>1.8984291410378143E-3</v>
      </c>
      <c r="AD328" s="28">
        <v>2.2578078491742775E-3</v>
      </c>
      <c r="AE328" s="28">
        <v>2.8035992455589724E-3</v>
      </c>
      <c r="AF328" s="28">
        <v>1.9020553354611417E-3</v>
      </c>
      <c r="AG328" s="28">
        <v>2.3028393846447263E-3</v>
      </c>
      <c r="AH328" s="28">
        <v>3.897236965704663E-3</v>
      </c>
      <c r="AI328" s="28">
        <v>2.2393102668321336E-3</v>
      </c>
      <c r="AJ328" s="28">
        <v>6.9632258109837567E-3</v>
      </c>
      <c r="AK328" s="28">
        <v>2.4319973718836683E-2</v>
      </c>
      <c r="AL328" s="28">
        <v>7.066096329294036E-2</v>
      </c>
      <c r="AM328" s="28">
        <v>5.8173124511288208E-3</v>
      </c>
      <c r="AN328" s="28">
        <v>2.81435992098153E-3</v>
      </c>
      <c r="AO328" s="28">
        <v>5.0194212144448278E-3</v>
      </c>
      <c r="AP328" s="28">
        <v>2.3283382544440532E-3</v>
      </c>
      <c r="AQ328" s="28">
        <v>4.3162267554793373E-3</v>
      </c>
      <c r="AR328" s="28">
        <v>2.2005779815544128E-3</v>
      </c>
      <c r="AS328" s="28">
        <v>2.1994244795084444E-3</v>
      </c>
      <c r="AT328" s="28">
        <v>1.3968041538570939E-3</v>
      </c>
      <c r="AU328" s="28">
        <v>1.5427945321146456E-3</v>
      </c>
      <c r="AV328" s="28">
        <v>1.7158858173492171E-3</v>
      </c>
      <c r="AW328" s="28">
        <v>5.8878594802503335E-4</v>
      </c>
      <c r="AX328" s="28">
        <v>2.6592966639587792E-3</v>
      </c>
      <c r="AY328" s="28">
        <v>3.1140377967057023E-3</v>
      </c>
      <c r="AZ328" s="28">
        <v>2.1409126606747667E-3</v>
      </c>
      <c r="BA328" s="28">
        <v>3.5339455278663328E-3</v>
      </c>
      <c r="BB328" s="28">
        <v>3.30635245324961E-3</v>
      </c>
      <c r="BC328" s="28">
        <v>2.9561382369437872E-3</v>
      </c>
      <c r="BD328" s="28">
        <v>1.1997103674874334E-3</v>
      </c>
      <c r="BE328" s="28">
        <v>1.3717869169084342</v>
      </c>
      <c r="BF328" s="28">
        <v>2.6955881886882153E-3</v>
      </c>
      <c r="BG328" s="28">
        <v>1.5289120552838425E-3</v>
      </c>
      <c r="BH328" s="28">
        <v>1.075289767133966E-3</v>
      </c>
      <c r="BI328" s="28">
        <v>9.4640320010711844E-4</v>
      </c>
      <c r="BJ328" s="28">
        <v>1.0832639290320964E-3</v>
      </c>
      <c r="BK328" s="28">
        <v>6.6956921278450736E-3</v>
      </c>
      <c r="BL328" s="28">
        <v>1.368268236240769E-2</v>
      </c>
      <c r="BM328" s="28">
        <v>2.3695662720757834E-3</v>
      </c>
      <c r="BN328" s="28">
        <v>2.0413594515213485E-3</v>
      </c>
      <c r="BO328" s="28">
        <v>1.3431511134622807E-3</v>
      </c>
      <c r="BP328" s="28">
        <v>4.5244388639985553E-8</v>
      </c>
      <c r="BQ328" s="28"/>
      <c r="BS328" s="30">
        <f t="shared" si="54"/>
        <v>1.6270587257816362</v>
      </c>
    </row>
    <row r="329" spans="4:71" x14ac:dyDescent="0.35">
      <c r="D329" s="21" t="s">
        <v>29</v>
      </c>
      <c r="E329" s="21" t="str">
        <f t="shared" si="55"/>
        <v>ISIC 80-82</v>
      </c>
      <c r="F329" s="28">
        <v>2.2691801665236003E-2</v>
      </c>
      <c r="G329" s="28">
        <v>1.5269814149820619E-2</v>
      </c>
      <c r="H329" s="28">
        <v>2.5167997402930135E-2</v>
      </c>
      <c r="I329" s="28">
        <v>2.8408284398493071E-2</v>
      </c>
      <c r="J329" s="28">
        <v>3.4995684145690382E-2</v>
      </c>
      <c r="K329" s="28">
        <v>3.9717669302964408E-2</v>
      </c>
      <c r="L329" s="28">
        <v>3.1685634386051181E-2</v>
      </c>
      <c r="M329" s="28">
        <v>3.6424890253253468E-2</v>
      </c>
      <c r="N329" s="28">
        <v>5.0222137721078614E-2</v>
      </c>
      <c r="O329" s="28">
        <v>3.689264203711061E-2</v>
      </c>
      <c r="P329" s="28">
        <v>3.7798978402984337E-2</v>
      </c>
      <c r="Q329" s="28">
        <v>3.2650961700036424E-2</v>
      </c>
      <c r="R329" s="28">
        <v>3.3813337775884529E-2</v>
      </c>
      <c r="S329" s="28">
        <v>3.7180011906882471E-2</v>
      </c>
      <c r="T329" s="28">
        <v>4.4349123747697457E-2</v>
      </c>
      <c r="U329" s="28">
        <v>3.3745121867864367E-2</v>
      </c>
      <c r="V329" s="28">
        <v>2.8331851193169777E-2</v>
      </c>
      <c r="W329" s="28">
        <v>3.5069924257771008E-2</v>
      </c>
      <c r="X329" s="28">
        <v>3.4862656093907221E-2</v>
      </c>
      <c r="Y329" s="28">
        <v>3.4201931882205563E-2</v>
      </c>
      <c r="Z329" s="28">
        <v>3.6484403472842222E-2</v>
      </c>
      <c r="AA329" s="28">
        <v>3.312686182026435E-2</v>
      </c>
      <c r="AB329" s="28">
        <v>3.2089795530188939E-2</v>
      </c>
      <c r="AC329" s="28">
        <v>3.3678687302728182E-2</v>
      </c>
      <c r="AD329" s="28">
        <v>5.0098969748040338E-2</v>
      </c>
      <c r="AE329" s="28">
        <v>5.7933606870147696E-2</v>
      </c>
      <c r="AF329" s="28">
        <v>3.1796208125681756E-2</v>
      </c>
      <c r="AG329" s="28">
        <v>3.1539994209021163E-2</v>
      </c>
      <c r="AH329" s="28">
        <v>4.0131013891458241E-2</v>
      </c>
      <c r="AI329" s="28">
        <v>3.4628709194596013E-2</v>
      </c>
      <c r="AJ329" s="28">
        <v>2.587516731813802E-2</v>
      </c>
      <c r="AK329" s="28">
        <v>4.0861092144522007E-2</v>
      </c>
      <c r="AL329" s="28">
        <v>3.9894322699133032E-2</v>
      </c>
      <c r="AM329" s="28">
        <v>3.5187559461154053E-2</v>
      </c>
      <c r="AN329" s="28">
        <v>2.8353287098883885E-2</v>
      </c>
      <c r="AO329" s="28">
        <v>2.7220251145733669E-2</v>
      </c>
      <c r="AP329" s="28">
        <v>4.4272679519172214E-2</v>
      </c>
      <c r="AQ329" s="28">
        <v>5.90691698813465E-2</v>
      </c>
      <c r="AR329" s="28">
        <v>3.953568157106057E-2</v>
      </c>
      <c r="AS329" s="28">
        <v>3.3960504990613406E-2</v>
      </c>
      <c r="AT329" s="28">
        <v>3.4153779279448945E-2</v>
      </c>
      <c r="AU329" s="28">
        <v>4.8334558876766701E-2</v>
      </c>
      <c r="AV329" s="28">
        <v>4.7548987295436787E-2</v>
      </c>
      <c r="AW329" s="28">
        <v>1.8164081259239413E-2</v>
      </c>
      <c r="AX329" s="28">
        <v>4.4084134750416344E-2</v>
      </c>
      <c r="AY329" s="28">
        <v>3.7216108429347181E-2</v>
      </c>
      <c r="AZ329" s="28">
        <v>4.4630527615889828E-2</v>
      </c>
      <c r="BA329" s="28">
        <v>5.2060337978531795E-2</v>
      </c>
      <c r="BB329" s="28">
        <v>4.4625256577076271E-2</v>
      </c>
      <c r="BC329" s="28">
        <v>4.9068765288364985E-2</v>
      </c>
      <c r="BD329" s="28">
        <v>1.1973453064625423E-2</v>
      </c>
      <c r="BE329" s="28">
        <v>4.4360292207091936E-2</v>
      </c>
      <c r="BF329" s="28">
        <v>1.0875640432418718</v>
      </c>
      <c r="BG329" s="28">
        <v>3.7234718526164653E-2</v>
      </c>
      <c r="BH329" s="28">
        <v>1.8404842475951474E-2</v>
      </c>
      <c r="BI329" s="28">
        <v>2.5435983113673417E-2</v>
      </c>
      <c r="BJ329" s="28">
        <v>2.3631969730611897E-2</v>
      </c>
      <c r="BK329" s="28">
        <v>3.3477717538308936E-2</v>
      </c>
      <c r="BL329" s="28">
        <v>3.6440630887907138E-2</v>
      </c>
      <c r="BM329" s="28">
        <v>2.9108670740611967E-2</v>
      </c>
      <c r="BN329" s="28">
        <v>2.9820731743440368E-2</v>
      </c>
      <c r="BO329" s="28">
        <v>3.1491763899574789E-2</v>
      </c>
      <c r="BP329" s="28">
        <v>7.0306659213638346E-7</v>
      </c>
      <c r="BQ329" s="28"/>
      <c r="BS329" s="30">
        <f t="shared" si="54"/>
        <v>3.2580504778727017</v>
      </c>
    </row>
    <row r="330" spans="4:71" x14ac:dyDescent="0.35">
      <c r="D330" t="s">
        <v>30</v>
      </c>
      <c r="E330" t="str">
        <f t="shared" si="55"/>
        <v>ISIC 84</v>
      </c>
      <c r="F330" s="28">
        <v>5.6599651500294414E-3</v>
      </c>
      <c r="G330" s="28">
        <v>5.9144951374394813E-3</v>
      </c>
      <c r="H330" s="28">
        <v>4.8210587115383192E-3</v>
      </c>
      <c r="I330" s="28">
        <v>8.2402489902984547E-3</v>
      </c>
      <c r="J330" s="28">
        <v>7.3298441200518047E-3</v>
      </c>
      <c r="K330" s="28">
        <v>6.8485499485132955E-3</v>
      </c>
      <c r="L330" s="28">
        <v>8.2350483834251909E-3</v>
      </c>
      <c r="M330" s="28">
        <v>1.0277388849078205E-2</v>
      </c>
      <c r="N330" s="28">
        <v>1.0038999331695411E-2</v>
      </c>
      <c r="O330" s="28">
        <v>9.2161215213104573E-3</v>
      </c>
      <c r="P330" s="28">
        <v>9.9986924567283739E-3</v>
      </c>
      <c r="Q330" s="28">
        <v>6.8537109717182127E-3</v>
      </c>
      <c r="R330" s="28">
        <v>8.9095481375793539E-3</v>
      </c>
      <c r="S330" s="28">
        <v>1.047086987336915E-2</v>
      </c>
      <c r="T330" s="28">
        <v>1.1522072798152342E-2</v>
      </c>
      <c r="U330" s="28">
        <v>7.422058484304557E-3</v>
      </c>
      <c r="V330" s="28">
        <v>5.8444210794366324E-3</v>
      </c>
      <c r="W330" s="28">
        <v>8.3597772318793982E-3</v>
      </c>
      <c r="X330" s="28">
        <v>7.2192417879279724E-3</v>
      </c>
      <c r="Y330" s="28">
        <v>7.6673249798565567E-3</v>
      </c>
      <c r="Z330" s="28">
        <v>6.1821017653680387E-3</v>
      </c>
      <c r="AA330" s="28">
        <v>6.4865372593949444E-3</v>
      </c>
      <c r="AB330" s="28">
        <v>5.9959610393400331E-3</v>
      </c>
      <c r="AC330" s="28">
        <v>2.891827044450828E-2</v>
      </c>
      <c r="AD330" s="28">
        <v>9.5193112894446912E-3</v>
      </c>
      <c r="AE330" s="28">
        <v>9.9580093213227465E-3</v>
      </c>
      <c r="AF330" s="28">
        <v>8.4090928856762528E-3</v>
      </c>
      <c r="AG330" s="28">
        <v>5.9496495859694774E-3</v>
      </c>
      <c r="AH330" s="28">
        <v>5.4958109780070931E-3</v>
      </c>
      <c r="AI330" s="28">
        <v>5.048597732979338E-3</v>
      </c>
      <c r="AJ330" s="28">
        <v>6.1663149989307064E-3</v>
      </c>
      <c r="AK330" s="28">
        <v>6.2779701035692494E-3</v>
      </c>
      <c r="AL330" s="28">
        <v>6.2093477296625696E-3</v>
      </c>
      <c r="AM330" s="28">
        <v>5.7334385580037461E-3</v>
      </c>
      <c r="AN330" s="28">
        <v>5.2861136514693596E-3</v>
      </c>
      <c r="AO330" s="28">
        <v>5.3623194257535383E-3</v>
      </c>
      <c r="AP330" s="28">
        <v>5.7365809938157005E-3</v>
      </c>
      <c r="AQ330" s="28">
        <v>6.1027053313788843E-3</v>
      </c>
      <c r="AR330" s="28">
        <v>5.5597688579011569E-3</v>
      </c>
      <c r="AS330" s="28">
        <v>5.2826966142447357E-3</v>
      </c>
      <c r="AT330" s="28">
        <v>3.8545290682942732E-3</v>
      </c>
      <c r="AU330" s="28">
        <v>5.1395175616278056E-3</v>
      </c>
      <c r="AV330" s="28">
        <v>4.4801350793445887E-3</v>
      </c>
      <c r="AW330" s="28">
        <v>3.2512794276320354E-3</v>
      </c>
      <c r="AX330" s="28">
        <v>9.5975859258931959E-3</v>
      </c>
      <c r="AY330" s="28">
        <v>1.1227774053007716E-2</v>
      </c>
      <c r="AZ330" s="28">
        <v>4.7602099991672251E-3</v>
      </c>
      <c r="BA330" s="28">
        <v>1.0614230913926045E-2</v>
      </c>
      <c r="BB330" s="28">
        <v>1.4942881335188507E-2</v>
      </c>
      <c r="BC330" s="28">
        <v>5.0903414236000769E-3</v>
      </c>
      <c r="BD330" s="28">
        <v>3.2516850620345674E-3</v>
      </c>
      <c r="BE330" s="28">
        <v>6.4830142690307903E-3</v>
      </c>
      <c r="BF330" s="28">
        <v>8.9898512576993359E-3</v>
      </c>
      <c r="BG330" s="28">
        <v>1.0117559262567568</v>
      </c>
      <c r="BH330" s="28">
        <v>3.9412843750855882E-3</v>
      </c>
      <c r="BI330" s="28">
        <v>4.0571599059449018E-3</v>
      </c>
      <c r="BJ330" s="28">
        <v>6.1661708559226308E-3</v>
      </c>
      <c r="BK330" s="28">
        <v>5.1156998062341476E-3</v>
      </c>
      <c r="BL330" s="28">
        <v>6.8348208343051364E-3</v>
      </c>
      <c r="BM330" s="28">
        <v>8.189227537621439E-3</v>
      </c>
      <c r="BN330" s="28">
        <v>3.6964704286061509E-3</v>
      </c>
      <c r="BO330" s="28">
        <v>3.7165126944305005E-3</v>
      </c>
      <c r="BP330" s="28">
        <v>1.7902169666199821E-7</v>
      </c>
      <c r="BQ330" s="28"/>
      <c r="BS330" s="30">
        <f t="shared" si="54"/>
        <v>1.4556865236041234</v>
      </c>
    </row>
    <row r="331" spans="4:71" x14ac:dyDescent="0.35">
      <c r="D331" t="s">
        <v>31</v>
      </c>
      <c r="E331" t="str">
        <f t="shared" si="55"/>
        <v>ISIC 85</v>
      </c>
      <c r="F331" s="28">
        <v>3.1772926852180979E-3</v>
      </c>
      <c r="G331" s="28">
        <v>2.710056546218983E-3</v>
      </c>
      <c r="H331" s="28">
        <v>4.7787575297135072E-3</v>
      </c>
      <c r="I331" s="28">
        <v>4.0368552539538343E-3</v>
      </c>
      <c r="J331" s="28">
        <v>4.9838724471693826E-3</v>
      </c>
      <c r="K331" s="28">
        <v>4.040529846782966E-3</v>
      </c>
      <c r="L331" s="28">
        <v>3.8169084921148939E-3</v>
      </c>
      <c r="M331" s="28">
        <v>4.4859606136496023E-3</v>
      </c>
      <c r="N331" s="28">
        <v>6.4476843495585899E-3</v>
      </c>
      <c r="O331" s="28">
        <v>5.1759783101115392E-3</v>
      </c>
      <c r="P331" s="28">
        <v>5.4343839101422776E-3</v>
      </c>
      <c r="Q331" s="28">
        <v>6.1210419091851957E-3</v>
      </c>
      <c r="R331" s="28">
        <v>4.8828435606860683E-3</v>
      </c>
      <c r="S331" s="28">
        <v>4.6276052121044953E-3</v>
      </c>
      <c r="T331" s="28">
        <v>5.7123504403062911E-3</v>
      </c>
      <c r="U331" s="28">
        <v>4.5341313185252065E-3</v>
      </c>
      <c r="V331" s="28">
        <v>4.7640452915826068E-3</v>
      </c>
      <c r="W331" s="28">
        <v>5.8819008235106145E-3</v>
      </c>
      <c r="X331" s="28">
        <v>5.4591458653290145E-3</v>
      </c>
      <c r="Y331" s="28">
        <v>6.9286910683763079E-3</v>
      </c>
      <c r="Z331" s="28">
        <v>7.9188879873677617E-3</v>
      </c>
      <c r="AA331" s="28">
        <v>4.2838640219801253E-3</v>
      </c>
      <c r="AB331" s="28">
        <v>6.2095368467938849E-3</v>
      </c>
      <c r="AC331" s="28">
        <v>5.3191528003914282E-3</v>
      </c>
      <c r="AD331" s="28">
        <v>4.9462297159451824E-3</v>
      </c>
      <c r="AE331" s="28">
        <v>4.4769653025062079E-3</v>
      </c>
      <c r="AF331" s="28">
        <v>3.7929349638107816E-3</v>
      </c>
      <c r="AG331" s="28">
        <v>4.6727534029203967E-3</v>
      </c>
      <c r="AH331" s="28">
        <v>4.6867066284025311E-3</v>
      </c>
      <c r="AI331" s="28">
        <v>4.3404780934609612E-3</v>
      </c>
      <c r="AJ331" s="28">
        <v>5.7019152012332012E-3</v>
      </c>
      <c r="AK331" s="28">
        <v>4.9738939990935822E-3</v>
      </c>
      <c r="AL331" s="28">
        <v>1.3889079244533437E-2</v>
      </c>
      <c r="AM331" s="28">
        <v>4.9881126444896E-3</v>
      </c>
      <c r="AN331" s="28">
        <v>6.5321352596189935E-3</v>
      </c>
      <c r="AO331" s="28">
        <v>3.1727587504000415E-3</v>
      </c>
      <c r="AP331" s="28">
        <v>4.9075865967331215E-3</v>
      </c>
      <c r="AQ331" s="28">
        <v>5.9156494410477619E-3</v>
      </c>
      <c r="AR331" s="28">
        <v>8.4790713856074517E-3</v>
      </c>
      <c r="AS331" s="28">
        <v>8.3310350871247298E-3</v>
      </c>
      <c r="AT331" s="28">
        <v>5.7290537776882693E-3</v>
      </c>
      <c r="AU331" s="28">
        <v>5.6580699981152466E-3</v>
      </c>
      <c r="AV331" s="28">
        <v>4.5873185405814103E-3</v>
      </c>
      <c r="AW331" s="28">
        <v>1.6466203966694435E-3</v>
      </c>
      <c r="AX331" s="28">
        <v>5.9221955027155149E-3</v>
      </c>
      <c r="AY331" s="28">
        <v>5.3654374822501155E-3</v>
      </c>
      <c r="AZ331" s="28">
        <v>1.3605223922537289E-2</v>
      </c>
      <c r="BA331" s="28">
        <v>8.0013389920305465E-3</v>
      </c>
      <c r="BB331" s="28">
        <v>5.6195486095531981E-3</v>
      </c>
      <c r="BC331" s="28">
        <v>3.780356393118846E-3</v>
      </c>
      <c r="BD331" s="28">
        <v>3.6881849208745725E-3</v>
      </c>
      <c r="BE331" s="28">
        <v>5.9161500016491203E-3</v>
      </c>
      <c r="BF331" s="28">
        <v>5.5313343659506905E-3</v>
      </c>
      <c r="BG331" s="28">
        <v>8.5192330118967902E-3</v>
      </c>
      <c r="BH331" s="28">
        <v>1.0299039312336977</v>
      </c>
      <c r="BI331" s="28">
        <v>5.614908638670757E-3</v>
      </c>
      <c r="BJ331" s="28">
        <v>4.0626569881743145E-3</v>
      </c>
      <c r="BK331" s="28">
        <v>4.8503425248557618E-3</v>
      </c>
      <c r="BL331" s="28">
        <v>4.5961716904178431E-3</v>
      </c>
      <c r="BM331" s="28">
        <v>7.4323419656916303E-3</v>
      </c>
      <c r="BN331" s="28">
        <v>4.9170587295422801E-3</v>
      </c>
      <c r="BO331" s="28">
        <v>3.2763307473126285E-3</v>
      </c>
      <c r="BP331" s="28">
        <v>1.1564100951293773E-7</v>
      </c>
      <c r="BQ331" s="28"/>
      <c r="BS331" s="30">
        <f t="shared" si="54"/>
        <v>1.3637627069227043</v>
      </c>
    </row>
    <row r="332" spans="4:71" x14ac:dyDescent="0.35">
      <c r="D332" s="21" t="s">
        <v>32</v>
      </c>
      <c r="E332" s="21" t="str">
        <f t="shared" si="55"/>
        <v>ISIC 86</v>
      </c>
      <c r="F332" s="28">
        <v>1.0160447874624375E-3</v>
      </c>
      <c r="G332" s="28">
        <v>1.0090718579195159E-3</v>
      </c>
      <c r="H332" s="28">
        <v>1.7667938726424867E-3</v>
      </c>
      <c r="I332" s="28">
        <v>1.2335105852270716E-3</v>
      </c>
      <c r="J332" s="28">
        <v>1.7187524608933572E-3</v>
      </c>
      <c r="K332" s="28">
        <v>1.4480420381203383E-3</v>
      </c>
      <c r="L332" s="28">
        <v>1.179295509484167E-3</v>
      </c>
      <c r="M332" s="28">
        <v>1.243846576992219E-3</v>
      </c>
      <c r="N332" s="28">
        <v>1.5593765595058571E-3</v>
      </c>
      <c r="O332" s="28">
        <v>1.6469719098262509E-3</v>
      </c>
      <c r="P332" s="28">
        <v>1.4563930172681501E-3</v>
      </c>
      <c r="Q332" s="28">
        <v>2.1992168227623027E-3</v>
      </c>
      <c r="R332" s="28">
        <v>1.3105754177415551E-3</v>
      </c>
      <c r="S332" s="28">
        <v>1.2631063823917237E-3</v>
      </c>
      <c r="T332" s="28">
        <v>1.7201543696932302E-3</v>
      </c>
      <c r="U332" s="28">
        <v>1.2108691030772994E-3</v>
      </c>
      <c r="V332" s="28">
        <v>9.6099709457188808E-4</v>
      </c>
      <c r="W332" s="28">
        <v>1.2634776984375338E-3</v>
      </c>
      <c r="X332" s="28">
        <v>1.2582547879917308E-3</v>
      </c>
      <c r="Y332" s="28">
        <v>1.1855309982513782E-3</v>
      </c>
      <c r="Z332" s="28">
        <v>1.482167811427675E-3</v>
      </c>
      <c r="AA332" s="28">
        <v>1.3943694439923417E-3</v>
      </c>
      <c r="AB332" s="28">
        <v>1.5068559912815908E-3</v>
      </c>
      <c r="AC332" s="28">
        <v>1.3621664891745964E-3</v>
      </c>
      <c r="AD332" s="28">
        <v>1.7227113551795924E-3</v>
      </c>
      <c r="AE332" s="28">
        <v>2.3776644489381681E-3</v>
      </c>
      <c r="AF332" s="28">
        <v>1.0949427232492578E-3</v>
      </c>
      <c r="AG332" s="28">
        <v>1.6250045706996399E-3</v>
      </c>
      <c r="AH332" s="28">
        <v>2.0461425072785498E-3</v>
      </c>
      <c r="AI332" s="28">
        <v>1.3791249190137152E-3</v>
      </c>
      <c r="AJ332" s="28">
        <v>1.149111136998186E-3</v>
      </c>
      <c r="AK332" s="28">
        <v>1.304250242482445E-3</v>
      </c>
      <c r="AL332" s="28">
        <v>1.8984002250877403E-3</v>
      </c>
      <c r="AM332" s="28">
        <v>1.0951264046398679E-3</v>
      </c>
      <c r="AN332" s="28">
        <v>9.8609785627115079E-4</v>
      </c>
      <c r="AO332" s="28">
        <v>2.1346933840641564E-3</v>
      </c>
      <c r="AP332" s="28">
        <v>1.8058731083710829E-3</v>
      </c>
      <c r="AQ332" s="28">
        <v>1.3546084727931384E-3</v>
      </c>
      <c r="AR332" s="28">
        <v>2.1272278512882554E-3</v>
      </c>
      <c r="AS332" s="28">
        <v>1.3415201025132612E-3</v>
      </c>
      <c r="AT332" s="28">
        <v>9.9713544276820655E-4</v>
      </c>
      <c r="AU332" s="28">
        <v>2.087149407059237E-3</v>
      </c>
      <c r="AV332" s="28">
        <v>1.8401442608240242E-3</v>
      </c>
      <c r="AW332" s="28">
        <v>3.4552774120951189E-4</v>
      </c>
      <c r="AX332" s="28">
        <v>1.1123334209093114E-3</v>
      </c>
      <c r="AY332" s="28">
        <v>1.3671725341313102E-3</v>
      </c>
      <c r="AZ332" s="28">
        <v>2.139724574111631E-3</v>
      </c>
      <c r="BA332" s="28">
        <v>6.0497520349209449E-3</v>
      </c>
      <c r="BB332" s="28">
        <v>3.4017047772444725E-3</v>
      </c>
      <c r="BC332" s="28">
        <v>1.3257367634084052E-3</v>
      </c>
      <c r="BD332" s="28">
        <v>8.2021905592202186E-4</v>
      </c>
      <c r="BE332" s="28">
        <v>7.3739747738943333E-3</v>
      </c>
      <c r="BF332" s="28">
        <v>3.1623765041835982E-3</v>
      </c>
      <c r="BG332" s="28">
        <v>3.0212967979131177E-3</v>
      </c>
      <c r="BH332" s="28">
        <v>1.7079433969215047E-3</v>
      </c>
      <c r="BI332" s="28">
        <v>1.0527950784947395</v>
      </c>
      <c r="BJ332" s="28">
        <v>1.5178407803535646E-2</v>
      </c>
      <c r="BK332" s="28">
        <v>1.582066569621464E-3</v>
      </c>
      <c r="BL332" s="28">
        <v>3.7686666547564916E-3</v>
      </c>
      <c r="BM332" s="28">
        <v>2.3366600629316156E-3</v>
      </c>
      <c r="BN332" s="28">
        <v>1.3207002717983353E-3</v>
      </c>
      <c r="BO332" s="28">
        <v>1.1435263398792894E-3</v>
      </c>
      <c r="BP332" s="28">
        <v>2.5720133408731488E-8</v>
      </c>
      <c r="BQ332" s="28"/>
      <c r="BS332" s="30">
        <f t="shared" si="54"/>
        <v>1.1737156642978224</v>
      </c>
    </row>
    <row r="333" spans="4:71" x14ac:dyDescent="0.35">
      <c r="D333" s="21" t="s">
        <v>32</v>
      </c>
      <c r="E333" s="21" t="str">
        <f t="shared" si="55"/>
        <v>ISIC 87-88</v>
      </c>
      <c r="F333" s="28">
        <v>2.8592316741914809E-4</v>
      </c>
      <c r="G333" s="28">
        <v>2.1816094180230865E-4</v>
      </c>
      <c r="H333" s="28">
        <v>2.2132250528042539E-4</v>
      </c>
      <c r="I333" s="28">
        <v>2.084246461984755E-4</v>
      </c>
      <c r="J333" s="28">
        <v>4.8432780649386567E-4</v>
      </c>
      <c r="K333" s="28">
        <v>3.9150189399616008E-4</v>
      </c>
      <c r="L333" s="28">
        <v>2.5061602733526025E-4</v>
      </c>
      <c r="M333" s="28">
        <v>3.0485942757848427E-4</v>
      </c>
      <c r="N333" s="28">
        <v>3.5988865622489018E-4</v>
      </c>
      <c r="O333" s="28">
        <v>2.9950372945518154E-4</v>
      </c>
      <c r="P333" s="28">
        <v>3.8273952058323109E-4</v>
      </c>
      <c r="Q333" s="28">
        <v>4.6101791727580195E-4</v>
      </c>
      <c r="R333" s="28">
        <v>2.9995589945843858E-4</v>
      </c>
      <c r="S333" s="28">
        <v>2.7648431516849028E-4</v>
      </c>
      <c r="T333" s="28">
        <v>2.8209869863951364E-4</v>
      </c>
      <c r="U333" s="28">
        <v>2.3599610418401971E-4</v>
      </c>
      <c r="V333" s="28">
        <v>2.5185940567987327E-4</v>
      </c>
      <c r="W333" s="28">
        <v>2.8614209528180802E-4</v>
      </c>
      <c r="X333" s="28">
        <v>2.5578222714322017E-4</v>
      </c>
      <c r="Y333" s="28">
        <v>3.0046119456235187E-4</v>
      </c>
      <c r="Z333" s="28">
        <v>2.9109631926658183E-4</v>
      </c>
      <c r="AA333" s="28">
        <v>3.6803477811892389E-4</v>
      </c>
      <c r="AB333" s="28">
        <v>2.4720693886851215E-4</v>
      </c>
      <c r="AC333" s="28">
        <v>2.3265365443941771E-4</v>
      </c>
      <c r="AD333" s="28">
        <v>2.5654014711692257E-4</v>
      </c>
      <c r="AE333" s="28">
        <v>3.3279833780551509E-4</v>
      </c>
      <c r="AF333" s="28">
        <v>2.1770670640245218E-4</v>
      </c>
      <c r="AG333" s="28">
        <v>3.7191538382109216E-4</v>
      </c>
      <c r="AH333" s="28">
        <v>4.0530630656686854E-4</v>
      </c>
      <c r="AI333" s="28">
        <v>3.4610205285377056E-4</v>
      </c>
      <c r="AJ333" s="28">
        <v>2.1427042469083257E-4</v>
      </c>
      <c r="AK333" s="28">
        <v>3.6780198004467005E-4</v>
      </c>
      <c r="AL333" s="28">
        <v>6.6443896894734461E-4</v>
      </c>
      <c r="AM333" s="28">
        <v>2.2597983900709756E-4</v>
      </c>
      <c r="AN333" s="28">
        <v>2.2269488218957964E-4</v>
      </c>
      <c r="AO333" s="28">
        <v>3.2285256010615042E-4</v>
      </c>
      <c r="AP333" s="28">
        <v>5.6907405272776446E-4</v>
      </c>
      <c r="AQ333" s="28">
        <v>5.0229521404791442E-4</v>
      </c>
      <c r="AR333" s="28">
        <v>3.5892194199778609E-4</v>
      </c>
      <c r="AS333" s="28">
        <v>3.1133161551380977E-4</v>
      </c>
      <c r="AT333" s="28">
        <v>3.1947362849254514E-4</v>
      </c>
      <c r="AU333" s="28">
        <v>3.8487413374168103E-4</v>
      </c>
      <c r="AV333" s="28">
        <v>3.6048872865876815E-4</v>
      </c>
      <c r="AW333" s="28">
        <v>1.0736059085483872E-4</v>
      </c>
      <c r="AX333" s="28">
        <v>3.3130829384564882E-4</v>
      </c>
      <c r="AY333" s="28">
        <v>2.6519643187709505E-4</v>
      </c>
      <c r="AZ333" s="28">
        <v>3.1041649741388698E-4</v>
      </c>
      <c r="BA333" s="28">
        <v>1.1087670376465592E-2</v>
      </c>
      <c r="BB333" s="28">
        <v>3.6761027707130894E-3</v>
      </c>
      <c r="BC333" s="28">
        <v>2.7766876474816666E-4</v>
      </c>
      <c r="BD333" s="28">
        <v>1.4340746007384064E-4</v>
      </c>
      <c r="BE333" s="28">
        <v>7.6319918733920031E-3</v>
      </c>
      <c r="BF333" s="28">
        <v>2.4178706186003805E-3</v>
      </c>
      <c r="BG333" s="28">
        <v>5.2373444328521668E-4</v>
      </c>
      <c r="BH333" s="28">
        <v>5.1373911897914396E-4</v>
      </c>
      <c r="BI333" s="28">
        <v>3.9609866275504618E-3</v>
      </c>
      <c r="BJ333" s="28">
        <v>1.0087167248737272</v>
      </c>
      <c r="BK333" s="28">
        <v>1.433822107089189E-3</v>
      </c>
      <c r="BL333" s="28">
        <v>2.2027655369915261E-3</v>
      </c>
      <c r="BM333" s="28">
        <v>1.0339409681784199E-3</v>
      </c>
      <c r="BN333" s="28">
        <v>2.1917740490890695E-4</v>
      </c>
      <c r="BO333" s="28">
        <v>1.8862677052005434E-4</v>
      </c>
      <c r="BP333" s="28">
        <v>5.8796580850108319E-9</v>
      </c>
      <c r="BQ333" s="28"/>
      <c r="BS333" s="30">
        <f t="shared" si="54"/>
        <v>1.0589934421840597</v>
      </c>
    </row>
    <row r="334" spans="4:71" x14ac:dyDescent="0.35">
      <c r="D334" s="22" t="s">
        <v>33</v>
      </c>
      <c r="E334" s="22" t="str">
        <f t="shared" si="55"/>
        <v>ISIC 90-92</v>
      </c>
      <c r="F334" s="28">
        <v>7.8468181674594428E-4</v>
      </c>
      <c r="G334" s="28">
        <v>4.8879875000598378E-4</v>
      </c>
      <c r="H334" s="28">
        <v>1.0641884766801118E-3</v>
      </c>
      <c r="I334" s="28">
        <v>9.3471306199620591E-4</v>
      </c>
      <c r="J334" s="28">
        <v>1.800413339551476E-3</v>
      </c>
      <c r="K334" s="28">
        <v>4.0529378483791243E-3</v>
      </c>
      <c r="L334" s="28">
        <v>1.2331674164694729E-3</v>
      </c>
      <c r="M334" s="28">
        <v>1.4081107402989373E-3</v>
      </c>
      <c r="N334" s="28">
        <v>6.3111502157769386E-3</v>
      </c>
      <c r="O334" s="28">
        <v>1.2133135864753554E-3</v>
      </c>
      <c r="P334" s="28">
        <v>1.2323732260353145E-3</v>
      </c>
      <c r="Q334" s="28">
        <v>1.9671291697074501E-3</v>
      </c>
      <c r="R334" s="28">
        <v>2.5054968056384057E-3</v>
      </c>
      <c r="S334" s="28">
        <v>1.6715292092888787E-3</v>
      </c>
      <c r="T334" s="28">
        <v>1.2896294856908877E-3</v>
      </c>
      <c r="U334" s="28">
        <v>1.1474156874895431E-3</v>
      </c>
      <c r="V334" s="28">
        <v>9.8919258327863965E-4</v>
      </c>
      <c r="W334" s="28">
        <v>1.9371557073094435E-3</v>
      </c>
      <c r="X334" s="28">
        <v>1.1156958548182406E-3</v>
      </c>
      <c r="Y334" s="28">
        <v>1.2350081085596932E-3</v>
      </c>
      <c r="Z334" s="28">
        <v>1.2782276517156442E-3</v>
      </c>
      <c r="AA334" s="28">
        <v>1.708732403035002E-3</v>
      </c>
      <c r="AB334" s="28">
        <v>1.6143001296245985E-3</v>
      </c>
      <c r="AC334" s="28">
        <v>1.2432103041903403E-3</v>
      </c>
      <c r="AD334" s="28">
        <v>9.3789205578133621E-4</v>
      </c>
      <c r="AE334" s="28">
        <v>1.1812776551254507E-3</v>
      </c>
      <c r="AF334" s="28">
        <v>1.1629875042712236E-3</v>
      </c>
      <c r="AG334" s="28">
        <v>1.805744701687145E-3</v>
      </c>
      <c r="AH334" s="28">
        <v>1.2832772658428813E-3</v>
      </c>
      <c r="AI334" s="28">
        <v>9.9942905552493364E-4</v>
      </c>
      <c r="AJ334" s="28">
        <v>7.4925632713507186E-4</v>
      </c>
      <c r="AK334" s="28">
        <v>1.437021201476373E-3</v>
      </c>
      <c r="AL334" s="28">
        <v>1.7412918417501737E-3</v>
      </c>
      <c r="AM334" s="28">
        <v>8.6067730686665222E-4</v>
      </c>
      <c r="AN334" s="28">
        <v>1.0700459813388465E-3</v>
      </c>
      <c r="AO334" s="28">
        <v>4.3616556320077516E-3</v>
      </c>
      <c r="AP334" s="28">
        <v>1.884743616031619E-2</v>
      </c>
      <c r="AQ334" s="28">
        <v>3.1670614364192315E-2</v>
      </c>
      <c r="AR334" s="28">
        <v>2.5468773719853812E-3</v>
      </c>
      <c r="AS334" s="28">
        <v>1.5865267665720873E-3</v>
      </c>
      <c r="AT334" s="28">
        <v>1.4554495430045354E-3</v>
      </c>
      <c r="AU334" s="28">
        <v>1.3498698171835783E-3</v>
      </c>
      <c r="AV334" s="28">
        <v>1.2847830809674099E-3</v>
      </c>
      <c r="AW334" s="28">
        <v>6.3957601220169581E-4</v>
      </c>
      <c r="AX334" s="28">
        <v>1.9631406445580072E-3</v>
      </c>
      <c r="AY334" s="28">
        <v>1.9234279730084116E-3</v>
      </c>
      <c r="AZ334" s="28">
        <v>2.4914222523895885E-3</v>
      </c>
      <c r="BA334" s="28">
        <v>7.2400905016400344E-3</v>
      </c>
      <c r="BB334" s="28">
        <v>3.8408026135375293E-3</v>
      </c>
      <c r="BC334" s="28">
        <v>1.607986744822063E-3</v>
      </c>
      <c r="BD334" s="28">
        <v>8.3817095285373369E-4</v>
      </c>
      <c r="BE334" s="28">
        <v>7.5524657888699888E-3</v>
      </c>
      <c r="BF334" s="28">
        <v>2.870209347128685E-3</v>
      </c>
      <c r="BG334" s="28">
        <v>1.8779477381262394E-3</v>
      </c>
      <c r="BH334" s="28">
        <v>2.0413297812071928E-3</v>
      </c>
      <c r="BI334" s="28">
        <v>6.284895535202885E-4</v>
      </c>
      <c r="BJ334" s="28">
        <v>1.1393051903147891E-3</v>
      </c>
      <c r="BK334" s="28">
        <v>1.1175831292971747</v>
      </c>
      <c r="BL334" s="28">
        <v>2.659466066502494E-2</v>
      </c>
      <c r="BM334" s="28">
        <v>8.0463602856282318E-3</v>
      </c>
      <c r="BN334" s="28">
        <v>9.5268404006306796E-4</v>
      </c>
      <c r="BO334" s="28">
        <v>9.9007867180238686E-4</v>
      </c>
      <c r="BP334" s="28">
        <v>3.8187881689298587E-8</v>
      </c>
      <c r="BQ334" s="28"/>
      <c r="BS334" s="30">
        <f t="shared" si="54"/>
        <v>1.3073800014535444</v>
      </c>
    </row>
    <row r="335" spans="4:71" x14ac:dyDescent="0.35">
      <c r="D335" s="22" t="s">
        <v>33</v>
      </c>
      <c r="E335" s="22" t="str">
        <f t="shared" si="55"/>
        <v>ISIC 93</v>
      </c>
      <c r="F335" s="28">
        <v>1.0294445030666504E-3</v>
      </c>
      <c r="G335" s="28">
        <v>6.9776323053715133E-4</v>
      </c>
      <c r="H335" s="28">
        <v>1.1196191424248684E-3</v>
      </c>
      <c r="I335" s="28">
        <v>1.1097357761660272E-3</v>
      </c>
      <c r="J335" s="28">
        <v>2.3098991444932275E-3</v>
      </c>
      <c r="K335" s="28">
        <v>3.2662271007379401E-3</v>
      </c>
      <c r="L335" s="28">
        <v>1.3755718920894283E-3</v>
      </c>
      <c r="M335" s="28">
        <v>1.4952276584597533E-3</v>
      </c>
      <c r="N335" s="28">
        <v>4.1702515311016234E-3</v>
      </c>
      <c r="O335" s="28">
        <v>1.5855651657979211E-3</v>
      </c>
      <c r="P335" s="28">
        <v>1.5291646901779753E-3</v>
      </c>
      <c r="Q335" s="28">
        <v>1.9692347990121887E-3</v>
      </c>
      <c r="R335" s="28">
        <v>2.3290542824843767E-3</v>
      </c>
      <c r="S335" s="28">
        <v>1.7513181826554127E-3</v>
      </c>
      <c r="T335" s="28">
        <v>1.6837717718037606E-3</v>
      </c>
      <c r="U335" s="28">
        <v>1.3504868786537679E-3</v>
      </c>
      <c r="V335" s="28">
        <v>1.2510954979612341E-3</v>
      </c>
      <c r="W335" s="28">
        <v>1.8130797497865193E-3</v>
      </c>
      <c r="X335" s="28">
        <v>1.4384097587454732E-3</v>
      </c>
      <c r="Y335" s="28">
        <v>1.4695042162210508E-3</v>
      </c>
      <c r="Z335" s="28">
        <v>2.1794755057276335E-3</v>
      </c>
      <c r="AA335" s="28">
        <v>2.1078996456603536E-3</v>
      </c>
      <c r="AB335" s="28">
        <v>1.8473553586848804E-3</v>
      </c>
      <c r="AC335" s="28">
        <v>1.5077779362475555E-3</v>
      </c>
      <c r="AD335" s="28">
        <v>1.4977945873492044E-3</v>
      </c>
      <c r="AE335" s="28">
        <v>1.5896201559941054E-3</v>
      </c>
      <c r="AF335" s="28">
        <v>1.2557165820938005E-3</v>
      </c>
      <c r="AG335" s="28">
        <v>1.9296380170900134E-3</v>
      </c>
      <c r="AH335" s="28">
        <v>2.2403902115175228E-3</v>
      </c>
      <c r="AI335" s="28">
        <v>1.5516922743447899E-3</v>
      </c>
      <c r="AJ335" s="28">
        <v>1.1501506521935784E-3</v>
      </c>
      <c r="AK335" s="28">
        <v>2.2110739851447375E-3</v>
      </c>
      <c r="AL335" s="28">
        <v>1.9018413990951125E-3</v>
      </c>
      <c r="AM335" s="28">
        <v>1.2863704978490112E-3</v>
      </c>
      <c r="AN335" s="28">
        <v>1.5363981128059423E-3</v>
      </c>
      <c r="AO335" s="28">
        <v>2.6505956301771574E-3</v>
      </c>
      <c r="AP335" s="28">
        <v>3.3293609888284839E-3</v>
      </c>
      <c r="AQ335" s="28">
        <v>7.6211985870270442E-3</v>
      </c>
      <c r="AR335" s="28">
        <v>2.6798298319063163E-3</v>
      </c>
      <c r="AS335" s="28">
        <v>1.7845499889303344E-3</v>
      </c>
      <c r="AT335" s="28">
        <v>1.67950787598178E-3</v>
      </c>
      <c r="AU335" s="28">
        <v>1.6320864237810674E-3</v>
      </c>
      <c r="AV335" s="28">
        <v>1.2720149735133989E-3</v>
      </c>
      <c r="AW335" s="28">
        <v>6.0752463130668588E-4</v>
      </c>
      <c r="AX335" s="28">
        <v>2.1204433814558609E-3</v>
      </c>
      <c r="AY335" s="28">
        <v>1.9651246342706329E-3</v>
      </c>
      <c r="AZ335" s="28">
        <v>1.5143618530297648E-3</v>
      </c>
      <c r="BA335" s="28">
        <v>4.0324592523032447E-3</v>
      </c>
      <c r="BB335" s="28">
        <v>2.5004295036180476E-3</v>
      </c>
      <c r="BC335" s="28">
        <v>2.3784327296649138E-3</v>
      </c>
      <c r="BD335" s="28">
        <v>7.8559010596807564E-4</v>
      </c>
      <c r="BE335" s="28">
        <v>6.1891644995165675E-3</v>
      </c>
      <c r="BF335" s="28">
        <v>4.3464007592966137E-3</v>
      </c>
      <c r="BG335" s="28">
        <v>4.5900853984993471E-3</v>
      </c>
      <c r="BH335" s="28">
        <v>1.7411835616999434E-3</v>
      </c>
      <c r="BI335" s="28">
        <v>1.1625006424795237E-3</v>
      </c>
      <c r="BJ335" s="28">
        <v>1.6187783635575133E-3</v>
      </c>
      <c r="BK335" s="28">
        <v>2.1093724969301477E-2</v>
      </c>
      <c r="BL335" s="28">
        <v>1.081459905047599</v>
      </c>
      <c r="BM335" s="28">
        <v>1.0897410494116497E-2</v>
      </c>
      <c r="BN335" s="28">
        <v>2.6816567457969877E-3</v>
      </c>
      <c r="BO335" s="28">
        <v>4.2797940921769709E-3</v>
      </c>
      <c r="BP335" s="28">
        <v>3.6416953142390337E-8</v>
      </c>
      <c r="BQ335" s="28"/>
      <c r="BS335" s="30">
        <f t="shared" si="54"/>
        <v>1.2391517712769311</v>
      </c>
    </row>
    <row r="336" spans="4:71" x14ac:dyDescent="0.35">
      <c r="D336" s="22" t="s">
        <v>33</v>
      </c>
      <c r="E336" s="22" t="str">
        <f t="shared" si="55"/>
        <v>ISIC 94</v>
      </c>
      <c r="F336" s="28">
        <v>3.1217862483114149E-3</v>
      </c>
      <c r="G336" s="28">
        <v>1.703902044561937E-3</v>
      </c>
      <c r="H336" s="28">
        <v>4.4715502553589652E-3</v>
      </c>
      <c r="I336" s="28">
        <v>2.2669460730256681E-3</v>
      </c>
      <c r="J336" s="28">
        <v>3.2672927570412775E-3</v>
      </c>
      <c r="K336" s="28">
        <v>2.8032810971533469E-3</v>
      </c>
      <c r="L336" s="28">
        <v>2.3988761701262407E-3</v>
      </c>
      <c r="M336" s="28">
        <v>2.7568956245850834E-3</v>
      </c>
      <c r="N336" s="28">
        <v>3.2718972453511042E-3</v>
      </c>
      <c r="O336" s="28">
        <v>3.5079151717731195E-3</v>
      </c>
      <c r="P336" s="28">
        <v>3.4844059028311218E-3</v>
      </c>
      <c r="Q336" s="28">
        <v>2.4720311944611993E-3</v>
      </c>
      <c r="R336" s="28">
        <v>2.7255928611709425E-3</v>
      </c>
      <c r="S336" s="28">
        <v>3.1149164532359658E-3</v>
      </c>
      <c r="T336" s="28">
        <v>3.9469912191372651E-3</v>
      </c>
      <c r="U336" s="28">
        <v>2.4403147804305837E-3</v>
      </c>
      <c r="V336" s="28">
        <v>1.9021445129767279E-3</v>
      </c>
      <c r="W336" s="28">
        <v>2.5689628526664632E-3</v>
      </c>
      <c r="X336" s="28">
        <v>2.3300726173528601E-3</v>
      </c>
      <c r="Y336" s="28">
        <v>2.27058789256788E-3</v>
      </c>
      <c r="Z336" s="28">
        <v>2.5312147875972803E-3</v>
      </c>
      <c r="AA336" s="28">
        <v>2.7378621807088465E-3</v>
      </c>
      <c r="AB336" s="28">
        <v>2.3018482666044633E-3</v>
      </c>
      <c r="AC336" s="28">
        <v>3.5854522024052118E-3</v>
      </c>
      <c r="AD336" s="28">
        <v>3.4820687093778135E-3</v>
      </c>
      <c r="AE336" s="28">
        <v>4.0121147134139796E-3</v>
      </c>
      <c r="AF336" s="28">
        <v>2.4373464479266944E-3</v>
      </c>
      <c r="AG336" s="28">
        <v>3.2442163748687847E-3</v>
      </c>
      <c r="AH336" s="28">
        <v>2.692910951948956E-3</v>
      </c>
      <c r="AI336" s="28">
        <v>3.0324415533479199E-3</v>
      </c>
      <c r="AJ336" s="28">
        <v>2.3797915100060929E-3</v>
      </c>
      <c r="AK336" s="28">
        <v>3.1036553338418555E-3</v>
      </c>
      <c r="AL336" s="28">
        <v>2.3683768506427075E-3</v>
      </c>
      <c r="AM336" s="28">
        <v>3.1933320529108329E-3</v>
      </c>
      <c r="AN336" s="28">
        <v>2.1967719924952693E-3</v>
      </c>
      <c r="AO336" s="28">
        <v>2.3106902286378623E-3</v>
      </c>
      <c r="AP336" s="28">
        <v>2.9822402169569487E-3</v>
      </c>
      <c r="AQ336" s="28">
        <v>2.5984384473222949E-3</v>
      </c>
      <c r="AR336" s="28">
        <v>2.5766528779830157E-3</v>
      </c>
      <c r="AS336" s="28">
        <v>2.3817858143246819E-3</v>
      </c>
      <c r="AT336" s="28">
        <v>2.4080257136801005E-3</v>
      </c>
      <c r="AU336" s="28">
        <v>3.2287104134627867E-3</v>
      </c>
      <c r="AV336" s="28">
        <v>3.5212213948781043E-3</v>
      </c>
      <c r="AW336" s="28">
        <v>7.8055181504603261E-4</v>
      </c>
      <c r="AX336" s="28">
        <v>3.4511732683329107E-3</v>
      </c>
      <c r="AY336" s="28">
        <v>3.744213505162259E-3</v>
      </c>
      <c r="AZ336" s="28">
        <v>2.7660163782728428E-3</v>
      </c>
      <c r="BA336" s="28">
        <v>4.7405000376329262E-3</v>
      </c>
      <c r="BB336" s="28">
        <v>4.2718578197985767E-3</v>
      </c>
      <c r="BC336" s="28">
        <v>2.0408375482933094E-3</v>
      </c>
      <c r="BD336" s="28">
        <v>2.5128086832419488E-3</v>
      </c>
      <c r="BE336" s="28">
        <v>3.3505037657091457E-3</v>
      </c>
      <c r="BF336" s="28">
        <v>3.3526730301878926E-3</v>
      </c>
      <c r="BG336" s="28">
        <v>1.2693291875255992E-3</v>
      </c>
      <c r="BH336" s="28">
        <v>9.7161008318414764E-4</v>
      </c>
      <c r="BI336" s="28">
        <v>2.8156965798097847E-3</v>
      </c>
      <c r="BJ336" s="28">
        <v>1.7396447726433079E-3</v>
      </c>
      <c r="BK336" s="28">
        <v>2.4790306867830398E-3</v>
      </c>
      <c r="BL336" s="28">
        <v>3.1707934315815191E-3</v>
      </c>
      <c r="BM336" s="28">
        <v>1.0159047972082342</v>
      </c>
      <c r="BN336" s="28">
        <v>2.3788670160816519E-3</v>
      </c>
      <c r="BO336" s="28">
        <v>3.0177576808107657E-3</v>
      </c>
      <c r="BP336" s="28">
        <v>5.3916554941426698E-8</v>
      </c>
      <c r="BQ336" s="28"/>
      <c r="BS336" s="30">
        <f t="shared" si="54"/>
        <v>1.1868922484243485</v>
      </c>
    </row>
    <row r="337" spans="4:72" x14ac:dyDescent="0.35">
      <c r="D337" s="22" t="s">
        <v>33</v>
      </c>
      <c r="E337" s="22" t="str">
        <f t="shared" si="55"/>
        <v>ISIC 95</v>
      </c>
      <c r="F337" s="28">
        <v>8.2722316832483094E-4</v>
      </c>
      <c r="G337" s="28">
        <v>1.5356648136039567E-3</v>
      </c>
      <c r="H337" s="28">
        <v>5.6008432717183894E-3</v>
      </c>
      <c r="I337" s="28">
        <v>1.104866657589844E-3</v>
      </c>
      <c r="J337" s="28">
        <v>1.5496847499559298E-3</v>
      </c>
      <c r="K337" s="28">
        <v>1.6720884465834395E-3</v>
      </c>
      <c r="L337" s="28">
        <v>1.7465402803043333E-3</v>
      </c>
      <c r="M337" s="28">
        <v>1.5416077406076513E-3</v>
      </c>
      <c r="N337" s="28">
        <v>1.8675061143888475E-3</v>
      </c>
      <c r="O337" s="28">
        <v>1.6239783401490488E-3</v>
      </c>
      <c r="P337" s="28">
        <v>1.3405996218229712E-3</v>
      </c>
      <c r="Q337" s="28">
        <v>1.2054134946879208E-3</v>
      </c>
      <c r="R337" s="28">
        <v>1.4663620655558981E-3</v>
      </c>
      <c r="S337" s="28">
        <v>1.7050657698270779E-3</v>
      </c>
      <c r="T337" s="28">
        <v>1.6098083174612111E-3</v>
      </c>
      <c r="U337" s="28">
        <v>1.1686840384126263E-3</v>
      </c>
      <c r="V337" s="28">
        <v>1.7213441424052873E-3</v>
      </c>
      <c r="W337" s="28">
        <v>1.991891916355802E-3</v>
      </c>
      <c r="X337" s="28">
        <v>1.5629615292757106E-3</v>
      </c>
      <c r="Y337" s="28">
        <v>1.9605920598145558E-3</v>
      </c>
      <c r="Z337" s="28">
        <v>1.9826970295496013E-3</v>
      </c>
      <c r="AA337" s="28">
        <v>2.9246672620847529E-3</v>
      </c>
      <c r="AB337" s="28">
        <v>2.5695990572759358E-3</v>
      </c>
      <c r="AC337" s="28">
        <v>1.2948115653147179E-3</v>
      </c>
      <c r="AD337" s="28">
        <v>2.1139163288671375E-3</v>
      </c>
      <c r="AE337" s="28">
        <v>1.3534446394460966E-3</v>
      </c>
      <c r="AF337" s="28">
        <v>1.098603596778418E-3</v>
      </c>
      <c r="AG337" s="28">
        <v>9.9282039320882157E-4</v>
      </c>
      <c r="AH337" s="28">
        <v>1.5649789834078537E-3</v>
      </c>
      <c r="AI337" s="28">
        <v>1.5491719804537757E-3</v>
      </c>
      <c r="AJ337" s="28">
        <v>1.1404064094434104E-3</v>
      </c>
      <c r="AK337" s="28">
        <v>1.5341827126719506E-3</v>
      </c>
      <c r="AL337" s="28">
        <v>2.2399048372937981E-3</v>
      </c>
      <c r="AM337" s="28">
        <v>1.1528033887207622E-3</v>
      </c>
      <c r="AN337" s="28">
        <v>1.1493113744888671E-3</v>
      </c>
      <c r="AO337" s="28">
        <v>1.3809298260599183E-3</v>
      </c>
      <c r="AP337" s="28">
        <v>1.4445193532398365E-3</v>
      </c>
      <c r="AQ337" s="28">
        <v>4.0663071384629173E-3</v>
      </c>
      <c r="AR337" s="28">
        <v>2.4680202059631129E-3</v>
      </c>
      <c r="AS337" s="28">
        <v>2.3270472835205001E-3</v>
      </c>
      <c r="AT337" s="28">
        <v>1.7158541434802899E-3</v>
      </c>
      <c r="AU337" s="28">
        <v>1.9272494469851249E-3</v>
      </c>
      <c r="AV337" s="28">
        <v>1.9385840106023618E-3</v>
      </c>
      <c r="AW337" s="28">
        <v>5.1103081605511768E-4</v>
      </c>
      <c r="AX337" s="28">
        <v>1.8626190999223983E-3</v>
      </c>
      <c r="AY337" s="28">
        <v>1.3225301960418196E-3</v>
      </c>
      <c r="AZ337" s="28">
        <v>1.4989614779368856E-3</v>
      </c>
      <c r="BA337" s="28">
        <v>1.9817565150213549E-3</v>
      </c>
      <c r="BB337" s="28">
        <v>1.78201529401429E-3</v>
      </c>
      <c r="BC337" s="28">
        <v>1.2715461392297331E-3</v>
      </c>
      <c r="BD337" s="28">
        <v>4.1117250583823335E-4</v>
      </c>
      <c r="BE337" s="28">
        <v>2.1282025011555663E-3</v>
      </c>
      <c r="BF337" s="28">
        <v>1.2561169386656381E-3</v>
      </c>
      <c r="BG337" s="28">
        <v>1.6165002852647863E-3</v>
      </c>
      <c r="BH337" s="28">
        <v>9.598328892617456E-4</v>
      </c>
      <c r="BI337" s="28">
        <v>1.0500078718673877E-3</v>
      </c>
      <c r="BJ337" s="28">
        <v>8.877934351022072E-4</v>
      </c>
      <c r="BK337" s="28">
        <v>1.4839342811973509E-3</v>
      </c>
      <c r="BL337" s="28">
        <v>1.1296064458567593E-3</v>
      </c>
      <c r="BM337" s="28">
        <v>1.2611128298044949E-3</v>
      </c>
      <c r="BN337" s="28">
        <v>1.0275770442568177</v>
      </c>
      <c r="BO337" s="28">
        <v>8.2918776959014964E-4</v>
      </c>
      <c r="BP337" s="28">
        <v>3.8104083967138697E-8</v>
      </c>
      <c r="BQ337" s="28"/>
      <c r="BS337" s="30">
        <f t="shared" si="54"/>
        <v>1.1275535671588928</v>
      </c>
    </row>
    <row r="338" spans="4:72" x14ac:dyDescent="0.35">
      <c r="D338" s="22" t="s">
        <v>33</v>
      </c>
      <c r="E338" s="22" t="str">
        <f t="shared" si="55"/>
        <v>ISIC 96</v>
      </c>
      <c r="F338" s="28">
        <v>1.3430556127010207E-3</v>
      </c>
      <c r="G338" s="28">
        <v>9.0223103680830226E-4</v>
      </c>
      <c r="H338" s="28">
        <v>2.4241985317634447E-3</v>
      </c>
      <c r="I338" s="28">
        <v>2.0351923963231296E-3</v>
      </c>
      <c r="J338" s="28">
        <v>2.1502072962334149E-3</v>
      </c>
      <c r="K338" s="28">
        <v>2.2841814138312411E-3</v>
      </c>
      <c r="L338" s="28">
        <v>1.6237613090516005E-3</v>
      </c>
      <c r="M338" s="28">
        <v>2.1560254293130558E-3</v>
      </c>
      <c r="N338" s="28">
        <v>2.6204552429857629E-3</v>
      </c>
      <c r="O338" s="28">
        <v>2.3476998035320915E-3</v>
      </c>
      <c r="P338" s="28">
        <v>2.3858310125807617E-3</v>
      </c>
      <c r="Q338" s="28">
        <v>2.4611639941538388E-3</v>
      </c>
      <c r="R338" s="28">
        <v>2.0876758383746381E-3</v>
      </c>
      <c r="S338" s="28">
        <v>2.1141580319576441E-3</v>
      </c>
      <c r="T338" s="28">
        <v>2.698879431217611E-3</v>
      </c>
      <c r="U338" s="28">
        <v>1.8354594343336045E-3</v>
      </c>
      <c r="V338" s="28">
        <v>2.0555137441016611E-3</v>
      </c>
      <c r="W338" s="28">
        <v>2.0804465026829171E-3</v>
      </c>
      <c r="X338" s="28">
        <v>1.874071415727301E-3</v>
      </c>
      <c r="Y338" s="28">
        <v>1.8006928044916888E-3</v>
      </c>
      <c r="Z338" s="28">
        <v>2.0254889803196035E-3</v>
      </c>
      <c r="AA338" s="28">
        <v>2.980422467501285E-3</v>
      </c>
      <c r="AB338" s="28">
        <v>1.7374631887026449E-3</v>
      </c>
      <c r="AC338" s="28">
        <v>2.1404636079713157E-3</v>
      </c>
      <c r="AD338" s="28">
        <v>2.7641836902518101E-3</v>
      </c>
      <c r="AE338" s="28">
        <v>5.5631489246542772E-3</v>
      </c>
      <c r="AF338" s="28">
        <v>1.7888711018497257E-3</v>
      </c>
      <c r="AG338" s="28">
        <v>1.6584602529542778E-3</v>
      </c>
      <c r="AH338" s="28">
        <v>1.9475555322899117E-3</v>
      </c>
      <c r="AI338" s="28">
        <v>1.7801184774161956E-3</v>
      </c>
      <c r="AJ338" s="28">
        <v>2.8004453715136848E-3</v>
      </c>
      <c r="AK338" s="28">
        <v>2.7163923877928497E-3</v>
      </c>
      <c r="AL338" s="28">
        <v>3.2946726799587423E-3</v>
      </c>
      <c r="AM338" s="28">
        <v>2.0254325491638626E-3</v>
      </c>
      <c r="AN338" s="28">
        <v>1.8593246288333644E-3</v>
      </c>
      <c r="AO338" s="28">
        <v>4.767188596445684E-3</v>
      </c>
      <c r="AP338" s="28">
        <v>2.034166533483242E-3</v>
      </c>
      <c r="AQ338" s="28">
        <v>3.2837197348288406E-3</v>
      </c>
      <c r="AR338" s="28">
        <v>2.6156927538634354E-3</v>
      </c>
      <c r="AS338" s="28">
        <v>2.5321724952852395E-3</v>
      </c>
      <c r="AT338" s="28">
        <v>1.339631368972187E-3</v>
      </c>
      <c r="AU338" s="28">
        <v>1.8603631619150264E-3</v>
      </c>
      <c r="AV338" s="28">
        <v>1.5009959484450497E-3</v>
      </c>
      <c r="AW338" s="28">
        <v>6.0123113644752692E-4</v>
      </c>
      <c r="AX338" s="28">
        <v>4.2812350897737991E-3</v>
      </c>
      <c r="AY338" s="28">
        <v>3.0903386930425931E-3</v>
      </c>
      <c r="AZ338" s="28">
        <v>2.1476649082980762E-3</v>
      </c>
      <c r="BA338" s="28">
        <v>6.6316920973036163E-3</v>
      </c>
      <c r="BB338" s="28">
        <v>5.8162496832626746E-3</v>
      </c>
      <c r="BC338" s="28">
        <v>6.6577338050730411E-3</v>
      </c>
      <c r="BD338" s="28">
        <v>2.3345893266505883E-3</v>
      </c>
      <c r="BE338" s="28">
        <v>1.1622686068651441E-2</v>
      </c>
      <c r="BF338" s="28">
        <v>4.7010191127276127E-3</v>
      </c>
      <c r="BG338" s="28">
        <v>1.786730771511609E-3</v>
      </c>
      <c r="BH338" s="28">
        <v>1.2695385069961963E-3</v>
      </c>
      <c r="BI338" s="28">
        <v>5.4946401732228617E-3</v>
      </c>
      <c r="BJ338" s="28">
        <v>4.3690860380782709E-3</v>
      </c>
      <c r="BK338" s="28">
        <v>4.4432035536603005E-3</v>
      </c>
      <c r="BL338" s="28">
        <v>6.9441006604460224E-3</v>
      </c>
      <c r="BM338" s="28">
        <v>3.990529634715986E-3</v>
      </c>
      <c r="BN338" s="28">
        <v>1.3914369565533639E-3</v>
      </c>
      <c r="BO338" s="28">
        <v>1.058469985154918</v>
      </c>
      <c r="BP338" s="28">
        <v>4.1991425249709232E-8</v>
      </c>
      <c r="BQ338" s="28"/>
      <c r="BS338" s="30">
        <f t="shared" si="54"/>
        <v>1.2343410080793358</v>
      </c>
    </row>
    <row r="339" spans="4:72" x14ac:dyDescent="0.35">
      <c r="D339" s="21" t="s">
        <v>34</v>
      </c>
      <c r="E339" s="21" t="str">
        <f t="shared" si="55"/>
        <v>ISIC 97-98</v>
      </c>
      <c r="F339" s="28">
        <v>1.2493820826099717E-5</v>
      </c>
      <c r="G339" s="28">
        <v>3.8238846515484075E-4</v>
      </c>
      <c r="H339" s="28">
        <v>1.5245154089220654E-5</v>
      </c>
      <c r="I339" s="28">
        <v>1.6300374553602851E-5</v>
      </c>
      <c r="J339" s="28">
        <v>1.7908758712991686E-5</v>
      </c>
      <c r="K339" s="28">
        <v>1.4748120446475952E-5</v>
      </c>
      <c r="L339" s="28">
        <v>7.5340933135744964E-5</v>
      </c>
      <c r="M339" s="28">
        <v>3.7334161851435729E-5</v>
      </c>
      <c r="N339" s="28">
        <v>2.2729871110869652E-5</v>
      </c>
      <c r="O339" s="28">
        <v>1.9471876940742086E-5</v>
      </c>
      <c r="P339" s="28">
        <v>1.9065376816649503E-5</v>
      </c>
      <c r="Q339" s="28">
        <v>1.5496035301070564E-5</v>
      </c>
      <c r="R339" s="28">
        <v>1.7718617939148807E-5</v>
      </c>
      <c r="S339" s="28">
        <v>1.9535103604322304E-5</v>
      </c>
      <c r="T339" s="28">
        <v>2.1160442002619392E-5</v>
      </c>
      <c r="U339" s="28">
        <v>1.5460788249442136E-5</v>
      </c>
      <c r="V339" s="28">
        <v>1.3061711598211758E-5</v>
      </c>
      <c r="W339" s="28">
        <v>1.733209614556319E-5</v>
      </c>
      <c r="X339" s="28">
        <v>1.6146465067053205E-5</v>
      </c>
      <c r="Y339" s="28">
        <v>1.7921394070895121E-5</v>
      </c>
      <c r="Z339" s="28">
        <v>1.852724552390872E-5</v>
      </c>
      <c r="AA339" s="28">
        <v>1.9423866182022799E-5</v>
      </c>
      <c r="AB339" s="28">
        <v>1.6123760472234902E-5</v>
      </c>
      <c r="AC339" s="28">
        <v>3.0341703287209844E-5</v>
      </c>
      <c r="AD339" s="28">
        <v>1.6621867511425114E-5</v>
      </c>
      <c r="AE339" s="28">
        <v>1.8180293688727169E-5</v>
      </c>
      <c r="AF339" s="28">
        <v>6.1599467075688365E-5</v>
      </c>
      <c r="AG339" s="28">
        <v>1.3433544652275776E-5</v>
      </c>
      <c r="AH339" s="28">
        <v>1.8280998374035121E-5</v>
      </c>
      <c r="AI339" s="28">
        <v>1.2651885622085144E-5</v>
      </c>
      <c r="AJ339" s="28">
        <v>2.4214260333358931E-5</v>
      </c>
      <c r="AK339" s="28">
        <v>4.6645207961333949E-5</v>
      </c>
      <c r="AL339" s="28">
        <v>3.7226600875823936E-5</v>
      </c>
      <c r="AM339" s="28">
        <v>1.033324270764327E-4</v>
      </c>
      <c r="AN339" s="28">
        <v>2.4641835351678248E-5</v>
      </c>
      <c r="AO339" s="28">
        <v>1.4027983152910291E-5</v>
      </c>
      <c r="AP339" s="28">
        <v>1.5540559252747018E-5</v>
      </c>
      <c r="AQ339" s="28">
        <v>1.7336628136382129E-5</v>
      </c>
      <c r="AR339" s="28">
        <v>1.629831418946842E-5</v>
      </c>
      <c r="AS339" s="28">
        <v>1.4269323743224606E-5</v>
      </c>
      <c r="AT339" s="28">
        <v>1.0318427597369752E-5</v>
      </c>
      <c r="AU339" s="28">
        <v>1.238644516289465E-5</v>
      </c>
      <c r="AV339" s="28">
        <v>1.1317266109202714E-5</v>
      </c>
      <c r="AW339" s="28">
        <v>9.5547283425270305E-6</v>
      </c>
      <c r="AX339" s="28">
        <v>1.5421880462866891E-5</v>
      </c>
      <c r="AY339" s="28">
        <v>2.5691883976352683E-5</v>
      </c>
      <c r="AZ339" s="28">
        <v>1.9584733498966075E-5</v>
      </c>
      <c r="BA339" s="28">
        <v>2.4867711818413184E-5</v>
      </c>
      <c r="BB339" s="28">
        <v>2.1890289343449955E-5</v>
      </c>
      <c r="BC339" s="28">
        <v>1.1301029987681811E-5</v>
      </c>
      <c r="BD339" s="28">
        <v>6.8111937488513224E-5</v>
      </c>
      <c r="BE339" s="28">
        <v>4.6689012667168604E-5</v>
      </c>
      <c r="BF339" s="28">
        <v>4.3498070727713863E-5</v>
      </c>
      <c r="BG339" s="28">
        <v>6.2701034147134578E-4</v>
      </c>
      <c r="BH339" s="28">
        <v>8.1384947582659769E-4</v>
      </c>
      <c r="BI339" s="28">
        <v>2.0376633288457559E-4</v>
      </c>
      <c r="BJ339" s="28">
        <v>4.3823059424421987E-4</v>
      </c>
      <c r="BK339" s="28">
        <v>7.327654463617063E-5</v>
      </c>
      <c r="BL339" s="28">
        <v>1.9413085269642618E-4</v>
      </c>
      <c r="BM339" s="28">
        <v>5.4990741376188197E-5</v>
      </c>
      <c r="BN339" s="28">
        <v>1.1736770101444747E-5</v>
      </c>
      <c r="BO339" s="28">
        <v>9.5642890900688308E-6</v>
      </c>
      <c r="BP339" s="28">
        <v>1.0000000003559835</v>
      </c>
      <c r="BQ339" s="28"/>
      <c r="BS339" s="30">
        <f t="shared" si="54"/>
        <v>1.0040727670555736</v>
      </c>
    </row>
    <row r="340" spans="4:72" x14ac:dyDescent="0.35">
      <c r="D340" s="21" t="s">
        <v>34</v>
      </c>
      <c r="E340" s="21" t="str">
        <f t="shared" si="55"/>
        <v>ISIC 99</v>
      </c>
      <c r="F340" s="28"/>
      <c r="G340" s="28"/>
      <c r="H340" s="28"/>
      <c r="I340" s="28"/>
      <c r="J340" s="28"/>
      <c r="K340" s="28"/>
      <c r="L340" s="28"/>
      <c r="M340" s="28"/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  <c r="AI340" s="28"/>
      <c r="AJ340" s="28"/>
      <c r="AK340" s="28"/>
      <c r="AL340" s="28"/>
      <c r="AM340" s="28"/>
      <c r="AN340" s="28"/>
      <c r="AO340" s="28"/>
      <c r="AP340" s="28"/>
      <c r="AQ340" s="28"/>
      <c r="AR340" s="28"/>
      <c r="AS340" s="28"/>
      <c r="AT340" s="28"/>
      <c r="AU340" s="28"/>
      <c r="AV340" s="28"/>
      <c r="AW340" s="28"/>
      <c r="AX340" s="28"/>
      <c r="AY340" s="28"/>
      <c r="AZ340" s="28"/>
      <c r="BA340" s="28"/>
      <c r="BB340" s="28"/>
      <c r="BC340" s="28"/>
      <c r="BD340" s="28"/>
      <c r="BE340" s="28"/>
      <c r="BF340" s="28"/>
      <c r="BG340" s="28"/>
      <c r="BH340" s="28"/>
      <c r="BI340" s="28"/>
      <c r="BJ340" s="28"/>
      <c r="BK340" s="28"/>
      <c r="BL340" s="28"/>
      <c r="BM340" s="28"/>
      <c r="BN340" s="28"/>
      <c r="BO340" s="28"/>
      <c r="BP340" s="28"/>
      <c r="BQ340" s="28"/>
      <c r="BS340" s="30">
        <f t="shared" si="54"/>
        <v>0</v>
      </c>
    </row>
    <row r="341" spans="4:72" x14ac:dyDescent="0.35">
      <c r="F341" s="19"/>
      <c r="BT341" s="30">
        <f>SUM(BS277:BS340)</f>
        <v>135.69646259449823</v>
      </c>
    </row>
    <row r="342" spans="4:72" x14ac:dyDescent="0.35">
      <c r="E342" t="s">
        <v>164</v>
      </c>
      <c r="F342" s="19">
        <f>SUM(F277:F340)</f>
        <v>2.3082742275378267</v>
      </c>
      <c r="G342" s="19">
        <f t="shared" ref="G342:BQ342" si="56">SUM(G277:G340)</f>
        <v>1.9606821118898738</v>
      </c>
      <c r="H342" s="19">
        <f t="shared" si="56"/>
        <v>2.1789025810971148</v>
      </c>
      <c r="I342" s="19">
        <f t="shared" si="56"/>
        <v>2.0629515494303452</v>
      </c>
      <c r="J342" s="19">
        <f t="shared" si="56"/>
        <v>2.7855295176781754</v>
      </c>
      <c r="K342" s="19">
        <f t="shared" si="56"/>
        <v>2.5515341942146383</v>
      </c>
      <c r="L342" s="19">
        <f t="shared" si="56"/>
        <v>2.6286275051240047</v>
      </c>
      <c r="M342" s="19">
        <f t="shared" si="56"/>
        <v>2.7577051583716958</v>
      </c>
      <c r="N342" s="19">
        <f t="shared" si="56"/>
        <v>2.4139031745492483</v>
      </c>
      <c r="O342" s="19">
        <f t="shared" si="56"/>
        <v>3.0101095773631203</v>
      </c>
      <c r="P342" s="19">
        <f t="shared" si="56"/>
        <v>2.7206750077436723</v>
      </c>
      <c r="Q342" s="19">
        <f t="shared" si="56"/>
        <v>2.2139028140393844</v>
      </c>
      <c r="R342" s="19">
        <f t="shared" si="56"/>
        <v>2.6051799198130507</v>
      </c>
      <c r="S342" s="19">
        <f t="shared" si="56"/>
        <v>2.450193950457618</v>
      </c>
      <c r="T342" s="19">
        <f t="shared" si="56"/>
        <v>3.024241584610039</v>
      </c>
      <c r="U342" s="19">
        <f t="shared" si="56"/>
        <v>2.4996040956342398</v>
      </c>
      <c r="V342" s="19">
        <f t="shared" si="56"/>
        <v>2.2209217775550982</v>
      </c>
      <c r="W342" s="19">
        <f t="shared" si="56"/>
        <v>2.5335084825553942</v>
      </c>
      <c r="X342" s="19">
        <f t="shared" si="56"/>
        <v>2.5264569095000682</v>
      </c>
      <c r="Y342" s="19">
        <f t="shared" si="56"/>
        <v>2.8512388975500094</v>
      </c>
      <c r="Z342" s="19">
        <f t="shared" si="56"/>
        <v>2.7659877698994668</v>
      </c>
      <c r="AA342" s="19">
        <f t="shared" si="56"/>
        <v>2.3855704421985209</v>
      </c>
      <c r="AB342" s="19">
        <f t="shared" si="56"/>
        <v>2.3285306399399346</v>
      </c>
      <c r="AC342" s="19">
        <f t="shared" si="56"/>
        <v>2.4947708735598995</v>
      </c>
      <c r="AD342" s="19">
        <f t="shared" si="56"/>
        <v>2.0449452716403105</v>
      </c>
      <c r="AE342" s="19">
        <f t="shared" si="56"/>
        <v>2.2407360158594627</v>
      </c>
      <c r="AF342" s="19">
        <f t="shared" si="56"/>
        <v>2.3749599391788561</v>
      </c>
      <c r="AG342" s="19">
        <f t="shared" si="56"/>
        <v>1.9075066801427683</v>
      </c>
      <c r="AH342" s="19">
        <f t="shared" si="56"/>
        <v>1.9814945931375421</v>
      </c>
      <c r="AI342" s="19">
        <f t="shared" si="56"/>
        <v>1.7792189912150693</v>
      </c>
      <c r="AJ342" s="19">
        <f t="shared" si="56"/>
        <v>2.1033472643284226</v>
      </c>
      <c r="AK342" s="19">
        <f t="shared" si="56"/>
        <v>2.6971599911576982</v>
      </c>
      <c r="AL342" s="19">
        <f t="shared" si="56"/>
        <v>2.6892469779854986</v>
      </c>
      <c r="AM342" s="19">
        <f t="shared" si="56"/>
        <v>2.2088085118490746</v>
      </c>
      <c r="AN342" s="19">
        <f t="shared" si="56"/>
        <v>1.9794004954062341</v>
      </c>
      <c r="AO342" s="19">
        <f t="shared" si="56"/>
        <v>2.0784535698134285</v>
      </c>
      <c r="AP342" s="19">
        <f t="shared" si="56"/>
        <v>2.0839310621526734</v>
      </c>
      <c r="AQ342" s="19">
        <f t="shared" si="56"/>
        <v>2.1716285496555674</v>
      </c>
      <c r="AR342" s="19">
        <f t="shared" si="56"/>
        <v>2.1033767335648363</v>
      </c>
      <c r="AS342" s="19">
        <f t="shared" si="56"/>
        <v>1.9822035199035082</v>
      </c>
      <c r="AT342" s="19">
        <f t="shared" si="56"/>
        <v>1.8255208698080136</v>
      </c>
      <c r="AU342" s="19">
        <f t="shared" si="56"/>
        <v>2.2650804577915071</v>
      </c>
      <c r="AV342" s="19">
        <f t="shared" si="56"/>
        <v>2.0628128693003744</v>
      </c>
      <c r="AW342" s="19">
        <f>SUM(AW277:AW340)</f>
        <v>1.4349074961524624</v>
      </c>
      <c r="AX342" s="19">
        <f t="shared" si="56"/>
        <v>1.8184669601669083</v>
      </c>
      <c r="AY342" s="19">
        <f t="shared" si="56"/>
        <v>1.9383460381387161</v>
      </c>
      <c r="AZ342" s="19">
        <f t="shared" si="56"/>
        <v>1.7671371306712649</v>
      </c>
      <c r="BA342" s="19">
        <f t="shared" si="56"/>
        <v>2.2029504978722803</v>
      </c>
      <c r="BB342" s="19">
        <f t="shared" si="56"/>
        <v>1.9714744748529325</v>
      </c>
      <c r="BC342" s="19">
        <f t="shared" si="56"/>
        <v>1.8170486814146691</v>
      </c>
      <c r="BD342" s="19">
        <f t="shared" si="56"/>
        <v>1.2995629180345138</v>
      </c>
      <c r="BE342" s="19">
        <f t="shared" si="56"/>
        <v>2.8037792345499413</v>
      </c>
      <c r="BF342" s="19">
        <f t="shared" si="56"/>
        <v>1.8784131349201711</v>
      </c>
      <c r="BG342" s="19">
        <f t="shared" si="56"/>
        <v>1.5598160242158619</v>
      </c>
      <c r="BH342" s="19">
        <f t="shared" si="56"/>
        <v>1.3661883618971538</v>
      </c>
      <c r="BI342" s="19">
        <f t="shared" si="56"/>
        <v>1.6386681095488749</v>
      </c>
      <c r="BJ342" s="19">
        <f t="shared" si="56"/>
        <v>1.4706632472191787</v>
      </c>
      <c r="BK342" s="19">
        <f t="shared" si="56"/>
        <v>1.8229966636808783</v>
      </c>
      <c r="BL342" s="19">
        <f t="shared" si="56"/>
        <v>1.8702971097153616</v>
      </c>
      <c r="BM342" s="19">
        <f t="shared" si="56"/>
        <v>1.669564320934166</v>
      </c>
      <c r="BN342" s="19">
        <f t="shared" si="56"/>
        <v>1.8626622206669443</v>
      </c>
      <c r="BO342" s="19">
        <f t="shared" si="56"/>
        <v>1.6446333990584443</v>
      </c>
      <c r="BP342" s="19">
        <f t="shared" si="56"/>
        <v>1.0000514445842268</v>
      </c>
      <c r="BQ342" s="19">
        <f t="shared" si="56"/>
        <v>0</v>
      </c>
    </row>
    <row r="343" spans="4:72" x14ac:dyDescent="0.35">
      <c r="F343" s="19"/>
      <c r="BR343">
        <f>SUM(E342:BQ342)</f>
        <v>135.69646259449826</v>
      </c>
    </row>
    <row r="344" spans="4:72" x14ac:dyDescent="0.35">
      <c r="F344" s="19"/>
    </row>
    <row r="345" spans="4:72" s="25" customFormat="1" x14ac:dyDescent="0.35">
      <c r="E345" s="26" t="s">
        <v>159</v>
      </c>
      <c r="F345" s="27"/>
    </row>
    <row r="346" spans="4:72" x14ac:dyDescent="0.35">
      <c r="E346" s="1" t="s">
        <v>156</v>
      </c>
      <c r="F346" s="23" t="s">
        <v>103</v>
      </c>
      <c r="G346" s="24" t="s">
        <v>104</v>
      </c>
      <c r="H346" s="23" t="s">
        <v>105</v>
      </c>
      <c r="I346" s="23" t="s">
        <v>106</v>
      </c>
      <c r="J346" s="23" t="s">
        <v>108</v>
      </c>
      <c r="K346" s="23" t="s">
        <v>109</v>
      </c>
      <c r="L346" s="23" t="s">
        <v>7</v>
      </c>
      <c r="M346" s="23" t="s">
        <v>110</v>
      </c>
      <c r="N346" s="23" t="s">
        <v>111</v>
      </c>
      <c r="O346" s="23" t="s">
        <v>9</v>
      </c>
      <c r="P346" s="23" t="s">
        <v>48</v>
      </c>
      <c r="Q346" s="23" t="s">
        <v>49</v>
      </c>
      <c r="R346" s="23" t="s">
        <v>10</v>
      </c>
      <c r="S346" s="23" t="s">
        <v>11</v>
      </c>
      <c r="T346" s="23" t="s">
        <v>12</v>
      </c>
      <c r="U346" s="23" t="s">
        <v>13</v>
      </c>
      <c r="V346" s="23" t="s">
        <v>14</v>
      </c>
      <c r="W346" s="23" t="s">
        <v>15</v>
      </c>
      <c r="X346" s="23" t="s">
        <v>16</v>
      </c>
      <c r="Y346" s="23" t="s">
        <v>17</v>
      </c>
      <c r="Z346" s="23" t="s">
        <v>18</v>
      </c>
      <c r="AA346" s="23" t="s">
        <v>112</v>
      </c>
      <c r="AB346" s="23" t="s">
        <v>113</v>
      </c>
      <c r="AC346" s="23" t="s">
        <v>114</v>
      </c>
      <c r="AD346" s="23" t="s">
        <v>115</v>
      </c>
      <c r="AE346" s="23" t="s">
        <v>116</v>
      </c>
      <c r="AF346" s="23" t="s">
        <v>117</v>
      </c>
      <c r="AG346" s="23" t="s">
        <v>118</v>
      </c>
      <c r="AH346" s="23" t="s">
        <v>119</v>
      </c>
      <c r="AI346" s="23" t="s">
        <v>120</v>
      </c>
      <c r="AJ346" s="23" t="s">
        <v>121</v>
      </c>
      <c r="AK346" s="23" t="s">
        <v>122</v>
      </c>
      <c r="AL346" s="23" t="s">
        <v>123</v>
      </c>
      <c r="AM346" s="23" t="s">
        <v>124</v>
      </c>
      <c r="AN346" s="23" t="s">
        <v>126</v>
      </c>
      <c r="AO346" s="23" t="s">
        <v>127</v>
      </c>
      <c r="AP346" s="23" t="s">
        <v>128</v>
      </c>
      <c r="AQ346" s="23" t="s">
        <v>130</v>
      </c>
      <c r="AR346" s="23" t="s">
        <v>25</v>
      </c>
      <c r="AS346" s="23" t="s">
        <v>131</v>
      </c>
      <c r="AT346" s="23" t="s">
        <v>132</v>
      </c>
      <c r="AU346" s="23" t="s">
        <v>133</v>
      </c>
      <c r="AV346" s="23" t="s">
        <v>134</v>
      </c>
      <c r="AW346" s="23" t="s">
        <v>28</v>
      </c>
      <c r="AX346" s="23" t="s">
        <v>135</v>
      </c>
      <c r="AY346" s="23" t="s">
        <v>136</v>
      </c>
      <c r="AZ346" s="23" t="s">
        <v>137</v>
      </c>
      <c r="BA346" s="23" t="s">
        <v>138</v>
      </c>
      <c r="BB346" s="23" t="s">
        <v>139</v>
      </c>
      <c r="BC346" s="23" t="s">
        <v>140</v>
      </c>
      <c r="BD346" s="23" t="s">
        <v>141</v>
      </c>
      <c r="BE346" s="23" t="s">
        <v>142</v>
      </c>
      <c r="BF346" s="23" t="s">
        <v>143</v>
      </c>
      <c r="BG346" s="23" t="s">
        <v>30</v>
      </c>
      <c r="BH346" s="23" t="s">
        <v>31</v>
      </c>
      <c r="BI346" s="23" t="s">
        <v>144</v>
      </c>
      <c r="BJ346" s="23" t="s">
        <v>145</v>
      </c>
      <c r="BK346" s="23" t="s">
        <v>147</v>
      </c>
      <c r="BL346" s="23" t="s">
        <v>148</v>
      </c>
      <c r="BM346" s="23" t="s">
        <v>149</v>
      </c>
      <c r="BN346" s="23" t="s">
        <v>150</v>
      </c>
      <c r="BO346" s="23" t="s">
        <v>151</v>
      </c>
      <c r="BP346" s="23" t="s">
        <v>152</v>
      </c>
      <c r="BQ346" s="23" t="s">
        <v>146</v>
      </c>
    </row>
    <row r="347" spans="4:72" x14ac:dyDescent="0.35">
      <c r="E347" s="1" t="s">
        <v>51</v>
      </c>
      <c r="F347" s="192">
        <f>'EUROSTAT data 2015 EU27'!E258</f>
        <v>396965.73</v>
      </c>
      <c r="G347" s="192">
        <f>'EUROSTAT data 2015 EU27'!F258</f>
        <v>47120.93</v>
      </c>
      <c r="H347" s="192">
        <f>'EUROSTAT data 2015 EU27'!G258</f>
        <v>12472.92</v>
      </c>
      <c r="I347" s="192">
        <f>'EUROSTAT data 2015 EU27'!H258</f>
        <v>89960.18</v>
      </c>
      <c r="J347" s="192">
        <f>'EUROSTAT data 2015 EU27'!I258</f>
        <v>964373.3</v>
      </c>
      <c r="K347" s="192">
        <f>'EUROSTAT data 2015 EU27'!J258</f>
        <v>194642.21</v>
      </c>
      <c r="L347" s="192">
        <f>'EUROSTAT data 2015 EU27'!K258</f>
        <v>117887.5</v>
      </c>
      <c r="M347" s="192">
        <f>'EUROSTAT data 2015 EU27'!L258</f>
        <v>158082.48000000001</v>
      </c>
      <c r="N347" s="192">
        <f>'EUROSTAT data 2015 EU27'!M258</f>
        <v>72307.460000000006</v>
      </c>
      <c r="O347" s="192">
        <f>'EUROSTAT data 2015 EU27'!N258</f>
        <v>302283.93</v>
      </c>
      <c r="P347" s="192">
        <f>'EUROSTAT data 2015 EU27'!O258</f>
        <v>466510.67</v>
      </c>
      <c r="Q347" s="192">
        <f>'EUROSTAT data 2015 EU27'!P258</f>
        <v>237358.34</v>
      </c>
      <c r="R347" s="192">
        <f>'EUROSTAT data 2015 EU27'!Q258</f>
        <v>260001.05</v>
      </c>
      <c r="S347" s="192">
        <f>'EUROSTAT data 2015 EU27'!R258</f>
        <v>178090.53</v>
      </c>
      <c r="T347" s="192">
        <f>'EUROSTAT data 2015 EU27'!S258</f>
        <v>332040.38</v>
      </c>
      <c r="U347" s="192">
        <f>'EUROSTAT data 2015 EU27'!T258</f>
        <v>428486.52</v>
      </c>
      <c r="V347" s="192">
        <f>'EUROSTAT data 2015 EU27'!U258</f>
        <v>317429.01</v>
      </c>
      <c r="W347" s="192">
        <f>'EUROSTAT data 2015 EU27'!V258</f>
        <v>260699.93</v>
      </c>
      <c r="X347" s="192">
        <f>'EUROSTAT data 2015 EU27'!W258</f>
        <v>581046.18000000005</v>
      </c>
      <c r="Y347" s="192">
        <f>'EUROSTAT data 2015 EU27'!X258</f>
        <v>781186.06</v>
      </c>
      <c r="Z347" s="192">
        <f>'EUROSTAT data 2015 EU27'!Y258</f>
        <v>189893.76000000001</v>
      </c>
      <c r="AA347" s="192">
        <f>'EUROSTAT data 2015 EU27'!Z258</f>
        <v>200877.19</v>
      </c>
      <c r="AB347" s="192">
        <f>'EUROSTAT data 2015 EU27'!AA258</f>
        <v>177406.76</v>
      </c>
      <c r="AC347" s="192">
        <f>'EUROSTAT data 2015 EU27'!AB258</f>
        <v>604468.49</v>
      </c>
      <c r="AD347" s="192">
        <f>'EUROSTAT data 2015 EU27'!AC258</f>
        <v>55259.64</v>
      </c>
      <c r="AE347" s="192">
        <f>'EUROSTAT data 2015 EU27'!AD258</f>
        <v>185471.8</v>
      </c>
      <c r="AF347" s="192">
        <f>'EUROSTAT data 2015 EU27'!AE258</f>
        <v>1447642.16</v>
      </c>
      <c r="AG347" s="192">
        <f>'EUROSTAT data 2015 EU27'!AF258</f>
        <v>281650.62</v>
      </c>
      <c r="AH347" s="192">
        <f>'EUROSTAT data 2015 EU27'!AG258</f>
        <v>1179612.06</v>
      </c>
      <c r="AI347" s="192">
        <f>'EUROSTAT data 2015 EU27'!AH258</f>
        <v>802516.52</v>
      </c>
      <c r="AJ347" s="192">
        <f>'EUROSTAT data 2015 EU27'!AI258</f>
        <v>551594.29</v>
      </c>
      <c r="AK347" s="192">
        <f>'EUROSTAT data 2015 EU27'!AJ258</f>
        <v>121997.92</v>
      </c>
      <c r="AL347" s="192">
        <f>'EUROSTAT data 2015 EU27'!AK258</f>
        <v>119367.79</v>
      </c>
      <c r="AM347" s="192">
        <f>'EUROSTAT data 2015 EU27'!AL258</f>
        <v>465520.79</v>
      </c>
      <c r="AN347" s="192">
        <f>'EUROSTAT data 2015 EU27'!AM258</f>
        <v>88987.37</v>
      </c>
      <c r="AO347" s="192">
        <f>'EUROSTAT data 2015 EU27'!AN258</f>
        <v>591460.94999999995</v>
      </c>
      <c r="AP347" s="192">
        <f>'EUROSTAT data 2015 EU27'!AO258</f>
        <v>141481.94</v>
      </c>
      <c r="AQ347" s="192">
        <f>'EUROSTAT data 2015 EU27'!AP258</f>
        <v>124110.9</v>
      </c>
      <c r="AR347" s="192">
        <f>'EUROSTAT data 2015 EU27'!AQ258</f>
        <v>299321</v>
      </c>
      <c r="AS347" s="192">
        <f>'EUROSTAT data 2015 EU27'!AR258</f>
        <v>516253.62</v>
      </c>
      <c r="AT347" s="192">
        <f>'EUROSTAT data 2015 EU27'!AS258</f>
        <v>708023.53</v>
      </c>
      <c r="AU347" s="192">
        <f>'EUROSTAT data 2015 EU27'!AT258</f>
        <v>273803.77</v>
      </c>
      <c r="AV347" s="192">
        <f>'EUROSTAT data 2015 EU27'!AU258</f>
        <v>186397.88</v>
      </c>
      <c r="AW347" s="192">
        <f>'EUROSTAT data 2015 EU27'!AV258</f>
        <v>1559994.64</v>
      </c>
      <c r="AX347" s="192">
        <f>'EUROSTAT data 2015 EU27'!AW258</f>
        <v>641433.64</v>
      </c>
      <c r="AY347" s="192">
        <f>'EUROSTAT data 2015 EU27'!AX258</f>
        <v>283186.48</v>
      </c>
      <c r="AZ347" s="192">
        <f>'EUROSTAT data 2015 EU27'!AY258</f>
        <v>167055.38</v>
      </c>
      <c r="BA347" s="192">
        <f>'EUROSTAT data 2015 EU27'!AZ258</f>
        <v>122099.17</v>
      </c>
      <c r="BB347" s="192">
        <f>'EUROSTAT data 2015 EU27'!BA258</f>
        <v>104385.57</v>
      </c>
      <c r="BC347" s="192">
        <f>'EUROSTAT data 2015 EU27'!BB258</f>
        <v>219981.52</v>
      </c>
      <c r="BD347" s="192">
        <f>'EUROSTAT data 2015 EU27'!BC258</f>
        <v>140729.76999999999</v>
      </c>
      <c r="BE347" s="192">
        <f>'EUROSTAT data 2015 EU27'!BD258</f>
        <v>99168.59</v>
      </c>
      <c r="BF347" s="192">
        <f>'EUROSTAT data 2015 EU27'!BE258</f>
        <v>374505.66</v>
      </c>
      <c r="BG347" s="192">
        <f>'EUROSTAT data 2015 EU27'!BF258</f>
        <v>1048396.85</v>
      </c>
      <c r="BH347" s="192">
        <f>'EUROSTAT data 2015 EU27'!BG258</f>
        <v>681436.89</v>
      </c>
      <c r="BI347" s="192">
        <f>'EUROSTAT data 2015 EU27'!BH258</f>
        <v>858714.7</v>
      </c>
      <c r="BJ347" s="192">
        <f>'EUROSTAT data 2015 EU27'!BI258</f>
        <v>337982.43</v>
      </c>
      <c r="BK347" s="192">
        <f>'EUROSTAT data 2015 EU27'!BJ258</f>
        <v>157656.92000000001</v>
      </c>
      <c r="BL347" s="192">
        <f>'EUROSTAT data 2015 EU27'!BK258</f>
        <v>112336.34</v>
      </c>
      <c r="BM347" s="192">
        <f>'EUROSTAT data 2015 EU27'!BL258</f>
        <v>120309.74</v>
      </c>
      <c r="BN347" s="192">
        <f>'EUROSTAT data 2015 EU27'!BM258</f>
        <v>25322.62</v>
      </c>
      <c r="BO347" s="192">
        <f>'EUROSTAT data 2015 EU27'!BN258</f>
        <v>146072.09</v>
      </c>
      <c r="BP347" s="192">
        <f>'EUROSTAT data 2015 EU27'!BO258</f>
        <v>44391.38</v>
      </c>
      <c r="BQ347" s="192">
        <f>'EUROSTAT data 2015 EU27'!BP258</f>
        <v>0</v>
      </c>
    </row>
    <row r="348" spans="4:72" x14ac:dyDescent="0.35">
      <c r="E348" s="1" t="s">
        <v>157</v>
      </c>
      <c r="F348" s="23" t="s">
        <v>2</v>
      </c>
      <c r="G348" s="23" t="s">
        <v>2</v>
      </c>
      <c r="H348" s="23" t="s">
        <v>2</v>
      </c>
      <c r="I348" s="23" t="s">
        <v>107</v>
      </c>
      <c r="J348" s="23" t="s">
        <v>5</v>
      </c>
      <c r="K348" s="23" t="s">
        <v>6</v>
      </c>
      <c r="L348" s="23" t="s">
        <v>7</v>
      </c>
      <c r="M348" s="23" t="s">
        <v>8</v>
      </c>
      <c r="N348" s="23" t="s">
        <v>8</v>
      </c>
      <c r="O348" s="23" t="s">
        <v>9</v>
      </c>
      <c r="P348" s="23" t="s">
        <v>48</v>
      </c>
      <c r="Q348" s="23" t="s">
        <v>49</v>
      </c>
      <c r="R348" s="23" t="s">
        <v>10</v>
      </c>
      <c r="S348" s="23" t="s">
        <v>11</v>
      </c>
      <c r="T348" s="23" t="s">
        <v>12</v>
      </c>
      <c r="U348" s="23" t="s">
        <v>13</v>
      </c>
      <c r="V348" s="23" t="s">
        <v>14</v>
      </c>
      <c r="W348" s="23" t="s">
        <v>15</v>
      </c>
      <c r="X348" s="23" t="s">
        <v>16</v>
      </c>
      <c r="Y348" s="23" t="s">
        <v>17</v>
      </c>
      <c r="Z348" s="23" t="s">
        <v>18</v>
      </c>
      <c r="AA348" s="23" t="s">
        <v>19</v>
      </c>
      <c r="AB348" s="23" t="s">
        <v>19</v>
      </c>
      <c r="AC348" s="23" t="s">
        <v>114</v>
      </c>
      <c r="AD348" s="23" t="s">
        <v>96</v>
      </c>
      <c r="AE348" s="23" t="s">
        <v>96</v>
      </c>
      <c r="AF348" s="23" t="s">
        <v>20</v>
      </c>
      <c r="AG348" s="23" t="s">
        <v>21</v>
      </c>
      <c r="AH348" s="23" t="s">
        <v>21</v>
      </c>
      <c r="AI348" s="23" t="s">
        <v>21</v>
      </c>
      <c r="AJ348" s="23" t="s">
        <v>22</v>
      </c>
      <c r="AK348" s="23" t="s">
        <v>22</v>
      </c>
      <c r="AL348" s="23" t="s">
        <v>22</v>
      </c>
      <c r="AM348" s="23" t="s">
        <v>22</v>
      </c>
      <c r="AN348" s="23" t="s">
        <v>22</v>
      </c>
      <c r="AO348" s="23" t="s">
        <v>23</v>
      </c>
      <c r="AP348" s="23" t="s">
        <v>24</v>
      </c>
      <c r="AQ348" s="23" t="s">
        <v>24</v>
      </c>
      <c r="AR348" s="23" t="s">
        <v>25</v>
      </c>
      <c r="AS348" s="23" t="s">
        <v>26</v>
      </c>
      <c r="AT348" s="23" t="s">
        <v>27</v>
      </c>
      <c r="AU348" s="23" t="s">
        <v>27</v>
      </c>
      <c r="AV348" s="23" t="s">
        <v>27</v>
      </c>
      <c r="AW348" s="23" t="s">
        <v>28</v>
      </c>
      <c r="AX348" s="23" t="s">
        <v>29</v>
      </c>
      <c r="AY348" s="23" t="s">
        <v>29</v>
      </c>
      <c r="AZ348" s="23" t="s">
        <v>29</v>
      </c>
      <c r="BA348" s="23" t="s">
        <v>29</v>
      </c>
      <c r="BB348" s="23" t="s">
        <v>29</v>
      </c>
      <c r="BC348" s="23" t="s">
        <v>29</v>
      </c>
      <c r="BD348" s="23" t="s">
        <v>29</v>
      </c>
      <c r="BE348" s="23" t="s">
        <v>29</v>
      </c>
      <c r="BF348" s="23" t="s">
        <v>29</v>
      </c>
      <c r="BG348" s="23" t="s">
        <v>30</v>
      </c>
      <c r="BH348" s="23" t="s">
        <v>31</v>
      </c>
      <c r="BI348" s="23" t="s">
        <v>32</v>
      </c>
      <c r="BJ348" s="23" t="s">
        <v>32</v>
      </c>
      <c r="BK348" s="23" t="s">
        <v>33</v>
      </c>
      <c r="BL348" s="23" t="s">
        <v>33</v>
      </c>
      <c r="BM348" s="23" t="s">
        <v>33</v>
      </c>
      <c r="BN348" s="23" t="s">
        <v>33</v>
      </c>
      <c r="BO348" s="23" t="s">
        <v>33</v>
      </c>
      <c r="BP348" s="23" t="s">
        <v>34</v>
      </c>
      <c r="BQ348" s="23" t="s">
        <v>34</v>
      </c>
    </row>
    <row r="349" spans="4:72" x14ac:dyDescent="0.35">
      <c r="E349" s="1" t="s">
        <v>158</v>
      </c>
      <c r="F349" s="23">
        <f>INDEX($F$277:$BQ$340, MATCH(F$346, $E$277:$E$340, 0), MATCH(F$346, $F$276:$BQ$276, 0))</f>
        <v>1.1908804344340052</v>
      </c>
      <c r="G349" s="23">
        <f t="shared" ref="G349:BQ349" si="57">INDEX($F$277:$BQ$340, MATCH(G$346, $E$277:$E$340, 0), MATCH(G$346, $F$276:$BQ$276, 0))</f>
        <v>1.3148678270262584</v>
      </c>
      <c r="H349" s="23">
        <f t="shared" si="57"/>
        <v>1.0443748346703485</v>
      </c>
      <c r="I349" s="23">
        <f>INDEX($F$277:$BQ$340, MATCH(I$346, $E$277:$E$340, 0), MATCH(I$346, $F$276:$BQ$276, 0))</f>
        <v>1.1098775441593496</v>
      </c>
      <c r="J349" s="23">
        <f t="shared" si="57"/>
        <v>1.3288332893484076</v>
      </c>
      <c r="K349" s="23">
        <f t="shared" si="57"/>
        <v>1.4565736800374669</v>
      </c>
      <c r="L349" s="23">
        <f t="shared" si="57"/>
        <v>1.2953661072602405</v>
      </c>
      <c r="M349" s="23">
        <f t="shared" si="57"/>
        <v>1.3470108711402737</v>
      </c>
      <c r="N349" s="23">
        <f t="shared" si="57"/>
        <v>1.0931101264161867</v>
      </c>
      <c r="O349" s="23">
        <f t="shared" si="57"/>
        <v>1.1648656372220736</v>
      </c>
      <c r="P349" s="23">
        <f t="shared" si="57"/>
        <v>1.4303849262252815</v>
      </c>
      <c r="Q349" s="23">
        <f t="shared" si="57"/>
        <v>1.1073512688765257</v>
      </c>
      <c r="R349" s="23">
        <f t="shared" si="57"/>
        <v>1.1724119424362378</v>
      </c>
      <c r="S349" s="23">
        <f t="shared" si="57"/>
        <v>1.1603402017883742</v>
      </c>
      <c r="T349" s="23">
        <f t="shared" si="57"/>
        <v>1.4738574956852422</v>
      </c>
      <c r="U349" s="23">
        <f t="shared" si="57"/>
        <v>1.2423735055838994</v>
      </c>
      <c r="V349" s="23">
        <f t="shared" si="57"/>
        <v>1.2326165422762925</v>
      </c>
      <c r="W349" s="23">
        <f t="shared" si="57"/>
        <v>1.1960243778803559</v>
      </c>
      <c r="X349" s="23">
        <f t="shared" si="57"/>
        <v>1.2004416573138785</v>
      </c>
      <c r="Y349" s="23">
        <f t="shared" si="57"/>
        <v>1.4100321324861342</v>
      </c>
      <c r="Z349" s="23">
        <f t="shared" si="57"/>
        <v>1.328462759771782</v>
      </c>
      <c r="AA349" s="23">
        <f t="shared" si="57"/>
        <v>1.0981368303493977</v>
      </c>
      <c r="AB349" s="23">
        <f t="shared" si="57"/>
        <v>1.0859324464838889</v>
      </c>
      <c r="AC349" s="23">
        <f t="shared" si="57"/>
        <v>1.4215946743582664</v>
      </c>
      <c r="AD349" s="23">
        <f t="shared" si="57"/>
        <v>1.0520304219876779</v>
      </c>
      <c r="AE349" s="23">
        <f t="shared" si="57"/>
        <v>1.249002144405319</v>
      </c>
      <c r="AF349" s="23">
        <f t="shared" si="57"/>
        <v>1.2265981926724883</v>
      </c>
      <c r="AG349" s="23">
        <f t="shared" si="57"/>
        <v>1.0477800794526297</v>
      </c>
      <c r="AH349" s="23">
        <f t="shared" si="57"/>
        <v>1.0872923811102351</v>
      </c>
      <c r="AI349" s="23">
        <f t="shared" si="57"/>
        <v>1.0343778140622923</v>
      </c>
      <c r="AJ349" s="23">
        <f t="shared" si="57"/>
        <v>1.1484315805562326</v>
      </c>
      <c r="AK349" s="23">
        <f t="shared" si="57"/>
        <v>1.1540140260407148</v>
      </c>
      <c r="AL349" s="23">
        <f t="shared" si="57"/>
        <v>1.0578751360749186</v>
      </c>
      <c r="AM349" s="23">
        <f t="shared" si="57"/>
        <v>1.2982848193803931</v>
      </c>
      <c r="AN349" s="23">
        <f t="shared" si="57"/>
        <v>1.085404528858112</v>
      </c>
      <c r="AO349" s="23">
        <f t="shared" si="57"/>
        <v>1.0127972591658869</v>
      </c>
      <c r="AP349" s="23">
        <f t="shared" si="57"/>
        <v>1.0412278154992984</v>
      </c>
      <c r="AQ349" s="23">
        <f t="shared" si="57"/>
        <v>1.1930618787458311</v>
      </c>
      <c r="AR349" s="23">
        <f t="shared" si="57"/>
        <v>1.218621594926099</v>
      </c>
      <c r="AS349" s="23">
        <f t="shared" si="57"/>
        <v>1.2619137691553501</v>
      </c>
      <c r="AT349" s="23">
        <f t="shared" si="57"/>
        <v>1.1911239293690723</v>
      </c>
      <c r="AU349" s="23">
        <f t="shared" si="57"/>
        <v>1.1298227076527185</v>
      </c>
      <c r="AV349" s="23">
        <f t="shared" si="57"/>
        <v>1.2291588200015819</v>
      </c>
      <c r="AW349" s="23">
        <f t="shared" si="57"/>
        <v>1.0331720606410735</v>
      </c>
      <c r="AX349" s="23">
        <f t="shared" si="57"/>
        <v>1.2296157338916855</v>
      </c>
      <c r="AY349" s="23">
        <f t="shared" si="57"/>
        <v>1.157509196487319</v>
      </c>
      <c r="AZ349" s="23">
        <f t="shared" si="57"/>
        <v>1.0465703519100513</v>
      </c>
      <c r="BA349" s="23">
        <f t="shared" si="57"/>
        <v>1.1482836728613017</v>
      </c>
      <c r="BB349" s="23">
        <f t="shared" si="57"/>
        <v>1.0617457642438863</v>
      </c>
      <c r="BC349" s="23">
        <f t="shared" si="57"/>
        <v>1.1607832553584057</v>
      </c>
      <c r="BD349" s="23">
        <f t="shared" si="57"/>
        <v>1.0241069455451641</v>
      </c>
      <c r="BE349" s="23">
        <f t="shared" si="57"/>
        <v>1.3717869169084342</v>
      </c>
      <c r="BF349" s="23">
        <f t="shared" si="57"/>
        <v>1.0875640432418718</v>
      </c>
      <c r="BG349" s="23">
        <f t="shared" si="57"/>
        <v>1.0117559262567568</v>
      </c>
      <c r="BH349" s="23">
        <f t="shared" si="57"/>
        <v>1.0299039312336977</v>
      </c>
      <c r="BI349" s="23">
        <f t="shared" si="57"/>
        <v>1.0527950784947395</v>
      </c>
      <c r="BJ349" s="23">
        <f t="shared" si="57"/>
        <v>1.0087167248737272</v>
      </c>
      <c r="BK349" s="23">
        <f t="shared" si="57"/>
        <v>1.1175831292971747</v>
      </c>
      <c r="BL349" s="23">
        <f t="shared" si="57"/>
        <v>1.081459905047599</v>
      </c>
      <c r="BM349" s="23">
        <f t="shared" si="57"/>
        <v>1.0159047972082342</v>
      </c>
      <c r="BN349" s="23">
        <f t="shared" si="57"/>
        <v>1.0275770442568177</v>
      </c>
      <c r="BO349" s="23">
        <f t="shared" si="57"/>
        <v>1.058469985154918</v>
      </c>
      <c r="BP349" s="23">
        <f t="shared" si="57"/>
        <v>1.0000000003559835</v>
      </c>
      <c r="BQ349" s="23">
        <f t="shared" si="57"/>
        <v>0</v>
      </c>
    </row>
    <row r="350" spans="4:72" x14ac:dyDescent="0.35">
      <c r="F350" s="19"/>
    </row>
    <row r="351" spans="4:72" s="25" customFormat="1" x14ac:dyDescent="0.35">
      <c r="E351" s="26" t="s">
        <v>59</v>
      </c>
      <c r="F351" s="27"/>
    </row>
    <row r="352" spans="4:72" x14ac:dyDescent="0.35">
      <c r="E352" s="13" t="s">
        <v>47</v>
      </c>
      <c r="F352" s="19" t="s">
        <v>2</v>
      </c>
      <c r="G352" s="19" t="s">
        <v>107</v>
      </c>
      <c r="H352" s="19" t="s">
        <v>5</v>
      </c>
      <c r="I352" s="19" t="s">
        <v>6</v>
      </c>
      <c r="J352" s="19" t="s">
        <v>7</v>
      </c>
      <c r="K352" s="19" t="s">
        <v>8</v>
      </c>
      <c r="L352" s="19" t="s">
        <v>9</v>
      </c>
      <c r="M352" s="19" t="s">
        <v>48</v>
      </c>
      <c r="N352" s="19" t="s">
        <v>49</v>
      </c>
      <c r="O352" s="19" t="s">
        <v>10</v>
      </c>
      <c r="P352" s="19" t="s">
        <v>11</v>
      </c>
      <c r="Q352" s="19" t="s">
        <v>12</v>
      </c>
      <c r="R352" s="19" t="s">
        <v>13</v>
      </c>
      <c r="S352" s="19" t="s">
        <v>14</v>
      </c>
      <c r="T352" s="19" t="s">
        <v>15</v>
      </c>
      <c r="U352" s="19" t="s">
        <v>16</v>
      </c>
      <c r="V352" s="19" t="s">
        <v>17</v>
      </c>
      <c r="W352" s="19" t="s">
        <v>18</v>
      </c>
      <c r="X352" s="19" t="s">
        <v>19</v>
      </c>
      <c r="Y352" s="19" t="s">
        <v>114</v>
      </c>
      <c r="Z352" s="19" t="s">
        <v>96</v>
      </c>
      <c r="AA352" s="19" t="s">
        <v>20</v>
      </c>
      <c r="AB352" s="19" t="s">
        <v>21</v>
      </c>
      <c r="AC352" s="19" t="s">
        <v>22</v>
      </c>
      <c r="AD352" s="19" t="s">
        <v>23</v>
      </c>
      <c r="AE352" s="19" t="s">
        <v>24</v>
      </c>
      <c r="AF352" s="19" t="s">
        <v>25</v>
      </c>
      <c r="AG352" s="19" t="s">
        <v>26</v>
      </c>
      <c r="AH352" s="19" t="s">
        <v>27</v>
      </c>
      <c r="AI352" s="19" t="s">
        <v>28</v>
      </c>
      <c r="AJ352" s="19" t="s">
        <v>29</v>
      </c>
      <c r="AK352" s="19" t="s">
        <v>30</v>
      </c>
      <c r="AL352" s="19" t="s">
        <v>31</v>
      </c>
      <c r="AM352" s="19" t="s">
        <v>32</v>
      </c>
      <c r="AN352" s="19" t="s">
        <v>33</v>
      </c>
      <c r="AO352" s="19" t="s">
        <v>34</v>
      </c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  <c r="BP352" s="19"/>
      <c r="BQ352" s="19"/>
      <c r="BR352" s="19"/>
    </row>
    <row r="353" spans="1:69" x14ac:dyDescent="0.35">
      <c r="E353" s="13" t="s">
        <v>57</v>
      </c>
      <c r="F353" s="19" cm="1">
        <f t="array" ref="F353">SUMPRODUCT($F$347:$BQ$347,$F$349:$BQ$349*($F$348:$BQ$348=F352))/SUMIFS($F$347:$BQ$347, $F$348:$BQ$348, F352)</f>
        <v>1.199674573901669</v>
      </c>
      <c r="G353" s="19" cm="1">
        <f t="array" ref="G353">SUMPRODUCT($F$347:$BQ$347,$F$349:$BQ$349*($F$348:$BQ$348=G352))/SUMIFS($F$347:$BQ$347, $F$348:$BQ$348, G352)</f>
        <v>1.1098775441593496</v>
      </c>
      <c r="H353" s="19" cm="1">
        <f t="array" ref="H353">SUMPRODUCT($F$347:$BQ$347,$F$349:$BQ$349*($F$348:$BQ$348=H352))/SUMIFS($F$347:$BQ$347, $F$348:$BQ$348, H352)</f>
        <v>1.3288332893484076</v>
      </c>
      <c r="I353" s="19">
        <f>SUMPRODUCT($F$347:$BQ$347,$F$349:$BQ$349*($F$348:$BQ$348=I352))/SUMIFS($F$347:$BQ$347, $F$348:$BQ$348, I352)</f>
        <v>1.4565736800374669</v>
      </c>
      <c r="J353" s="19" cm="1">
        <f t="array" ref="J353">SUMPRODUCT($F$347:$BQ$347,$F$349:$BQ$349*($F$348:$BQ$348=J352))/SUMIFS($F$347:$BQ$347, $F$348:$BQ$348, J352)</f>
        <v>1.2953661072602405</v>
      </c>
      <c r="K353" s="19" cm="1">
        <f t="array" ref="K353">SUMPRODUCT($F$347:$BQ$347,$F$349:$BQ$349*($F$348:$BQ$348=K352))/SUMIFS($F$347:$BQ$347, $F$348:$BQ$348, K352)</f>
        <v>1.2673245882100943</v>
      </c>
      <c r="L353" s="19" cm="1">
        <f t="array" ref="L353">SUMPRODUCT($F$347:$BQ$347,$F$349:$BQ$349*($F$348:$BQ$348=L352))/SUMIFS($F$347:$BQ$347, $F$348:$BQ$348, L352)</f>
        <v>1.1648656372220736</v>
      </c>
      <c r="M353" s="19" cm="1">
        <f t="array" ref="M353">SUMPRODUCT($F$347:$BQ$347,$F$349:$BQ$349*($F$348:$BQ$348=M352))/SUMIFS($F$347:$BQ$347, $F$348:$BQ$348, M352)</f>
        <v>1.4303849262252817</v>
      </c>
      <c r="N353" s="19" cm="1">
        <f t="array" ref="N353">SUMPRODUCT($F$347:$BQ$347,$F$349:$BQ$349*($F$348:$BQ$348=N352))/SUMIFS($F$347:$BQ$347, $F$348:$BQ$348, N352)</f>
        <v>1.1073512688765257</v>
      </c>
      <c r="O353" s="19" cm="1">
        <f t="array" ref="O353">SUMPRODUCT($F$347:$BQ$347,$F$349:$BQ$349*($F$348:$BQ$348=O352))/SUMIFS($F$347:$BQ$347, $F$348:$BQ$348, O352)</f>
        <v>1.1724119424362378</v>
      </c>
      <c r="P353" s="19" cm="1">
        <f t="array" ref="P353">SUMPRODUCT($F$347:$BQ$347,$F$349:$BQ$349*($F$348:$BQ$348=P352))/SUMIFS($F$347:$BQ$347, $F$348:$BQ$348, P352)</f>
        <v>1.1603402017883742</v>
      </c>
      <c r="Q353" s="19" cm="1">
        <f t="array" ref="Q353">SUMPRODUCT($F$347:$BQ$347,$F$349:$BQ$349*($F$348:$BQ$348=Q352))/SUMIFS($F$347:$BQ$347, $F$348:$BQ$348, Q352)</f>
        <v>1.4738574956852422</v>
      </c>
      <c r="R353" s="19" cm="1">
        <f t="array" ref="R353">SUMPRODUCT($F$347:$BQ$347,$F$349:$BQ$349*($F$348:$BQ$348=R352))/SUMIFS($F$347:$BQ$347, $F$348:$BQ$348, R352)</f>
        <v>1.2423735055838994</v>
      </c>
      <c r="S353" s="19" cm="1">
        <f t="array" ref="S353">SUMPRODUCT($F$347:$BQ$347,$F$349:$BQ$349*($F$348:$BQ$348=S352))/SUMIFS($F$347:$BQ$347, $F$348:$BQ$348, S352)</f>
        <v>1.2326165422762925</v>
      </c>
      <c r="T353" s="19" cm="1">
        <f t="array" ref="T353">SUMPRODUCT($F$347:$BQ$347,$F$349:$BQ$349*($F$348:$BQ$348=T352))/SUMIFS($F$347:$BQ$347, $F$348:$BQ$348, T352)</f>
        <v>1.1960243778803559</v>
      </c>
      <c r="U353" s="19" cm="1">
        <f t="array" ref="U353">SUMPRODUCT($F$347:$BQ$347,$F$349:$BQ$349*($F$348:$BQ$348=U352))/SUMIFS($F$347:$BQ$347, $F$348:$BQ$348, U352)</f>
        <v>1.2004416573138785</v>
      </c>
      <c r="V353" s="19" cm="1">
        <f t="array" ref="V353">SUMPRODUCT($F$347:$BQ$347,$F$349:$BQ$349*($F$348:$BQ$348=V352))/SUMIFS($F$347:$BQ$347, $F$348:$BQ$348, V352)</f>
        <v>1.4100321324861342</v>
      </c>
      <c r="W353" s="19" cm="1">
        <f t="array" ref="W353">SUMPRODUCT($F$347:$BQ$347,$F$349:$BQ$349*($F$348:$BQ$348=W352))/SUMIFS($F$347:$BQ$347, $F$348:$BQ$348, W352)</f>
        <v>1.328462759771782</v>
      </c>
      <c r="X353" s="19" cm="1">
        <f t="array" ref="X353">SUMPRODUCT($F$347:$BQ$347,$F$349:$BQ$349*($F$348:$BQ$348=X352))/SUMIFS($F$347:$BQ$347, $F$348:$BQ$348, X352)</f>
        <v>1.0924132457263223</v>
      </c>
      <c r="Y353" s="19" cm="1">
        <f t="array" ref="Y353">SUMPRODUCT($F$347:$BQ$347,$F$349:$BQ$349*($F$348:$BQ$348=Y352))/SUMIFS($F$347:$BQ$347, $F$348:$BQ$348, Y352)</f>
        <v>1.4215946743582664</v>
      </c>
      <c r="Z353" s="19" cm="1">
        <f t="array" ref="Z353">SUMPRODUCT($F$347:$BQ$347,$F$349:$BQ$349*($F$348:$BQ$348=Z352))/SUMIFS($F$347:$BQ$347, $F$348:$BQ$348, Z352)</f>
        <v>1.2037874999410199</v>
      </c>
      <c r="AA353" s="19" cm="1">
        <f t="array" ref="AA353">SUMPRODUCT($F$347:$BQ$347,$F$349:$BQ$349*($F$348:$BQ$348=AA352))/SUMIFS($F$347:$BQ$347, $F$348:$BQ$348, AA352)</f>
        <v>1.2265981926724883</v>
      </c>
      <c r="AB353" s="19" cm="1">
        <f t="array" ref="AB353">SUMPRODUCT($F$347:$BQ$347,$F$349:$BQ$349*($F$348:$BQ$348=AB352))/SUMIFS($F$347:$BQ$347, $F$348:$BQ$348, AB352)</f>
        <v>1.0636180411109482</v>
      </c>
      <c r="AC353" s="19" cm="1">
        <f t="array" ref="AC353">SUMPRODUCT($F$347:$BQ$347,$F$349:$BQ$349*($F$348:$BQ$348=AC352))/SUMIFS($F$347:$BQ$347, $F$348:$BQ$348, AC352)</f>
        <v>1.1885235932993314</v>
      </c>
      <c r="AD353" s="19" cm="1">
        <f t="array" ref="AD353">SUMPRODUCT($F$347:$BQ$347,$F$349:$BQ$349*($F$348:$BQ$348=AD352))/SUMIFS($F$347:$BQ$347, $F$348:$BQ$348, AD352)</f>
        <v>1.0127972591658869</v>
      </c>
      <c r="AE353" s="19" cm="1">
        <f t="array" ref="AE353">SUMPRODUCT($F$347:$BQ$347,$F$349:$BQ$349*($F$348:$BQ$348=AE352))/SUMIFS($F$347:$BQ$347, $F$348:$BQ$348, AE352)</f>
        <v>1.1121795107339445</v>
      </c>
      <c r="AF353" s="19" cm="1">
        <f t="array" ref="AF353">SUMPRODUCT($F$347:$BQ$347,$F$349:$BQ$349*($F$348:$BQ$348=AF352))/SUMIFS($F$347:$BQ$347, $F$348:$BQ$348, AF352)</f>
        <v>1.218621594926099</v>
      </c>
      <c r="AG353" s="19" cm="1">
        <f t="array" ref="AG353">SUMPRODUCT($F$347:$BQ$347,$F$349:$BQ$349*($F$348:$BQ$348=AG352))/SUMIFS($F$347:$BQ$347, $F$348:$BQ$348, AG352)</f>
        <v>1.2619137691553501</v>
      </c>
      <c r="AH353" s="19" cm="1">
        <f t="array" ref="AH353">SUMPRODUCT($F$347:$BQ$347,$F$349:$BQ$349*($F$348:$BQ$348=AH352))/SUMIFS($F$347:$BQ$347, $F$348:$BQ$348, AH352)</f>
        <v>1.1828251160943815</v>
      </c>
      <c r="AI353" s="19" cm="1">
        <f t="array" ref="AI353">SUMPRODUCT($F$347:$BQ$347,$F$349:$BQ$349*($F$348:$BQ$348=AI352))/SUMIFS($F$347:$BQ$347, $F$348:$BQ$348, AI352)</f>
        <v>1.0331720606410735</v>
      </c>
      <c r="AJ353" s="19" cm="1">
        <f t="array" ref="AJ353">SUMPRODUCT($F$347:$BQ$347,$F$349:$BQ$349*($F$348:$BQ$348=AJ352))/SUMIFS($F$347:$BQ$347, $F$348:$BQ$348, AJ352)</f>
        <v>1.1545346751542913</v>
      </c>
      <c r="AK353" s="19" cm="1">
        <f t="array" ref="AK353">SUMPRODUCT($F$347:$BQ$347,$F$349:$BQ$349*($F$348:$BQ$348=AK352))/SUMIFS($F$347:$BQ$347, $F$348:$BQ$348, AK352)</f>
        <v>1.0117559262567568</v>
      </c>
      <c r="AL353" s="19" cm="1">
        <f t="array" ref="AL353">SUMPRODUCT($F$347:$BQ$347,$F$349:$BQ$349*($F$348:$BQ$348=AL352))/SUMIFS($F$347:$BQ$347, $F$348:$BQ$348, AL352)</f>
        <v>1.0299039312336977</v>
      </c>
      <c r="AM353" s="19" cm="1">
        <f t="array" ref="AM353">SUMPRODUCT($F$347:$BQ$347,$F$349:$BQ$349*($F$348:$BQ$348=AM352))/SUMIFS($F$347:$BQ$347, $F$348:$BQ$348, AM352)</f>
        <v>1.0403460563539169</v>
      </c>
      <c r="AN353" s="19" cm="1">
        <f t="array" ref="AN353">SUMPRODUCT($F$347:$BQ$347,$F$349:$BQ$349*($F$348:$BQ$348=AN352))/SUMIFS($F$347:$BQ$347, $F$348:$BQ$348, AN352)</f>
        <v>1.0691499339776747</v>
      </c>
      <c r="AO353" s="19" cm="1">
        <f t="array" ref="AO353">SUMPRODUCT($F$347:$BQ$347,$F$349:$BQ$349*($F$348:$BQ$348=AO352))/SUMIFS($F$347:$BQ$347, $F$348:$BQ$348, AO352)</f>
        <v>1.0000000003559835</v>
      </c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  <c r="BP353" s="19"/>
      <c r="BQ353" s="19"/>
    </row>
    <row r="354" spans="1:69" x14ac:dyDescent="0.35"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</row>
    <row r="355" spans="1:69" s="25" customFormat="1" x14ac:dyDescent="0.35">
      <c r="E355" s="26" t="s">
        <v>160</v>
      </c>
      <c r="F355" s="27"/>
    </row>
    <row r="356" spans="1:69" x14ac:dyDescent="0.35">
      <c r="A356" s="15" t="s">
        <v>161</v>
      </c>
      <c r="B356" s="15"/>
      <c r="C356" s="15" t="s">
        <v>51</v>
      </c>
      <c r="D356" s="15" t="s">
        <v>50</v>
      </c>
      <c r="E356" s="14" t="str" cm="1">
        <f t="array" ref="E356:AN356">TRANSPOSE(_xlfn.UNIQUE(_xlfn.ANCHORARRAY(D357)))</f>
        <v>ISIC 01T03</v>
      </c>
      <c r="F356" s="14" t="str">
        <v>ISIC 05T09</v>
      </c>
      <c r="G356" s="14" t="str">
        <v>ISIC 10T12</v>
      </c>
      <c r="H356" s="14" t="str">
        <v>ISIC 13T15</v>
      </c>
      <c r="I356" s="14" t="str">
        <v>ISIC 16</v>
      </c>
      <c r="J356" s="14" t="str">
        <v>ISIC 17T18</v>
      </c>
      <c r="K356" s="14" t="str">
        <v>ISIC 19</v>
      </c>
      <c r="L356" s="14" t="str">
        <v>ISIC 20</v>
      </c>
      <c r="M356" s="14" t="str">
        <v>ISIC 21</v>
      </c>
      <c r="N356" s="14" t="str">
        <v>ISIC 22</v>
      </c>
      <c r="O356" s="14" t="str">
        <v>ISIC 23</v>
      </c>
      <c r="P356" s="14" t="str">
        <v>ISIC 24</v>
      </c>
      <c r="Q356" s="14" t="str">
        <v>ISIC 25</v>
      </c>
      <c r="R356" s="14" t="str">
        <v>ISIC 26</v>
      </c>
      <c r="S356" s="14" t="str">
        <v>ISIC 27</v>
      </c>
      <c r="T356" s="14" t="str">
        <v>ISIC 28</v>
      </c>
      <c r="U356" s="14" t="str">
        <v>ISIC 29</v>
      </c>
      <c r="V356" s="14" t="str">
        <v>ISIC 30</v>
      </c>
      <c r="W356" s="14" t="str">
        <v>ISIC 31T33</v>
      </c>
      <c r="X356" s="14" t="str">
        <v>ISIC 35</v>
      </c>
      <c r="Y356" s="14" t="str">
        <v>ISIC 36T39</v>
      </c>
      <c r="Z356" s="14" t="str">
        <v>ISIC 41T43</v>
      </c>
      <c r="AA356" s="14" t="str">
        <v>ISIC 45T47</v>
      </c>
      <c r="AB356" s="14" t="str">
        <v>ISIC 49T53</v>
      </c>
      <c r="AC356" s="14" t="str">
        <v>ISIC 55T56</v>
      </c>
      <c r="AD356" s="14" t="str">
        <v>ISIC 58T60</v>
      </c>
      <c r="AE356" s="14" t="str">
        <v>ISIC 61</v>
      </c>
      <c r="AF356" s="14" t="str">
        <v>ISIC 62T63</v>
      </c>
      <c r="AG356" s="14" t="str">
        <v>ISIC 64T66</v>
      </c>
      <c r="AH356" s="14" t="str">
        <v>ISIC 68</v>
      </c>
      <c r="AI356" s="14" t="str">
        <v>ISIC 69T82</v>
      </c>
      <c r="AJ356" s="14" t="str">
        <v>ISIC 84</v>
      </c>
      <c r="AK356" s="14" t="str">
        <v>ISIC 85</v>
      </c>
      <c r="AL356" s="14" t="str">
        <v>ISIC 86T88</v>
      </c>
      <c r="AM356" s="14" t="str">
        <v>ISIC 90T96</v>
      </c>
      <c r="AN356" s="14" t="str">
        <v>ISIC 97T98</v>
      </c>
      <c r="AO356" s="14"/>
      <c r="AP356" s="14"/>
      <c r="AQ356" s="14"/>
    </row>
    <row r="357" spans="1:69" x14ac:dyDescent="0.35">
      <c r="A357" t="str" cm="1">
        <f t="array" ref="A357:A420">TRANSPOSE(F346:BQ346)</f>
        <v>ISIC 1</v>
      </c>
      <c r="C357" cm="1">
        <f t="array" ref="C357:C420">TRANSPOSE(F347:BQ347)</f>
        <v>396965.73</v>
      </c>
      <c r="D357" t="str" cm="1">
        <f t="array" ref="D357:D420">TRANSPOSE(F348:BQ348)</f>
        <v>ISIC 01T03</v>
      </c>
      <c r="E357" s="30">
        <f>SUMPRODUCT($F277:$BQ277,$F$347:$BQ$347*($F$348:$BQ$348=E$356))/SUMIFS($F$347:$BQ$347, $F$348:$BQ$348, E$356)</f>
        <v>1.0382490232555801</v>
      </c>
      <c r="F357" s="30" cm="1">
        <f t="array" ref="F357">SUMPRODUCT($F277:$BQ277,$F$347:$BQ$347*($F$348:$BQ$348=F$356))/SUMIFS($F$347:$BQ$347, $F$348:$BQ$348, F$356)</f>
        <v>2.6979599583767042E-3</v>
      </c>
      <c r="G357" s="30" cm="1">
        <f t="array" ref="G357">SUMPRODUCT($F277:$BQ277,$F$347:$BQ$347*($F$348:$BQ$348=G$356))/SUMIFS($F$347:$BQ$347, $F$348:$BQ$348, G$356)</f>
        <v>0.3166873710894233</v>
      </c>
      <c r="H357" s="30" cm="1">
        <f t="array" ref="H357">SUMPRODUCT($F277:$BQ277,$F$347:$BQ$347*($F$348:$BQ$348=H$356))/SUMIFS($F$347:$BQ$347, $F$348:$BQ$348, H$356)</f>
        <v>2.4780969168793996E-2</v>
      </c>
      <c r="I357" s="30" cm="1">
        <f t="array" ref="I357">SUMPRODUCT($F277:$BQ277,$F$347:$BQ$347*($F$348:$BQ$348=I$356))/SUMIFS($F$347:$BQ$347, $F$348:$BQ$348, I$356)</f>
        <v>6.9831486554349101E-3</v>
      </c>
      <c r="J357" s="30" cm="1">
        <f t="array" ref="J357">SUMPRODUCT($F277:$BQ277,$F$347:$BQ$347*($F$348:$BQ$348=J$356))/SUMIFS($F$347:$BQ$347, $F$348:$BQ$348, J$356)</f>
        <v>6.0585329016473411E-3</v>
      </c>
      <c r="K357" s="30" cm="1">
        <f t="array" ref="K357">SUMPRODUCT($F277:$BQ277,$F$347:$BQ$347*($F$348:$BQ$348=K$356))/SUMIFS($F$347:$BQ$347, $F$348:$BQ$348, K$356)</f>
        <v>4.8089407980970106E-3</v>
      </c>
      <c r="L357" s="30" cm="1">
        <f t="array" ref="L357">SUMPRODUCT($F277:$BQ277,$F$347:$BQ$347*($F$348:$BQ$348=L$356))/SUMIFS($F$347:$BQ$347, $F$348:$BQ$348, L$356)</f>
        <v>1.5430469570781638E-2</v>
      </c>
      <c r="M357" s="30" cm="1">
        <f t="array" ref="M357">SUMPRODUCT($F277:$BQ277,$F$347:$BQ$347*($F$348:$BQ$348=M$356))/SUMIFS($F$347:$BQ$347, $F$348:$BQ$348, M$356)</f>
        <v>7.8844217963743267E-3</v>
      </c>
      <c r="N357" s="30" cm="1">
        <f t="array" ref="N357">SUMPRODUCT($F277:$BQ277,$F$347:$BQ$347*($F$348:$BQ$348=N$356))/SUMIFS($F$347:$BQ$347, $F$348:$BQ$348, N$356)</f>
        <v>1.3894999428459502E-2</v>
      </c>
      <c r="O357" s="30" cm="1">
        <f t="array" ref="O357">SUMPRODUCT($F277:$BQ277,$F$347:$BQ$347*($F$348:$BQ$348=O$356))/SUMIFS($F$347:$BQ$347, $F$348:$BQ$348, O$356)</f>
        <v>3.3492882093034172E-3</v>
      </c>
      <c r="P357" s="30" cm="1">
        <f t="array" ref="P357">SUMPRODUCT($F277:$BQ277,$F$347:$BQ$347*($F$348:$BQ$348=P$356))/SUMIFS($F$347:$BQ$347, $F$348:$BQ$348, P$356)</f>
        <v>3.9188738574350429E-3</v>
      </c>
      <c r="Q357" s="30" cm="1">
        <f t="array" ref="Q357">SUMPRODUCT($F277:$BQ277,$F$347:$BQ$347*($F$348:$BQ$348=Q$356))/SUMIFS($F$347:$BQ$347, $F$348:$BQ$348, Q$356)</f>
        <v>2.9832912931202094E-3</v>
      </c>
      <c r="R357" s="30" cm="1">
        <f t="array" ref="R357">SUMPRODUCT($F277:$BQ277,$F$347:$BQ$347*($F$348:$BQ$348=R$356))/SUMIFS($F$347:$BQ$347, $F$348:$BQ$348, R$356)</f>
        <v>3.3680265207818509E-3</v>
      </c>
      <c r="S357" s="30" cm="1">
        <f t="array" ref="S357">SUMPRODUCT($F277:$BQ277,$F$347:$BQ$347*($F$348:$BQ$348=S$356))/SUMIFS($F$347:$BQ$347, $F$348:$BQ$348, S$356)</f>
        <v>3.2955347767812254E-3</v>
      </c>
      <c r="T357" s="30" cm="1">
        <f t="array" ref="T357">SUMPRODUCT($F277:$BQ277,$F$347:$BQ$347*($F$348:$BQ$348=T$356))/SUMIFS($F$347:$BQ$347, $F$348:$BQ$348, T$356)</f>
        <v>3.0682125542623217E-3</v>
      </c>
      <c r="U357" s="30" cm="1">
        <f t="array" ref="U357">SUMPRODUCT($F277:$BQ277,$F$347:$BQ$347*($F$348:$BQ$348=U$356))/SUMIFS($F$347:$BQ$347, $F$348:$BQ$348, U$356)</f>
        <v>3.4413070813295891E-3</v>
      </c>
      <c r="V357" s="30" cm="1">
        <f t="array" ref="V357">SUMPRODUCT($F277:$BQ277,$F$347:$BQ$347*($F$348:$BQ$348=V$356))/SUMIFS($F$347:$BQ$347, $F$348:$BQ$348, V$356)</f>
        <v>3.1737934194352355E-3</v>
      </c>
      <c r="W357" s="30" cm="1">
        <f t="array" ref="W357">SUMPRODUCT($F277:$BQ277,$F$347:$BQ$347*($F$348:$BQ$348=W$356))/SUMIFS($F$347:$BQ$347, $F$348:$BQ$348, W$356)</f>
        <v>4.2895566728366362E-3</v>
      </c>
      <c r="X357" s="30" cm="1">
        <f t="array" ref="X357">SUMPRODUCT($F277:$BQ277,$F$347:$BQ$347*($F$348:$BQ$348=X$356))/SUMIFS($F$347:$BQ$347, $F$348:$BQ$348, X$356)</f>
        <v>4.0230720090451812E-3</v>
      </c>
      <c r="Y357" s="30" cm="1">
        <f t="array" ref="Y357">SUMPRODUCT($F277:$BQ277,$F$347:$BQ$347*($F$348:$BQ$348=Y$356))/SUMIFS($F$347:$BQ$347, $F$348:$BQ$348, Y$356)</f>
        <v>3.8121165263754727E-3</v>
      </c>
      <c r="Z357" s="30" cm="1">
        <f t="array" ref="Z357">SUMPRODUCT($F277:$BQ277,$F$347:$BQ$347*($F$348:$BQ$348=Z$356))/SUMIFS($F$347:$BQ$347, $F$348:$BQ$348, Z$356)</f>
        <v>3.3156664122627336E-3</v>
      </c>
      <c r="AA357" s="30" cm="1">
        <f t="array" ref="AA357">SUMPRODUCT($F277:$BQ277,$F$347:$BQ$347*($F$348:$BQ$348=AA$356))/SUMIFS($F$347:$BQ$347, $F$348:$BQ$348, AA$356)</f>
        <v>6.4733753387695827E-3</v>
      </c>
      <c r="AB357" s="30" cm="1">
        <f t="array" ref="AB357">SUMPRODUCT($F277:$BQ277,$F$347:$BQ$347*($F$348:$BQ$348=AB$356))/SUMIFS($F$347:$BQ$347, $F$348:$BQ$348, AB$356)</f>
        <v>3.1770753244097145E-3</v>
      </c>
      <c r="AC357" s="30" cm="1">
        <f t="array" ref="AC357">SUMPRODUCT($F277:$BQ277,$F$347:$BQ$347*($F$348:$BQ$348=AC$356))/SUMIFS($F$347:$BQ$347, $F$348:$BQ$348, AC$356)</f>
        <v>7.0576951037645788E-2</v>
      </c>
      <c r="AD357" s="30" cm="1">
        <f t="array" ref="AD357">SUMPRODUCT($F277:$BQ277,$F$347:$BQ$347*($F$348:$BQ$348=AD$356))/SUMIFS($F$347:$BQ$347, $F$348:$BQ$348, AD$356)</f>
        <v>3.5281702932101876E-3</v>
      </c>
      <c r="AE357" s="30" cm="1">
        <f t="array" ref="AE357">SUMPRODUCT($F277:$BQ277,$F$347:$BQ$347*($F$348:$BQ$348=AE$356))/SUMIFS($F$347:$BQ$347, $F$348:$BQ$348, AE$356)</f>
        <v>2.3269424395501092E-3</v>
      </c>
      <c r="AF357" s="30" cm="1">
        <f t="array" ref="AF357">SUMPRODUCT($F277:$BQ277,$F$347:$BQ$347*($F$348:$BQ$348=AF$356))/SUMIFS($F$347:$BQ$347, $F$348:$BQ$348, AF$356)</f>
        <v>2.2754158682861936E-3</v>
      </c>
      <c r="AG357" s="30" cm="1">
        <f t="array" ref="AG357">SUMPRODUCT($F277:$BQ277,$F$347:$BQ$347*($F$348:$BQ$348=AG$356))/SUMIFS($F$347:$BQ$347, $F$348:$BQ$348, AG$356)</f>
        <v>1.6396865634302489E-3</v>
      </c>
      <c r="AH357" s="30" cm="1">
        <f t="array" ref="AH357">SUMPRODUCT($F277:$BQ277,$F$347:$BQ$347*($F$348:$BQ$348=AH$356))/SUMIFS($F$347:$BQ$347, $F$348:$BQ$348, AH$356)</f>
        <v>8.1477292950342286E-4</v>
      </c>
      <c r="AI357" s="30" cm="1">
        <f t="array" ref="AI357">SUMPRODUCT($F277:$BQ277,$F$347:$BQ$347*($F$348:$BQ$348=AI$356))/SUMIFS($F$347:$BQ$347, $F$348:$BQ$348, AI$356)</f>
        <v>4.3345695203173273E-3</v>
      </c>
      <c r="AJ357" s="30" cm="1">
        <f t="array" ref="AJ357">SUMPRODUCT($F277:$BQ277,$F$347:$BQ$347*($F$348:$BQ$348=AJ$356))/SUMIFS($F$347:$BQ$347, $F$348:$BQ$348, AJ$356)</f>
        <v>3.7639802719526012E-3</v>
      </c>
      <c r="AK357" s="30" cm="1">
        <f t="array" ref="AK357">SUMPRODUCT($F277:$BQ277,$F$347:$BQ$347*($F$348:$BQ$348=AK$356))/SUMIFS($F$347:$BQ$347, $F$348:$BQ$348, AK$356)</f>
        <v>3.417421508952453E-3</v>
      </c>
      <c r="AL357" s="30" cm="1">
        <f t="array" ref="AL357">SUMPRODUCT($F277:$BQ277,$F$347:$BQ$347*($F$348:$BQ$348=AL$356))/SUMIFS($F$347:$BQ$347, $F$348:$BQ$348, AL$356)</f>
        <v>7.3142661393641919E-3</v>
      </c>
      <c r="AM357" s="30" cm="1">
        <f t="array" ref="AM357">SUMPRODUCT($F277:$BQ277,$F$347:$BQ$347*($F$348:$BQ$348=AM$356))/SUMIFS($F$347:$BQ$347, $F$348:$BQ$348, AM$356)</f>
        <v>5.4708087745828993E-3</v>
      </c>
      <c r="AN357" s="30" cm="1">
        <f t="array" ref="AN357">SUMPRODUCT($F277:$BQ277,$F$347:$BQ$347*($F$348:$BQ$348=AN$356))/SUMIFS($F$347:$BQ$347, $F$348:$BQ$348, AN$356)</f>
        <v>8.9259332910599017E-7</v>
      </c>
      <c r="AO357" s="30"/>
      <c r="AP357" s="30"/>
      <c r="AQ357" s="30"/>
    </row>
    <row r="358" spans="1:69" x14ac:dyDescent="0.35">
      <c r="A358" t="str">
        <v>ISIC 2</v>
      </c>
      <c r="C358" s="19">
        <v>47120.93</v>
      </c>
      <c r="D358" t="str">
        <v>ISIC 01T03</v>
      </c>
      <c r="E358" s="30" cm="1">
        <f t="array" ref="E358">SUMPRODUCT($F278:$BQ278,$F$347:$BQ$347*($F$348:$BQ$348=E$356))/SUMIFS($F$347:$BQ$347, $F$348:$BQ$348, E$356)</f>
        <v>0.13936429699406139</v>
      </c>
      <c r="F358" s="30" cm="1">
        <f t="array" ref="F358">SUMPRODUCT($F278:$BQ278,$F$347:$BQ$347*($F$348:$BQ$348=F$356))/SUMIFS($F$347:$BQ$347, $F$348:$BQ$348, F$356)</f>
        <v>2.5761932056356631E-3</v>
      </c>
      <c r="G358" s="30" cm="1">
        <f t="array" ref="G358">SUMPRODUCT($F278:$BQ278,$F$347:$BQ$347*($F$348:$BQ$348=G$356))/SUMIFS($F$347:$BQ$347, $F$348:$BQ$348, G$356)</f>
        <v>4.0592839936016943E-3</v>
      </c>
      <c r="H358" s="30" cm="1">
        <f t="array" ref="H358">SUMPRODUCT($F278:$BQ278,$F$347:$BQ$347*($F$348:$BQ$348=H$356))/SUMIFS($F$347:$BQ$347, $F$348:$BQ$348, H$356)</f>
        <v>1.8223407731126518E-3</v>
      </c>
      <c r="I358" s="30" cm="1">
        <f t="array" ref="I358">SUMPRODUCT($F278:$BQ278,$F$347:$BQ$347*($F$348:$BQ$348=I$356))/SUMIFS($F$347:$BQ$347, $F$348:$BQ$348, I$356)</f>
        <v>0.21030695276539424</v>
      </c>
      <c r="J358" s="30" cm="1">
        <f t="array" ref="J358">SUMPRODUCT($F278:$BQ278,$F$347:$BQ$347*($F$348:$BQ$348=J$356))/SUMIFS($F$347:$BQ$347, $F$348:$BQ$348, J$356)</f>
        <v>4.9607372445117336E-2</v>
      </c>
      <c r="K358" s="30" cm="1">
        <f t="array" ref="K358">SUMPRODUCT($F278:$BQ278,$F$347:$BQ$347*($F$348:$BQ$348=K$356))/SUMIFS($F$347:$BQ$347, $F$348:$BQ$348, K$356)</f>
        <v>2.152135526188067E-3</v>
      </c>
      <c r="L358" s="30" cm="1">
        <f t="array" ref="L358">SUMPRODUCT($F278:$BQ278,$F$347:$BQ$347*($F$348:$BQ$348=L$356))/SUMIFS($F$347:$BQ$347, $F$348:$BQ$348, L$356)</f>
        <v>2.760443287916164E-3</v>
      </c>
      <c r="M358" s="30" cm="1">
        <f t="array" ref="M358">SUMPRODUCT($F278:$BQ278,$F$347:$BQ$347*($F$348:$BQ$348=M$356))/SUMIFS($F$347:$BQ$347, $F$348:$BQ$348, M$356)</f>
        <v>1.7248771254154594E-3</v>
      </c>
      <c r="N358" s="30" cm="1">
        <f t="array" ref="N358">SUMPRODUCT($F278:$BQ278,$F$347:$BQ$347*($F$348:$BQ$348=N$356))/SUMIFS($F$347:$BQ$347, $F$348:$BQ$348, N$356)</f>
        <v>3.0853905414449882E-3</v>
      </c>
      <c r="O358" s="30" cm="1">
        <f t="array" ref="O358">SUMPRODUCT($F278:$BQ278,$F$347:$BQ$347*($F$348:$BQ$348=O$356))/SUMIFS($F$347:$BQ$347, $F$348:$BQ$348, O$356)</f>
        <v>3.2989267322669591E-3</v>
      </c>
      <c r="P358" s="30" cm="1">
        <f t="array" ref="P358">SUMPRODUCT($F278:$BQ278,$F$347:$BQ$347*($F$348:$BQ$348=P$356))/SUMIFS($F$347:$BQ$347, $F$348:$BQ$348, P$356)</f>
        <v>2.353578392766318E-3</v>
      </c>
      <c r="Q358" s="30" cm="1">
        <f t="array" ref="Q358">SUMPRODUCT($F278:$BQ278,$F$347:$BQ$347*($F$348:$BQ$348=Q$356))/SUMIFS($F$347:$BQ$347, $F$348:$BQ$348, Q$356)</f>
        <v>2.0598530705719879E-3</v>
      </c>
      <c r="R358" s="30" cm="1">
        <f t="array" ref="R358">SUMPRODUCT($F278:$BQ278,$F$347:$BQ$347*($F$348:$BQ$348=R$356))/SUMIFS($F$347:$BQ$347, $F$348:$BQ$348, R$356)</f>
        <v>1.316702692217366E-3</v>
      </c>
      <c r="S358" s="30" cm="1">
        <f t="array" ref="S358">SUMPRODUCT($F278:$BQ278,$F$347:$BQ$347*($F$348:$BQ$348=S$356))/SUMIFS($F$347:$BQ$347, $F$348:$BQ$348, S$356)</f>
        <v>1.9575783941359654E-3</v>
      </c>
      <c r="T358" s="30" cm="1">
        <f t="array" ref="T358">SUMPRODUCT($F278:$BQ278,$F$347:$BQ$347*($F$348:$BQ$348=T$356))/SUMIFS($F$347:$BQ$347, $F$348:$BQ$348, T$356)</f>
        <v>1.6567464334262068E-3</v>
      </c>
      <c r="U358" s="30" cm="1">
        <f t="array" ref="U358">SUMPRODUCT($F278:$BQ278,$F$347:$BQ$347*($F$348:$BQ$348=U$356))/SUMIFS($F$347:$BQ$347, $F$348:$BQ$348, U$356)</f>
        <v>1.8733838124211095E-3</v>
      </c>
      <c r="V358" s="30" cm="1">
        <f t="array" ref="V358">SUMPRODUCT($F278:$BQ278,$F$347:$BQ$347*($F$348:$BQ$348=V$356))/SUMIFS($F$347:$BQ$347, $F$348:$BQ$348, V$356)</f>
        <v>2.63728177479034E-3</v>
      </c>
      <c r="W358" s="30" cm="1">
        <f t="array" ref="W358">SUMPRODUCT($F278:$BQ278,$F$347:$BQ$347*($F$348:$BQ$348=W$356))/SUMIFS($F$347:$BQ$347, $F$348:$BQ$348, W$356)</f>
        <v>1.1045958850492378E-2</v>
      </c>
      <c r="X358" s="30" cm="1">
        <f t="array" ref="X358">SUMPRODUCT($F278:$BQ278,$F$347:$BQ$347*($F$348:$BQ$348=X$356))/SUMIFS($F$347:$BQ$347, $F$348:$BQ$348, X$356)</f>
        <v>4.0045456496171188E-3</v>
      </c>
      <c r="Y358" s="30" cm="1">
        <f t="array" ref="Y358">SUMPRODUCT($F278:$BQ278,$F$347:$BQ$347*($F$348:$BQ$348=Y$356))/SUMIFS($F$347:$BQ$347, $F$348:$BQ$348, Y$356)</f>
        <v>1.7126680470500952E-3</v>
      </c>
      <c r="Z358" s="30" cm="1">
        <f t="array" ref="Z358">SUMPRODUCT($F278:$BQ278,$F$347:$BQ$347*($F$348:$BQ$348=Z$356))/SUMIFS($F$347:$BQ$347, $F$348:$BQ$348, Z$356)</f>
        <v>6.0387026432683162E-3</v>
      </c>
      <c r="AA358" s="30" cm="1">
        <f t="array" ref="AA358">SUMPRODUCT($F278:$BQ278,$F$347:$BQ$347*($F$348:$BQ$348=AA$356))/SUMIFS($F$347:$BQ$347, $F$348:$BQ$348, AA$356)</f>
        <v>1.2046304305500313E-3</v>
      </c>
      <c r="AB358" s="30" cm="1">
        <f t="array" ref="AB358">SUMPRODUCT($F278:$BQ278,$F$347:$BQ$347*($F$348:$BQ$348=AB$356))/SUMIFS($F$347:$BQ$347, $F$348:$BQ$348, AB$356)</f>
        <v>1.0472426648277999E-3</v>
      </c>
      <c r="AC358" s="30" cm="1">
        <f t="array" ref="AC358">SUMPRODUCT($F278:$BQ278,$F$347:$BQ$347*($F$348:$BQ$348=AC$356))/SUMIFS($F$347:$BQ$347, $F$348:$BQ$348, AC$356)</f>
        <v>1.644151155520775E-3</v>
      </c>
      <c r="AD358" s="30" cm="1">
        <f t="array" ref="AD358">SUMPRODUCT($F278:$BQ278,$F$347:$BQ$347*($F$348:$BQ$348=AD$356))/SUMIFS($F$347:$BQ$347, $F$348:$BQ$348, AD$356)</f>
        <v>2.9875859825508246E-3</v>
      </c>
      <c r="AE358" s="30" cm="1">
        <f t="array" ref="AE358">SUMPRODUCT($F278:$BQ278,$F$347:$BQ$347*($F$348:$BQ$348=AE$356))/SUMIFS($F$347:$BQ$347, $F$348:$BQ$348, AE$356)</f>
        <v>1.0250874031732047E-3</v>
      </c>
      <c r="AF358" s="30" cm="1">
        <f t="array" ref="AF358">SUMPRODUCT($F278:$BQ278,$F$347:$BQ$347*($F$348:$BQ$348=AF$356))/SUMIFS($F$347:$BQ$347, $F$348:$BQ$348, AF$356)</f>
        <v>6.7827596556111565E-4</v>
      </c>
      <c r="AG358" s="30" cm="1">
        <f t="array" ref="AG358">SUMPRODUCT($F278:$BQ278,$F$347:$BQ$347*($F$348:$BQ$348=AG$356))/SUMIFS($F$347:$BQ$347, $F$348:$BQ$348, AG$356)</f>
        <v>6.7504816594205765E-4</v>
      </c>
      <c r="AH358" s="30" cm="1">
        <f t="array" ref="AH358">SUMPRODUCT($F278:$BQ278,$F$347:$BQ$347*($F$348:$BQ$348=AH$356))/SUMIFS($F$347:$BQ$347, $F$348:$BQ$348, AH$356)</f>
        <v>8.0592730283816688E-4</v>
      </c>
      <c r="AI358" s="30" cm="1">
        <f t="array" ref="AI358">SUMPRODUCT($F278:$BQ278,$F$347:$BQ$347*($F$348:$BQ$348=AI$356))/SUMIFS($F$347:$BQ$347, $F$348:$BQ$348, AI$356)</f>
        <v>1.37205876793896E-3</v>
      </c>
      <c r="AJ358" s="30" cm="1">
        <f t="array" ref="AJ358">SUMPRODUCT($F278:$BQ278,$F$347:$BQ$347*($F$348:$BQ$348=AJ$356))/SUMIFS($F$347:$BQ$347, $F$348:$BQ$348, AJ$356)</f>
        <v>9.123555786972596E-4</v>
      </c>
      <c r="AK358" s="30" cm="1">
        <f t="array" ref="AK358">SUMPRODUCT($F278:$BQ278,$F$347:$BQ$347*($F$348:$BQ$348=AK$356))/SUMIFS($F$347:$BQ$347, $F$348:$BQ$348, AK$356)</f>
        <v>5.7783806865401943E-4</v>
      </c>
      <c r="AL358" s="30" cm="1">
        <f t="array" ref="AL358">SUMPRODUCT($F278:$BQ278,$F$347:$BQ$347*($F$348:$BQ$348=AL$356))/SUMIFS($F$347:$BQ$347, $F$348:$BQ$348, AL$356)</f>
        <v>9.1445620829794434E-4</v>
      </c>
      <c r="AM358" s="30" cm="1">
        <f t="array" ref="AM358">SUMPRODUCT($F278:$BQ278,$F$347:$BQ$347*($F$348:$BQ$348=AM$356))/SUMIFS($F$347:$BQ$347, $F$348:$BQ$348, AM$356)</f>
        <v>1.739902126970667E-3</v>
      </c>
      <c r="AN358" s="30" cm="1">
        <f t="array" ref="AN358">SUMPRODUCT($F278:$BQ278,$F$347:$BQ$347*($F$348:$BQ$348=AN$356))/SUMIFS($F$347:$BQ$347, $F$348:$BQ$348, AN$356)</f>
        <v>4.4043865370657575E-8</v>
      </c>
      <c r="AO358" s="30"/>
      <c r="AP358" s="30"/>
      <c r="AQ358" s="30"/>
    </row>
    <row r="359" spans="1:69" x14ac:dyDescent="0.35">
      <c r="A359" t="str">
        <v>ISIC 3</v>
      </c>
      <c r="C359" s="19">
        <v>12472.92</v>
      </c>
      <c r="D359" t="str">
        <v>ISIC 01T03</v>
      </c>
      <c r="E359" s="30" cm="1">
        <f t="array" ref="E359">SUMPRODUCT($F279:$BQ279,$F$347:$BQ$347*($F$348:$BQ$348=E$356))/SUMIFS($F$347:$BQ$347, $F$348:$BQ$348, E$356)</f>
        <v>2.9189829924235994E-2</v>
      </c>
      <c r="F359" s="30" cm="1">
        <f t="array" ref="F359">SUMPRODUCT($F279:$BQ279,$F$347:$BQ$347*($F$348:$BQ$348=F$356))/SUMIFS($F$347:$BQ$347, $F$348:$BQ$348, F$356)</f>
        <v>1.6360884370056095E-4</v>
      </c>
      <c r="G359" s="30" cm="1">
        <f t="array" ref="G359">SUMPRODUCT($F279:$BQ279,$F$347:$BQ$347*($F$348:$BQ$348=G$356))/SUMIFS($F$347:$BQ$347, $F$348:$BQ$348, G$356)</f>
        <v>5.087934481095807E-3</v>
      </c>
      <c r="H359" s="30" cm="1">
        <f t="array" ref="H359">SUMPRODUCT($F279:$BQ279,$F$347:$BQ$347*($F$348:$BQ$348=H$356))/SUMIFS($F$347:$BQ$347, $F$348:$BQ$348, H$356)</f>
        <v>2.4153111042899607E-4</v>
      </c>
      <c r="I359" s="30" cm="1">
        <f t="array" ref="I359">SUMPRODUCT($F279:$BQ279,$F$347:$BQ$347*($F$348:$BQ$348=I$356))/SUMIFS($F$347:$BQ$347, $F$348:$BQ$348, I$356)</f>
        <v>1.2121227268178597E-4</v>
      </c>
      <c r="J359" s="30" cm="1">
        <f t="array" ref="J359">SUMPRODUCT($F279:$BQ279,$F$347:$BQ$347*($F$348:$BQ$348=J$356))/SUMIFS($F$347:$BQ$347, $F$348:$BQ$348, J$356)</f>
        <v>1.208127140485388E-4</v>
      </c>
      <c r="K359" s="30" cm="1">
        <f t="array" ref="K359">SUMPRODUCT($F279:$BQ279,$F$347:$BQ$347*($F$348:$BQ$348=K$356))/SUMIFS($F$347:$BQ$347, $F$348:$BQ$348, K$356)</f>
        <v>1.7147239931804368E-4</v>
      </c>
      <c r="L359" s="30" cm="1">
        <f t="array" ref="L359">SUMPRODUCT($F279:$BQ279,$F$347:$BQ$347*($F$348:$BQ$348=L$356))/SUMIFS($F$347:$BQ$347, $F$348:$BQ$348, L$356)</f>
        <v>3.2999713053573186E-4</v>
      </c>
      <c r="M359" s="30" cm="1">
        <f t="array" ref="M359">SUMPRODUCT($F279:$BQ279,$F$347:$BQ$347*($F$348:$BQ$348=M$356))/SUMIFS($F$347:$BQ$347, $F$348:$BQ$348, M$356)</f>
        <v>1.6615904535236439E-4</v>
      </c>
      <c r="N359" s="30" cm="1">
        <f t="array" ref="N359">SUMPRODUCT($F279:$BQ279,$F$347:$BQ$347*($F$348:$BQ$348=N$356))/SUMIFS($F$347:$BQ$347, $F$348:$BQ$348, N$356)</f>
        <v>1.501603175140696E-4</v>
      </c>
      <c r="O359" s="30" cm="1">
        <f t="array" ref="O359">SUMPRODUCT($F279:$BQ279,$F$347:$BQ$347*($F$348:$BQ$348=O$356))/SUMIFS($F$347:$BQ$347, $F$348:$BQ$348, O$356)</f>
        <v>1.0153635251299399E-4</v>
      </c>
      <c r="P359" s="30" cm="1">
        <f t="array" ref="P359">SUMPRODUCT($F279:$BQ279,$F$347:$BQ$347*($F$348:$BQ$348=P$356))/SUMIFS($F$347:$BQ$347, $F$348:$BQ$348, P$356)</f>
        <v>1.2578965356070069E-4</v>
      </c>
      <c r="Q359" s="30" cm="1">
        <f t="array" ref="Q359">SUMPRODUCT($F279:$BQ279,$F$347:$BQ$347*($F$348:$BQ$348=Q$356))/SUMIFS($F$347:$BQ$347, $F$348:$BQ$348, Q$356)</f>
        <v>8.8608545644079171E-5</v>
      </c>
      <c r="R359" s="30" cm="1">
        <f t="array" ref="R359">SUMPRODUCT($F279:$BQ279,$F$347:$BQ$347*($F$348:$BQ$348=R$356))/SUMIFS($F$347:$BQ$347, $F$348:$BQ$348, R$356)</f>
        <v>7.270429828428139E-5</v>
      </c>
      <c r="S359" s="30" cm="1">
        <f t="array" ref="S359">SUMPRODUCT($F279:$BQ279,$F$347:$BQ$347*($F$348:$BQ$348=S$356))/SUMIFS($F$347:$BQ$347, $F$348:$BQ$348, S$356)</f>
        <v>8.9536037056076243E-5</v>
      </c>
      <c r="T359" s="30" cm="1">
        <f t="array" ref="T359">SUMPRODUCT($F279:$BQ279,$F$347:$BQ$347*($F$348:$BQ$348=T$356))/SUMIFS($F$347:$BQ$347, $F$348:$BQ$348, T$356)</f>
        <v>8.8506673419269671E-5</v>
      </c>
      <c r="U359" s="30" cm="1">
        <f t="array" ref="U359">SUMPRODUCT($F279:$BQ279,$F$347:$BQ$347*($F$348:$BQ$348=U$356))/SUMIFS($F$347:$BQ$347, $F$348:$BQ$348, U$356)</f>
        <v>7.9910791899005638E-5</v>
      </c>
      <c r="V359" s="30" cm="1">
        <f t="array" ref="V359">SUMPRODUCT($F279:$BQ279,$F$347:$BQ$347*($F$348:$BQ$348=V$356))/SUMIFS($F$347:$BQ$347, $F$348:$BQ$348, V$356)</f>
        <v>8.6469202498977901E-5</v>
      </c>
      <c r="W359" s="30" cm="1">
        <f t="array" ref="W359">SUMPRODUCT($F279:$BQ279,$F$347:$BQ$347*($F$348:$BQ$348=W$356))/SUMIFS($F$347:$BQ$347, $F$348:$BQ$348, W$356)</f>
        <v>1.6448282537384094E-4</v>
      </c>
      <c r="X359" s="30" cm="1">
        <f t="array" ref="X359">SUMPRODUCT($F279:$BQ279,$F$347:$BQ$347*($F$348:$BQ$348=X$356))/SUMIFS($F$347:$BQ$347, $F$348:$BQ$348, X$356)</f>
        <v>1.4004946120077386E-4</v>
      </c>
      <c r="Y359" s="30" cm="1">
        <f t="array" ref="Y359">SUMPRODUCT($F279:$BQ279,$F$347:$BQ$347*($F$348:$BQ$348=Y$356))/SUMIFS($F$347:$BQ$347, $F$348:$BQ$348, Y$356)</f>
        <v>1.041190737454409E-4</v>
      </c>
      <c r="Z359" s="30" cm="1">
        <f t="array" ref="Z359">SUMPRODUCT($F279:$BQ279,$F$347:$BQ$347*($F$348:$BQ$348=Z$356))/SUMIFS($F$347:$BQ$347, $F$348:$BQ$348, Z$356)</f>
        <v>1.6222394589972006E-4</v>
      </c>
      <c r="AA359" s="30" cm="1">
        <f t="array" ref="AA359">SUMPRODUCT($F279:$BQ279,$F$347:$BQ$347*($F$348:$BQ$348=AA$356))/SUMIFS($F$347:$BQ$347, $F$348:$BQ$348, AA$356)</f>
        <v>1.2824977463598376E-4</v>
      </c>
      <c r="AB359" s="30" cm="1">
        <f t="array" ref="AB359">SUMPRODUCT($F279:$BQ279,$F$347:$BQ$347*($F$348:$BQ$348=AB$356))/SUMIFS($F$347:$BQ$347, $F$348:$BQ$348, AB$356)</f>
        <v>1.9556432575696845E-4</v>
      </c>
      <c r="AC359" s="30" cm="1">
        <f t="array" ref="AC359">SUMPRODUCT($F279:$BQ279,$F$347:$BQ$347*($F$348:$BQ$348=AC$356))/SUMIFS($F$347:$BQ$347, $F$348:$BQ$348, AC$356)</f>
        <v>4.4572668295367393E-3</v>
      </c>
      <c r="AD359" s="30" cm="1">
        <f t="array" ref="AD359">SUMPRODUCT($F279:$BQ279,$F$347:$BQ$347*($F$348:$BQ$348=AD$356))/SUMIFS($F$347:$BQ$347, $F$348:$BQ$348, AD$356)</f>
        <v>1.2437714385324966E-4</v>
      </c>
      <c r="AE359" s="30" cm="1">
        <f t="array" ref="AE359">SUMPRODUCT($F279:$BQ279,$F$347:$BQ$347*($F$348:$BQ$348=AE$356))/SUMIFS($F$347:$BQ$347, $F$348:$BQ$348, AE$356)</f>
        <v>7.8588229872285134E-5</v>
      </c>
      <c r="AF359" s="30" cm="1">
        <f t="array" ref="AF359">SUMPRODUCT($F279:$BQ279,$F$347:$BQ$347*($F$348:$BQ$348=AF$356))/SUMIFS($F$347:$BQ$347, $F$348:$BQ$348, AF$356)</f>
        <v>8.2034821476264529E-5</v>
      </c>
      <c r="AG359" s="30" cm="1">
        <f t="array" ref="AG359">SUMPRODUCT($F279:$BQ279,$F$347:$BQ$347*($F$348:$BQ$348=AG$356))/SUMIFS($F$347:$BQ$347, $F$348:$BQ$348, AG$356)</f>
        <v>6.2038206380001594E-5</v>
      </c>
      <c r="AH359" s="30" cm="1">
        <f t="array" ref="AH359">SUMPRODUCT($F279:$BQ279,$F$347:$BQ$347*($F$348:$BQ$348=AH$356))/SUMIFS($F$347:$BQ$347, $F$348:$BQ$348, AH$356)</f>
        <v>3.0232759334328906E-5</v>
      </c>
      <c r="AI359" s="30" cm="1">
        <f t="array" ref="AI359">SUMPRODUCT($F279:$BQ279,$F$347:$BQ$347*($F$348:$BQ$348=AI$356))/SUMIFS($F$347:$BQ$347, $F$348:$BQ$348, AI$356)</f>
        <v>1.3043954026741055E-4</v>
      </c>
      <c r="AJ359" s="30" cm="1">
        <f t="array" ref="AJ359">SUMPRODUCT($F279:$BQ279,$F$347:$BQ$347*($F$348:$BQ$348=AJ$356))/SUMIFS($F$347:$BQ$347, $F$348:$BQ$348, AJ$356)</f>
        <v>9.0769206441783127E-5</v>
      </c>
      <c r="AK359" s="30" cm="1">
        <f t="array" ref="AK359">SUMPRODUCT($F279:$BQ279,$F$347:$BQ$347*($F$348:$BQ$348=AK$356))/SUMIFS($F$347:$BQ$347, $F$348:$BQ$348, AK$356)</f>
        <v>1.0506753457371552E-4</v>
      </c>
      <c r="AL359" s="30" cm="1">
        <f t="array" ref="AL359">SUMPRODUCT($F279:$BQ279,$F$347:$BQ$347*($F$348:$BQ$348=AL$356))/SUMIFS($F$347:$BQ$347, $F$348:$BQ$348, AL$356)</f>
        <v>1.905188910190712E-4</v>
      </c>
      <c r="AM359" s="30" cm="1">
        <f t="array" ref="AM359">SUMPRODUCT($F279:$BQ279,$F$347:$BQ$347*($F$348:$BQ$348=AM$356))/SUMIFS($F$347:$BQ$347, $F$348:$BQ$348, AM$356)</f>
        <v>1.8278606737045976E-4</v>
      </c>
      <c r="AN359" s="30" cm="1">
        <f t="array" ref="AN359">SUMPRODUCT($F279:$BQ279,$F$347:$BQ$347*($F$348:$BQ$348=AN$356))/SUMIFS($F$347:$BQ$347, $F$348:$BQ$348, AN$356)</f>
        <v>2.5578298901416491E-9</v>
      </c>
      <c r="AO359" s="30"/>
      <c r="AP359" s="30"/>
      <c r="AQ359" s="30"/>
    </row>
    <row r="360" spans="1:69" x14ac:dyDescent="0.35">
      <c r="A360" t="str">
        <v>ISIC 05-09</v>
      </c>
      <c r="C360" s="19">
        <v>89960.18</v>
      </c>
      <c r="D360" t="str">
        <v>ISIC 05T09</v>
      </c>
      <c r="E360" s="30" cm="1">
        <f t="array" ref="E360">SUMPRODUCT($F280:$BQ280,$F$347:$BQ$347*($F$348:$BQ$348=E$356))/SUMIFS($F$347:$BQ$347, $F$348:$BQ$348, E$356)</f>
        <v>3.29423310372483E-2</v>
      </c>
      <c r="F360" s="30" cm="1">
        <f t="array" ref="F360">SUMPRODUCT($F280:$BQ280,$F$347:$BQ$347*($F$348:$BQ$348=F$356))/SUMIFS($F$347:$BQ$347, $F$348:$BQ$348, F$356)</f>
        <v>1.1098775441593496</v>
      </c>
      <c r="G360" s="30" cm="1">
        <f t="array" ref="G360">SUMPRODUCT($F280:$BQ280,$F$347:$BQ$347*($F$348:$BQ$348=G$356))/SUMIFS($F$347:$BQ$347, $F$348:$BQ$348, G$356)</f>
        <v>2.6622352100908235E-2</v>
      </c>
      <c r="H360" s="30" cm="1">
        <f t="array" ref="H360">SUMPRODUCT($F280:$BQ280,$F$347:$BQ$347*($F$348:$BQ$348=H$356))/SUMIFS($F$347:$BQ$347, $F$348:$BQ$348, H$356)</f>
        <v>2.000171927853605E-2</v>
      </c>
      <c r="I360" s="30" cm="1">
        <f t="array" ref="I360">SUMPRODUCT($F280:$BQ280,$F$347:$BQ$347*($F$348:$BQ$348=I$356))/SUMIFS($F$347:$BQ$347, $F$348:$BQ$348, I$356)</f>
        <v>2.3686778891978729E-2</v>
      </c>
      <c r="J360" s="30" cm="1">
        <f t="array" ref="J360">SUMPRODUCT($F280:$BQ280,$F$347:$BQ$347*($F$348:$BQ$348=J$356))/SUMIFS($F$347:$BQ$347, $F$348:$BQ$348, J$356)</f>
        <v>3.4428934747711304E-2</v>
      </c>
      <c r="K360" s="30" cm="1">
        <f t="array" ref="K360">SUMPRODUCT($F280:$BQ280,$F$347:$BQ$347*($F$348:$BQ$348=K$356))/SUMIFS($F$347:$BQ$347, $F$348:$BQ$348, K$356)</f>
        <v>0.62978317281629359</v>
      </c>
      <c r="L360" s="30" cm="1">
        <f t="array" ref="L360">SUMPRODUCT($F280:$BQ280,$F$347:$BQ$347*($F$348:$BQ$348=L$356))/SUMIFS($F$347:$BQ$347, $F$348:$BQ$348, L$356)</f>
        <v>8.2698769208077977E-2</v>
      </c>
      <c r="M360" s="30" cm="1">
        <f t="array" ref="M360">SUMPRODUCT($F280:$BQ280,$F$347:$BQ$347*($F$348:$BQ$348=M$356))/SUMIFS($F$347:$BQ$347, $F$348:$BQ$348, M$356)</f>
        <v>1.5308929293392297E-2</v>
      </c>
      <c r="N360" s="30" cm="1">
        <f t="array" ref="N360">SUMPRODUCT($F280:$BQ280,$F$347:$BQ$347*($F$348:$BQ$348=N$356))/SUMIFS($F$347:$BQ$347, $F$348:$BQ$348, N$356)</f>
        <v>3.5422079704628712E-2</v>
      </c>
      <c r="O360" s="30" cm="1">
        <f t="array" ref="O360">SUMPRODUCT($F280:$BQ280,$F$347:$BQ$347*($F$348:$BQ$348=O$356))/SUMIFS($F$347:$BQ$347, $F$348:$BQ$348, O$356)</f>
        <v>0.10584054329061074</v>
      </c>
      <c r="P360" s="30" cm="1">
        <f t="array" ref="P360">SUMPRODUCT($F280:$BQ280,$F$347:$BQ$347*($F$348:$BQ$348=P$356))/SUMIFS($F$347:$BQ$347, $F$348:$BQ$348, P$356)</f>
        <v>0.13484963233962127</v>
      </c>
      <c r="Q360" s="30" cm="1">
        <f t="array" ref="Q360">SUMPRODUCT($F280:$BQ280,$F$347:$BQ$347*($F$348:$BQ$348=Q$356))/SUMIFS($F$347:$BQ$347, $F$348:$BQ$348, Q$356)</f>
        <v>3.6935616111644802E-2</v>
      </c>
      <c r="R360" s="30" cm="1">
        <f t="array" ref="R360">SUMPRODUCT($F280:$BQ280,$F$347:$BQ$347*($F$348:$BQ$348=R$356))/SUMIFS($F$347:$BQ$347, $F$348:$BQ$348, R$356)</f>
        <v>1.2860254447817972E-2</v>
      </c>
      <c r="S360" s="30" cm="1">
        <f t="array" ref="S360">SUMPRODUCT($F280:$BQ280,$F$347:$BQ$347*($F$348:$BQ$348=S$356))/SUMIFS($F$347:$BQ$347, $F$348:$BQ$348, S$356)</f>
        <v>3.0027824539398038E-2</v>
      </c>
      <c r="T360" s="30" cm="1">
        <f t="array" ref="T360">SUMPRODUCT($F280:$BQ280,$F$347:$BQ$347*($F$348:$BQ$348=T$356))/SUMIFS($F$347:$BQ$347, $F$348:$BQ$348, T$356)</f>
        <v>2.5729894383937683E-2</v>
      </c>
      <c r="U360" s="30" cm="1">
        <f t="array" ref="U360">SUMPRODUCT($F280:$BQ280,$F$347:$BQ$347*($F$348:$BQ$348=U$356))/SUMIFS($F$347:$BQ$347, $F$348:$BQ$348, U$356)</f>
        <v>2.646947512751377E-2</v>
      </c>
      <c r="V360" s="30" cm="1">
        <f t="array" ref="V360">SUMPRODUCT($F280:$BQ280,$F$347:$BQ$347*($F$348:$BQ$348=V$356))/SUMIFS($F$347:$BQ$347, $F$348:$BQ$348, V$356)</f>
        <v>2.1541498623049927E-2</v>
      </c>
      <c r="W360" s="30" cm="1">
        <f t="array" ref="W360">SUMPRODUCT($F280:$BQ280,$F$347:$BQ$347*($F$348:$BQ$348=W$356))/SUMIFS($F$347:$BQ$347, $F$348:$BQ$348, W$356)</f>
        <v>2.228221091483671E-2</v>
      </c>
      <c r="X360" s="30" cm="1">
        <f t="array" ref="X360">SUMPRODUCT($F280:$BQ280,$F$347:$BQ$347*($F$348:$BQ$348=X$356))/SUMIFS($F$347:$BQ$347, $F$348:$BQ$348, X$356)</f>
        <v>0.15412475022735028</v>
      </c>
      <c r="Y360" s="30" cm="1">
        <f t="array" ref="Y360">SUMPRODUCT($F280:$BQ280,$F$347:$BQ$347*($F$348:$BQ$348=Y$356))/SUMIFS($F$347:$BQ$347, $F$348:$BQ$348, Y$356)</f>
        <v>2.1549068695105884E-2</v>
      </c>
      <c r="Z360" s="30" cm="1">
        <f t="array" ref="Z360">SUMPRODUCT($F280:$BQ280,$F$347:$BQ$347*($F$348:$BQ$348=Z$356))/SUMIFS($F$347:$BQ$347, $F$348:$BQ$348, Z$356)</f>
        <v>3.2957514978691545E-2</v>
      </c>
      <c r="AA360" s="30" cm="1">
        <f t="array" ref="AA360">SUMPRODUCT($F280:$BQ280,$F$347:$BQ$347*($F$348:$BQ$348=AA$356))/SUMIFS($F$347:$BQ$347, $F$348:$BQ$348, AA$356)</f>
        <v>1.3484861211469206E-2</v>
      </c>
      <c r="AB360" s="30" cm="1">
        <f t="array" ref="AB360">SUMPRODUCT($F280:$BQ280,$F$347:$BQ$347*($F$348:$BQ$348=AB$356))/SUMIFS($F$347:$BQ$347, $F$348:$BQ$348, AB$356)</f>
        <v>4.004117053586121E-2</v>
      </c>
      <c r="AC360" s="30" cm="1">
        <f t="array" ref="AC360">SUMPRODUCT($F280:$BQ280,$F$347:$BQ$347*($F$348:$BQ$348=AC$356))/SUMIFS($F$347:$BQ$347, $F$348:$BQ$348, AC$356)</f>
        <v>1.4080924523829247E-2</v>
      </c>
      <c r="AD360" s="30" cm="1">
        <f t="array" ref="AD360">SUMPRODUCT($F280:$BQ280,$F$347:$BQ$347*($F$348:$BQ$348=AD$356))/SUMIFS($F$347:$BQ$347, $F$348:$BQ$348, AD$356)</f>
        <v>1.0190388357431711E-2</v>
      </c>
      <c r="AE360" s="30" cm="1">
        <f t="array" ref="AE360">SUMPRODUCT($F280:$BQ280,$F$347:$BQ$347*($F$348:$BQ$348=AE$356))/SUMIFS($F$347:$BQ$347, $F$348:$BQ$348, AE$356)</f>
        <v>9.0606317909423771E-3</v>
      </c>
      <c r="AF360" s="30" cm="1">
        <f t="array" ref="AF360">SUMPRODUCT($F280:$BQ280,$F$347:$BQ$347*($F$348:$BQ$348=AF$356))/SUMIFS($F$347:$BQ$347, $F$348:$BQ$348, AF$356)</f>
        <v>5.7062122705485848E-3</v>
      </c>
      <c r="AG360" s="30" cm="1">
        <f t="array" ref="AG360">SUMPRODUCT($F280:$BQ280,$F$347:$BQ$347*($F$348:$BQ$348=AG$356))/SUMIFS($F$347:$BQ$347, $F$348:$BQ$348, AG$356)</f>
        <v>4.9922656237856508E-3</v>
      </c>
      <c r="AH360" s="30" cm="1">
        <f t="array" ref="AH360">SUMPRODUCT($F280:$BQ280,$F$347:$BQ$347*($F$348:$BQ$348=AH$356))/SUMIFS($F$347:$BQ$347, $F$348:$BQ$348, AH$356)</f>
        <v>4.6328468819321362E-3</v>
      </c>
      <c r="AI360" s="30" cm="1">
        <f t="array" ref="AI360">SUMPRODUCT($F280:$BQ280,$F$347:$BQ$347*($F$348:$BQ$348=AI$356))/SUMIFS($F$347:$BQ$347, $F$348:$BQ$348, AI$356)</f>
        <v>8.5172067905094975E-3</v>
      </c>
      <c r="AJ360" s="30" cm="1">
        <f t="array" ref="AJ360">SUMPRODUCT($F280:$BQ280,$F$347:$BQ$347*($F$348:$BQ$348=AJ$356))/SUMIFS($F$347:$BQ$347, $F$348:$BQ$348, AJ$356)</f>
        <v>8.783817683825957E-3</v>
      </c>
      <c r="AK360" s="30" cm="1">
        <f t="array" ref="AK360">SUMPRODUCT($F280:$BQ280,$F$347:$BQ$347*($F$348:$BQ$348=AK$356))/SUMIFS($F$347:$BQ$347, $F$348:$BQ$348, AK$356)</f>
        <v>5.4837467618258934E-3</v>
      </c>
      <c r="AL360" s="30" cm="1">
        <f t="array" ref="AL360">SUMPRODUCT($F280:$BQ280,$F$347:$BQ$347*($F$348:$BQ$348=AL$356))/SUMIFS($F$347:$BQ$347, $F$348:$BQ$348, AL$356)</f>
        <v>7.3786717994877588E-3</v>
      </c>
      <c r="AM360" s="30" cm="1">
        <f t="array" ref="AM360">SUMPRODUCT($F280:$BQ280,$F$347:$BQ$347*($F$348:$BQ$348=AM$356))/SUMIFS($F$347:$BQ$347, $F$348:$BQ$348, AM$356)</f>
        <v>1.0506434915196547E-2</v>
      </c>
      <c r="AN360" s="30" cm="1">
        <f t="array" ref="AN360">SUMPRODUCT($F280:$BQ280,$F$347:$BQ$347*($F$348:$BQ$348=AN$356))/SUMIFS($F$347:$BQ$347, $F$348:$BQ$348, AN$356)</f>
        <v>7.2109383926587873E-7</v>
      </c>
      <c r="AO360" s="30"/>
      <c r="AP360" s="30"/>
      <c r="AQ360" s="30"/>
    </row>
    <row r="361" spans="1:69" x14ac:dyDescent="0.35">
      <c r="A361" t="str">
        <v>ISIC 10-12</v>
      </c>
      <c r="C361" s="19">
        <v>964373.3</v>
      </c>
      <c r="D361" t="str">
        <v>ISIC 10T12</v>
      </c>
      <c r="E361" s="30" cm="1">
        <f t="array" ref="E361">SUMPRODUCT($F281:$BQ281,$F$347:$BQ$347*($F$348:$BQ$348=E$356))/SUMIFS($F$347:$BQ$347, $F$348:$BQ$348, E$356)</f>
        <v>0.1529244970622653</v>
      </c>
      <c r="F361" s="30" cm="1">
        <f t="array" ref="F361">SUMPRODUCT($F281:$BQ281,$F$347:$BQ$347*($F$348:$BQ$348=F$356))/SUMIFS($F$347:$BQ$347, $F$348:$BQ$348, F$356)</f>
        <v>7.0452329492272196E-3</v>
      </c>
      <c r="G361" s="30" cm="1">
        <f t="array" ref="G361">SUMPRODUCT($F281:$BQ281,$F$347:$BQ$347*($F$348:$BQ$348=G$356))/SUMIFS($F$347:$BQ$347, $F$348:$BQ$348, G$356)</f>
        <v>1.3288332893484076</v>
      </c>
      <c r="H361" s="30" cm="1">
        <f t="array" ref="H361">SUMPRODUCT($F281:$BQ281,$F$347:$BQ$347*($F$348:$BQ$348=H$356))/SUMIFS($F$347:$BQ$347, $F$348:$BQ$348, H$356)</f>
        <v>3.2390603080719678E-2</v>
      </c>
      <c r="I361" s="30" cm="1">
        <f t="array" ref="I361">SUMPRODUCT($F281:$BQ281,$F$347:$BQ$347*($F$348:$BQ$348=I$356))/SUMIFS($F$347:$BQ$347, $F$348:$BQ$348, I$356)</f>
        <v>8.9874531549837735E-3</v>
      </c>
      <c r="J361" s="30" cm="1">
        <f t="array" ref="J361">SUMPRODUCT($F281:$BQ281,$F$347:$BQ$347*($F$348:$BQ$348=J$356))/SUMIFS($F$347:$BQ$347, $F$348:$BQ$348, J$356)</f>
        <v>1.4277859021233397E-2</v>
      </c>
      <c r="K361" s="30" cm="1">
        <f t="array" ref="K361">SUMPRODUCT($F281:$BQ281,$F$347:$BQ$347*($F$348:$BQ$348=K$356))/SUMIFS($F$347:$BQ$347, $F$348:$BQ$348, K$356)</f>
        <v>1.3702685693557542E-2</v>
      </c>
      <c r="L361" s="30" cm="1">
        <f t="array" ref="L361">SUMPRODUCT($F281:$BQ281,$F$347:$BQ$347*($F$348:$BQ$348=L$356))/SUMIFS($F$347:$BQ$347, $F$348:$BQ$348, L$356)</f>
        <v>4.2075918605588292E-2</v>
      </c>
      <c r="M361" s="30" cm="1">
        <f t="array" ref="M361">SUMPRODUCT($F281:$BQ281,$F$347:$BQ$347*($F$348:$BQ$348=M$356))/SUMIFS($F$347:$BQ$347, $F$348:$BQ$348, M$356)</f>
        <v>2.3099248347905485E-2</v>
      </c>
      <c r="N361" s="30" cm="1">
        <f t="array" ref="N361">SUMPRODUCT($F281:$BQ281,$F$347:$BQ$347*($F$348:$BQ$348=N$356))/SUMIFS($F$347:$BQ$347, $F$348:$BQ$348, N$356)</f>
        <v>1.7044113406187233E-2</v>
      </c>
      <c r="O361" s="30" cm="1">
        <f t="array" ref="O361">SUMPRODUCT($F281:$BQ281,$F$347:$BQ$347*($F$348:$BQ$348=O$356))/SUMIFS($F$347:$BQ$347, $F$348:$BQ$348, O$356)</f>
        <v>8.0186108518949303E-3</v>
      </c>
      <c r="P361" s="30" cm="1">
        <f t="array" ref="P361">SUMPRODUCT($F281:$BQ281,$F$347:$BQ$347*($F$348:$BQ$348=P$356))/SUMIFS($F$347:$BQ$347, $F$348:$BQ$348, P$356)</f>
        <v>1.021012979090963E-2</v>
      </c>
      <c r="Q361" s="30" cm="1">
        <f t="array" ref="Q361">SUMPRODUCT($F281:$BQ281,$F$347:$BQ$347*($F$348:$BQ$348=Q$356))/SUMIFS($F$347:$BQ$347, $F$348:$BQ$348, Q$356)</f>
        <v>7.1408127267079168E-3</v>
      </c>
      <c r="R361" s="30" cm="1">
        <f t="array" ref="R361">SUMPRODUCT($F281:$BQ281,$F$347:$BQ$347*($F$348:$BQ$348=R$356))/SUMIFS($F$347:$BQ$347, $F$348:$BQ$348, R$356)</f>
        <v>6.1844388864440592E-3</v>
      </c>
      <c r="S361" s="30" cm="1">
        <f t="array" ref="S361">SUMPRODUCT($F281:$BQ281,$F$347:$BQ$347*($F$348:$BQ$348=S$356))/SUMIFS($F$347:$BQ$347, $F$348:$BQ$348, S$356)</f>
        <v>7.5319698612595822E-3</v>
      </c>
      <c r="T361" s="30" cm="1">
        <f t="array" ref="T361">SUMPRODUCT($F281:$BQ281,$F$347:$BQ$347*($F$348:$BQ$348=T$356))/SUMIFS($F$347:$BQ$347, $F$348:$BQ$348, T$356)</f>
        <v>7.1219712889554528E-3</v>
      </c>
      <c r="U361" s="30" cm="1">
        <f t="array" ref="U361">SUMPRODUCT($F281:$BQ281,$F$347:$BQ$347*($F$348:$BQ$348=U$356))/SUMIFS($F$347:$BQ$347, $F$348:$BQ$348, U$356)</f>
        <v>7.1089018751500496E-3</v>
      </c>
      <c r="V361" s="30" cm="1">
        <f t="array" ref="V361">SUMPRODUCT($F281:$BQ281,$F$347:$BQ$347*($F$348:$BQ$348=V$356))/SUMIFS($F$347:$BQ$347, $F$348:$BQ$348, V$356)</f>
        <v>7.0915890523476728E-3</v>
      </c>
      <c r="W361" s="30" cm="1">
        <f t="array" ref="W361">SUMPRODUCT($F281:$BQ281,$F$347:$BQ$347*($F$348:$BQ$348=W$356))/SUMIFS($F$347:$BQ$347, $F$348:$BQ$348, W$356)</f>
        <v>9.3699288744857525E-3</v>
      </c>
      <c r="X361" s="30" cm="1">
        <f t="array" ref="X361">SUMPRODUCT($F281:$BQ281,$F$347:$BQ$347*($F$348:$BQ$348=X$356))/SUMIFS($F$347:$BQ$347, $F$348:$BQ$348, X$356)</f>
        <v>8.6759163980409983E-3</v>
      </c>
      <c r="Y361" s="30" cm="1">
        <f t="array" ref="Y361">SUMPRODUCT($F281:$BQ281,$F$347:$BQ$347*($F$348:$BQ$348=Y$356))/SUMIFS($F$347:$BQ$347, $F$348:$BQ$348, Y$356)</f>
        <v>1.0480451282579389E-2</v>
      </c>
      <c r="Z361" s="30" cm="1">
        <f t="array" ref="Z361">SUMPRODUCT($F281:$BQ281,$F$347:$BQ$347*($F$348:$BQ$348=Z$356))/SUMIFS($F$347:$BQ$347, $F$348:$BQ$348, Z$356)</f>
        <v>7.1425955753917983E-3</v>
      </c>
      <c r="AA361" s="30" cm="1">
        <f t="array" ref="AA361">SUMPRODUCT($F281:$BQ281,$F$347:$BQ$347*($F$348:$BQ$348=AA$356))/SUMIFS($F$347:$BQ$347, $F$348:$BQ$348, AA$356)</f>
        <v>1.2294788304414335E-2</v>
      </c>
      <c r="AB361" s="30" cm="1">
        <f t="array" ref="AB361">SUMPRODUCT($F281:$BQ281,$F$347:$BQ$347*($F$348:$BQ$348=AB$356))/SUMIFS($F$347:$BQ$347, $F$348:$BQ$348, AB$356)</f>
        <v>9.2631646544382648E-3</v>
      </c>
      <c r="AC361" s="30" cm="1">
        <f t="array" ref="AC361">SUMPRODUCT($F281:$BQ281,$F$347:$BQ$347*($F$348:$BQ$348=AC$356))/SUMIFS($F$347:$BQ$347, $F$348:$BQ$348, AC$356)</f>
        <v>0.22691815888076924</v>
      </c>
      <c r="AD361" s="30" cm="1">
        <f t="array" ref="AD361">SUMPRODUCT($F281:$BQ281,$F$347:$BQ$347*($F$348:$BQ$348=AD$356))/SUMIFS($F$347:$BQ$347, $F$348:$BQ$348, AD$356)</f>
        <v>9.7302119289412198E-3</v>
      </c>
      <c r="AE361" s="30" cm="1">
        <f t="array" ref="AE361">SUMPRODUCT($F281:$BQ281,$F$347:$BQ$347*($F$348:$BQ$348=AE$356))/SUMIFS($F$347:$BQ$347, $F$348:$BQ$348, AE$356)</f>
        <v>6.2569634391497113E-3</v>
      </c>
      <c r="AF361" s="30" cm="1">
        <f t="array" ref="AF361">SUMPRODUCT($F281:$BQ281,$F$347:$BQ$347*($F$348:$BQ$348=AF$356))/SUMIFS($F$347:$BQ$347, $F$348:$BQ$348, AF$356)</f>
        <v>6.3311646701873564E-3</v>
      </c>
      <c r="AG361" s="30" cm="1">
        <f t="array" ref="AG361">SUMPRODUCT($F281:$BQ281,$F$347:$BQ$347*($F$348:$BQ$348=AG$356))/SUMIFS($F$347:$BQ$347, $F$348:$BQ$348, AG$356)</f>
        <v>4.3111341549133281E-3</v>
      </c>
      <c r="AH361" s="30" cm="1">
        <f t="array" ref="AH361">SUMPRODUCT($F281:$BQ281,$F$347:$BQ$347*($F$348:$BQ$348=AH$356))/SUMIFS($F$347:$BQ$347, $F$348:$BQ$348, AH$356)</f>
        <v>1.9913269152341557E-3</v>
      </c>
      <c r="AI361" s="30" cm="1">
        <f t="array" ref="AI361">SUMPRODUCT($F281:$BQ281,$F$347:$BQ$347*($F$348:$BQ$348=AI$356))/SUMIFS($F$347:$BQ$347, $F$348:$BQ$348, AI$356)</f>
        <v>9.9376068960786018E-3</v>
      </c>
      <c r="AJ361" s="30" cm="1">
        <f t="array" ref="AJ361">SUMPRODUCT($F281:$BQ281,$F$347:$BQ$347*($F$348:$BQ$348=AJ$356))/SUMIFS($F$347:$BQ$347, $F$348:$BQ$348, AJ$356)</f>
        <v>9.4739950773331857E-3</v>
      </c>
      <c r="AK361" s="30" cm="1">
        <f t="array" ref="AK361">SUMPRODUCT($F281:$BQ281,$F$347:$BQ$347*($F$348:$BQ$348=AK$356))/SUMIFS($F$347:$BQ$347, $F$348:$BQ$348, AK$356)</f>
        <v>1.153034206482666E-2</v>
      </c>
      <c r="AL361" s="30" cm="1">
        <f t="array" ref="AL361">SUMPRODUCT($F281:$BQ281,$F$347:$BQ$347*($F$348:$BQ$348=AL$356))/SUMIFS($F$347:$BQ$347, $F$348:$BQ$348, AL$356)</f>
        <v>2.2697925397979261E-2</v>
      </c>
      <c r="AM361" s="30" cm="1">
        <f t="array" ref="AM361">SUMPRODUCT($F281:$BQ281,$F$347:$BQ$347*($F$348:$BQ$348=AM$356))/SUMIFS($F$347:$BQ$347, $F$348:$BQ$348, AM$356)</f>
        <v>1.4608458436760376E-2</v>
      </c>
      <c r="AN361" s="30" cm="1">
        <f t="array" ref="AN361">SUMPRODUCT($F281:$BQ281,$F$347:$BQ$347*($F$348:$BQ$348=AN$356))/SUMIFS($F$347:$BQ$347, $F$348:$BQ$348, AN$356)</f>
        <v>3.0676945818899754E-7</v>
      </c>
      <c r="AO361" s="30"/>
      <c r="AP361" s="30"/>
      <c r="AQ361" s="30"/>
    </row>
    <row r="362" spans="1:69" x14ac:dyDescent="0.35">
      <c r="A362" t="str">
        <v>ISIC 13-15</v>
      </c>
      <c r="C362" s="19">
        <v>194642.21</v>
      </c>
      <c r="D362" t="str">
        <v>ISIC 13T15</v>
      </c>
      <c r="E362" s="30" cm="1">
        <f t="array" ref="E362">SUMPRODUCT($F282:$BQ282,$F$347:$BQ$347*($F$348:$BQ$348=E$356))/SUMIFS($F$347:$BQ$347, $F$348:$BQ$348, E$356)</f>
        <v>5.7872154553835885E-3</v>
      </c>
      <c r="F362" s="30" cm="1">
        <f t="array" ref="F362">SUMPRODUCT($F282:$BQ282,$F$347:$BQ$347*($F$348:$BQ$348=F$356))/SUMIFS($F$347:$BQ$347, $F$348:$BQ$348, F$356)</f>
        <v>3.9798095036024843E-3</v>
      </c>
      <c r="G362" s="30" cm="1">
        <f t="array" ref="G362">SUMPRODUCT($F282:$BQ282,$F$347:$BQ$347*($F$348:$BQ$348=G$356))/SUMIFS($F$347:$BQ$347, $F$348:$BQ$348, G$356)</f>
        <v>5.7305277730749374E-3</v>
      </c>
      <c r="H362" s="30" cm="1">
        <f t="array" ref="H362">SUMPRODUCT($F282:$BQ282,$F$347:$BQ$347*($F$348:$BQ$348=H$356))/SUMIFS($F$347:$BQ$347, $F$348:$BQ$348, H$356)</f>
        <v>1.4565736800374669</v>
      </c>
      <c r="I362" s="30" cm="1">
        <f t="array" ref="I362">SUMPRODUCT($F282:$BQ282,$F$347:$BQ$347*($F$348:$BQ$348=I$356))/SUMIFS($F$347:$BQ$347, $F$348:$BQ$348, I$356)</f>
        <v>9.085801869310314E-3</v>
      </c>
      <c r="J362" s="30" cm="1">
        <f t="array" ref="J362">SUMPRODUCT($F282:$BQ282,$F$347:$BQ$347*($F$348:$BQ$348=J$356))/SUMIFS($F$347:$BQ$347, $F$348:$BQ$348, J$356)</f>
        <v>2.0161475643671056E-2</v>
      </c>
      <c r="K362" s="30" cm="1">
        <f t="array" ref="K362">SUMPRODUCT($F282:$BQ282,$F$347:$BQ$347*($F$348:$BQ$348=K$356))/SUMIFS($F$347:$BQ$347, $F$348:$BQ$348, K$356)</f>
        <v>4.5438121619312917E-3</v>
      </c>
      <c r="L362" s="30" cm="1">
        <f t="array" ref="L362">SUMPRODUCT($F282:$BQ282,$F$347:$BQ$347*($F$348:$BQ$348=L$356))/SUMIFS($F$347:$BQ$347, $F$348:$BQ$348, L$356)</f>
        <v>7.1424805014675416E-3</v>
      </c>
      <c r="M362" s="30" cm="1">
        <f t="array" ref="M362">SUMPRODUCT($F282:$BQ282,$F$347:$BQ$347*($F$348:$BQ$348=M$356))/SUMIFS($F$347:$BQ$347, $F$348:$BQ$348, M$356)</f>
        <v>5.6159804179420469E-3</v>
      </c>
      <c r="N362" s="30" cm="1">
        <f t="array" ref="N362">SUMPRODUCT($F282:$BQ282,$F$347:$BQ$347*($F$348:$BQ$348=N$356))/SUMIFS($F$347:$BQ$347, $F$348:$BQ$348, N$356)</f>
        <v>2.1543249370428893E-2</v>
      </c>
      <c r="O362" s="30" cm="1">
        <f t="array" ref="O362">SUMPRODUCT($F282:$BQ282,$F$347:$BQ$347*($F$348:$BQ$348=O$356))/SUMIFS($F$347:$BQ$347, $F$348:$BQ$348, O$356)</f>
        <v>6.1802712779589842E-3</v>
      </c>
      <c r="P362" s="30" cm="1">
        <f t="array" ref="P362">SUMPRODUCT($F282:$BQ282,$F$347:$BQ$347*($F$348:$BQ$348=P$356))/SUMIFS($F$347:$BQ$347, $F$348:$BQ$348, P$356)</f>
        <v>5.4957171040530776E-3</v>
      </c>
      <c r="Q362" s="30" cm="1">
        <f t="array" ref="Q362">SUMPRODUCT($F282:$BQ282,$F$347:$BQ$347*($F$348:$BQ$348=Q$356))/SUMIFS($F$347:$BQ$347, $F$348:$BQ$348, Q$356)</f>
        <v>6.6410229847069877E-3</v>
      </c>
      <c r="R362" s="30" cm="1">
        <f t="array" ref="R362">SUMPRODUCT($F282:$BQ282,$F$347:$BQ$347*($F$348:$BQ$348=R$356))/SUMIFS($F$347:$BQ$347, $F$348:$BQ$348, R$356)</f>
        <v>4.4774893058759221E-3</v>
      </c>
      <c r="S362" s="30" cm="1">
        <f t="array" ref="S362">SUMPRODUCT($F282:$BQ282,$F$347:$BQ$347*($F$348:$BQ$348=S$356))/SUMIFS($F$347:$BQ$347, $F$348:$BQ$348, S$356)</f>
        <v>5.7466268432743214E-3</v>
      </c>
      <c r="T362" s="30" cm="1">
        <f t="array" ref="T362">SUMPRODUCT($F282:$BQ282,$F$347:$BQ$347*($F$348:$BQ$348=T$356))/SUMIFS($F$347:$BQ$347, $F$348:$BQ$348, T$356)</f>
        <v>6.3057628811686054E-3</v>
      </c>
      <c r="U362" s="30" cm="1">
        <f t="array" ref="U362">SUMPRODUCT($F282:$BQ282,$F$347:$BQ$347*($F$348:$BQ$348=U$356))/SUMIFS($F$347:$BQ$347, $F$348:$BQ$348, U$356)</f>
        <v>1.6327162448443837E-2</v>
      </c>
      <c r="V362" s="30" cm="1">
        <f t="array" ref="V362">SUMPRODUCT($F282:$BQ282,$F$347:$BQ$347*($F$348:$BQ$348=V$356))/SUMIFS($F$347:$BQ$347, $F$348:$BQ$348, V$356)</f>
        <v>1.0681548345837125E-2</v>
      </c>
      <c r="W362" s="30" cm="1">
        <f t="array" ref="W362">SUMPRODUCT($F282:$BQ282,$F$347:$BQ$347*($F$348:$BQ$348=W$356))/SUMIFS($F$347:$BQ$347, $F$348:$BQ$348, W$356)</f>
        <v>2.0982436780776142E-2</v>
      </c>
      <c r="X362" s="30" cm="1">
        <f t="array" ref="X362">SUMPRODUCT($F282:$BQ282,$F$347:$BQ$347*($F$348:$BQ$348=X$356))/SUMIFS($F$347:$BQ$347, $F$348:$BQ$348, X$356)</f>
        <v>3.0741356530280409E-3</v>
      </c>
      <c r="Y362" s="30" cm="1">
        <f t="array" ref="Y362">SUMPRODUCT($F282:$BQ282,$F$347:$BQ$347*($F$348:$BQ$348=Y$356))/SUMIFS($F$347:$BQ$347, $F$348:$BQ$348, Y$356)</f>
        <v>4.6766731914972774E-3</v>
      </c>
      <c r="Z362" s="30" cm="1">
        <f t="array" ref="Z362">SUMPRODUCT($F282:$BQ282,$F$347:$BQ$347*($F$348:$BQ$348=Z$356))/SUMIFS($F$347:$BQ$347, $F$348:$BQ$348, Z$356)</f>
        <v>6.4219112779182316E-3</v>
      </c>
      <c r="AA362" s="30" cm="1">
        <f t="array" ref="AA362">SUMPRODUCT($F282:$BQ282,$F$347:$BQ$347*($F$348:$BQ$348=AA$356))/SUMIFS($F$347:$BQ$347, $F$348:$BQ$348, AA$356)</f>
        <v>5.0444960193534198E-3</v>
      </c>
      <c r="AB362" s="30" cm="1">
        <f t="array" ref="AB362">SUMPRODUCT($F282:$BQ282,$F$347:$BQ$347*($F$348:$BQ$348=AB$356))/SUMIFS($F$347:$BQ$347, $F$348:$BQ$348, AB$356)</f>
        <v>3.0401470961534827E-3</v>
      </c>
      <c r="AC362" s="30" cm="1">
        <f t="array" ref="AC362">SUMPRODUCT($F282:$BQ282,$F$347:$BQ$347*($F$348:$BQ$348=AC$356))/SUMIFS($F$347:$BQ$347, $F$348:$BQ$348, AC$356)</f>
        <v>6.2597592911392899E-3</v>
      </c>
      <c r="AD362" s="30" cm="1">
        <f t="array" ref="AD362">SUMPRODUCT($F282:$BQ282,$F$347:$BQ$347*($F$348:$BQ$348=AD$356))/SUMIFS($F$347:$BQ$347, $F$348:$BQ$348, AD$356)</f>
        <v>8.9486004011944675E-3</v>
      </c>
      <c r="AE362" s="30" cm="1">
        <f t="array" ref="AE362">SUMPRODUCT($F282:$BQ282,$F$347:$BQ$347*($F$348:$BQ$348=AE$356))/SUMIFS($F$347:$BQ$347, $F$348:$BQ$348, AE$356)</f>
        <v>3.5516532871316809E-3</v>
      </c>
      <c r="AF362" s="30" cm="1">
        <f t="array" ref="AF362">SUMPRODUCT($F282:$BQ282,$F$347:$BQ$347*($F$348:$BQ$348=AF$356))/SUMIFS($F$347:$BQ$347, $F$348:$BQ$348, AF$356)</f>
        <v>2.1228200581037216E-3</v>
      </c>
      <c r="AG362" s="30" cm="1">
        <f t="array" ref="AG362">SUMPRODUCT($F282:$BQ282,$F$347:$BQ$347*($F$348:$BQ$348=AG$356))/SUMIFS($F$347:$BQ$347, $F$348:$BQ$348, AG$356)</f>
        <v>1.571582496524113E-3</v>
      </c>
      <c r="AH362" s="30" cm="1">
        <f t="array" ref="AH362">SUMPRODUCT($F282:$BQ282,$F$347:$BQ$347*($F$348:$BQ$348=AH$356))/SUMIFS($F$347:$BQ$347, $F$348:$BQ$348, AH$356)</f>
        <v>1.1825127247948148E-3</v>
      </c>
      <c r="AI362" s="30" cm="1">
        <f t="array" ref="AI362">SUMPRODUCT($F282:$BQ282,$F$347:$BQ$347*($F$348:$BQ$348=AI$356))/SUMIFS($F$347:$BQ$347, $F$348:$BQ$348, AI$356)</f>
        <v>3.8091616889139005E-3</v>
      </c>
      <c r="AJ362" s="30" cm="1">
        <f t="array" ref="AJ362">SUMPRODUCT($F282:$BQ282,$F$347:$BQ$347*($F$348:$BQ$348=AJ$356))/SUMIFS($F$347:$BQ$347, $F$348:$BQ$348, AJ$356)</f>
        <v>3.3340579958458971E-3</v>
      </c>
      <c r="AK362" s="30" cm="1">
        <f t="array" ref="AK362">SUMPRODUCT($F282:$BQ282,$F$347:$BQ$347*($F$348:$BQ$348=AK$356))/SUMIFS($F$347:$BQ$347, $F$348:$BQ$348, AK$356)</f>
        <v>1.6176696461652515E-3</v>
      </c>
      <c r="AL362" s="30" cm="1">
        <f t="array" ref="AL362">SUMPRODUCT($F282:$BQ282,$F$347:$BQ$347*($F$348:$BQ$348=AL$356))/SUMIFS($F$347:$BQ$347, $F$348:$BQ$348, AL$356)</f>
        <v>4.7389936422142379E-3</v>
      </c>
      <c r="AM362" s="30" cm="1">
        <f t="array" ref="AM362">SUMPRODUCT($F282:$BQ282,$F$347:$BQ$347*($F$348:$BQ$348=AM$356))/SUMIFS($F$347:$BQ$347, $F$348:$BQ$348, AM$356)</f>
        <v>6.9342717013688845E-3</v>
      </c>
      <c r="AN362" s="30" cm="1">
        <f t="array" ref="AN362">SUMPRODUCT($F282:$BQ282,$F$347:$BQ$347*($F$348:$BQ$348=AN$356))/SUMIFS($F$347:$BQ$347, $F$348:$BQ$348, AN$356)</f>
        <v>1.339814363800716E-7</v>
      </c>
      <c r="AO362" s="30"/>
      <c r="AP362" s="30"/>
      <c r="AQ362" s="30"/>
    </row>
    <row r="363" spans="1:69" x14ac:dyDescent="0.35">
      <c r="A363" t="str">
        <v>ISIC 16</v>
      </c>
      <c r="C363" s="19">
        <v>117887.5</v>
      </c>
      <c r="D363" t="str">
        <v>ISIC 16</v>
      </c>
      <c r="E363" s="30" cm="1">
        <f t="array" ref="E363">SUMPRODUCT($F283:$BQ283,$F$347:$BQ$347*($F$348:$BQ$348=E$356))/SUMIFS($F$347:$BQ$347, $F$348:$BQ$348, E$356)</f>
        <v>7.1624060673843729E-3</v>
      </c>
      <c r="F363" s="30" cm="1">
        <f t="array" ref="F363">SUMPRODUCT($F283:$BQ283,$F$347:$BQ$347*($F$348:$BQ$348=F$356))/SUMIFS($F$347:$BQ$347, $F$348:$BQ$348, F$356)</f>
        <v>6.6297622045685132E-3</v>
      </c>
      <c r="G363" s="30" cm="1">
        <f t="array" ref="G363">SUMPRODUCT($F283:$BQ283,$F$347:$BQ$347*($F$348:$BQ$348=G$356))/SUMIFS($F$347:$BQ$347, $F$348:$BQ$348, G$356)</f>
        <v>7.5969264693189443E-3</v>
      </c>
      <c r="H363" s="30" cm="1">
        <f t="array" ref="H363">SUMPRODUCT($F283:$BQ283,$F$347:$BQ$347*($F$348:$BQ$348=H$356))/SUMIFS($F$347:$BQ$347, $F$348:$BQ$348, H$356)</f>
        <v>4.5632342939179527E-3</v>
      </c>
      <c r="I363" s="30" cm="1">
        <f t="array" ref="I363">SUMPRODUCT($F283:$BQ283,$F$347:$BQ$347*($F$348:$BQ$348=I$356))/SUMIFS($F$347:$BQ$347, $F$348:$BQ$348, I$356)</f>
        <v>1.2953661072602405</v>
      </c>
      <c r="J363" s="30" cm="1">
        <f t="array" ref="J363">SUMPRODUCT($F283:$BQ283,$F$347:$BQ$347*($F$348:$BQ$348=J$356))/SUMIFS($F$347:$BQ$347, $F$348:$BQ$348, J$356)</f>
        <v>2.8972131881282684E-2</v>
      </c>
      <c r="K363" s="30" cm="1">
        <f t="array" ref="K363">SUMPRODUCT($F283:$BQ283,$F$347:$BQ$347*($F$348:$BQ$348=K$356))/SUMIFS($F$347:$BQ$347, $F$348:$BQ$348, K$356)</f>
        <v>5.6322271746147212E-3</v>
      </c>
      <c r="L363" s="30" cm="1">
        <f t="array" ref="L363">SUMPRODUCT($F283:$BQ283,$F$347:$BQ$347*($F$348:$BQ$348=L$356))/SUMIFS($F$347:$BQ$347, $F$348:$BQ$348, L$356)</f>
        <v>6.1789910999614029E-3</v>
      </c>
      <c r="M363" s="30" cm="1">
        <f t="array" ref="M363">SUMPRODUCT($F283:$BQ283,$F$347:$BQ$347*($F$348:$BQ$348=M$356))/SUMIFS($F$347:$BQ$347, $F$348:$BQ$348, M$356)</f>
        <v>3.8788764588316995E-3</v>
      </c>
      <c r="N363" s="30" cm="1">
        <f t="array" ref="N363">SUMPRODUCT($F283:$BQ283,$F$347:$BQ$347*($F$348:$BQ$348=N$356))/SUMIFS($F$347:$BQ$347, $F$348:$BQ$348, N$356)</f>
        <v>6.6262373386519902E-3</v>
      </c>
      <c r="O363" s="30" cm="1">
        <f t="array" ref="O363">SUMPRODUCT($F283:$BQ283,$F$347:$BQ$347*($F$348:$BQ$348=O$356))/SUMIFS($F$347:$BQ$347, $F$348:$BQ$348, O$356)</f>
        <v>1.2253099219727259E-2</v>
      </c>
      <c r="P363" s="30" cm="1">
        <f t="array" ref="P363">SUMPRODUCT($F283:$BQ283,$F$347:$BQ$347*($F$348:$BQ$348=P$356))/SUMIFS($F$347:$BQ$347, $F$348:$BQ$348, P$356)</f>
        <v>7.9092754896261681E-3</v>
      </c>
      <c r="Q363" s="30" cm="1">
        <f t="array" ref="Q363">SUMPRODUCT($F283:$BQ283,$F$347:$BQ$347*($F$348:$BQ$348=Q$356))/SUMIFS($F$347:$BQ$347, $F$348:$BQ$348, Q$356)</f>
        <v>8.0276420550783045E-3</v>
      </c>
      <c r="R363" s="30" cm="1">
        <f t="array" ref="R363">SUMPRODUCT($F283:$BQ283,$F$347:$BQ$347*($F$348:$BQ$348=R$356))/SUMIFS($F$347:$BQ$347, $F$348:$BQ$348, R$356)</f>
        <v>4.3835078633608958E-3</v>
      </c>
      <c r="S363" s="30" cm="1">
        <f t="array" ref="S363">SUMPRODUCT($F283:$BQ283,$F$347:$BQ$347*($F$348:$BQ$348=S$356))/SUMIFS($F$347:$BQ$347, $F$348:$BQ$348, S$356)</f>
        <v>6.2990181204373528E-3</v>
      </c>
      <c r="T363" s="30" cm="1">
        <f t="array" ref="T363">SUMPRODUCT($F283:$BQ283,$F$347:$BQ$347*($F$348:$BQ$348=T$356))/SUMIFS($F$347:$BQ$347, $F$348:$BQ$348, T$356)</f>
        <v>6.0006015707479952E-3</v>
      </c>
      <c r="U363" s="30" cm="1">
        <f t="array" ref="U363">SUMPRODUCT($F283:$BQ283,$F$347:$BQ$347*($F$348:$BQ$348=U$356))/SUMIFS($F$347:$BQ$347, $F$348:$BQ$348, U$356)</f>
        <v>7.1918462962582488E-3</v>
      </c>
      <c r="V363" s="30" cm="1">
        <f t="array" ref="V363">SUMPRODUCT($F283:$BQ283,$F$347:$BQ$347*($F$348:$BQ$348=V$356))/SUMIFS($F$347:$BQ$347, $F$348:$BQ$348, V$356)</f>
        <v>1.2025633906747202E-2</v>
      </c>
      <c r="W363" s="30" cm="1">
        <f t="array" ref="W363">SUMPRODUCT($F283:$BQ283,$F$347:$BQ$347*($F$348:$BQ$348=W$356))/SUMIFS($F$347:$BQ$347, $F$348:$BQ$348, W$356)</f>
        <v>5.5881411310160375E-2</v>
      </c>
      <c r="X363" s="30" cm="1">
        <f t="array" ref="X363">SUMPRODUCT($F283:$BQ283,$F$347:$BQ$347*($F$348:$BQ$348=X$356))/SUMIFS($F$347:$BQ$347, $F$348:$BQ$348, X$356)</f>
        <v>8.5517169589807429E-3</v>
      </c>
      <c r="Y363" s="30" cm="1">
        <f t="array" ref="Y363">SUMPRODUCT($F283:$BQ283,$F$347:$BQ$347*($F$348:$BQ$348=Y$356))/SUMIFS($F$347:$BQ$347, $F$348:$BQ$348, Y$356)</f>
        <v>5.1778477835994312E-3</v>
      </c>
      <c r="Z363" s="30" cm="1">
        <f t="array" ref="Z363">SUMPRODUCT($F283:$BQ283,$F$347:$BQ$347*($F$348:$BQ$348=Z$356))/SUMIFS($F$347:$BQ$347, $F$348:$BQ$348, Z$356)</f>
        <v>3.0980893247013083E-2</v>
      </c>
      <c r="AA363" s="30" cm="1">
        <f t="array" ref="AA363">SUMPRODUCT($F283:$BQ283,$F$347:$BQ$347*($F$348:$BQ$348=AA$356))/SUMIFS($F$347:$BQ$347, $F$348:$BQ$348, AA$356)</f>
        <v>3.2084102234754318E-3</v>
      </c>
      <c r="AB363" s="30" cm="1">
        <f t="array" ref="AB363">SUMPRODUCT($F283:$BQ283,$F$347:$BQ$347*($F$348:$BQ$348=AB$356))/SUMIFS($F$347:$BQ$347, $F$348:$BQ$348, AB$356)</f>
        <v>3.2375211023341656E-3</v>
      </c>
      <c r="AC363" s="30" cm="1">
        <f t="array" ref="AC363">SUMPRODUCT($F283:$BQ283,$F$347:$BQ$347*($F$348:$BQ$348=AC$356))/SUMIFS($F$347:$BQ$347, $F$348:$BQ$348, AC$356)</f>
        <v>4.0015871881218298E-3</v>
      </c>
      <c r="AD363" s="30" cm="1">
        <f t="array" ref="AD363">SUMPRODUCT($F283:$BQ283,$F$347:$BQ$347*($F$348:$BQ$348=AD$356))/SUMIFS($F$347:$BQ$347, $F$348:$BQ$348, AD$356)</f>
        <v>5.2367964304284448E-3</v>
      </c>
      <c r="AE363" s="30" cm="1">
        <f t="array" ref="AE363">SUMPRODUCT($F283:$BQ283,$F$347:$BQ$347*($F$348:$BQ$348=AE$356))/SUMIFS($F$347:$BQ$347, $F$348:$BQ$348, AE$356)</f>
        <v>3.1849633795775524E-3</v>
      </c>
      <c r="AF363" s="30" cm="1">
        <f t="array" ref="AF363">SUMPRODUCT($F283:$BQ283,$F$347:$BQ$347*($F$348:$BQ$348=AF$356))/SUMIFS($F$347:$BQ$347, $F$348:$BQ$348, AF$356)</f>
        <v>1.709424802422568E-3</v>
      </c>
      <c r="AG363" s="30" cm="1">
        <f t="array" ref="AG363">SUMPRODUCT($F283:$BQ283,$F$347:$BQ$347*($F$348:$BQ$348=AG$356))/SUMIFS($F$347:$BQ$347, $F$348:$BQ$348, AG$356)</f>
        <v>1.4465451303474111E-3</v>
      </c>
      <c r="AH363" s="30" cm="1">
        <f t="array" ref="AH363">SUMPRODUCT($F283:$BQ283,$F$347:$BQ$347*($F$348:$BQ$348=AH$356))/SUMIFS($F$347:$BQ$347, $F$348:$BQ$348, AH$356)</f>
        <v>3.6283452595618419E-3</v>
      </c>
      <c r="AI363" s="30" cm="1">
        <f t="array" ref="AI363">SUMPRODUCT($F283:$BQ283,$F$347:$BQ$347*($F$348:$BQ$348=AI$356))/SUMIFS($F$347:$BQ$347, $F$348:$BQ$348, AI$356)</f>
        <v>3.125170405770089E-3</v>
      </c>
      <c r="AJ363" s="30" cm="1">
        <f t="array" ref="AJ363">SUMPRODUCT($F283:$BQ283,$F$347:$BQ$347*($F$348:$BQ$348=AJ$356))/SUMIFS($F$347:$BQ$347, $F$348:$BQ$348, AJ$356)</f>
        <v>2.1689175254463412E-3</v>
      </c>
      <c r="AK363" s="30" cm="1">
        <f t="array" ref="AK363">SUMPRODUCT($F283:$BQ283,$F$347:$BQ$347*($F$348:$BQ$348=AK$356))/SUMIFS($F$347:$BQ$347, $F$348:$BQ$348, AK$356)</f>
        <v>1.5978252484670869E-3</v>
      </c>
      <c r="AL363" s="30" cm="1">
        <f t="array" ref="AL363">SUMPRODUCT($F283:$BQ283,$F$347:$BQ$347*($F$348:$BQ$348=AL$356))/SUMIFS($F$347:$BQ$347, $F$348:$BQ$348, AL$356)</f>
        <v>3.0077596336638033E-3</v>
      </c>
      <c r="AM363" s="30" cm="1">
        <f t="array" ref="AM363">SUMPRODUCT($F283:$BQ283,$F$347:$BQ$347*($F$348:$BQ$348=AM$356))/SUMIFS($F$347:$BQ$347, $F$348:$BQ$348, AM$356)</f>
        <v>6.1553733010744436E-3</v>
      </c>
      <c r="AN363" s="30" cm="1">
        <f t="array" ref="AN363">SUMPRODUCT($F283:$BQ283,$F$347:$BQ$347*($F$348:$BQ$348=AN$356))/SUMIFS($F$347:$BQ$347, $F$348:$BQ$348, AN$356)</f>
        <v>1.2935667100658519E-7</v>
      </c>
      <c r="AO363" s="30"/>
      <c r="AP363" s="30"/>
      <c r="AQ363" s="30"/>
    </row>
    <row r="364" spans="1:69" x14ac:dyDescent="0.35">
      <c r="A364" t="str">
        <v>ISIC 17</v>
      </c>
      <c r="C364" s="19">
        <v>158082.48000000001</v>
      </c>
      <c r="D364" t="str">
        <v>ISIC 17T18</v>
      </c>
      <c r="E364" s="30" cm="1">
        <f t="array" ref="E364">SUMPRODUCT($F284:$BQ284,$F$347:$BQ$347*($F$348:$BQ$348=E$356))/SUMIFS($F$347:$BQ$347, $F$348:$BQ$348, E$356)</f>
        <v>8.9848944802555473E-3</v>
      </c>
      <c r="F364" s="30" cm="1">
        <f t="array" ref="F364">SUMPRODUCT($F284:$BQ284,$F$347:$BQ$347*($F$348:$BQ$348=F$356))/SUMIFS($F$347:$BQ$347, $F$348:$BQ$348, F$356)</f>
        <v>7.0658134904744247E-3</v>
      </c>
      <c r="G364" s="30" cm="1">
        <f t="array" ref="G364">SUMPRODUCT($F284:$BQ284,$F$347:$BQ$347*($F$348:$BQ$348=G$356))/SUMIFS($F$347:$BQ$347, $F$348:$BQ$348, G$356)</f>
        <v>2.9463151859241865E-2</v>
      </c>
      <c r="H364" s="30" cm="1">
        <f t="array" ref="H364">SUMPRODUCT($F284:$BQ284,$F$347:$BQ$347*($F$348:$BQ$348=H$356))/SUMIFS($F$347:$BQ$347, $F$348:$BQ$348, H$356)</f>
        <v>1.5909159167283971E-2</v>
      </c>
      <c r="I364" s="30" cm="1">
        <f t="array" ref="I364">SUMPRODUCT($F284:$BQ284,$F$347:$BQ$347*($F$348:$BQ$348=I$356))/SUMIFS($F$347:$BQ$347, $F$348:$BQ$348, I$356)</f>
        <v>2.1090202484205751E-2</v>
      </c>
      <c r="J364" s="30" cm="1">
        <f t="array" ref="J364">SUMPRODUCT($F284:$BQ284,$F$347:$BQ$347*($F$348:$BQ$348=J$356))/SUMIFS($F$347:$BQ$347, $F$348:$BQ$348, J$356)</f>
        <v>0.99573644094330027</v>
      </c>
      <c r="K364" s="30" cm="1">
        <f t="array" ref="K364">SUMPRODUCT($F284:$BQ284,$F$347:$BQ$347*($F$348:$BQ$348=K$356))/SUMIFS($F$347:$BQ$347, $F$348:$BQ$348, K$356)</f>
        <v>8.9235322559248677E-3</v>
      </c>
      <c r="L364" s="30" cm="1">
        <f t="array" ref="L364">SUMPRODUCT($F284:$BQ284,$F$347:$BQ$347*($F$348:$BQ$348=L$356))/SUMIFS($F$347:$BQ$347, $F$348:$BQ$348, L$356)</f>
        <v>2.1531074121440067E-2</v>
      </c>
      <c r="M364" s="30" cm="1">
        <f t="array" ref="M364">SUMPRODUCT($F284:$BQ284,$F$347:$BQ$347*($F$348:$BQ$348=M$356))/SUMIFS($F$347:$BQ$347, $F$348:$BQ$348, M$356)</f>
        <v>1.73252661879084E-2</v>
      </c>
      <c r="N364" s="30" cm="1">
        <f t="array" ref="N364">SUMPRODUCT($F284:$BQ284,$F$347:$BQ$347*($F$348:$BQ$348=N$356))/SUMIFS($F$347:$BQ$347, $F$348:$BQ$348, N$356)</f>
        <v>2.3068496207675857E-2</v>
      </c>
      <c r="O364" s="30" cm="1">
        <f t="array" ref="O364">SUMPRODUCT($F284:$BQ284,$F$347:$BQ$347*($F$348:$BQ$348=O$356))/SUMIFS($F$347:$BQ$347, $F$348:$BQ$348, O$356)</f>
        <v>1.7103268666870661E-2</v>
      </c>
      <c r="P364" s="30" cm="1">
        <f t="array" ref="P364">SUMPRODUCT($F284:$BQ284,$F$347:$BQ$347*($F$348:$BQ$348=P$356))/SUMIFS($F$347:$BQ$347, $F$348:$BQ$348, P$356)</f>
        <v>1.0584857803607604E-2</v>
      </c>
      <c r="Q364" s="30" cm="1">
        <f t="array" ref="Q364">SUMPRODUCT($F284:$BQ284,$F$347:$BQ$347*($F$348:$BQ$348=Q$356))/SUMIFS($F$347:$BQ$347, $F$348:$BQ$348, Q$356)</f>
        <v>9.8301286969876694E-3</v>
      </c>
      <c r="R364" s="30" cm="1">
        <f t="array" ref="R364">SUMPRODUCT($F284:$BQ284,$F$347:$BQ$347*($F$348:$BQ$348=R$356))/SUMIFS($F$347:$BQ$347, $F$348:$BQ$348, R$356)</f>
        <v>9.4371700847886257E-3</v>
      </c>
      <c r="S364" s="30" cm="1">
        <f t="array" ref="S364">SUMPRODUCT($F284:$BQ284,$F$347:$BQ$347*($F$348:$BQ$348=S$356))/SUMIFS($F$347:$BQ$347, $F$348:$BQ$348, S$356)</f>
        <v>1.4846334937436043E-2</v>
      </c>
      <c r="T364" s="30" cm="1">
        <f t="array" ref="T364">SUMPRODUCT($F284:$BQ284,$F$347:$BQ$347*($F$348:$BQ$348=T$356))/SUMIFS($F$347:$BQ$347, $F$348:$BQ$348, T$356)</f>
        <v>9.7467065718249233E-3</v>
      </c>
      <c r="U364" s="30" cm="1">
        <f t="array" ref="U364">SUMPRODUCT($F284:$BQ284,$F$347:$BQ$347*($F$348:$BQ$348=U$356))/SUMIFS($F$347:$BQ$347, $F$348:$BQ$348, U$356)</f>
        <v>9.5822811411949965E-3</v>
      </c>
      <c r="V364" s="30" cm="1">
        <f t="array" ref="V364">SUMPRODUCT($F284:$BQ284,$F$347:$BQ$347*($F$348:$BQ$348=V$356))/SUMIFS($F$347:$BQ$347, $F$348:$BQ$348, V$356)</f>
        <v>9.0362143051086058E-3</v>
      </c>
      <c r="W364" s="30" cm="1">
        <f t="array" ref="W364">SUMPRODUCT($F284:$BQ284,$F$347:$BQ$347*($F$348:$BQ$348=W$356))/SUMIFS($F$347:$BQ$347, $F$348:$BQ$348, W$356)</f>
        <v>1.4827500533503296E-2</v>
      </c>
      <c r="X364" s="30" cm="1">
        <f t="array" ref="X364">SUMPRODUCT($F284:$BQ284,$F$347:$BQ$347*($F$348:$BQ$348=X$356))/SUMIFS($F$347:$BQ$347, $F$348:$BQ$348, X$356)</f>
        <v>6.2042324485857819E-3</v>
      </c>
      <c r="Y364" s="30" cm="1">
        <f t="array" ref="Y364">SUMPRODUCT($F284:$BQ284,$F$347:$BQ$347*($F$348:$BQ$348=Y$356))/SUMIFS($F$347:$BQ$347, $F$348:$BQ$348, Y$356)</f>
        <v>1.342004383766595E-2</v>
      </c>
      <c r="Z364" s="30" cm="1">
        <f t="array" ref="Z364">SUMPRODUCT($F284:$BQ284,$F$347:$BQ$347*($F$348:$BQ$348=Z$356))/SUMIFS($F$347:$BQ$347, $F$348:$BQ$348, Z$356)</f>
        <v>7.907346968984862E-3</v>
      </c>
      <c r="AA364" s="30" cm="1">
        <f t="array" ref="AA364">SUMPRODUCT($F284:$BQ284,$F$347:$BQ$347*($F$348:$BQ$348=AA$356))/SUMIFS($F$347:$BQ$347, $F$348:$BQ$348, AA$356)</f>
        <v>8.4627328394470489E-3</v>
      </c>
      <c r="AB364" s="30" cm="1">
        <f t="array" ref="AB364">SUMPRODUCT($F284:$BQ284,$F$347:$BQ$347*($F$348:$BQ$348=AB$356))/SUMIFS($F$347:$BQ$347, $F$348:$BQ$348, AB$356)</f>
        <v>6.3777430165500365E-3</v>
      </c>
      <c r="AC364" s="30" cm="1">
        <f t="array" ref="AC364">SUMPRODUCT($F284:$BQ284,$F$347:$BQ$347*($F$348:$BQ$348=AC$356))/SUMIFS($F$347:$BQ$347, $F$348:$BQ$348, AC$356)</f>
        <v>1.1009512532211437E-2</v>
      </c>
      <c r="AD364" s="30" cm="1">
        <f t="array" ref="AD364">SUMPRODUCT($F284:$BQ284,$F$347:$BQ$347*($F$348:$BQ$348=AD$356))/SUMIFS($F$347:$BQ$347, $F$348:$BQ$348, AD$356)</f>
        <v>4.2772704657847736E-2</v>
      </c>
      <c r="AE364" s="30" cm="1">
        <f t="array" ref="AE364">SUMPRODUCT($F284:$BQ284,$F$347:$BQ$347*($F$348:$BQ$348=AE$356))/SUMIFS($F$347:$BQ$347, $F$348:$BQ$348, AE$356)</f>
        <v>7.8567271831440008E-3</v>
      </c>
      <c r="AF364" s="30" cm="1">
        <f t="array" ref="AF364">SUMPRODUCT($F284:$BQ284,$F$347:$BQ$347*($F$348:$BQ$348=AF$356))/SUMIFS($F$347:$BQ$347, $F$348:$BQ$348, AF$356)</f>
        <v>6.4242204041274273E-3</v>
      </c>
      <c r="AG364" s="30" cm="1">
        <f t="array" ref="AG364">SUMPRODUCT($F284:$BQ284,$F$347:$BQ$347*($F$348:$BQ$348=AG$356))/SUMIFS($F$347:$BQ$347, $F$348:$BQ$348, AG$356)</f>
        <v>7.5947625174051245E-3</v>
      </c>
      <c r="AH364" s="30" cm="1">
        <f t="array" ref="AH364">SUMPRODUCT($F284:$BQ284,$F$347:$BQ$347*($F$348:$BQ$348=AH$356))/SUMIFS($F$347:$BQ$347, $F$348:$BQ$348, AH$356)</f>
        <v>2.4539563372089411E-3</v>
      </c>
      <c r="AI364" s="30" cm="1">
        <f t="array" ref="AI364">SUMPRODUCT($F284:$BQ284,$F$347:$BQ$347*($F$348:$BQ$348=AI$356))/SUMIFS($F$347:$BQ$347, $F$348:$BQ$348, AI$356)</f>
        <v>1.2305620192042739E-2</v>
      </c>
      <c r="AJ364" s="30" cm="1">
        <f t="array" ref="AJ364">SUMPRODUCT($F284:$BQ284,$F$347:$BQ$347*($F$348:$BQ$348=AJ$356))/SUMIFS($F$347:$BQ$347, $F$348:$BQ$348, AJ$356)</f>
        <v>5.2965284609267256E-3</v>
      </c>
      <c r="AK364" s="30" cm="1">
        <f t="array" ref="AK364">SUMPRODUCT($F284:$BQ284,$F$347:$BQ$347*($F$348:$BQ$348=AK$356))/SUMIFS($F$347:$BQ$347, $F$348:$BQ$348, AK$356)</f>
        <v>4.5884770562501917E-3</v>
      </c>
      <c r="AL364" s="30" cm="1">
        <f t="array" ref="AL364">SUMPRODUCT($F284:$BQ284,$F$347:$BQ$347*($F$348:$BQ$348=AL$356))/SUMIFS($F$347:$BQ$347, $F$348:$BQ$348, AL$356)</f>
        <v>5.5816547291924288E-3</v>
      </c>
      <c r="AM364" s="30" cm="1">
        <f t="array" ref="AM364">SUMPRODUCT($F284:$BQ284,$F$347:$BQ$347*($F$348:$BQ$348=AM$356))/SUMIFS($F$347:$BQ$347, $F$348:$BQ$348, AM$356)</f>
        <v>8.3248939771567495E-3</v>
      </c>
      <c r="AN364" s="30" cm="1">
        <f t="array" ref="AN364">SUMPRODUCT($F284:$BQ284,$F$347:$BQ$347*($F$348:$BQ$348=AN$356))/SUMIFS($F$347:$BQ$347, $F$348:$BQ$348, AN$356)</f>
        <v>3.0881078137150039E-7</v>
      </c>
      <c r="AO364" s="30"/>
      <c r="AP364" s="30"/>
      <c r="AQ364" s="30"/>
    </row>
    <row r="365" spans="1:69" x14ac:dyDescent="0.35">
      <c r="A365" t="str">
        <v>ISIC 18</v>
      </c>
      <c r="C365" s="19">
        <v>72307.460000000006</v>
      </c>
      <c r="D365" t="str">
        <v>ISIC 17T18</v>
      </c>
      <c r="E365" s="30" cm="1">
        <f t="array" ref="E365">SUMPRODUCT($F285:$BQ285,$F$347:$BQ$347*($F$348:$BQ$348=E$356))/SUMIFS($F$347:$BQ$347, $F$348:$BQ$348, E$356)</f>
        <v>2.9344263480535872E-3</v>
      </c>
      <c r="F365" s="30" cm="1">
        <f t="array" ref="F365">SUMPRODUCT($F285:$BQ285,$F$347:$BQ$347*($F$348:$BQ$348=F$356))/SUMIFS($F$347:$BQ$347, $F$348:$BQ$348, F$356)</f>
        <v>3.2426679662023849E-3</v>
      </c>
      <c r="G365" s="30" cm="1">
        <f t="array" ref="G365">SUMPRODUCT($F285:$BQ285,$F$347:$BQ$347*($F$348:$BQ$348=G$356))/SUMIFS($F$347:$BQ$347, $F$348:$BQ$348, G$356)</f>
        <v>5.3636525492918681E-3</v>
      </c>
      <c r="H365" s="30" cm="1">
        <f t="array" ref="H365">SUMPRODUCT($F285:$BQ285,$F$347:$BQ$347*($F$348:$BQ$348=H$356))/SUMIFS($F$347:$BQ$347, $F$348:$BQ$348, H$356)</f>
        <v>5.4591893774525524E-3</v>
      </c>
      <c r="I365" s="30" cm="1">
        <f t="array" ref="I365">SUMPRODUCT($F285:$BQ285,$F$347:$BQ$347*($F$348:$BQ$348=I$356))/SUMIFS($F$347:$BQ$347, $F$348:$BQ$348, I$356)</f>
        <v>4.2305588489097877E-3</v>
      </c>
      <c r="J365" s="30" cm="1">
        <f t="array" ref="J365">SUMPRODUCT($F285:$BQ285,$F$347:$BQ$347*($F$348:$BQ$348=J$356))/SUMIFS($F$347:$BQ$347, $F$348:$BQ$348, J$356)</f>
        <v>0.35102272793075734</v>
      </c>
      <c r="K365" s="30" cm="1">
        <f t="array" ref="K365">SUMPRODUCT($F285:$BQ285,$F$347:$BQ$347*($F$348:$BQ$348=K$356))/SUMIFS($F$347:$BQ$347, $F$348:$BQ$348, K$356)</f>
        <v>4.2473538495521402E-3</v>
      </c>
      <c r="L365" s="30" cm="1">
        <f t="array" ref="L365">SUMPRODUCT($F285:$BQ285,$F$347:$BQ$347*($F$348:$BQ$348=L$356))/SUMIFS($F$347:$BQ$347, $F$348:$BQ$348, L$356)</f>
        <v>6.1967775087800941E-3</v>
      </c>
      <c r="M365" s="30" cm="1">
        <f t="array" ref="M365">SUMPRODUCT($F285:$BQ285,$F$347:$BQ$347*($F$348:$BQ$348=M$356))/SUMIFS($F$347:$BQ$347, $F$348:$BQ$348, M$356)</f>
        <v>7.0421340976365293E-3</v>
      </c>
      <c r="N365" s="30" cm="1">
        <f t="array" ref="N365">SUMPRODUCT($F285:$BQ285,$F$347:$BQ$347*($F$348:$BQ$348=N$356))/SUMIFS($F$347:$BQ$347, $F$348:$BQ$348, N$356)</f>
        <v>5.5182431419600114E-3</v>
      </c>
      <c r="O365" s="30" cm="1">
        <f t="array" ref="O365">SUMPRODUCT($F285:$BQ285,$F$347:$BQ$347*($F$348:$BQ$348=O$356))/SUMIFS($F$347:$BQ$347, $F$348:$BQ$348, O$356)</f>
        <v>4.533471877455549E-3</v>
      </c>
      <c r="P365" s="30" cm="1">
        <f t="array" ref="P365">SUMPRODUCT($F285:$BQ285,$F$347:$BQ$347*($F$348:$BQ$348=P$356))/SUMIFS($F$347:$BQ$347, $F$348:$BQ$348, P$356)</f>
        <v>4.6188420027488226E-3</v>
      </c>
      <c r="Q365" s="30" cm="1">
        <f t="array" ref="Q365">SUMPRODUCT($F285:$BQ285,$F$347:$BQ$347*($F$348:$BQ$348=Q$356))/SUMIFS($F$347:$BQ$347, $F$348:$BQ$348, Q$356)</f>
        <v>4.139296971347281E-3</v>
      </c>
      <c r="R365" s="30" cm="1">
        <f t="array" ref="R365">SUMPRODUCT($F285:$BQ285,$F$347:$BQ$347*($F$348:$BQ$348=R$356))/SUMIFS($F$347:$BQ$347, $F$348:$BQ$348, R$356)</f>
        <v>4.2533080764654337E-3</v>
      </c>
      <c r="S365" s="30" cm="1">
        <f t="array" ref="S365">SUMPRODUCT($F285:$BQ285,$F$347:$BQ$347*($F$348:$BQ$348=S$356))/SUMIFS($F$347:$BQ$347, $F$348:$BQ$348, S$356)</f>
        <v>4.9153367459815502E-3</v>
      </c>
      <c r="T365" s="30" cm="1">
        <f t="array" ref="T365">SUMPRODUCT($F285:$BQ285,$F$347:$BQ$347*($F$348:$BQ$348=T$356))/SUMIFS($F$347:$BQ$347, $F$348:$BQ$348, T$356)</f>
        <v>4.4810924123115624E-3</v>
      </c>
      <c r="U365" s="30" cm="1">
        <f t="array" ref="U365">SUMPRODUCT($F285:$BQ285,$F$347:$BQ$347*($F$348:$BQ$348=U$356))/SUMIFS($F$347:$BQ$347, $F$348:$BQ$348, U$356)</f>
        <v>4.9891866994871657E-3</v>
      </c>
      <c r="V365" s="30" cm="1">
        <f t="array" ref="V365">SUMPRODUCT($F285:$BQ285,$F$347:$BQ$347*($F$348:$BQ$348=V$356))/SUMIFS($F$347:$BQ$347, $F$348:$BQ$348, V$356)</f>
        <v>4.4704028485474364E-3</v>
      </c>
      <c r="W365" s="30" cm="1">
        <f t="array" ref="W365">SUMPRODUCT($F285:$BQ285,$F$347:$BQ$347*($F$348:$BQ$348=W$356))/SUMIFS($F$347:$BQ$347, $F$348:$BQ$348, W$356)</f>
        <v>4.728900509422226E-3</v>
      </c>
      <c r="X365" s="30" cm="1">
        <f t="array" ref="X365">SUMPRODUCT($F285:$BQ285,$F$347:$BQ$347*($F$348:$BQ$348=X$356))/SUMIFS($F$347:$BQ$347, $F$348:$BQ$348, X$356)</f>
        <v>3.5288062355356108E-3</v>
      </c>
      <c r="Y365" s="30" cm="1">
        <f t="array" ref="Y365">SUMPRODUCT($F285:$BQ285,$F$347:$BQ$347*($F$348:$BQ$348=Y$356))/SUMIFS($F$347:$BQ$347, $F$348:$BQ$348, Y$356)</f>
        <v>4.5046639839667578E-3</v>
      </c>
      <c r="Z365" s="30" cm="1">
        <f t="array" ref="Z365">SUMPRODUCT($F285:$BQ285,$F$347:$BQ$347*($F$348:$BQ$348=Z$356))/SUMIFS($F$347:$BQ$347, $F$348:$BQ$348, Z$356)</f>
        <v>3.5351936857961567E-3</v>
      </c>
      <c r="AA365" s="30" cm="1">
        <f t="array" ref="AA365">SUMPRODUCT($F285:$BQ285,$F$347:$BQ$347*($F$348:$BQ$348=AA$356))/SUMIFS($F$347:$BQ$347, $F$348:$BQ$348, AA$356)</f>
        <v>6.1188614562064283E-3</v>
      </c>
      <c r="AB365" s="30" cm="1">
        <f t="array" ref="AB365">SUMPRODUCT($F285:$BQ285,$F$347:$BQ$347*($F$348:$BQ$348=AB$356))/SUMIFS($F$347:$BQ$347, $F$348:$BQ$348, AB$356)</f>
        <v>4.0319922082817459E-3</v>
      </c>
      <c r="AC365" s="30" cm="1">
        <f t="array" ref="AC365">SUMPRODUCT($F285:$BQ285,$F$347:$BQ$347*($F$348:$BQ$348=AC$356))/SUMIFS($F$347:$BQ$347, $F$348:$BQ$348, AC$356)</f>
        <v>4.1076913447637151E-3</v>
      </c>
      <c r="AD365" s="30" cm="1">
        <f t="array" ref="AD365">SUMPRODUCT($F285:$BQ285,$F$347:$BQ$347*($F$348:$BQ$348=AD$356))/SUMIFS($F$347:$BQ$347, $F$348:$BQ$348, AD$356)</f>
        <v>5.3141670867178512E-2</v>
      </c>
      <c r="AE365" s="30" cm="1">
        <f t="array" ref="AE365">SUMPRODUCT($F285:$BQ285,$F$347:$BQ$347*($F$348:$BQ$348=AE$356))/SUMIFS($F$347:$BQ$347, $F$348:$BQ$348, AE$356)</f>
        <v>9.1472919187035855E-3</v>
      </c>
      <c r="AF365" s="30" cm="1">
        <f t="array" ref="AF365">SUMPRODUCT($F285:$BQ285,$F$347:$BQ$347*($F$348:$BQ$348=AF$356))/SUMIFS($F$347:$BQ$347, $F$348:$BQ$348, AF$356)</f>
        <v>7.9592125755436564E-3</v>
      </c>
      <c r="AG365" s="30" cm="1">
        <f t="array" ref="AG365">SUMPRODUCT($F285:$BQ285,$F$347:$BQ$347*($F$348:$BQ$348=AG$356))/SUMIFS($F$347:$BQ$347, $F$348:$BQ$348, AG$356)</f>
        <v>7.5968141956266758E-3</v>
      </c>
      <c r="AH365" s="30" cm="1">
        <f t="array" ref="AH365">SUMPRODUCT($F285:$BQ285,$F$347:$BQ$347*($F$348:$BQ$348=AH$356))/SUMIFS($F$347:$BQ$347, $F$348:$BQ$348, AH$356)</f>
        <v>1.7092307732339209E-3</v>
      </c>
      <c r="AI365" s="30" cm="1">
        <f t="array" ref="AI365">SUMPRODUCT($F285:$BQ285,$F$347:$BQ$347*($F$348:$BQ$348=AI$356))/SUMIFS($F$347:$BQ$347, $F$348:$BQ$348, AI$356)</f>
        <v>1.1392829704284861E-2</v>
      </c>
      <c r="AJ365" s="30" cm="1">
        <f t="array" ref="AJ365">SUMPRODUCT($F285:$BQ285,$F$347:$BQ$347*($F$348:$BQ$348=AJ$356))/SUMIFS($F$347:$BQ$347, $F$348:$BQ$348, AJ$356)</f>
        <v>4.5803025597346367E-3</v>
      </c>
      <c r="AK365" s="30" cm="1">
        <f t="array" ref="AK365">SUMPRODUCT($F285:$BQ285,$F$347:$BQ$347*($F$348:$BQ$348=AK$356))/SUMIFS($F$347:$BQ$347, $F$348:$BQ$348, AK$356)</f>
        <v>4.1129698463071218E-3</v>
      </c>
      <c r="AL365" s="30" cm="1">
        <f t="array" ref="AL365">SUMPRODUCT($F285:$BQ285,$F$347:$BQ$347*($F$348:$BQ$348=AL$356))/SUMIFS($F$347:$BQ$347, $F$348:$BQ$348, AL$356)</f>
        <v>2.683793067956491E-3</v>
      </c>
      <c r="AM365" s="30" cm="1">
        <f t="array" ref="AM365">SUMPRODUCT($F285:$BQ285,$F$347:$BQ$347*($F$348:$BQ$348=AM$356))/SUMIFS($F$347:$BQ$347, $F$348:$BQ$348, AM$356)</f>
        <v>8.6817331065754521E-3</v>
      </c>
      <c r="AN365" s="30" cm="1">
        <f t="array" ref="AN365">SUMPRODUCT($F285:$BQ285,$F$347:$BQ$347*($F$348:$BQ$348=AN$356))/SUMIFS($F$347:$BQ$347, $F$348:$BQ$348, AN$356)</f>
        <v>9.9585492621197816E-8</v>
      </c>
      <c r="AO365" s="30"/>
      <c r="AP365" s="30"/>
      <c r="AQ365" s="30"/>
    </row>
    <row r="366" spans="1:69" x14ac:dyDescent="0.35">
      <c r="A366" t="str">
        <v>ISIC 19</v>
      </c>
      <c r="C366" s="19">
        <v>302283.93</v>
      </c>
      <c r="D366" t="str">
        <v>ISIC 19</v>
      </c>
      <c r="E366" s="30" cm="1">
        <f t="array" ref="E366">SUMPRODUCT($F286:$BQ286,$F$347:$BQ$347*($F$348:$BQ$348=E$356))/SUMIFS($F$347:$BQ$347, $F$348:$BQ$348, E$356)</f>
        <v>3.7836545003826001E-2</v>
      </c>
      <c r="F366" s="30" cm="1">
        <f t="array" ref="F366">SUMPRODUCT($F286:$BQ286,$F$347:$BQ$347*($F$348:$BQ$348=F$356))/SUMIFS($F$347:$BQ$347, $F$348:$BQ$348, F$356)</f>
        <v>2.493908139487418E-2</v>
      </c>
      <c r="G366" s="30" cm="1">
        <f t="array" ref="G366">SUMPRODUCT($F286:$BQ286,$F$347:$BQ$347*($F$348:$BQ$348=G$356))/SUMIFS($F$347:$BQ$347, $F$348:$BQ$348, G$356)</f>
        <v>2.2346199216956405E-2</v>
      </c>
      <c r="H366" s="30" cm="1">
        <f t="array" ref="H366">SUMPRODUCT($F286:$BQ286,$F$347:$BQ$347*($F$348:$BQ$348=H$356))/SUMIFS($F$347:$BQ$347, $F$348:$BQ$348, H$356)</f>
        <v>1.5321780791352744E-2</v>
      </c>
      <c r="I366" s="30" cm="1">
        <f t="array" ref="I366">SUMPRODUCT($F286:$BQ286,$F$347:$BQ$347*($F$348:$BQ$348=I$356))/SUMIFS($F$347:$BQ$347, $F$348:$BQ$348, I$356)</f>
        <v>2.0879499324561148E-2</v>
      </c>
      <c r="J366" s="30" cm="1">
        <f t="array" ref="J366">SUMPRODUCT($F286:$BQ286,$F$347:$BQ$347*($F$348:$BQ$348=J$356))/SUMIFS($F$347:$BQ$347, $F$348:$BQ$348, J$356)</f>
        <v>1.9743400409659478E-2</v>
      </c>
      <c r="K366" s="30" cm="1">
        <f t="array" ref="K366">SUMPRODUCT($F286:$BQ286,$F$347:$BQ$347*($F$348:$BQ$348=K$356))/SUMIFS($F$347:$BQ$347, $F$348:$BQ$348, K$356)</f>
        <v>1.1648656372220736</v>
      </c>
      <c r="L366" s="30" cm="1">
        <f t="array" ref="L366">SUMPRODUCT($F286:$BQ286,$F$347:$BQ$347*($F$348:$BQ$348=L$356))/SUMIFS($F$347:$BQ$347, $F$348:$BQ$348, L$356)</f>
        <v>7.6708286458547353E-2</v>
      </c>
      <c r="M366" s="30" cm="1">
        <f t="array" ref="M366">SUMPRODUCT($F286:$BQ286,$F$347:$BQ$347*($F$348:$BQ$348=M$356))/SUMIFS($F$347:$BQ$347, $F$348:$BQ$348, M$356)</f>
        <v>1.2965613606576828E-2</v>
      </c>
      <c r="N366" s="30" cm="1">
        <f t="array" ref="N366">SUMPRODUCT($F286:$BQ286,$F$347:$BQ$347*($F$348:$BQ$348=N$356))/SUMIFS($F$347:$BQ$347, $F$348:$BQ$348, N$356)</f>
        <v>2.7912543280257832E-2</v>
      </c>
      <c r="O366" s="30" cm="1">
        <f t="array" ref="O366">SUMPRODUCT($F286:$BQ286,$F$347:$BQ$347*($F$348:$BQ$348=O$356))/SUMIFS($F$347:$BQ$347, $F$348:$BQ$348, O$356)</f>
        <v>3.213678364192419E-2</v>
      </c>
      <c r="P366" s="30" cm="1">
        <f t="array" ref="P366">SUMPRODUCT($F286:$BQ286,$F$347:$BQ$347*($F$348:$BQ$348=P$356))/SUMIFS($F$347:$BQ$347, $F$348:$BQ$348, P$356)</f>
        <v>3.7802973102014907E-2</v>
      </c>
      <c r="Q366" s="30" cm="1">
        <f t="array" ref="Q366">SUMPRODUCT($F286:$BQ286,$F$347:$BQ$347*($F$348:$BQ$348=Q$356))/SUMIFS($F$347:$BQ$347, $F$348:$BQ$348, Q$356)</f>
        <v>1.5836651265043408E-2</v>
      </c>
      <c r="R366" s="30" cm="1">
        <f t="array" ref="R366">SUMPRODUCT($F286:$BQ286,$F$347:$BQ$347*($F$348:$BQ$348=R$356))/SUMIFS($F$347:$BQ$347, $F$348:$BQ$348, R$356)</f>
        <v>9.0519537539157056E-3</v>
      </c>
      <c r="S366" s="30" cm="1">
        <f t="array" ref="S366">SUMPRODUCT($F286:$BQ286,$F$347:$BQ$347*($F$348:$BQ$348=S$356))/SUMIFS($F$347:$BQ$347, $F$348:$BQ$348, S$356)</f>
        <v>1.5147456996126539E-2</v>
      </c>
      <c r="T366" s="30" cm="1">
        <f t="array" ref="T366">SUMPRODUCT($F286:$BQ286,$F$347:$BQ$347*($F$348:$BQ$348=T$356))/SUMIFS($F$347:$BQ$347, $F$348:$BQ$348, T$356)</f>
        <v>1.3228147161772992E-2</v>
      </c>
      <c r="U366" s="30" cm="1">
        <f t="array" ref="U366">SUMPRODUCT($F286:$BQ286,$F$347:$BQ$347*($F$348:$BQ$348=U$356))/SUMIFS($F$347:$BQ$347, $F$348:$BQ$348, U$356)</f>
        <v>1.4181118656101329E-2</v>
      </c>
      <c r="V366" s="30" cm="1">
        <f t="array" ref="V366">SUMPRODUCT($F286:$BQ286,$F$347:$BQ$347*($F$348:$BQ$348=V$356))/SUMIFS($F$347:$BQ$347, $F$348:$BQ$348, V$356)</f>
        <v>1.2115286461967642E-2</v>
      </c>
      <c r="W366" s="30" cm="1">
        <f t="array" ref="W366">SUMPRODUCT($F286:$BQ286,$F$347:$BQ$347*($F$348:$BQ$348=W$356))/SUMIFS($F$347:$BQ$347, $F$348:$BQ$348, W$356)</f>
        <v>1.408391997246862E-2</v>
      </c>
      <c r="X366" s="30" cm="1">
        <f t="array" ref="X366">SUMPRODUCT($F286:$BQ286,$F$347:$BQ$347*($F$348:$BQ$348=X$356))/SUMIFS($F$347:$BQ$347, $F$348:$BQ$348, X$356)</f>
        <v>3.5971370872280264E-2</v>
      </c>
      <c r="Y366" s="30" cm="1">
        <f t="array" ref="Y366">SUMPRODUCT($F286:$BQ286,$F$347:$BQ$347*($F$348:$BQ$348=Y$356))/SUMIFS($F$347:$BQ$347, $F$348:$BQ$348, Y$356)</f>
        <v>1.6879972498815121E-2</v>
      </c>
      <c r="Z366" s="30" cm="1">
        <f t="array" ref="Z366">SUMPRODUCT($F286:$BQ286,$F$347:$BQ$347*($F$348:$BQ$348=Z$356))/SUMIFS($F$347:$BQ$347, $F$348:$BQ$348, Z$356)</f>
        <v>1.863650901934321E-2</v>
      </c>
      <c r="AA366" s="30" cm="1">
        <f t="array" ref="AA366">SUMPRODUCT($F286:$BQ286,$F$347:$BQ$347*($F$348:$BQ$348=AA$356))/SUMIFS($F$347:$BQ$347, $F$348:$BQ$348, AA$356)</f>
        <v>1.346780323271334E-2</v>
      </c>
      <c r="AB366" s="30" cm="1">
        <f t="array" ref="AB366">SUMPRODUCT($F286:$BQ286,$F$347:$BQ$347*($F$348:$BQ$348=AB$356))/SUMIFS($F$347:$BQ$347, $F$348:$BQ$348, AB$356)</f>
        <v>6.1926969783092568E-2</v>
      </c>
      <c r="AC366" s="30" cm="1">
        <f t="array" ref="AC366">SUMPRODUCT($F286:$BQ286,$F$347:$BQ$347*($F$348:$BQ$348=AC$356))/SUMIFS($F$347:$BQ$347, $F$348:$BQ$348, AC$356)</f>
        <v>1.055999183806158E-2</v>
      </c>
      <c r="AD366" s="30" cm="1">
        <f t="array" ref="AD366">SUMPRODUCT($F286:$BQ286,$F$347:$BQ$347*($F$348:$BQ$348=AD$356))/SUMIFS($F$347:$BQ$347, $F$348:$BQ$348, AD$356)</f>
        <v>8.9647953588165349E-3</v>
      </c>
      <c r="AE366" s="30" cm="1">
        <f t="array" ref="AE366">SUMPRODUCT($F286:$BQ286,$F$347:$BQ$347*($F$348:$BQ$348=AE$356))/SUMIFS($F$347:$BQ$347, $F$348:$BQ$348, AE$356)</f>
        <v>6.8480721735447829E-3</v>
      </c>
      <c r="AF366" s="30" cm="1">
        <f t="array" ref="AF366">SUMPRODUCT($F286:$BQ286,$F$347:$BQ$347*($F$348:$BQ$348=AF$356))/SUMIFS($F$347:$BQ$347, $F$348:$BQ$348, AF$356)</f>
        <v>5.5153432225053091E-3</v>
      </c>
      <c r="AG366" s="30" cm="1">
        <f t="array" ref="AG366">SUMPRODUCT($F286:$BQ286,$F$347:$BQ$347*($F$348:$BQ$348=AG$356))/SUMIFS($F$347:$BQ$347, $F$348:$BQ$348, AG$356)</f>
        <v>5.0325125649168133E-3</v>
      </c>
      <c r="AH366" s="30" cm="1">
        <f t="array" ref="AH366">SUMPRODUCT($F286:$BQ286,$F$347:$BQ$347*($F$348:$BQ$348=AH$356))/SUMIFS($F$347:$BQ$347, $F$348:$BQ$348, AH$356)</f>
        <v>2.9348975516076447E-3</v>
      </c>
      <c r="AI366" s="30" cm="1">
        <f t="array" ref="AI366">SUMPRODUCT($F286:$BQ286,$F$347:$BQ$347*($F$348:$BQ$348=AI$356))/SUMIFS($F$347:$BQ$347, $F$348:$BQ$348, AI$356)</f>
        <v>8.3848891434239771E-3</v>
      </c>
      <c r="AJ366" s="30" cm="1">
        <f t="array" ref="AJ366">SUMPRODUCT($F286:$BQ286,$F$347:$BQ$347*($F$348:$BQ$348=AJ$356))/SUMIFS($F$347:$BQ$347, $F$348:$BQ$348, AJ$356)</f>
        <v>7.6264367329791066E-3</v>
      </c>
      <c r="AK366" s="30" cm="1">
        <f t="array" ref="AK366">SUMPRODUCT($F286:$BQ286,$F$347:$BQ$347*($F$348:$BQ$348=AK$356))/SUMIFS($F$347:$BQ$347, $F$348:$BQ$348, AK$356)</f>
        <v>4.5920538603369219E-3</v>
      </c>
      <c r="AL366" s="30" cm="1">
        <f t="array" ref="AL366">SUMPRODUCT($F286:$BQ286,$F$347:$BQ$347*($F$348:$BQ$348=AL$356))/SUMIFS($F$347:$BQ$347, $F$348:$BQ$348, AL$356)</f>
        <v>5.4919694696068883E-3</v>
      </c>
      <c r="AM366" s="30" cm="1">
        <f t="array" ref="AM366">SUMPRODUCT($F286:$BQ286,$F$347:$BQ$347*($F$348:$BQ$348=AM$356))/SUMIFS($F$347:$BQ$347, $F$348:$BQ$348, AM$356)</f>
        <v>8.6465416816332071E-3</v>
      </c>
      <c r="AN366" s="30" cm="1">
        <f t="array" ref="AN366">SUMPRODUCT($F286:$BQ286,$F$347:$BQ$347*($F$348:$BQ$348=AN$356))/SUMIFS($F$347:$BQ$347, $F$348:$BQ$348, AN$356)</f>
        <v>4.0215384889707811E-7</v>
      </c>
      <c r="AO366" s="30"/>
      <c r="AP366" s="30"/>
      <c r="AQ366" s="30"/>
    </row>
    <row r="367" spans="1:69" x14ac:dyDescent="0.35">
      <c r="A367" t="str">
        <v>ISIC 20</v>
      </c>
      <c r="C367" s="19">
        <v>466510.67</v>
      </c>
      <c r="D367" t="str">
        <v>ISIC 20</v>
      </c>
      <c r="E367" s="30" cm="1">
        <f t="array" ref="E367">SUMPRODUCT($F287:$BQ287,$F$347:$BQ$347*($F$348:$BQ$348=E$356))/SUMIFS($F$347:$BQ$347, $F$348:$BQ$348, E$356)</f>
        <v>8.7074704717446078E-2</v>
      </c>
      <c r="F367" s="30" cm="1">
        <f t="array" ref="F367">SUMPRODUCT($F287:$BQ287,$F$347:$BQ$347*($F$348:$BQ$348=F$356))/SUMIFS($F$347:$BQ$347, $F$348:$BQ$348, F$356)</f>
        <v>3.6020912393495641E-2</v>
      </c>
      <c r="G367" s="30" cm="1">
        <f t="array" ref="G367">SUMPRODUCT($F287:$BQ287,$F$347:$BQ$347*($F$348:$BQ$348=G$356))/SUMIFS($F$347:$BQ$347, $F$348:$BQ$348, G$356)</f>
        <v>5.8010081953618835E-2</v>
      </c>
      <c r="H367" s="30" cm="1">
        <f t="array" ref="H367">SUMPRODUCT($F287:$BQ287,$F$347:$BQ$347*($F$348:$BQ$348=H$356))/SUMIFS($F$347:$BQ$347, $F$348:$BQ$348, H$356)</f>
        <v>0.1074509539585765</v>
      </c>
      <c r="I367" s="30" cm="1">
        <f t="array" ref="I367">SUMPRODUCT($F287:$BQ287,$F$347:$BQ$347*($F$348:$BQ$348=I$356))/SUMIFS($F$347:$BQ$347, $F$348:$BQ$348, I$356)</f>
        <v>7.2041148348193584E-2</v>
      </c>
      <c r="J367" s="30" cm="1">
        <f t="array" ref="J367">SUMPRODUCT($F287:$BQ287,$F$347:$BQ$347*($F$348:$BQ$348=J$356))/SUMIFS($F$347:$BQ$347, $F$348:$BQ$348, J$356)</f>
        <v>0.10871747472410351</v>
      </c>
      <c r="K367" s="30" cm="1">
        <f t="array" ref="K367">SUMPRODUCT($F287:$BQ287,$F$347:$BQ$347*($F$348:$BQ$348=K$356))/SUMIFS($F$347:$BQ$347, $F$348:$BQ$348, K$356)</f>
        <v>0.11696343902679723</v>
      </c>
      <c r="L367" s="30" cm="1">
        <f t="array" ref="L367">SUMPRODUCT($F287:$BQ287,$F$347:$BQ$347*($F$348:$BQ$348=L$356))/SUMIFS($F$347:$BQ$347, $F$348:$BQ$348, L$356)</f>
        <v>1.4303849262252817</v>
      </c>
      <c r="M367" s="30" cm="1">
        <f t="array" ref="M367">SUMPRODUCT($F287:$BQ287,$F$347:$BQ$347*($F$348:$BQ$348=M$356))/SUMIFS($F$347:$BQ$347, $F$348:$BQ$348, M$356)</f>
        <v>0.10183800410277953</v>
      </c>
      <c r="N367" s="30" cm="1">
        <f t="array" ref="N367">SUMPRODUCT($F287:$BQ287,$F$347:$BQ$347*($F$348:$BQ$348=N$356))/SUMIFS($F$347:$BQ$347, $F$348:$BQ$348, N$356)</f>
        <v>0.35244407835385988</v>
      </c>
      <c r="O367" s="30" cm="1">
        <f t="array" ref="O367">SUMPRODUCT($F287:$BQ287,$F$347:$BQ$347*($F$348:$BQ$348=O$356))/SUMIFS($F$347:$BQ$347, $F$348:$BQ$348, O$356)</f>
        <v>6.4563450321710458E-2</v>
      </c>
      <c r="P367" s="30" cm="1">
        <f t="array" ref="P367">SUMPRODUCT($F287:$BQ287,$F$347:$BQ$347*($F$348:$BQ$348=P$356))/SUMIFS($F$347:$BQ$347, $F$348:$BQ$348, P$356)</f>
        <v>6.7837839473523523E-2</v>
      </c>
      <c r="Q367" s="30" cm="1">
        <f t="array" ref="Q367">SUMPRODUCT($F287:$BQ287,$F$347:$BQ$347*($F$348:$BQ$348=Q$356))/SUMIFS($F$347:$BQ$347, $F$348:$BQ$348, Q$356)</f>
        <v>4.9217444382904138E-2</v>
      </c>
      <c r="R367" s="30" cm="1">
        <f t="array" ref="R367">SUMPRODUCT($F287:$BQ287,$F$347:$BQ$347*($F$348:$BQ$348=R$356))/SUMIFS($F$347:$BQ$347, $F$348:$BQ$348, R$356)</f>
        <v>3.1942338852577121E-2</v>
      </c>
      <c r="S367" s="30" cm="1">
        <f t="array" ref="S367">SUMPRODUCT($F287:$BQ287,$F$347:$BQ$347*($F$348:$BQ$348=S$356))/SUMIFS($F$347:$BQ$347, $F$348:$BQ$348, S$356)</f>
        <v>5.812896959030063E-2</v>
      </c>
      <c r="T367" s="30" cm="1">
        <f t="array" ref="T367">SUMPRODUCT($F287:$BQ287,$F$347:$BQ$347*($F$348:$BQ$348=T$356))/SUMIFS($F$347:$BQ$347, $F$348:$BQ$348, T$356)</f>
        <v>4.0319819971509997E-2</v>
      </c>
      <c r="U367" s="30" cm="1">
        <f t="array" ref="U367">SUMPRODUCT($F287:$BQ287,$F$347:$BQ$347*($F$348:$BQ$348=U$356))/SUMIFS($F$347:$BQ$347, $F$348:$BQ$348, U$356)</f>
        <v>6.1823190657944435E-2</v>
      </c>
      <c r="V367" s="30" cm="1">
        <f t="array" ref="V367">SUMPRODUCT($F287:$BQ287,$F$347:$BQ$347*($F$348:$BQ$348=V$356))/SUMIFS($F$347:$BQ$347, $F$348:$BQ$348, V$356)</f>
        <v>4.6873928916423321E-2</v>
      </c>
      <c r="W367" s="30" cm="1">
        <f t="array" ref="W367">SUMPRODUCT($F287:$BQ287,$F$347:$BQ$347*($F$348:$BQ$348=W$356))/SUMIFS($F$347:$BQ$347, $F$348:$BQ$348, W$356)</f>
        <v>5.3421148180262175E-2</v>
      </c>
      <c r="X367" s="30" cm="1">
        <f t="array" ref="X367">SUMPRODUCT($F287:$BQ287,$F$347:$BQ$347*($F$348:$BQ$348=X$356))/SUMIFS($F$347:$BQ$347, $F$348:$BQ$348, X$356)</f>
        <v>3.790487757083838E-2</v>
      </c>
      <c r="Y367" s="30" cm="1">
        <f t="array" ref="Y367">SUMPRODUCT($F287:$BQ287,$F$347:$BQ$347*($F$348:$BQ$348=Y$356))/SUMIFS($F$347:$BQ$347, $F$348:$BQ$348, Y$356)</f>
        <v>3.0272687845997816E-2</v>
      </c>
      <c r="Z367" s="30" cm="1">
        <f t="array" ref="Z367">SUMPRODUCT($F287:$BQ287,$F$347:$BQ$347*($F$348:$BQ$348=Z$356))/SUMIFS($F$347:$BQ$347, $F$348:$BQ$348, Z$356)</f>
        <v>4.1817854780052614E-2</v>
      </c>
      <c r="AA367" s="30" cm="1">
        <f t="array" ref="AA367">SUMPRODUCT($F287:$BQ287,$F$347:$BQ$347*($F$348:$BQ$348=AA$356))/SUMIFS($F$347:$BQ$347, $F$348:$BQ$348, AA$356)</f>
        <v>1.4030746595697372E-2</v>
      </c>
      <c r="AB367" s="30" cm="1">
        <f t="array" ref="AB367">SUMPRODUCT($F287:$BQ287,$F$347:$BQ$347*($F$348:$BQ$348=AB$356))/SUMIFS($F$347:$BQ$347, $F$348:$BQ$348, AB$356)</f>
        <v>1.7221089411424459E-2</v>
      </c>
      <c r="AC367" s="30" cm="1">
        <f t="array" ref="AC367">SUMPRODUCT($F287:$BQ287,$F$347:$BQ$347*($F$348:$BQ$348=AC$356))/SUMIFS($F$347:$BQ$347, $F$348:$BQ$348, AC$356)</f>
        <v>2.272941041554935E-2</v>
      </c>
      <c r="AD367" s="30" cm="1">
        <f t="array" ref="AD367">SUMPRODUCT($F287:$BQ287,$F$347:$BQ$347*($F$348:$BQ$348=AD$356))/SUMIFS($F$347:$BQ$347, $F$348:$BQ$348, AD$356)</f>
        <v>2.0644166948799874E-2</v>
      </c>
      <c r="AE367" s="30" cm="1">
        <f t="array" ref="AE367">SUMPRODUCT($F287:$BQ287,$F$347:$BQ$347*($F$348:$BQ$348=AE$356))/SUMIFS($F$347:$BQ$347, $F$348:$BQ$348, AE$356)</f>
        <v>1.1015551011909512E-2</v>
      </c>
      <c r="AF367" s="30" cm="1">
        <f t="array" ref="AF367">SUMPRODUCT($F287:$BQ287,$F$347:$BQ$347*($F$348:$BQ$348=AF$356))/SUMIFS($F$347:$BQ$347, $F$348:$BQ$348, AF$356)</f>
        <v>7.6659523306799905E-3</v>
      </c>
      <c r="AG367" s="30" cm="1">
        <f t="array" ref="AG367">SUMPRODUCT($F287:$BQ287,$F$347:$BQ$347*($F$348:$BQ$348=AG$356))/SUMIFS($F$347:$BQ$347, $F$348:$BQ$348, AG$356)</f>
        <v>5.5034870569175935E-3</v>
      </c>
      <c r="AH367" s="30" cm="1">
        <f t="array" ref="AH367">SUMPRODUCT($F287:$BQ287,$F$347:$BQ$347*($F$348:$BQ$348=AH$356))/SUMIFS($F$347:$BQ$347, $F$348:$BQ$348, AH$356)</f>
        <v>6.3734223943124405E-3</v>
      </c>
      <c r="AI367" s="30" cm="1">
        <f t="array" ref="AI367">SUMPRODUCT($F287:$BQ287,$F$347:$BQ$347*($F$348:$BQ$348=AI$356))/SUMIFS($F$347:$BQ$347, $F$348:$BQ$348, AI$356)</f>
        <v>1.3443163760117499E-2</v>
      </c>
      <c r="AJ367" s="30" cm="1">
        <f t="array" ref="AJ367">SUMPRODUCT($F287:$BQ287,$F$347:$BQ$347*($F$348:$BQ$348=AJ$356))/SUMIFS($F$347:$BQ$347, $F$348:$BQ$348, AJ$356)</f>
        <v>8.3389142798123012E-3</v>
      </c>
      <c r="AK367" s="30" cm="1">
        <f t="array" ref="AK367">SUMPRODUCT($F287:$BQ287,$F$347:$BQ$347*($F$348:$BQ$348=AK$356))/SUMIFS($F$347:$BQ$347, $F$348:$BQ$348, AK$356)</f>
        <v>5.5376647668745728E-3</v>
      </c>
      <c r="AL367" s="30" cm="1">
        <f t="array" ref="AL367">SUMPRODUCT($F287:$BQ287,$F$347:$BQ$347*($F$348:$BQ$348=AL$356))/SUMIFS($F$347:$BQ$347, $F$348:$BQ$348, AL$356)</f>
        <v>1.9484070772009688E-2</v>
      </c>
      <c r="AM367" s="30" cm="1">
        <f t="array" ref="AM367">SUMPRODUCT($F287:$BQ287,$F$347:$BQ$347*($F$348:$BQ$348=AM$356))/SUMIFS($F$347:$BQ$347, $F$348:$BQ$348, AM$356)</f>
        <v>1.730051261979312E-2</v>
      </c>
      <c r="AN367" s="30" cm="1">
        <f t="array" ref="AN367">SUMPRODUCT($F287:$BQ287,$F$347:$BQ$347*($F$348:$BQ$348=AN$356))/SUMIFS($F$347:$BQ$347, $F$348:$BQ$348, AN$356)</f>
        <v>2.7630831417333522E-6</v>
      </c>
      <c r="AO367" s="30"/>
      <c r="AP367" s="30"/>
      <c r="AQ367" s="30"/>
    </row>
    <row r="368" spans="1:69" x14ac:dyDescent="0.35">
      <c r="A368" t="str">
        <v>ISIC 21</v>
      </c>
      <c r="C368" s="19">
        <v>237358.34</v>
      </c>
      <c r="D368" t="str">
        <v>ISIC 21</v>
      </c>
      <c r="E368" s="30" cm="1">
        <f t="array" ref="E368">SUMPRODUCT($F288:$BQ288,$F$347:$BQ$347*($F$348:$BQ$348=E$356))/SUMIFS($F$347:$BQ$347, $F$348:$BQ$348, E$356)</f>
        <v>4.9637418409323245E-3</v>
      </c>
      <c r="F368" s="30" cm="1">
        <f t="array" ref="F368">SUMPRODUCT($F288:$BQ288,$F$347:$BQ$347*($F$348:$BQ$348=F$356))/SUMIFS($F$347:$BQ$347, $F$348:$BQ$348, F$356)</f>
        <v>3.475810173906271E-4</v>
      </c>
      <c r="G368" s="30" cm="1">
        <f t="array" ref="G368">SUMPRODUCT($F288:$BQ288,$F$347:$BQ$347*($F$348:$BQ$348=G$356))/SUMIFS($F$347:$BQ$347, $F$348:$BQ$348, G$356)</f>
        <v>3.7603637849384086E-3</v>
      </c>
      <c r="H368" s="30" cm="1">
        <f t="array" ref="H368">SUMPRODUCT($F288:$BQ288,$F$347:$BQ$347*($F$348:$BQ$348=H$356))/SUMIFS($F$347:$BQ$347, $F$348:$BQ$348, H$356)</f>
        <v>9.0722295285800751E-4</v>
      </c>
      <c r="I368" s="30" cm="1">
        <f t="array" ref="I368">SUMPRODUCT($F288:$BQ288,$F$347:$BQ$347*($F$348:$BQ$348=I$356))/SUMIFS($F$347:$BQ$347, $F$348:$BQ$348, I$356)</f>
        <v>5.066965694681887E-4</v>
      </c>
      <c r="J368" s="30" cm="1">
        <f t="array" ref="J368">SUMPRODUCT($F288:$BQ288,$F$347:$BQ$347*($F$348:$BQ$348=J$356))/SUMIFS($F$347:$BQ$347, $F$348:$BQ$348, J$356)</f>
        <v>6.8363151347643463E-4</v>
      </c>
      <c r="K368" s="30" cm="1">
        <f t="array" ref="K368">SUMPRODUCT($F288:$BQ288,$F$347:$BQ$347*($F$348:$BQ$348=K$356))/SUMIFS($F$347:$BQ$347, $F$348:$BQ$348, K$356)</f>
        <v>6.8685836794158761E-4</v>
      </c>
      <c r="L368" s="30" cm="1">
        <f t="array" ref="L368">SUMPRODUCT($F288:$BQ288,$F$347:$BQ$347*($F$348:$BQ$348=L$356))/SUMIFS($F$347:$BQ$347, $F$348:$BQ$348, L$356)</f>
        <v>4.6635937104697973E-3</v>
      </c>
      <c r="M368" s="30" cm="1">
        <f t="array" ref="M368">SUMPRODUCT($F288:$BQ288,$F$347:$BQ$347*($F$348:$BQ$348=M$356))/SUMIFS($F$347:$BQ$347, $F$348:$BQ$348, M$356)</f>
        <v>1.1073512688765257</v>
      </c>
      <c r="N368" s="30" cm="1">
        <f t="array" ref="N368">SUMPRODUCT($F288:$BQ288,$F$347:$BQ$347*($F$348:$BQ$348=N$356))/SUMIFS($F$347:$BQ$347, $F$348:$BQ$348, N$356)</f>
        <v>2.4315099746626506E-3</v>
      </c>
      <c r="O368" s="30" cm="1">
        <f t="array" ref="O368">SUMPRODUCT($F288:$BQ288,$F$347:$BQ$347*($F$348:$BQ$348=O$356))/SUMIFS($F$347:$BQ$347, $F$348:$BQ$348, O$356)</f>
        <v>8.6081214279273485E-4</v>
      </c>
      <c r="P368" s="30" cm="1">
        <f t="array" ref="P368">SUMPRODUCT($F288:$BQ288,$F$347:$BQ$347*($F$348:$BQ$348=P$356))/SUMIFS($F$347:$BQ$347, $F$348:$BQ$348, P$356)</f>
        <v>5.3641230027197731E-4</v>
      </c>
      <c r="Q368" s="30" cm="1">
        <f t="array" ref="Q368">SUMPRODUCT($F288:$BQ288,$F$347:$BQ$347*($F$348:$BQ$348=Q$356))/SUMIFS($F$347:$BQ$347, $F$348:$BQ$348, Q$356)</f>
        <v>4.1164384096267531E-4</v>
      </c>
      <c r="R368" s="30" cm="1">
        <f t="array" ref="R368">SUMPRODUCT($F288:$BQ288,$F$347:$BQ$347*($F$348:$BQ$348=R$356))/SUMIFS($F$347:$BQ$347, $F$348:$BQ$348, R$356)</f>
        <v>4.2727174046079658E-4</v>
      </c>
      <c r="S368" s="30" cm="1">
        <f t="array" ref="S368">SUMPRODUCT($F288:$BQ288,$F$347:$BQ$347*($F$348:$BQ$348=S$356))/SUMIFS($F$347:$BQ$347, $F$348:$BQ$348, S$356)</f>
        <v>5.1272959087831748E-4</v>
      </c>
      <c r="T368" s="30" cm="1">
        <f t="array" ref="T368">SUMPRODUCT($F288:$BQ288,$F$347:$BQ$347*($F$348:$BQ$348=T$356))/SUMIFS($F$347:$BQ$347, $F$348:$BQ$348, T$356)</f>
        <v>4.2174251689401415E-4</v>
      </c>
      <c r="U368" s="30" cm="1">
        <f t="array" ref="U368">SUMPRODUCT($F288:$BQ288,$F$347:$BQ$347*($F$348:$BQ$348=U$356))/SUMIFS($F$347:$BQ$347, $F$348:$BQ$348, U$356)</f>
        <v>6.1029711097200566E-4</v>
      </c>
      <c r="V368" s="30" cm="1">
        <f t="array" ref="V368">SUMPRODUCT($F288:$BQ288,$F$347:$BQ$347*($F$348:$BQ$348=V$356))/SUMIFS($F$347:$BQ$347, $F$348:$BQ$348, V$356)</f>
        <v>4.6722522618591601E-4</v>
      </c>
      <c r="W368" s="30" cm="1">
        <f t="array" ref="W368">SUMPRODUCT($F288:$BQ288,$F$347:$BQ$347*($F$348:$BQ$348=W$356))/SUMIFS($F$347:$BQ$347, $F$348:$BQ$348, W$356)</f>
        <v>6.8615095754065132E-4</v>
      </c>
      <c r="X368" s="30" cm="1">
        <f t="array" ref="X368">SUMPRODUCT($F288:$BQ288,$F$347:$BQ$347*($F$348:$BQ$348=X$356))/SUMIFS($F$347:$BQ$347, $F$348:$BQ$348, X$356)</f>
        <v>3.7947078372346798E-4</v>
      </c>
      <c r="Y368" s="30" cm="1">
        <f t="array" ref="Y368">SUMPRODUCT($F288:$BQ288,$F$347:$BQ$347*($F$348:$BQ$348=Y$356))/SUMIFS($F$347:$BQ$347, $F$348:$BQ$348, Y$356)</f>
        <v>5.2623766416100466E-4</v>
      </c>
      <c r="Z368" s="30" cm="1">
        <f t="array" ref="Z368">SUMPRODUCT($F288:$BQ288,$F$347:$BQ$347*($F$348:$BQ$348=Z$356))/SUMIFS($F$347:$BQ$347, $F$348:$BQ$348, Z$356)</f>
        <v>4.2471691888530449E-4</v>
      </c>
      <c r="AA368" s="30" cm="1">
        <f t="array" ref="AA368">SUMPRODUCT($F288:$BQ288,$F$347:$BQ$347*($F$348:$BQ$348=AA$356))/SUMIFS($F$347:$BQ$347, $F$348:$BQ$348, AA$356)</f>
        <v>5.2086762035701191E-4</v>
      </c>
      <c r="AB368" s="30" cm="1">
        <f t="array" ref="AB368">SUMPRODUCT($F288:$BQ288,$F$347:$BQ$347*($F$348:$BQ$348=AB$356))/SUMIFS($F$347:$BQ$347, $F$348:$BQ$348, AB$356)</f>
        <v>2.9277256536979618E-4</v>
      </c>
      <c r="AC368" s="30" cm="1">
        <f t="array" ref="AC368">SUMPRODUCT($F288:$BQ288,$F$347:$BQ$347*($F$348:$BQ$348=AC$356))/SUMIFS($F$347:$BQ$347, $F$348:$BQ$348, AC$356)</f>
        <v>9.6339168172824457E-4</v>
      </c>
      <c r="AD368" s="30" cm="1">
        <f t="array" ref="AD368">SUMPRODUCT($F288:$BQ288,$F$347:$BQ$347*($F$348:$BQ$348=AD$356))/SUMIFS($F$347:$BQ$347, $F$348:$BQ$348, AD$356)</f>
        <v>5.0260782378552739E-4</v>
      </c>
      <c r="AE368" s="30" cm="1">
        <f t="array" ref="AE368">SUMPRODUCT($F288:$BQ288,$F$347:$BQ$347*($F$348:$BQ$348=AE$356))/SUMIFS($F$347:$BQ$347, $F$348:$BQ$348, AE$356)</f>
        <v>3.2603597648782513E-4</v>
      </c>
      <c r="AF368" s="30" cm="1">
        <f t="array" ref="AF368">SUMPRODUCT($F288:$BQ288,$F$347:$BQ$347*($F$348:$BQ$348=AF$356))/SUMIFS($F$347:$BQ$347, $F$348:$BQ$348, AF$356)</f>
        <v>3.7742884542757709E-4</v>
      </c>
      <c r="AG368" s="30" cm="1">
        <f t="array" ref="AG368">SUMPRODUCT($F288:$BQ288,$F$347:$BQ$347*($F$348:$BQ$348=AG$356))/SUMIFS($F$347:$BQ$347, $F$348:$BQ$348, AG$356)</f>
        <v>2.8838094903041439E-4</v>
      </c>
      <c r="AH368" s="30" cm="1">
        <f t="array" ref="AH368">SUMPRODUCT($F288:$BQ288,$F$347:$BQ$347*($F$348:$BQ$348=AH$356))/SUMIFS($F$347:$BQ$347, $F$348:$BQ$348, AH$356)</f>
        <v>1.0395230942982564E-4</v>
      </c>
      <c r="AI368" s="30" cm="1">
        <f t="array" ref="AI368">SUMPRODUCT($F288:$BQ288,$F$347:$BQ$347*($F$348:$BQ$348=AI$356))/SUMIFS($F$347:$BQ$347, $F$348:$BQ$348, AI$356)</f>
        <v>1.1081930940689683E-3</v>
      </c>
      <c r="AJ368" s="30" cm="1">
        <f t="array" ref="AJ368">SUMPRODUCT($F288:$BQ288,$F$347:$BQ$347*($F$348:$BQ$348=AJ$356))/SUMIFS($F$347:$BQ$347, $F$348:$BQ$348, AJ$356)</f>
        <v>8.3898518829470014E-4</v>
      </c>
      <c r="AK368" s="30" cm="1">
        <f t="array" ref="AK368">SUMPRODUCT($F288:$BQ288,$F$347:$BQ$347*($F$348:$BQ$348=AK$356))/SUMIFS($F$347:$BQ$347, $F$348:$BQ$348, AK$356)</f>
        <v>6.896270046050357E-4</v>
      </c>
      <c r="AL368" s="30" cm="1">
        <f t="array" ref="AL368">SUMPRODUCT($F288:$BQ288,$F$347:$BQ$347*($F$348:$BQ$348=AL$356))/SUMIFS($F$347:$BQ$347, $F$348:$BQ$348, AL$356)</f>
        <v>3.5338417530418491E-2</v>
      </c>
      <c r="AM368" s="30" cm="1">
        <f t="array" ref="AM368">SUMPRODUCT($F288:$BQ288,$F$347:$BQ$347*($F$348:$BQ$348=AM$356))/SUMIFS($F$347:$BQ$347, $F$348:$BQ$348, AM$356)</f>
        <v>4.7114987157554754E-4</v>
      </c>
      <c r="AN368" s="30" cm="1">
        <f t="array" ref="AN368">SUMPRODUCT($F288:$BQ288,$F$347:$BQ$347*($F$348:$BQ$348=AN$356))/SUMIFS($F$347:$BQ$347, $F$348:$BQ$348, AN$356)</f>
        <v>1.962892978561444E-8</v>
      </c>
      <c r="AO368" s="30"/>
      <c r="AP368" s="30"/>
      <c r="AQ368" s="30"/>
    </row>
    <row r="369" spans="1:43" x14ac:dyDescent="0.35">
      <c r="A369" t="str">
        <v>ISIC 22</v>
      </c>
      <c r="C369" s="19">
        <v>260001.05</v>
      </c>
      <c r="D369" t="str">
        <v>ISIC 22</v>
      </c>
      <c r="E369" s="30" cm="1">
        <f t="array" ref="E369">SUMPRODUCT($F289:$BQ289,$F$347:$BQ$347*($F$348:$BQ$348=E$356))/SUMIFS($F$347:$BQ$347, $F$348:$BQ$348, E$356)</f>
        <v>1.5264737203635107E-2</v>
      </c>
      <c r="F369" s="30" cm="1">
        <f t="array" ref="F369">SUMPRODUCT($F289:$BQ289,$F$347:$BQ$347*($F$348:$BQ$348=F$356))/SUMIFS($F$347:$BQ$347, $F$348:$BQ$348, F$356)</f>
        <v>1.3638428231200737E-2</v>
      </c>
      <c r="G369" s="30" cm="1">
        <f t="array" ref="G369">SUMPRODUCT($F289:$BQ289,$F$347:$BQ$347*($F$348:$BQ$348=G$356))/SUMIFS($F$347:$BQ$347, $F$348:$BQ$348, G$356)</f>
        <v>3.017959100237123E-2</v>
      </c>
      <c r="H369" s="30" cm="1">
        <f t="array" ref="H369">SUMPRODUCT($F289:$BQ289,$F$347:$BQ$347*($F$348:$BQ$348=H$356))/SUMIFS($F$347:$BQ$347, $F$348:$BQ$348, H$356)</f>
        <v>3.0157287334106282E-2</v>
      </c>
      <c r="I369" s="30" cm="1">
        <f t="array" ref="I369">SUMPRODUCT($F289:$BQ289,$F$347:$BQ$347*($F$348:$BQ$348=I$356))/SUMIFS($F$347:$BQ$347, $F$348:$BQ$348, I$356)</f>
        <v>2.2559346044941638E-2</v>
      </c>
      <c r="J369" s="30" cm="1">
        <f t="array" ref="J369">SUMPRODUCT($F289:$BQ289,$F$347:$BQ$347*($F$348:$BQ$348=J$356))/SUMIFS($F$347:$BQ$347, $F$348:$BQ$348, J$356)</f>
        <v>3.2989503164006069E-2</v>
      </c>
      <c r="K369" s="30" cm="1">
        <f t="array" ref="K369">SUMPRODUCT($F289:$BQ289,$F$347:$BQ$347*($F$348:$BQ$348=K$356))/SUMIFS($F$347:$BQ$347, $F$348:$BQ$348, K$356)</f>
        <v>2.0783189168130333E-2</v>
      </c>
      <c r="L369" s="30" cm="1">
        <f t="array" ref="L369">SUMPRODUCT($F289:$BQ289,$F$347:$BQ$347*($F$348:$BQ$348=L$356))/SUMIFS($F$347:$BQ$347, $F$348:$BQ$348, L$356)</f>
        <v>3.3470249059656489E-2</v>
      </c>
      <c r="M369" s="30" cm="1">
        <f t="array" ref="M369">SUMPRODUCT($F289:$BQ289,$F$347:$BQ$347*($F$348:$BQ$348=M$356))/SUMIFS($F$347:$BQ$347, $F$348:$BQ$348, M$356)</f>
        <v>2.2619619449130587E-2</v>
      </c>
      <c r="N369" s="30" cm="1">
        <f t="array" ref="N369">SUMPRODUCT($F289:$BQ289,$F$347:$BQ$347*($F$348:$BQ$348=N$356))/SUMIFS($F$347:$BQ$347, $F$348:$BQ$348, N$356)</f>
        <v>1.1724119424362378</v>
      </c>
      <c r="O369" s="30" cm="1">
        <f t="array" ref="O369">SUMPRODUCT($F289:$BQ289,$F$347:$BQ$347*($F$348:$BQ$348=O$356))/SUMIFS($F$347:$BQ$347, $F$348:$BQ$348, O$356)</f>
        <v>2.6785921889682714E-2</v>
      </c>
      <c r="P369" s="30" cm="1">
        <f t="array" ref="P369">SUMPRODUCT($F289:$BQ289,$F$347:$BQ$347*($F$348:$BQ$348=P$356))/SUMIFS($F$347:$BQ$347, $F$348:$BQ$348, P$356)</f>
        <v>1.9058744303617772E-2</v>
      </c>
      <c r="Q369" s="30" cm="1">
        <f t="array" ref="Q369">SUMPRODUCT($F289:$BQ289,$F$347:$BQ$347*($F$348:$BQ$348=Q$356))/SUMIFS($F$347:$BQ$347, $F$348:$BQ$348, Q$356)</f>
        <v>2.7996868850304939E-2</v>
      </c>
      <c r="R369" s="30" cm="1">
        <f t="array" ref="R369">SUMPRODUCT($F289:$BQ289,$F$347:$BQ$347*($F$348:$BQ$348=R$356))/SUMIFS($F$347:$BQ$347, $F$348:$BQ$348, R$356)</f>
        <v>2.3221705890434676E-2</v>
      </c>
      <c r="S369" s="30" cm="1">
        <f t="array" ref="S369">SUMPRODUCT($F289:$BQ289,$F$347:$BQ$347*($F$348:$BQ$348=S$356))/SUMIFS($F$347:$BQ$347, $F$348:$BQ$348, S$356)</f>
        <v>4.7232263141587724E-2</v>
      </c>
      <c r="T369" s="30" cm="1">
        <f t="array" ref="T369">SUMPRODUCT($F289:$BQ289,$F$347:$BQ$347*($F$348:$BQ$348=T$356))/SUMIFS($F$347:$BQ$347, $F$348:$BQ$348, T$356)</f>
        <v>3.9850474185791386E-2</v>
      </c>
      <c r="U369" s="30" cm="1">
        <f t="array" ref="U369">SUMPRODUCT($F289:$BQ289,$F$347:$BQ$347*($F$348:$BQ$348=U$356))/SUMIFS($F$347:$BQ$347, $F$348:$BQ$348, U$356)</f>
        <v>8.06424305504303E-2</v>
      </c>
      <c r="V369" s="30" cm="1">
        <f t="array" ref="V369">SUMPRODUCT($F289:$BQ289,$F$347:$BQ$347*($F$348:$BQ$348=V$356))/SUMIFS($F$347:$BQ$347, $F$348:$BQ$348, V$356)</f>
        <v>4.0441403031461917E-2</v>
      </c>
      <c r="W369" s="30" cm="1">
        <f t="array" ref="W369">SUMPRODUCT($F289:$BQ289,$F$347:$BQ$347*($F$348:$BQ$348=W$356))/SUMIFS($F$347:$BQ$347, $F$348:$BQ$348, W$356)</f>
        <v>3.6096047268164379E-2</v>
      </c>
      <c r="X369" s="30" cm="1">
        <f t="array" ref="X369">SUMPRODUCT($F289:$BQ289,$F$347:$BQ$347*($F$348:$BQ$348=X$356))/SUMIFS($F$347:$BQ$347, $F$348:$BQ$348, X$356)</f>
        <v>1.1626937691396777E-2</v>
      </c>
      <c r="Y369" s="30" cm="1">
        <f t="array" ref="Y369">SUMPRODUCT($F289:$BQ289,$F$347:$BQ$347*($F$348:$BQ$348=Y$356))/SUMIFS($F$347:$BQ$347, $F$348:$BQ$348, Y$356)</f>
        <v>1.4749535787411758E-2</v>
      </c>
      <c r="Z369" s="30" cm="1">
        <f t="array" ref="Z369">SUMPRODUCT($F289:$BQ289,$F$347:$BQ$347*($F$348:$BQ$348=Z$356))/SUMIFS($F$347:$BQ$347, $F$348:$BQ$348, Z$356)</f>
        <v>4.1469244913208296E-2</v>
      </c>
      <c r="AA369" s="30" cm="1">
        <f t="array" ref="AA369">SUMPRODUCT($F289:$BQ289,$F$347:$BQ$347*($F$348:$BQ$348=AA$356))/SUMIFS($F$347:$BQ$347, $F$348:$BQ$348, AA$356)</f>
        <v>1.190584438534179E-2</v>
      </c>
      <c r="AB369" s="30" cm="1">
        <f t="array" ref="AB369">SUMPRODUCT($F289:$BQ289,$F$347:$BQ$347*($F$348:$BQ$348=AB$356))/SUMIFS($F$347:$BQ$347, $F$348:$BQ$348, AB$356)</f>
        <v>1.2194247086877379E-2</v>
      </c>
      <c r="AC369" s="30" cm="1">
        <f t="array" ref="AC369">SUMPRODUCT($F289:$BQ289,$F$347:$BQ$347*($F$348:$BQ$348=AC$356))/SUMIFS($F$347:$BQ$347, $F$348:$BQ$348, AC$356)</f>
        <v>1.0069716924712094E-2</v>
      </c>
      <c r="AD369" s="30" cm="1">
        <f t="array" ref="AD369">SUMPRODUCT($F289:$BQ289,$F$347:$BQ$347*($F$348:$BQ$348=AD$356))/SUMIFS($F$347:$BQ$347, $F$348:$BQ$348, AD$356)</f>
        <v>9.6491272486860253E-3</v>
      </c>
      <c r="AE369" s="30" cm="1">
        <f t="array" ref="AE369">SUMPRODUCT($F289:$BQ289,$F$347:$BQ$347*($F$348:$BQ$348=AE$356))/SUMIFS($F$347:$BQ$347, $F$348:$BQ$348, AE$356)</f>
        <v>1.0232765250293688E-2</v>
      </c>
      <c r="AF369" s="30" cm="1">
        <f t="array" ref="AF369">SUMPRODUCT($F289:$BQ289,$F$347:$BQ$347*($F$348:$BQ$348=AF$356))/SUMIFS($F$347:$BQ$347, $F$348:$BQ$348, AF$356)</f>
        <v>5.2576094100334906E-3</v>
      </c>
      <c r="AG369" s="30" cm="1">
        <f t="array" ref="AG369">SUMPRODUCT($F289:$BQ289,$F$347:$BQ$347*($F$348:$BQ$348=AG$356))/SUMIFS($F$347:$BQ$347, $F$348:$BQ$348, AG$356)</f>
        <v>3.8278869884693753E-3</v>
      </c>
      <c r="AH369" s="30" cm="1">
        <f t="array" ref="AH369">SUMPRODUCT($F289:$BQ289,$F$347:$BQ$347*($F$348:$BQ$348=AH$356))/SUMIFS($F$347:$BQ$347, $F$348:$BQ$348, AH$356)</f>
        <v>4.2651195112427464E-3</v>
      </c>
      <c r="AI369" s="30" cm="1">
        <f t="array" ref="AI369">SUMPRODUCT($F289:$BQ289,$F$347:$BQ$347*($F$348:$BQ$348=AI$356))/SUMIFS($F$347:$BQ$347, $F$348:$BQ$348, AI$356)</f>
        <v>8.1100329971054621E-3</v>
      </c>
      <c r="AJ369" s="30" cm="1">
        <f t="array" ref="AJ369">SUMPRODUCT($F289:$BQ289,$F$347:$BQ$347*($F$348:$BQ$348=AJ$356))/SUMIFS($F$347:$BQ$347, $F$348:$BQ$348, AJ$356)</f>
        <v>4.7476977779777859E-3</v>
      </c>
      <c r="AK369" s="30" cm="1">
        <f t="array" ref="AK369">SUMPRODUCT($F289:$BQ289,$F$347:$BQ$347*($F$348:$BQ$348=AK$356))/SUMIFS($F$347:$BQ$347, $F$348:$BQ$348, AK$356)</f>
        <v>2.7122667169303324E-3</v>
      </c>
      <c r="AL369" s="30" cm="1">
        <f t="array" ref="AL369">SUMPRODUCT($F289:$BQ289,$F$347:$BQ$347*($F$348:$BQ$348=AL$356))/SUMIFS($F$347:$BQ$347, $F$348:$BQ$348, AL$356)</f>
        <v>6.7016812968811457E-3</v>
      </c>
      <c r="AM369" s="30" cm="1">
        <f t="array" ref="AM369">SUMPRODUCT($F289:$BQ289,$F$347:$BQ$347*($F$348:$BQ$348=AM$356))/SUMIFS($F$347:$BQ$347, $F$348:$BQ$348, AM$356)</f>
        <v>7.2768117780255661E-3</v>
      </c>
      <c r="AN369" s="30" cm="1">
        <f t="array" ref="AN369">SUMPRODUCT($F289:$BQ289,$F$347:$BQ$347*($F$348:$BQ$348=AN$356))/SUMIFS($F$347:$BQ$347, $F$348:$BQ$348, AN$356)</f>
        <v>2.1754228325330838E-6</v>
      </c>
      <c r="AO369" s="30"/>
      <c r="AP369" s="30"/>
      <c r="AQ369" s="30"/>
    </row>
    <row r="370" spans="1:43" x14ac:dyDescent="0.35">
      <c r="A370" t="str">
        <v>ISIC 23</v>
      </c>
      <c r="C370" s="19">
        <v>178090.53</v>
      </c>
      <c r="D370" t="str">
        <v>ISIC 23</v>
      </c>
      <c r="E370" s="30" cm="1">
        <f t="array" ref="E370">SUMPRODUCT($F290:$BQ290,$F$347:$BQ$347*($F$348:$BQ$348=E$356))/SUMIFS($F$347:$BQ$347, $F$348:$BQ$348, E$356)</f>
        <v>9.1151530128615234E-3</v>
      </c>
      <c r="F370" s="30" cm="1">
        <f t="array" ref="F370">SUMPRODUCT($F290:$BQ290,$F$347:$BQ$347*($F$348:$BQ$348=F$356))/SUMIFS($F$347:$BQ$347, $F$348:$BQ$348, F$356)</f>
        <v>1.2808660272331253E-2</v>
      </c>
      <c r="G370" s="30" cm="1">
        <f t="array" ref="G370">SUMPRODUCT($F290:$BQ290,$F$347:$BQ$347*($F$348:$BQ$348=G$356))/SUMIFS($F$347:$BQ$347, $F$348:$BQ$348, G$356)</f>
        <v>1.2065043155444523E-2</v>
      </c>
      <c r="H370" s="30" cm="1">
        <f t="array" ref="H370">SUMPRODUCT($F290:$BQ290,$F$347:$BQ$347*($F$348:$BQ$348=H$356))/SUMIFS($F$347:$BQ$347, $F$348:$BQ$348, H$356)</f>
        <v>7.1837333229830764E-3</v>
      </c>
      <c r="I370" s="30" cm="1">
        <f t="array" ref="I370">SUMPRODUCT($F290:$BQ290,$F$347:$BQ$347*($F$348:$BQ$348=I$356))/SUMIFS($F$347:$BQ$347, $F$348:$BQ$348, I$356)</f>
        <v>2.4429066349963582E-2</v>
      </c>
      <c r="J370" s="30" cm="1">
        <f t="array" ref="J370">SUMPRODUCT($F290:$BQ290,$F$347:$BQ$347*($F$348:$BQ$348=J$356))/SUMIFS($F$347:$BQ$347, $F$348:$BQ$348, J$356)</f>
        <v>6.4468449308051458E-3</v>
      </c>
      <c r="K370" s="30" cm="1">
        <f t="array" ref="K370">SUMPRODUCT($F290:$BQ290,$F$347:$BQ$347*($F$348:$BQ$348=K$356))/SUMIFS($F$347:$BQ$347, $F$348:$BQ$348, K$356)</f>
        <v>1.0526787906546039E-2</v>
      </c>
      <c r="L370" s="30" cm="1">
        <f t="array" ref="L370">SUMPRODUCT($F290:$BQ290,$F$347:$BQ$347*($F$348:$BQ$348=L$356))/SUMIFS($F$347:$BQ$347, $F$348:$BQ$348, L$356)</f>
        <v>1.289384239647772E-2</v>
      </c>
      <c r="M370" s="30" cm="1">
        <f t="array" ref="M370">SUMPRODUCT($F290:$BQ290,$F$347:$BQ$347*($F$348:$BQ$348=M$356))/SUMIFS($F$347:$BQ$347, $F$348:$BQ$348, M$356)</f>
        <v>7.851154729971126E-3</v>
      </c>
      <c r="N370" s="30" cm="1">
        <f t="array" ref="N370">SUMPRODUCT($F290:$BQ290,$F$347:$BQ$347*($F$348:$BQ$348=N$356))/SUMIFS($F$347:$BQ$347, $F$348:$BQ$348, N$356)</f>
        <v>1.35232779245001E-2</v>
      </c>
      <c r="O370" s="30" cm="1">
        <f t="array" ref="O370">SUMPRODUCT($F290:$BQ290,$F$347:$BQ$347*($F$348:$BQ$348=O$356))/SUMIFS($F$347:$BQ$347, $F$348:$BQ$348, O$356)</f>
        <v>1.1603402017883742</v>
      </c>
      <c r="P370" s="30" cm="1">
        <f t="array" ref="P370">SUMPRODUCT($F290:$BQ290,$F$347:$BQ$347*($F$348:$BQ$348=P$356))/SUMIFS($F$347:$BQ$347, $F$348:$BQ$348, P$356)</f>
        <v>1.8411920138100425E-2</v>
      </c>
      <c r="Q370" s="30" cm="1">
        <f t="array" ref="Q370">SUMPRODUCT($F290:$BQ290,$F$347:$BQ$347*($F$348:$BQ$348=Q$356))/SUMIFS($F$347:$BQ$347, $F$348:$BQ$348, Q$356)</f>
        <v>1.4402614783865963E-2</v>
      </c>
      <c r="R370" s="30" cm="1">
        <f t="array" ref="R370">SUMPRODUCT($F290:$BQ290,$F$347:$BQ$347*($F$348:$BQ$348=R$356))/SUMIFS($F$347:$BQ$347, $F$348:$BQ$348, R$356)</f>
        <v>9.428741502993972E-3</v>
      </c>
      <c r="S370" s="30" cm="1">
        <f t="array" ref="S370">SUMPRODUCT($F290:$BQ290,$F$347:$BQ$347*($F$348:$BQ$348=S$356))/SUMIFS($F$347:$BQ$347, $F$348:$BQ$348, S$356)</f>
        <v>1.5839180679636043E-2</v>
      </c>
      <c r="T370" s="30" cm="1">
        <f t="array" ref="T370">SUMPRODUCT($F290:$BQ290,$F$347:$BQ$347*($F$348:$BQ$348=T$356))/SUMIFS($F$347:$BQ$347, $F$348:$BQ$348, T$356)</f>
        <v>1.059708873323254E-2</v>
      </c>
      <c r="U370" s="30" cm="1">
        <f t="array" ref="U370">SUMPRODUCT($F290:$BQ290,$F$347:$BQ$347*($F$348:$BQ$348=U$356))/SUMIFS($F$347:$BQ$347, $F$348:$BQ$348, U$356)</f>
        <v>1.6214046622443357E-2</v>
      </c>
      <c r="V370" s="30" cm="1">
        <f t="array" ref="V370">SUMPRODUCT($F290:$BQ290,$F$347:$BQ$347*($F$348:$BQ$348=V$356))/SUMIFS($F$347:$BQ$347, $F$348:$BQ$348, V$356)</f>
        <v>1.2738728159239621E-2</v>
      </c>
      <c r="W370" s="30" cm="1">
        <f t="array" ref="W370">SUMPRODUCT($F290:$BQ290,$F$347:$BQ$347*($F$348:$BQ$348=W$356))/SUMIFS($F$347:$BQ$347, $F$348:$BQ$348, W$356)</f>
        <v>1.3420368226587978E-2</v>
      </c>
      <c r="X370" s="30" cm="1">
        <f t="array" ref="X370">SUMPRODUCT($F290:$BQ290,$F$347:$BQ$347*($F$348:$BQ$348=X$356))/SUMIFS($F$347:$BQ$347, $F$348:$BQ$348, X$356)</f>
        <v>1.1696314729057423E-2</v>
      </c>
      <c r="Y370" s="30" cm="1">
        <f t="array" ref="Y370">SUMPRODUCT($F290:$BQ290,$F$347:$BQ$347*($F$348:$BQ$348=Y$356))/SUMIFS($F$347:$BQ$347, $F$348:$BQ$348, Y$356)</f>
        <v>1.0119057738841891E-2</v>
      </c>
      <c r="Z370" s="30" cm="1">
        <f t="array" ref="Z370">SUMPRODUCT($F290:$BQ290,$F$347:$BQ$347*($F$348:$BQ$348=Z$356))/SUMIFS($F$347:$BQ$347, $F$348:$BQ$348, Z$356)</f>
        <v>7.6683390522294795E-2</v>
      </c>
      <c r="AA370" s="30" cm="1">
        <f t="array" ref="AA370">SUMPRODUCT($F290:$BQ290,$F$347:$BQ$347*($F$348:$BQ$348=AA$356))/SUMIFS($F$347:$BQ$347, $F$348:$BQ$348, AA$356)</f>
        <v>4.5706896105408429E-3</v>
      </c>
      <c r="AB370" s="30" cm="1">
        <f t="array" ref="AB370">SUMPRODUCT($F290:$BQ290,$F$347:$BQ$347*($F$348:$BQ$348=AB$356))/SUMIFS($F$347:$BQ$347, $F$348:$BQ$348, AB$356)</f>
        <v>4.8436636564144894E-3</v>
      </c>
      <c r="AC370" s="30" cm="1">
        <f t="array" ref="AC370">SUMPRODUCT($F290:$BQ290,$F$347:$BQ$347*($F$348:$BQ$348=AC$356))/SUMIFS($F$347:$BQ$347, $F$348:$BQ$348, AC$356)</f>
        <v>6.1642144974606754E-3</v>
      </c>
      <c r="AD370" s="30" cm="1">
        <f t="array" ref="AD370">SUMPRODUCT($F290:$BQ290,$F$347:$BQ$347*($F$348:$BQ$348=AD$356))/SUMIFS($F$347:$BQ$347, $F$348:$BQ$348, AD$356)</f>
        <v>3.2552540133201193E-3</v>
      </c>
      <c r="AE370" s="30" cm="1">
        <f t="array" ref="AE370">SUMPRODUCT($F290:$BQ290,$F$347:$BQ$347*($F$348:$BQ$348=AE$356))/SUMIFS($F$347:$BQ$347, $F$348:$BQ$348, AE$356)</f>
        <v>4.8775844771010435E-3</v>
      </c>
      <c r="AF370" s="30" cm="1">
        <f t="array" ref="AF370">SUMPRODUCT($F290:$BQ290,$F$347:$BQ$347*($F$348:$BQ$348=AF$356))/SUMIFS($F$347:$BQ$347, $F$348:$BQ$348, AF$356)</f>
        <v>2.3060369365271454E-3</v>
      </c>
      <c r="AG370" s="30" cm="1">
        <f t="array" ref="AG370">SUMPRODUCT($F290:$BQ290,$F$347:$BQ$347*($F$348:$BQ$348=AG$356))/SUMIFS($F$347:$BQ$347, $F$348:$BQ$348, AG$356)</f>
        <v>1.9741083910795065E-3</v>
      </c>
      <c r="AH370" s="30" cm="1">
        <f t="array" ref="AH370">SUMPRODUCT($F290:$BQ290,$F$347:$BQ$347*($F$348:$BQ$348=AH$356))/SUMIFS($F$347:$BQ$347, $F$348:$BQ$348, AH$356)</f>
        <v>6.5126552465098802E-3</v>
      </c>
      <c r="AI370" s="30" cm="1">
        <f t="array" ref="AI370">SUMPRODUCT($F290:$BQ290,$F$347:$BQ$347*($F$348:$BQ$348=AI$356))/SUMIFS($F$347:$BQ$347, $F$348:$BQ$348, AI$356)</f>
        <v>4.010188453727177E-3</v>
      </c>
      <c r="AJ370" s="30" cm="1">
        <f t="array" ref="AJ370">SUMPRODUCT($F290:$BQ290,$F$347:$BQ$347*($F$348:$BQ$348=AJ$356))/SUMIFS($F$347:$BQ$347, $F$348:$BQ$348, AJ$356)</f>
        <v>3.7691859992284452E-3</v>
      </c>
      <c r="AK370" s="30" cm="1">
        <f t="array" ref="AK370">SUMPRODUCT($F290:$BQ290,$F$347:$BQ$347*($F$348:$BQ$348=AK$356))/SUMIFS($F$347:$BQ$347, $F$348:$BQ$348, AK$356)</f>
        <v>2.2740703780443753E-3</v>
      </c>
      <c r="AL370" s="30" cm="1">
        <f t="array" ref="AL370">SUMPRODUCT($F290:$BQ290,$F$347:$BQ$347*($F$348:$BQ$348=AL$356))/SUMIFS($F$347:$BQ$347, $F$348:$BQ$348, AL$356)</f>
        <v>3.3542343660062208E-3</v>
      </c>
      <c r="AM370" s="30" cm="1">
        <f t="array" ref="AM370">SUMPRODUCT($F290:$BQ290,$F$347:$BQ$347*($F$348:$BQ$348=AM$356))/SUMIFS($F$347:$BQ$347, $F$348:$BQ$348, AM$356)</f>
        <v>4.6051548071843404E-3</v>
      </c>
      <c r="AN370" s="30" cm="1">
        <f t="array" ref="AN370">SUMPRODUCT($F290:$BQ290,$F$347:$BQ$347*($F$348:$BQ$348=AN$356))/SUMIFS($F$347:$BQ$347, $F$348:$BQ$348, AN$356)</f>
        <v>3.0981228687474371E-7</v>
      </c>
      <c r="AO370" s="30"/>
      <c r="AP370" s="30"/>
      <c r="AQ370" s="30"/>
    </row>
    <row r="371" spans="1:43" x14ac:dyDescent="0.35">
      <c r="A371" t="str">
        <v>ISIC 24</v>
      </c>
      <c r="C371" s="19">
        <v>332040.38</v>
      </c>
      <c r="D371" t="str">
        <v>ISIC 24</v>
      </c>
      <c r="E371" s="30" cm="1">
        <f t="array" ref="E371">SUMPRODUCT($F291:$BQ291,$F$347:$BQ$347*($F$348:$BQ$348=E$356))/SUMIFS($F$347:$BQ$347, $F$348:$BQ$348, E$356)</f>
        <v>1.2340080669370047E-2</v>
      </c>
      <c r="F371" s="30" cm="1">
        <f t="array" ref="F371">SUMPRODUCT($F291:$BQ291,$F$347:$BQ$347*($F$348:$BQ$348=F$356))/SUMIFS($F$347:$BQ$347, $F$348:$BQ$348, F$356)</f>
        <v>2.9843978303269438E-2</v>
      </c>
      <c r="G371" s="30" cm="1">
        <f t="array" ref="G371">SUMPRODUCT($F291:$BQ291,$F$347:$BQ$347*($F$348:$BQ$348=G$356))/SUMIFS($F$347:$BQ$347, $F$348:$BQ$348, G$356)</f>
        <v>1.4084945990078646E-2</v>
      </c>
      <c r="H371" s="30" cm="1">
        <f t="array" ref="H371">SUMPRODUCT($F291:$BQ291,$F$347:$BQ$347*($F$348:$BQ$348=H$356))/SUMIFS($F$347:$BQ$347, $F$348:$BQ$348, H$356)</f>
        <v>1.331299377390192E-2</v>
      </c>
      <c r="I371" s="30" cm="1">
        <f t="array" ref="I371">SUMPRODUCT($F291:$BQ291,$F$347:$BQ$347*($F$348:$BQ$348=I$356))/SUMIFS($F$347:$BQ$347, $F$348:$BQ$348, I$356)</f>
        <v>2.1620987599161427E-2</v>
      </c>
      <c r="J371" s="30" cm="1">
        <f t="array" ref="J371">SUMPRODUCT($F291:$BQ291,$F$347:$BQ$347*($F$348:$BQ$348=J$356))/SUMIFS($F$347:$BQ$347, $F$348:$BQ$348, J$356)</f>
        <v>1.8736574974029401E-2</v>
      </c>
      <c r="K371" s="30" cm="1">
        <f t="array" ref="K371">SUMPRODUCT($F291:$BQ291,$F$347:$BQ$347*($F$348:$BQ$348=K$356))/SUMIFS($F$347:$BQ$347, $F$348:$BQ$348, K$356)</f>
        <v>2.7791411874256353E-2</v>
      </c>
      <c r="L371" s="30" cm="1">
        <f t="array" ref="L371">SUMPRODUCT($F291:$BQ291,$F$347:$BQ$347*($F$348:$BQ$348=L$356))/SUMIFS($F$347:$BQ$347, $F$348:$BQ$348, L$356)</f>
        <v>3.4083049908000401E-2</v>
      </c>
      <c r="M371" s="30" cm="1">
        <f t="array" ref="M371">SUMPRODUCT($F291:$BQ291,$F$347:$BQ$347*($F$348:$BQ$348=M$356))/SUMIFS($F$347:$BQ$347, $F$348:$BQ$348, M$356)</f>
        <v>1.289705868124728E-2</v>
      </c>
      <c r="N371" s="30" cm="1">
        <f t="array" ref="N371">SUMPRODUCT($F291:$BQ291,$F$347:$BQ$347*($F$348:$BQ$348=N$356))/SUMIFS($F$347:$BQ$347, $F$348:$BQ$348, N$356)</f>
        <v>3.4013227657180699E-2</v>
      </c>
      <c r="O371" s="30" cm="1">
        <f t="array" ref="O371">SUMPRODUCT($F291:$BQ291,$F$347:$BQ$347*($F$348:$BQ$348=O$356))/SUMIFS($F$347:$BQ$347, $F$348:$BQ$348, O$356)</f>
        <v>3.8454348671216596E-2</v>
      </c>
      <c r="P371" s="30" cm="1">
        <f t="array" ref="P371">SUMPRODUCT($F291:$BQ291,$F$347:$BQ$347*($F$348:$BQ$348=P$356))/SUMIFS($F$347:$BQ$347, $F$348:$BQ$348, P$356)</f>
        <v>1.4738574956852422</v>
      </c>
      <c r="Q371" s="30" cm="1">
        <f t="array" ref="Q371">SUMPRODUCT($F291:$BQ291,$F$347:$BQ$347*($F$348:$BQ$348=Q$356))/SUMIFS($F$347:$BQ$347, $F$348:$BQ$348, Q$356)</f>
        <v>0.26149073465544481</v>
      </c>
      <c r="R371" s="30" cm="1">
        <f t="array" ref="R371">SUMPRODUCT($F291:$BQ291,$F$347:$BQ$347*($F$348:$BQ$348=R$356))/SUMIFS($F$347:$BQ$347, $F$348:$BQ$348, R$356)</f>
        <v>3.7260057415677846E-2</v>
      </c>
      <c r="S371" s="30" cm="1">
        <f t="array" ref="S371">SUMPRODUCT($F291:$BQ291,$F$347:$BQ$347*($F$348:$BQ$348=S$356))/SUMIFS($F$347:$BQ$347, $F$348:$BQ$348, S$356)</f>
        <v>0.16213469015065668</v>
      </c>
      <c r="T371" s="30" cm="1">
        <f t="array" ref="T371">SUMPRODUCT($F291:$BQ291,$F$347:$BQ$347*($F$348:$BQ$348=T$356))/SUMIFS($F$347:$BQ$347, $F$348:$BQ$348, T$356)</f>
        <v>0.13847702357976013</v>
      </c>
      <c r="U371" s="30" cm="1">
        <f t="array" ref="U371">SUMPRODUCT($F291:$BQ291,$F$347:$BQ$347*($F$348:$BQ$348=U$356))/SUMIFS($F$347:$BQ$347, $F$348:$BQ$348, U$356)</f>
        <v>0.12502120009979703</v>
      </c>
      <c r="V371" s="30" cm="1">
        <f t="array" ref="V371">SUMPRODUCT($F291:$BQ291,$F$347:$BQ$347*($F$348:$BQ$348=V$356))/SUMIFS($F$347:$BQ$347, $F$348:$BQ$348, V$356)</f>
        <v>9.3398889523212333E-2</v>
      </c>
      <c r="W371" s="30" cm="1">
        <f t="array" ref="W371">SUMPRODUCT($F291:$BQ291,$F$347:$BQ$347*($F$348:$BQ$348=W$356))/SUMIFS($F$347:$BQ$347, $F$348:$BQ$348, W$356)</f>
        <v>7.759760345762215E-2</v>
      </c>
      <c r="X371" s="30" cm="1">
        <f t="array" ref="X371">SUMPRODUCT($F291:$BQ291,$F$347:$BQ$347*($F$348:$BQ$348=X$356))/SUMIFS($F$347:$BQ$347, $F$348:$BQ$348, X$356)</f>
        <v>1.9346798420465196E-2</v>
      </c>
      <c r="Y371" s="30" cm="1">
        <f t="array" ref="Y371">SUMPRODUCT($F291:$BQ291,$F$347:$BQ$347*($F$348:$BQ$348=Y$356))/SUMIFS($F$347:$BQ$347, $F$348:$BQ$348, Y$356)</f>
        <v>3.6315416543801445E-2</v>
      </c>
      <c r="Z371" s="30" cm="1">
        <f t="array" ref="Z371">SUMPRODUCT($F291:$BQ291,$F$347:$BQ$347*($F$348:$BQ$348=Z$356))/SUMIFS($F$347:$BQ$347, $F$348:$BQ$348, Z$356)</f>
        <v>4.9470181496810005E-2</v>
      </c>
      <c r="AA371" s="30" cm="1">
        <f t="array" ref="AA371">SUMPRODUCT($F291:$BQ291,$F$347:$BQ$347*($F$348:$BQ$348=AA$356))/SUMIFS($F$347:$BQ$347, $F$348:$BQ$348, AA$356)</f>
        <v>8.3768788600063603E-3</v>
      </c>
      <c r="AB371" s="30" cm="1">
        <f t="array" ref="AB371">SUMPRODUCT($F291:$BQ291,$F$347:$BQ$347*($F$348:$BQ$348=AB$356))/SUMIFS($F$347:$BQ$347, $F$348:$BQ$348, AB$356)</f>
        <v>1.0696166157979491E-2</v>
      </c>
      <c r="AC371" s="30" cm="1">
        <f t="array" ref="AC371">SUMPRODUCT($F291:$BQ291,$F$347:$BQ$347*($F$348:$BQ$348=AC$356))/SUMIFS($F$347:$BQ$347, $F$348:$BQ$348, AC$356)</f>
        <v>6.9148140554641992E-3</v>
      </c>
      <c r="AD371" s="30" cm="1">
        <f t="array" ref="AD371">SUMPRODUCT($F291:$BQ291,$F$347:$BQ$347*($F$348:$BQ$348=AD$356))/SUMIFS($F$347:$BQ$347, $F$348:$BQ$348, AD$356)</f>
        <v>6.5621912904361753E-3</v>
      </c>
      <c r="AE371" s="30" cm="1">
        <f t="array" ref="AE371">SUMPRODUCT($F291:$BQ291,$F$347:$BQ$347*($F$348:$BQ$348=AE$356))/SUMIFS($F$347:$BQ$347, $F$348:$BQ$348, AE$356)</f>
        <v>1.0293648629149372E-2</v>
      </c>
      <c r="AF371" s="30" cm="1">
        <f t="array" ref="AF371">SUMPRODUCT($F291:$BQ291,$F$347:$BQ$347*($F$348:$BQ$348=AF$356))/SUMIFS($F$347:$BQ$347, $F$348:$BQ$348, AF$356)</f>
        <v>4.9162858202432018E-3</v>
      </c>
      <c r="AG371" s="30" cm="1">
        <f t="array" ref="AG371">SUMPRODUCT($F291:$BQ291,$F$347:$BQ$347*($F$348:$BQ$348=AG$356))/SUMIFS($F$347:$BQ$347, $F$348:$BQ$348, AG$356)</f>
        <v>2.9189032418856075E-3</v>
      </c>
      <c r="AH371" s="30" cm="1">
        <f t="array" ref="AH371">SUMPRODUCT($F291:$BQ291,$F$347:$BQ$347*($F$348:$BQ$348=AH$356))/SUMIFS($F$347:$BQ$347, $F$348:$BQ$348, AH$356)</f>
        <v>5.0631226060874751E-3</v>
      </c>
      <c r="AI371" s="30" cm="1">
        <f t="array" ref="AI371">SUMPRODUCT($F291:$BQ291,$F$347:$BQ$347*($F$348:$BQ$348=AI$356))/SUMIFS($F$347:$BQ$347, $F$348:$BQ$348, AI$356)</f>
        <v>7.1708123304355812E-3</v>
      </c>
      <c r="AJ371" s="30" cm="1">
        <f t="array" ref="AJ371">SUMPRODUCT($F291:$BQ291,$F$347:$BQ$347*($F$348:$BQ$348=AJ$356))/SUMIFS($F$347:$BQ$347, $F$348:$BQ$348, AJ$356)</f>
        <v>5.7835429936727977E-3</v>
      </c>
      <c r="AK371" s="30" cm="1">
        <f t="array" ref="AK371">SUMPRODUCT($F291:$BQ291,$F$347:$BQ$347*($F$348:$BQ$348=AK$356))/SUMIFS($F$347:$BQ$347, $F$348:$BQ$348, AK$356)</f>
        <v>2.5941737933317705E-3</v>
      </c>
      <c r="AL371" s="30" cm="1">
        <f t="array" ref="AL371">SUMPRODUCT($F291:$BQ291,$F$347:$BQ$347*($F$348:$BQ$348=AL$356))/SUMIFS($F$347:$BQ$347, $F$348:$BQ$348, AL$356)</f>
        <v>5.9297775588423541E-3</v>
      </c>
      <c r="AM371" s="30" cm="1">
        <f t="array" ref="AM371">SUMPRODUCT($F291:$BQ291,$F$347:$BQ$347*($F$348:$BQ$348=AM$356))/SUMIFS($F$347:$BQ$347, $F$348:$BQ$348, AM$356)</f>
        <v>6.5509137445686075E-3</v>
      </c>
      <c r="AN371" s="30" cm="1">
        <f t="array" ref="AN371">SUMPRODUCT($F291:$BQ291,$F$347:$BQ$347*($F$348:$BQ$348=AN$356))/SUMIFS($F$347:$BQ$347, $F$348:$BQ$348, AN$356)</f>
        <v>2.862131842725705E-6</v>
      </c>
      <c r="AO371" s="30"/>
      <c r="AP371" s="30"/>
      <c r="AQ371" s="30"/>
    </row>
    <row r="372" spans="1:43" x14ac:dyDescent="0.35">
      <c r="A372" t="str">
        <v>ISIC 25</v>
      </c>
      <c r="C372" s="19">
        <v>428486.52</v>
      </c>
      <c r="D372" t="str">
        <v>ISIC 25</v>
      </c>
      <c r="E372" s="30" cm="1">
        <f t="array" ref="E372">SUMPRODUCT($F292:$BQ292,$F$347:$BQ$347*($F$348:$BQ$348=E$356))/SUMIFS($F$347:$BQ$347, $F$348:$BQ$348, E$356)</f>
        <v>1.860144337980563E-2</v>
      </c>
      <c r="F372" s="30" cm="1">
        <f t="array" ref="F372">SUMPRODUCT($F292:$BQ292,$F$347:$BQ$347*($F$348:$BQ$348=F$356))/SUMIFS($F$347:$BQ$347, $F$348:$BQ$348, F$356)</f>
        <v>2.9756616936473381E-2</v>
      </c>
      <c r="G372" s="30" cm="1">
        <f t="array" ref="G372">SUMPRODUCT($F292:$BQ292,$F$347:$BQ$347*($F$348:$BQ$348=G$356))/SUMIFS($F$347:$BQ$347, $F$348:$BQ$348, G$356)</f>
        <v>2.3327831081781523E-2</v>
      </c>
      <c r="H372" s="30" cm="1">
        <f t="array" ref="H372">SUMPRODUCT($F292:$BQ292,$F$347:$BQ$347*($F$348:$BQ$348=H$356))/SUMIFS($F$347:$BQ$347, $F$348:$BQ$348, H$356)</f>
        <v>1.8778958545229381E-2</v>
      </c>
      <c r="I372" s="30" cm="1">
        <f t="array" ref="I372">SUMPRODUCT($F292:$BQ292,$F$347:$BQ$347*($F$348:$BQ$348=I$356))/SUMIFS($F$347:$BQ$347, $F$348:$BQ$348, I$356)</f>
        <v>3.3605838398528577E-2</v>
      </c>
      <c r="J372" s="30" cm="1">
        <f t="array" ref="J372">SUMPRODUCT($F292:$BQ292,$F$347:$BQ$347*($F$348:$BQ$348=J$356))/SUMIFS($F$347:$BQ$347, $F$348:$BQ$348, J$356)</f>
        <v>2.1630065959752205E-2</v>
      </c>
      <c r="K372" s="30" cm="1">
        <f t="array" ref="K372">SUMPRODUCT($F292:$BQ292,$F$347:$BQ$347*($F$348:$BQ$348=K$356))/SUMIFS($F$347:$BQ$347, $F$348:$BQ$348, K$356)</f>
        <v>3.1660009221775871E-2</v>
      </c>
      <c r="L372" s="30" cm="1">
        <f t="array" ref="L372">SUMPRODUCT($F292:$BQ292,$F$347:$BQ$347*($F$348:$BQ$348=L$356))/SUMIFS($F$347:$BQ$347, $F$348:$BQ$348, L$356)</f>
        <v>2.5927059856618594E-2</v>
      </c>
      <c r="M372" s="30" cm="1">
        <f t="array" ref="M372">SUMPRODUCT($F292:$BQ292,$F$347:$BQ$347*($F$348:$BQ$348=M$356))/SUMIFS($F$347:$BQ$347, $F$348:$BQ$348, M$356)</f>
        <v>1.1600986045429697E-2</v>
      </c>
      <c r="N372" s="30" cm="1">
        <f t="array" ref="N372">SUMPRODUCT($F292:$BQ292,$F$347:$BQ$347*($F$348:$BQ$348=N$356))/SUMIFS($F$347:$BQ$347, $F$348:$BQ$348, N$356)</f>
        <v>3.5282284580336352E-2</v>
      </c>
      <c r="O372" s="30" cm="1">
        <f t="array" ref="O372">SUMPRODUCT($F292:$BQ292,$F$347:$BQ$347*($F$348:$BQ$348=O$356))/SUMIFS($F$347:$BQ$347, $F$348:$BQ$348, O$356)</f>
        <v>3.0085386224854068E-2</v>
      </c>
      <c r="P372" s="30" cm="1">
        <f t="array" ref="P372">SUMPRODUCT($F292:$BQ292,$F$347:$BQ$347*($F$348:$BQ$348=P$356))/SUMIFS($F$347:$BQ$347, $F$348:$BQ$348, P$356)</f>
        <v>6.7746671767083239E-2</v>
      </c>
      <c r="Q372" s="30" cm="1">
        <f t="array" ref="Q372">SUMPRODUCT($F292:$BQ292,$F$347:$BQ$347*($F$348:$BQ$348=Q$356))/SUMIFS($F$347:$BQ$347, $F$348:$BQ$348, Q$356)</f>
        <v>1.2423735055838994</v>
      </c>
      <c r="R372" s="30" cm="1">
        <f t="array" ref="R372">SUMPRODUCT($F292:$BQ292,$F$347:$BQ$347*($F$348:$BQ$348=R$356))/SUMIFS($F$347:$BQ$347, $F$348:$BQ$348, R$356)</f>
        <v>3.4153829658954346E-2</v>
      </c>
      <c r="S372" s="30" cm="1">
        <f t="array" ref="S372">SUMPRODUCT($F292:$BQ292,$F$347:$BQ$347*($F$348:$BQ$348=S$356))/SUMIFS($F$347:$BQ$347, $F$348:$BQ$348, S$356)</f>
        <v>8.2233718934888581E-2</v>
      </c>
      <c r="T372" s="30" cm="1">
        <f t="array" ref="T372">SUMPRODUCT($F292:$BQ292,$F$347:$BQ$347*($F$348:$BQ$348=T$356))/SUMIFS($F$347:$BQ$347, $F$348:$BQ$348, T$356)</f>
        <v>0.15606579732129081</v>
      </c>
      <c r="U372" s="30" cm="1">
        <f t="array" ref="U372">SUMPRODUCT($F292:$BQ292,$F$347:$BQ$347*($F$348:$BQ$348=U$356))/SUMIFS($F$347:$BQ$347, $F$348:$BQ$348, U$356)</f>
        <v>0.11890020553985295</v>
      </c>
      <c r="V372" s="30" cm="1">
        <f t="array" ref="V372">SUMPRODUCT($F292:$BQ292,$F$347:$BQ$347*($F$348:$BQ$348=V$356))/SUMIFS($F$347:$BQ$347, $F$348:$BQ$348, V$356)</f>
        <v>0.11126618615824474</v>
      </c>
      <c r="W372" s="30" cm="1">
        <f t="array" ref="W372">SUMPRODUCT($F292:$BQ292,$F$347:$BQ$347*($F$348:$BQ$348=W$356))/SUMIFS($F$347:$BQ$347, $F$348:$BQ$348, W$356)</f>
        <v>7.6038966705030436E-2</v>
      </c>
      <c r="X372" s="30" cm="1">
        <f t="array" ref="X372">SUMPRODUCT($F292:$BQ292,$F$347:$BQ$347*($F$348:$BQ$348=X$356))/SUMIFS($F$347:$BQ$347, $F$348:$BQ$348, X$356)</f>
        <v>2.4581409776745583E-2</v>
      </c>
      <c r="Y372" s="30" cm="1">
        <f t="array" ref="Y372">SUMPRODUCT($F292:$BQ292,$F$347:$BQ$347*($F$348:$BQ$348=Y$356))/SUMIFS($F$347:$BQ$347, $F$348:$BQ$348, Y$356)</f>
        <v>3.2803032956012272E-2</v>
      </c>
      <c r="Z372" s="30" cm="1">
        <f t="array" ref="Z372">SUMPRODUCT($F292:$BQ292,$F$347:$BQ$347*($F$348:$BQ$348=Z$356))/SUMIFS($F$347:$BQ$347, $F$348:$BQ$348, Z$356)</f>
        <v>6.8862594687514711E-2</v>
      </c>
      <c r="AA372" s="30" cm="1">
        <f t="array" ref="AA372">SUMPRODUCT($F292:$BQ292,$F$347:$BQ$347*($F$348:$BQ$348=AA$356))/SUMIFS($F$347:$BQ$347, $F$348:$BQ$348, AA$356)</f>
        <v>1.0254890472785702E-2</v>
      </c>
      <c r="AB372" s="30" cm="1">
        <f t="array" ref="AB372">SUMPRODUCT($F292:$BQ292,$F$347:$BQ$347*($F$348:$BQ$348=AB$356))/SUMIFS($F$347:$BQ$347, $F$348:$BQ$348, AB$356)</f>
        <v>1.3963118087872551E-2</v>
      </c>
      <c r="AC372" s="30" cm="1">
        <f t="array" ref="AC372">SUMPRODUCT($F292:$BQ292,$F$347:$BQ$347*($F$348:$BQ$348=AC$356))/SUMIFS($F$347:$BQ$347, $F$348:$BQ$348, AC$356)</f>
        <v>1.0345192680334375E-2</v>
      </c>
      <c r="AD372" s="30" cm="1">
        <f t="array" ref="AD372">SUMPRODUCT($F292:$BQ292,$F$347:$BQ$347*($F$348:$BQ$348=AD$356))/SUMIFS($F$347:$BQ$347, $F$348:$BQ$348, AD$356)</f>
        <v>7.907902067225742E-3</v>
      </c>
      <c r="AE372" s="30" cm="1">
        <f t="array" ref="AE372">SUMPRODUCT($F292:$BQ292,$F$347:$BQ$347*($F$348:$BQ$348=AE$356))/SUMIFS($F$347:$BQ$347, $F$348:$BQ$348, AE$356)</f>
        <v>1.1824768080671419E-2</v>
      </c>
      <c r="AF372" s="30" cm="1">
        <f t="array" ref="AF372">SUMPRODUCT($F292:$BQ292,$F$347:$BQ$347*($F$348:$BQ$348=AF$356))/SUMIFS($F$347:$BQ$347, $F$348:$BQ$348, AF$356)</f>
        <v>6.3630489502794728E-3</v>
      </c>
      <c r="AG372" s="30" cm="1">
        <f t="array" ref="AG372">SUMPRODUCT($F292:$BQ292,$F$347:$BQ$347*($F$348:$BQ$348=AG$356))/SUMIFS($F$347:$BQ$347, $F$348:$BQ$348, AG$356)</f>
        <v>3.8627895593216885E-3</v>
      </c>
      <c r="AH372" s="30" cm="1">
        <f t="array" ref="AH372">SUMPRODUCT($F292:$BQ292,$F$347:$BQ$347*($F$348:$BQ$348=AH$356))/SUMIFS($F$347:$BQ$347, $F$348:$BQ$348, AH$356)</f>
        <v>6.6993583928666497E-3</v>
      </c>
      <c r="AI372" s="30" cm="1">
        <f t="array" ref="AI372">SUMPRODUCT($F292:$BQ292,$F$347:$BQ$347*($F$348:$BQ$348=AI$356))/SUMIFS($F$347:$BQ$347, $F$348:$BQ$348, AI$356)</f>
        <v>9.0186573130720277E-3</v>
      </c>
      <c r="AJ372" s="30" cm="1">
        <f t="array" ref="AJ372">SUMPRODUCT($F292:$BQ292,$F$347:$BQ$347*($F$348:$BQ$348=AJ$356))/SUMIFS($F$347:$BQ$347, $F$348:$BQ$348, AJ$356)</f>
        <v>8.8636783369351185E-3</v>
      </c>
      <c r="AK372" s="30" cm="1">
        <f t="array" ref="AK372">SUMPRODUCT($F292:$BQ292,$F$347:$BQ$347*($F$348:$BQ$348=AK$356))/SUMIFS($F$347:$BQ$347, $F$348:$BQ$348, AK$356)</f>
        <v>3.665500160226977E-3</v>
      </c>
      <c r="AL372" s="30" cm="1">
        <f t="array" ref="AL372">SUMPRODUCT($F292:$BQ292,$F$347:$BQ$347*($F$348:$BQ$348=AL$356))/SUMIFS($F$347:$BQ$347, $F$348:$BQ$348, AL$356)</f>
        <v>5.6505234741410842E-3</v>
      </c>
      <c r="AM372" s="30" cm="1">
        <f t="array" ref="AM372">SUMPRODUCT($F292:$BQ292,$F$347:$BQ$347*($F$348:$BQ$348=AM$356))/SUMIFS($F$347:$BQ$347, $F$348:$BQ$348, AM$356)</f>
        <v>8.2089401912078669E-3</v>
      </c>
      <c r="AN372" s="30" cm="1">
        <f t="array" ref="AN372">SUMPRODUCT($F292:$BQ292,$F$347:$BQ$347*($F$348:$BQ$348=AN$356))/SUMIFS($F$347:$BQ$347, $F$348:$BQ$348, AN$356)</f>
        <v>1.4950244468937371E-6</v>
      </c>
      <c r="AO372" s="30"/>
      <c r="AP372" s="30"/>
      <c r="AQ372" s="30"/>
    </row>
    <row r="373" spans="1:43" x14ac:dyDescent="0.35">
      <c r="A373" t="str">
        <v>ISIC 26</v>
      </c>
      <c r="C373" s="19">
        <v>317429.01</v>
      </c>
      <c r="D373" t="str">
        <v>ISIC 26</v>
      </c>
      <c r="E373" s="30" cm="1">
        <f t="array" ref="E373">SUMPRODUCT($F293:$BQ293,$F$347:$BQ$347*($F$348:$BQ$348=E$356))/SUMIFS($F$347:$BQ$347, $F$348:$BQ$348, E$356)</f>
        <v>4.5777017590876434E-3</v>
      </c>
      <c r="F373" s="30" cm="1">
        <f t="array" ref="F373">SUMPRODUCT($F293:$BQ293,$F$347:$BQ$347*($F$348:$BQ$348=F$356))/SUMIFS($F$347:$BQ$347, $F$348:$BQ$348, F$356)</f>
        <v>6.7856522177822719E-3</v>
      </c>
      <c r="G373" s="30" cm="1">
        <f t="array" ref="G373">SUMPRODUCT($F293:$BQ293,$F$347:$BQ$347*($F$348:$BQ$348=G$356))/SUMIFS($F$347:$BQ$347, $F$348:$BQ$348, G$356)</f>
        <v>5.536941164549016E-3</v>
      </c>
      <c r="H373" s="30" cm="1">
        <f t="array" ref="H373">SUMPRODUCT($F293:$BQ293,$F$347:$BQ$347*($F$348:$BQ$348=H$356))/SUMIFS($F$347:$BQ$347, $F$348:$BQ$348, H$356)</f>
        <v>5.0672244908175996E-3</v>
      </c>
      <c r="I373" s="30" cm="1">
        <f t="array" ref="I373">SUMPRODUCT($F293:$BQ293,$F$347:$BQ$347*($F$348:$BQ$348=I$356))/SUMIFS($F$347:$BQ$347, $F$348:$BQ$348, I$356)</f>
        <v>6.2311510392202459E-3</v>
      </c>
      <c r="J373" s="30" cm="1">
        <f t="array" ref="J373">SUMPRODUCT($F293:$BQ293,$F$347:$BQ$347*($F$348:$BQ$348=J$356))/SUMIFS($F$347:$BQ$347, $F$348:$BQ$348, J$356)</f>
        <v>8.8643410293269363E-3</v>
      </c>
      <c r="K373" s="30" cm="1">
        <f t="array" ref="K373">SUMPRODUCT($F293:$BQ293,$F$347:$BQ$347*($F$348:$BQ$348=K$356))/SUMIFS($F$347:$BQ$347, $F$348:$BQ$348, K$356)</f>
        <v>7.9790592743663423E-3</v>
      </c>
      <c r="L373" s="30" cm="1">
        <f t="array" ref="L373">SUMPRODUCT($F293:$BQ293,$F$347:$BQ$347*($F$348:$BQ$348=L$356))/SUMIFS($F$347:$BQ$347, $F$348:$BQ$348, L$356)</f>
        <v>7.5187070361879106E-3</v>
      </c>
      <c r="M373" s="30" cm="1">
        <f t="array" ref="M373">SUMPRODUCT($F293:$BQ293,$F$347:$BQ$347*($F$348:$BQ$348=M$356))/SUMIFS($F$347:$BQ$347, $F$348:$BQ$348, M$356)</f>
        <v>7.6173202625297335E-3</v>
      </c>
      <c r="N373" s="30" cm="1">
        <f t="array" ref="N373">SUMPRODUCT($F293:$BQ293,$F$347:$BQ$347*($F$348:$BQ$348=N$356))/SUMIFS($F$347:$BQ$347, $F$348:$BQ$348, N$356)</f>
        <v>7.7783411936117718E-3</v>
      </c>
      <c r="O373" s="30" cm="1">
        <f t="array" ref="O373">SUMPRODUCT($F293:$BQ293,$F$347:$BQ$347*($F$348:$BQ$348=O$356))/SUMIFS($F$347:$BQ$347, $F$348:$BQ$348, O$356)</f>
        <v>7.9207280915614148E-3</v>
      </c>
      <c r="P373" s="30" cm="1">
        <f t="array" ref="P373">SUMPRODUCT($F293:$BQ293,$F$347:$BQ$347*($F$348:$BQ$348=P$356))/SUMIFS($F$347:$BQ$347, $F$348:$BQ$348, P$356)</f>
        <v>9.3329071563324727E-3</v>
      </c>
      <c r="Q373" s="30" cm="1">
        <f t="array" ref="Q373">SUMPRODUCT($F293:$BQ293,$F$347:$BQ$347*($F$348:$BQ$348=Q$356))/SUMIFS($F$347:$BQ$347, $F$348:$BQ$348, Q$356)</f>
        <v>1.0278862936088953E-2</v>
      </c>
      <c r="R373" s="30" cm="1">
        <f t="array" ref="R373">SUMPRODUCT($F293:$BQ293,$F$347:$BQ$347*($F$348:$BQ$348=R$356))/SUMIFS($F$347:$BQ$347, $F$348:$BQ$348, R$356)</f>
        <v>1.2326165422762925</v>
      </c>
      <c r="S373" s="30" cm="1">
        <f t="array" ref="S373">SUMPRODUCT($F293:$BQ293,$F$347:$BQ$347*($F$348:$BQ$348=S$356))/SUMIFS($F$347:$BQ$347, $F$348:$BQ$348, S$356)</f>
        <v>5.5754949631783193E-2</v>
      </c>
      <c r="T373" s="30" cm="1">
        <f t="array" ref="T373">SUMPRODUCT($F293:$BQ293,$F$347:$BQ$347*($F$348:$BQ$348=T$356))/SUMIFS($F$347:$BQ$347, $F$348:$BQ$348, T$356)</f>
        <v>2.6514536694452424E-2</v>
      </c>
      <c r="U373" s="30" cm="1">
        <f t="array" ref="U373">SUMPRODUCT($F293:$BQ293,$F$347:$BQ$347*($F$348:$BQ$348=U$356))/SUMIFS($F$347:$BQ$347, $F$348:$BQ$348, U$356)</f>
        <v>2.5328861319350814E-2</v>
      </c>
      <c r="V373" s="30" cm="1">
        <f t="array" ref="V373">SUMPRODUCT($F293:$BQ293,$F$347:$BQ$347*($F$348:$BQ$348=V$356))/SUMIFS($F$347:$BQ$347, $F$348:$BQ$348, V$356)</f>
        <v>6.9717737536240248E-2</v>
      </c>
      <c r="W373" s="30" cm="1">
        <f t="array" ref="W373">SUMPRODUCT($F293:$BQ293,$F$347:$BQ$347*($F$348:$BQ$348=W$356))/SUMIFS($F$347:$BQ$347, $F$348:$BQ$348, W$356)</f>
        <v>3.0754527997351472E-2</v>
      </c>
      <c r="X373" s="30" cm="1">
        <f t="array" ref="X373">SUMPRODUCT($F293:$BQ293,$F$347:$BQ$347*($F$348:$BQ$348=X$356))/SUMIFS($F$347:$BQ$347, $F$348:$BQ$348, X$356)</f>
        <v>1.1742357037207971E-2</v>
      </c>
      <c r="Y373" s="30" cm="1">
        <f t="array" ref="Y373">SUMPRODUCT($F293:$BQ293,$F$347:$BQ$347*($F$348:$BQ$348=Y$356))/SUMIFS($F$347:$BQ$347, $F$348:$BQ$348, Y$356)</f>
        <v>7.5789265211384411E-3</v>
      </c>
      <c r="Z373" s="30" cm="1">
        <f t="array" ref="Z373">SUMPRODUCT($F293:$BQ293,$F$347:$BQ$347*($F$348:$BQ$348=Z$356))/SUMIFS($F$347:$BQ$347, $F$348:$BQ$348, Z$356)</f>
        <v>1.1926728285362544E-2</v>
      </c>
      <c r="AA373" s="30" cm="1">
        <f t="array" ref="AA373">SUMPRODUCT($F293:$BQ293,$F$347:$BQ$347*($F$348:$BQ$348=AA$356))/SUMIFS($F$347:$BQ$347, $F$348:$BQ$348, AA$356)</f>
        <v>6.0521768190149204E-3</v>
      </c>
      <c r="AB373" s="30" cm="1">
        <f t="array" ref="AB373">SUMPRODUCT($F293:$BQ293,$F$347:$BQ$347*($F$348:$BQ$348=AB$356))/SUMIFS($F$347:$BQ$347, $F$348:$BQ$348, AB$356)</f>
        <v>6.2288242341908551E-3</v>
      </c>
      <c r="AC373" s="30" cm="1">
        <f t="array" ref="AC373">SUMPRODUCT($F293:$BQ293,$F$347:$BQ$347*($F$348:$BQ$348=AC$356))/SUMIFS($F$347:$BQ$347, $F$348:$BQ$348, AC$356)</f>
        <v>4.5002152510740688E-3</v>
      </c>
      <c r="AD373" s="30" cm="1">
        <f t="array" ref="AD373">SUMPRODUCT($F293:$BQ293,$F$347:$BQ$347*($F$348:$BQ$348=AD$356))/SUMIFS($F$347:$BQ$347, $F$348:$BQ$348, AD$356)</f>
        <v>1.0757774604315764E-2</v>
      </c>
      <c r="AE373" s="30" cm="1">
        <f t="array" ref="AE373">SUMPRODUCT($F293:$BQ293,$F$347:$BQ$347*($F$348:$BQ$348=AE$356))/SUMIFS($F$347:$BQ$347, $F$348:$BQ$348, AE$356)</f>
        <v>4.9798962557235892E-2</v>
      </c>
      <c r="AF373" s="30" cm="1">
        <f t="array" ref="AF373">SUMPRODUCT($F293:$BQ293,$F$347:$BQ$347*($F$348:$BQ$348=AF$356))/SUMIFS($F$347:$BQ$347, $F$348:$BQ$348, AF$356)</f>
        <v>2.0593874428022893E-2</v>
      </c>
      <c r="AG373" s="30" cm="1">
        <f t="array" ref="AG373">SUMPRODUCT($F293:$BQ293,$F$347:$BQ$347*($F$348:$BQ$348=AG$356))/SUMIFS($F$347:$BQ$347, $F$348:$BQ$348, AG$356)</f>
        <v>5.176585215690423E-3</v>
      </c>
      <c r="AH373" s="30" cm="1">
        <f t="array" ref="AH373">SUMPRODUCT($F293:$BQ293,$F$347:$BQ$347*($F$348:$BQ$348=AH$356))/SUMIFS($F$347:$BQ$347, $F$348:$BQ$348, AH$356)</f>
        <v>2.084782334997651E-3</v>
      </c>
      <c r="AI373" s="30" cm="1">
        <f t="array" ref="AI373">SUMPRODUCT($F293:$BQ293,$F$347:$BQ$347*($F$348:$BQ$348=AI$356))/SUMIFS($F$347:$BQ$347, $F$348:$BQ$348, AI$356)</f>
        <v>9.4187065696407571E-3</v>
      </c>
      <c r="AJ373" s="30" cm="1">
        <f t="array" ref="AJ373">SUMPRODUCT($F293:$BQ293,$F$347:$BQ$347*($F$348:$BQ$348=AJ$356))/SUMIFS($F$347:$BQ$347, $F$348:$BQ$348, AJ$356)</f>
        <v>6.2210546894168346E-3</v>
      </c>
      <c r="AK373" s="30" cm="1">
        <f t="array" ref="AK373">SUMPRODUCT($F293:$BQ293,$F$347:$BQ$347*($F$348:$BQ$348=AK$356))/SUMIFS($F$347:$BQ$347, $F$348:$BQ$348, AK$356)</f>
        <v>3.0938012552719687E-3</v>
      </c>
      <c r="AL373" s="30" cm="1">
        <f t="array" ref="AL373">SUMPRODUCT($F293:$BQ293,$F$347:$BQ$347*($F$348:$BQ$348=AL$356))/SUMIFS($F$347:$BQ$347, $F$348:$BQ$348, AL$356)</f>
        <v>6.5401201215996496E-3</v>
      </c>
      <c r="AM373" s="30" cm="1">
        <f t="array" ref="AM373">SUMPRODUCT($F293:$BQ293,$F$347:$BQ$347*($F$348:$BQ$348=AM$356))/SUMIFS($F$347:$BQ$347, $F$348:$BQ$348, AM$356)</f>
        <v>9.3797612899402579E-3</v>
      </c>
      <c r="AN373" s="30" cm="1">
        <f t="array" ref="AN373">SUMPRODUCT($F293:$BQ293,$F$347:$BQ$347*($F$348:$BQ$348=AN$356))/SUMIFS($F$347:$BQ$347, $F$348:$BQ$348, AN$356)</f>
        <v>9.7844584864966125E-7</v>
      </c>
      <c r="AO373" s="30"/>
      <c r="AP373" s="30"/>
      <c r="AQ373" s="30"/>
    </row>
    <row r="374" spans="1:43" x14ac:dyDescent="0.35">
      <c r="A374" t="str">
        <v>ISIC 27</v>
      </c>
      <c r="C374" s="19">
        <v>260699.93</v>
      </c>
      <c r="D374" t="str">
        <v>ISIC 27</v>
      </c>
      <c r="E374" s="30" cm="1">
        <f t="array" ref="E374">SUMPRODUCT($F294:$BQ294,$F$347:$BQ$347*($F$348:$BQ$348=E$356))/SUMIFS($F$347:$BQ$347, $F$348:$BQ$348, E$356)</f>
        <v>5.7969550980604906E-3</v>
      </c>
      <c r="F374" s="30" cm="1">
        <f t="array" ref="F374">SUMPRODUCT($F294:$BQ294,$F$347:$BQ$347*($F$348:$BQ$348=F$356))/SUMIFS($F$347:$BQ$347, $F$348:$BQ$348, F$356)</f>
        <v>9.8349717257382764E-3</v>
      </c>
      <c r="G374" s="30" cm="1">
        <f t="array" ref="G374">SUMPRODUCT($F294:$BQ294,$F$347:$BQ$347*($F$348:$BQ$348=G$356))/SUMIFS($F$347:$BQ$347, $F$348:$BQ$348, G$356)</f>
        <v>6.3780609386905381E-3</v>
      </c>
      <c r="H374" s="30" cm="1">
        <f t="array" ref="H374">SUMPRODUCT($F294:$BQ294,$F$347:$BQ$347*($F$348:$BQ$348=H$356))/SUMIFS($F$347:$BQ$347, $F$348:$BQ$348, H$356)</f>
        <v>5.5774995665012631E-3</v>
      </c>
      <c r="I374" s="30" cm="1">
        <f t="array" ref="I374">SUMPRODUCT($F294:$BQ294,$F$347:$BQ$347*($F$348:$BQ$348=I$356))/SUMIFS($F$347:$BQ$347, $F$348:$BQ$348, I$356)</f>
        <v>7.1960253219291422E-3</v>
      </c>
      <c r="J374" s="30" cm="1">
        <f t="array" ref="J374">SUMPRODUCT($F294:$BQ294,$F$347:$BQ$347*($F$348:$BQ$348=J$356))/SUMIFS($F$347:$BQ$347, $F$348:$BQ$348, J$356)</f>
        <v>8.1009272426428251E-3</v>
      </c>
      <c r="K374" s="30" cm="1">
        <f t="array" ref="K374">SUMPRODUCT($F294:$BQ294,$F$347:$BQ$347*($F$348:$BQ$348=K$356))/SUMIFS($F$347:$BQ$347, $F$348:$BQ$348, K$356)</f>
        <v>1.0509250893810477E-2</v>
      </c>
      <c r="L374" s="30" cm="1">
        <f t="array" ref="L374">SUMPRODUCT($F294:$BQ294,$F$347:$BQ$347*($F$348:$BQ$348=L$356))/SUMIFS($F$347:$BQ$347, $F$348:$BQ$348, L$356)</f>
        <v>8.6635750604307331E-3</v>
      </c>
      <c r="M374" s="30" cm="1">
        <f t="array" ref="M374">SUMPRODUCT($F294:$BQ294,$F$347:$BQ$347*($F$348:$BQ$348=M$356))/SUMIFS($F$347:$BQ$347, $F$348:$BQ$348, M$356)</f>
        <v>4.5952841727700637E-3</v>
      </c>
      <c r="N374" s="30" cm="1">
        <f t="array" ref="N374">SUMPRODUCT($F294:$BQ294,$F$347:$BQ$347*($F$348:$BQ$348=N$356))/SUMIFS($F$347:$BQ$347, $F$348:$BQ$348, N$356)</f>
        <v>9.2547197440200901E-3</v>
      </c>
      <c r="O374" s="30" cm="1">
        <f t="array" ref="O374">SUMPRODUCT($F294:$BQ294,$F$347:$BQ$347*($F$348:$BQ$348=O$356))/SUMIFS($F$347:$BQ$347, $F$348:$BQ$348, O$356)</f>
        <v>9.7161814677192634E-3</v>
      </c>
      <c r="P374" s="30" cm="1">
        <f t="array" ref="P374">SUMPRODUCT($F294:$BQ294,$F$347:$BQ$347*($F$348:$BQ$348=P$356))/SUMIFS($F$347:$BQ$347, $F$348:$BQ$348, P$356)</f>
        <v>1.5235180657339639E-2</v>
      </c>
      <c r="Q374" s="30" cm="1">
        <f t="array" ref="Q374">SUMPRODUCT($F294:$BQ294,$F$347:$BQ$347*($F$348:$BQ$348=Q$356))/SUMIFS($F$347:$BQ$347, $F$348:$BQ$348, Q$356)</f>
        <v>1.7234057295218243E-2</v>
      </c>
      <c r="R374" s="30" cm="1">
        <f t="array" ref="R374">SUMPRODUCT($F294:$BQ294,$F$347:$BQ$347*($F$348:$BQ$348=R$356))/SUMIFS($F$347:$BQ$347, $F$348:$BQ$348, R$356)</f>
        <v>3.5866774459731458E-2</v>
      </c>
      <c r="S374" s="30" cm="1">
        <f t="array" ref="S374">SUMPRODUCT($F294:$BQ294,$F$347:$BQ$347*($F$348:$BQ$348=S$356))/SUMIFS($F$347:$BQ$347, $F$348:$BQ$348, S$356)</f>
        <v>1.1960243778803559</v>
      </c>
      <c r="T374" s="30" cm="1">
        <f t="array" ref="T374">SUMPRODUCT($F294:$BQ294,$F$347:$BQ$347*($F$348:$BQ$348=T$356))/SUMIFS($F$347:$BQ$347, $F$348:$BQ$348, T$356)</f>
        <v>4.2416352891753911E-2</v>
      </c>
      <c r="U374" s="30" cm="1">
        <f t="array" ref="U374">SUMPRODUCT($F294:$BQ294,$F$347:$BQ$347*($F$348:$BQ$348=U$356))/SUMIFS($F$347:$BQ$347, $F$348:$BQ$348, U$356)</f>
        <v>4.3795745667976907E-2</v>
      </c>
      <c r="V374" s="30" cm="1">
        <f t="array" ref="V374">SUMPRODUCT($F294:$BQ294,$F$347:$BQ$347*($F$348:$BQ$348=V$356))/SUMIFS($F$347:$BQ$347, $F$348:$BQ$348, V$356)</f>
        <v>3.9283165814333366E-2</v>
      </c>
      <c r="W374" s="30" cm="1">
        <f t="array" ref="W374">SUMPRODUCT($F294:$BQ294,$F$347:$BQ$347*($F$348:$BQ$348=W$356))/SUMIFS($F$347:$BQ$347, $F$348:$BQ$348, W$356)</f>
        <v>2.7426222896769926E-2</v>
      </c>
      <c r="X374" s="30" cm="1">
        <f t="array" ref="X374">SUMPRODUCT($F294:$BQ294,$F$347:$BQ$347*($F$348:$BQ$348=X$356))/SUMIFS($F$347:$BQ$347, $F$348:$BQ$348, X$356)</f>
        <v>2.393735125091092E-2</v>
      </c>
      <c r="Y374" s="30" cm="1">
        <f t="array" ref="Y374">SUMPRODUCT($F294:$BQ294,$F$347:$BQ$347*($F$348:$BQ$348=Y$356))/SUMIFS($F$347:$BQ$347, $F$348:$BQ$348, Y$356)</f>
        <v>9.1239057185111116E-3</v>
      </c>
      <c r="Z374" s="30" cm="1">
        <f t="array" ref="Z374">SUMPRODUCT($F294:$BQ294,$F$347:$BQ$347*($F$348:$BQ$348=Z$356))/SUMIFS($F$347:$BQ$347, $F$348:$BQ$348, Z$356)</f>
        <v>3.413995262061327E-2</v>
      </c>
      <c r="AA374" s="30" cm="1">
        <f t="array" ref="AA374">SUMPRODUCT($F294:$BQ294,$F$347:$BQ$347*($F$348:$BQ$348=AA$356))/SUMIFS($F$347:$BQ$347, $F$348:$BQ$348, AA$356)</f>
        <v>5.6027372010038472E-3</v>
      </c>
      <c r="AB374" s="30" cm="1">
        <f t="array" ref="AB374">SUMPRODUCT($F294:$BQ294,$F$347:$BQ$347*($F$348:$BQ$348=AB$356))/SUMIFS($F$347:$BQ$347, $F$348:$BQ$348, AB$356)</f>
        <v>6.9870355027697971E-3</v>
      </c>
      <c r="AC374" s="30" cm="1">
        <f t="array" ref="AC374">SUMPRODUCT($F294:$BQ294,$F$347:$BQ$347*($F$348:$BQ$348=AC$356))/SUMIFS($F$347:$BQ$347, $F$348:$BQ$348, AC$356)</f>
        <v>5.9823229058109462E-3</v>
      </c>
      <c r="AD374" s="30" cm="1">
        <f t="array" ref="AD374">SUMPRODUCT($F294:$BQ294,$F$347:$BQ$347*($F$348:$BQ$348=AD$356))/SUMIFS($F$347:$BQ$347, $F$348:$BQ$348, AD$356)</f>
        <v>4.8680324342538156E-3</v>
      </c>
      <c r="AE374" s="30" cm="1">
        <f t="array" ref="AE374">SUMPRODUCT($F294:$BQ294,$F$347:$BQ$347*($F$348:$BQ$348=AE$356))/SUMIFS($F$347:$BQ$347, $F$348:$BQ$348, AE$356)</f>
        <v>1.7977076264761957E-2</v>
      </c>
      <c r="AF374" s="30" cm="1">
        <f t="array" ref="AF374">SUMPRODUCT($F294:$BQ294,$F$347:$BQ$347*($F$348:$BQ$348=AF$356))/SUMIFS($F$347:$BQ$347, $F$348:$BQ$348, AF$356)</f>
        <v>6.1313275233269423E-3</v>
      </c>
      <c r="AG374" s="30" cm="1">
        <f t="array" ref="AG374">SUMPRODUCT($F294:$BQ294,$F$347:$BQ$347*($F$348:$BQ$348=AG$356))/SUMIFS($F$347:$BQ$347, $F$348:$BQ$348, AG$356)</f>
        <v>2.4536543202435209E-3</v>
      </c>
      <c r="AH374" s="30" cm="1">
        <f t="array" ref="AH374">SUMPRODUCT($F294:$BQ294,$F$347:$BQ$347*($F$348:$BQ$348=AH$356))/SUMIFS($F$347:$BQ$347, $F$348:$BQ$348, AH$356)</f>
        <v>3.4561706589844206E-3</v>
      </c>
      <c r="AI374" s="30" cm="1">
        <f t="array" ref="AI374">SUMPRODUCT($F294:$BQ294,$F$347:$BQ$347*($F$348:$BQ$348=AI$356))/SUMIFS($F$347:$BQ$347, $F$348:$BQ$348, AI$356)</f>
        <v>5.7116890932263128E-3</v>
      </c>
      <c r="AJ374" s="30" cm="1">
        <f t="array" ref="AJ374">SUMPRODUCT($F294:$BQ294,$F$347:$BQ$347*($F$348:$BQ$348=AJ$356))/SUMIFS($F$347:$BQ$347, $F$348:$BQ$348, AJ$356)</f>
        <v>3.6548107764413072E-3</v>
      </c>
      <c r="AK374" s="30" cm="1">
        <f t="array" ref="AK374">SUMPRODUCT($F294:$BQ294,$F$347:$BQ$347*($F$348:$BQ$348=AK$356))/SUMIFS($F$347:$BQ$347, $F$348:$BQ$348, AK$356)</f>
        <v>1.9873730737411423E-3</v>
      </c>
      <c r="AL374" s="30" cm="1">
        <f t="array" ref="AL374">SUMPRODUCT($F294:$BQ294,$F$347:$BQ$347*($F$348:$BQ$348=AL$356))/SUMIFS($F$347:$BQ$347, $F$348:$BQ$348, AL$356)</f>
        <v>2.7789932157526978E-3</v>
      </c>
      <c r="AM374" s="30" cm="1">
        <f t="array" ref="AM374">SUMPRODUCT($F294:$BQ294,$F$347:$BQ$347*($F$348:$BQ$348=AM$356))/SUMIFS($F$347:$BQ$347, $F$348:$BQ$348, AM$356)</f>
        <v>6.1293761396521455E-3</v>
      </c>
      <c r="AN374" s="30" cm="1">
        <f t="array" ref="AN374">SUMPRODUCT($F294:$BQ294,$F$347:$BQ$347*($F$348:$BQ$348=AN$356))/SUMIFS($F$347:$BQ$347, $F$348:$BQ$348, AN$356)</f>
        <v>2.0509459316298703E-5</v>
      </c>
      <c r="AO374" s="30"/>
      <c r="AP374" s="30"/>
      <c r="AQ374" s="30"/>
    </row>
    <row r="375" spans="1:43" x14ac:dyDescent="0.35">
      <c r="A375" t="str">
        <v>ISIC 28</v>
      </c>
      <c r="C375" s="19">
        <v>581046.18000000005</v>
      </c>
      <c r="D375" t="str">
        <v>ISIC 28</v>
      </c>
      <c r="E375" s="30" cm="1">
        <f t="array" ref="E375">SUMPRODUCT($F295:$BQ295,$F$347:$BQ$347*($F$348:$BQ$348=E$356))/SUMIFS($F$347:$BQ$347, $F$348:$BQ$348, E$356)</f>
        <v>1.5253666469508795E-2</v>
      </c>
      <c r="F375" s="30" cm="1">
        <f t="array" ref="F375">SUMPRODUCT($F295:$BQ295,$F$347:$BQ$347*($F$348:$BQ$348=F$356))/SUMIFS($F$347:$BQ$347, $F$348:$BQ$348, F$356)</f>
        <v>2.8629538266496838E-2</v>
      </c>
      <c r="G375" s="30" cm="1">
        <f t="array" ref="G375">SUMPRODUCT($F295:$BQ295,$F$347:$BQ$347*($F$348:$BQ$348=G$356))/SUMIFS($F$347:$BQ$347, $F$348:$BQ$348, G$356)</f>
        <v>1.2926924270839701E-2</v>
      </c>
      <c r="H375" s="30" cm="1">
        <f t="array" ref="H375">SUMPRODUCT($F295:$BQ295,$F$347:$BQ$347*($F$348:$BQ$348=H$356))/SUMIFS($F$347:$BQ$347, $F$348:$BQ$348, H$356)</f>
        <v>1.2456424373060463E-2</v>
      </c>
      <c r="I375" s="30" cm="1">
        <f t="array" ref="I375">SUMPRODUCT($F295:$BQ295,$F$347:$BQ$347*($F$348:$BQ$348=I$356))/SUMIFS($F$347:$BQ$347, $F$348:$BQ$348, I$356)</f>
        <v>1.4951319561971274E-2</v>
      </c>
      <c r="J375" s="30" cm="1">
        <f t="array" ref="J375">SUMPRODUCT($F295:$BQ295,$F$347:$BQ$347*($F$348:$BQ$348=J$356))/SUMIFS($F$347:$BQ$347, $F$348:$BQ$348, J$356)</f>
        <v>1.7007417886758126E-2</v>
      </c>
      <c r="K375" s="30" cm="1">
        <f t="array" ref="K375">SUMPRODUCT($F295:$BQ295,$F$347:$BQ$347*($F$348:$BQ$348=K$356))/SUMIFS($F$347:$BQ$347, $F$348:$BQ$348, K$356)</f>
        <v>2.5349639121216822E-2</v>
      </c>
      <c r="L375" s="30" cm="1">
        <f t="array" ref="L375">SUMPRODUCT($F295:$BQ295,$F$347:$BQ$347*($F$348:$BQ$348=L$356))/SUMIFS($F$347:$BQ$347, $F$348:$BQ$348, L$356)</f>
        <v>1.5423959251518954E-2</v>
      </c>
      <c r="M375" s="30" cm="1">
        <f t="array" ref="M375">SUMPRODUCT($F295:$BQ295,$F$347:$BQ$347*($F$348:$BQ$348=M$356))/SUMIFS($F$347:$BQ$347, $F$348:$BQ$348, M$356)</f>
        <v>9.7230692675406606E-3</v>
      </c>
      <c r="N375" s="30" cm="1">
        <f t="array" ref="N375">SUMPRODUCT($F295:$BQ295,$F$347:$BQ$347*($F$348:$BQ$348=N$356))/SUMIFS($F$347:$BQ$347, $F$348:$BQ$348, N$356)</f>
        <v>1.836152913340185E-2</v>
      </c>
      <c r="O375" s="30" cm="1">
        <f t="array" ref="O375">SUMPRODUCT($F295:$BQ295,$F$347:$BQ$347*($F$348:$BQ$348=O$356))/SUMIFS($F$347:$BQ$347, $F$348:$BQ$348, O$356)</f>
        <v>1.908293883099995E-2</v>
      </c>
      <c r="P375" s="30" cm="1">
        <f t="array" ref="P375">SUMPRODUCT($F295:$BQ295,$F$347:$BQ$347*($F$348:$BQ$348=P$356))/SUMIFS($F$347:$BQ$347, $F$348:$BQ$348, P$356)</f>
        <v>2.6606863645583158E-2</v>
      </c>
      <c r="Q375" s="30" cm="1">
        <f t="array" ref="Q375">SUMPRODUCT($F295:$BQ295,$F$347:$BQ$347*($F$348:$BQ$348=Q$356))/SUMIFS($F$347:$BQ$347, $F$348:$BQ$348, Q$356)</f>
        <v>2.8620607010459213E-2</v>
      </c>
      <c r="R375" s="30" cm="1">
        <f t="array" ref="R375">SUMPRODUCT($F295:$BQ295,$F$347:$BQ$347*($F$348:$BQ$348=R$356))/SUMIFS($F$347:$BQ$347, $F$348:$BQ$348, R$356)</f>
        <v>1.6468923987572191E-2</v>
      </c>
      <c r="S375" s="30" cm="1">
        <f t="array" ref="S375">SUMPRODUCT($F295:$BQ295,$F$347:$BQ$347*($F$348:$BQ$348=S$356))/SUMIFS($F$347:$BQ$347, $F$348:$BQ$348, S$356)</f>
        <v>3.3701660862854955E-2</v>
      </c>
      <c r="T375" s="30" cm="1">
        <f t="array" ref="T375">SUMPRODUCT($F295:$BQ295,$F$347:$BQ$347*($F$348:$BQ$348=T$356))/SUMIFS($F$347:$BQ$347, $F$348:$BQ$348, T$356)</f>
        <v>1.2004416573138785</v>
      </c>
      <c r="U375" s="30" cm="1">
        <f t="array" ref="U375">SUMPRODUCT($F295:$BQ295,$F$347:$BQ$347*($F$348:$BQ$348=U$356))/SUMIFS($F$347:$BQ$347, $F$348:$BQ$348, U$356)</f>
        <v>8.2057642863461663E-2</v>
      </c>
      <c r="V375" s="30" cm="1">
        <f t="array" ref="V375">SUMPRODUCT($F295:$BQ295,$F$347:$BQ$347*($F$348:$BQ$348=V$356))/SUMIFS($F$347:$BQ$347, $F$348:$BQ$348, V$356)</f>
        <v>7.5292132243761523E-2</v>
      </c>
      <c r="W375" s="30" cm="1">
        <f t="array" ref="W375">SUMPRODUCT($F295:$BQ295,$F$347:$BQ$347*($F$348:$BQ$348=W$356))/SUMIFS($F$347:$BQ$347, $F$348:$BQ$348, W$356)</f>
        <v>4.5284919913556945E-2</v>
      </c>
      <c r="X375" s="30" cm="1">
        <f t="array" ref="X375">SUMPRODUCT($F295:$BQ295,$F$347:$BQ$347*($F$348:$BQ$348=X$356))/SUMIFS($F$347:$BQ$347, $F$348:$BQ$348, X$356)</f>
        <v>1.7156871038893951E-2</v>
      </c>
      <c r="Y375" s="30" cm="1">
        <f t="array" ref="Y375">SUMPRODUCT($F295:$BQ295,$F$347:$BQ$347*($F$348:$BQ$348=Y$356))/SUMIFS($F$347:$BQ$347, $F$348:$BQ$348, Y$356)</f>
        <v>1.8410897945894518E-2</v>
      </c>
      <c r="Z375" s="30" cm="1">
        <f t="array" ref="Z375">SUMPRODUCT($F295:$BQ295,$F$347:$BQ$347*($F$348:$BQ$348=Z$356))/SUMIFS($F$347:$BQ$347, $F$348:$BQ$348, Z$356)</f>
        <v>2.4690839858185855E-2</v>
      </c>
      <c r="AA375" s="30" cm="1">
        <f t="array" ref="AA375">SUMPRODUCT($F295:$BQ295,$F$347:$BQ$347*($F$348:$BQ$348=AA$356))/SUMIFS($F$347:$BQ$347, $F$348:$BQ$348, AA$356)</f>
        <v>6.9741532793937766E-3</v>
      </c>
      <c r="AB375" s="30" cm="1">
        <f t="array" ref="AB375">SUMPRODUCT($F295:$BQ295,$F$347:$BQ$347*($F$348:$BQ$348=AB$356))/SUMIFS($F$347:$BQ$347, $F$348:$BQ$348, AB$356)</f>
        <v>9.0233065621679737E-3</v>
      </c>
      <c r="AC375" s="30" cm="1">
        <f t="array" ref="AC375">SUMPRODUCT($F295:$BQ295,$F$347:$BQ$347*($F$348:$BQ$348=AC$356))/SUMIFS($F$347:$BQ$347, $F$348:$BQ$348, AC$356)</f>
        <v>6.3242825685296223E-3</v>
      </c>
      <c r="AD375" s="30" cm="1">
        <f t="array" ref="AD375">SUMPRODUCT($F295:$BQ295,$F$347:$BQ$347*($F$348:$BQ$348=AD$356))/SUMIFS($F$347:$BQ$347, $F$348:$BQ$348, AD$356)</f>
        <v>5.8524013688041783E-3</v>
      </c>
      <c r="AE375" s="30" cm="1">
        <f t="array" ref="AE375">SUMPRODUCT($F295:$BQ295,$F$347:$BQ$347*($F$348:$BQ$348=AE$356))/SUMIFS($F$347:$BQ$347, $F$348:$BQ$348, AE$356)</f>
        <v>7.7494171109898325E-3</v>
      </c>
      <c r="AF375" s="30" cm="1">
        <f t="array" ref="AF375">SUMPRODUCT($F295:$BQ295,$F$347:$BQ$347*($F$348:$BQ$348=AF$356))/SUMIFS($F$347:$BQ$347, $F$348:$BQ$348, AF$356)</f>
        <v>4.2608932193028085E-3</v>
      </c>
      <c r="AG375" s="30" cm="1">
        <f t="array" ref="AG375">SUMPRODUCT($F295:$BQ295,$F$347:$BQ$347*($F$348:$BQ$348=AG$356))/SUMIFS($F$347:$BQ$347, $F$348:$BQ$348, AG$356)</f>
        <v>2.4526926430027221E-3</v>
      </c>
      <c r="AH375" s="30" cm="1">
        <f t="array" ref="AH375">SUMPRODUCT($F295:$BQ295,$F$347:$BQ$347*($F$348:$BQ$348=AH$356))/SUMIFS($F$347:$BQ$347, $F$348:$BQ$348, AH$356)</f>
        <v>2.6546767014477774E-3</v>
      </c>
      <c r="AI375" s="30" cm="1">
        <f t="array" ref="AI375">SUMPRODUCT($F295:$BQ295,$F$347:$BQ$347*($F$348:$BQ$348=AI$356))/SUMIFS($F$347:$BQ$347, $F$348:$BQ$348, AI$356)</f>
        <v>6.0937664511407858E-3</v>
      </c>
      <c r="AJ375" s="30" cm="1">
        <f t="array" ref="AJ375">SUMPRODUCT($F295:$BQ295,$F$347:$BQ$347*($F$348:$BQ$348=AJ$356))/SUMIFS($F$347:$BQ$347, $F$348:$BQ$348, AJ$356)</f>
        <v>3.9835620030738792E-3</v>
      </c>
      <c r="AK375" s="30" cm="1">
        <f t="array" ref="AK375">SUMPRODUCT($F295:$BQ295,$F$347:$BQ$347*($F$348:$BQ$348=AK$356))/SUMIFS($F$347:$BQ$347, $F$348:$BQ$348, AK$356)</f>
        <v>1.9140491378985731E-3</v>
      </c>
      <c r="AL375" s="30" cm="1">
        <f t="array" ref="AL375">SUMPRODUCT($F295:$BQ295,$F$347:$BQ$347*($F$348:$BQ$348=AL$356))/SUMIFS($F$347:$BQ$347, $F$348:$BQ$348, AL$356)</f>
        <v>3.5243838308779713E-3</v>
      </c>
      <c r="AM375" s="30" cm="1">
        <f t="array" ref="AM375">SUMPRODUCT($F295:$BQ295,$F$347:$BQ$347*($F$348:$BQ$348=AM$356))/SUMIFS($F$347:$BQ$347, $F$348:$BQ$348, AM$356)</f>
        <v>5.3381655213856297E-3</v>
      </c>
      <c r="AN375" s="30" cm="1">
        <f t="array" ref="AN375">SUMPRODUCT($F295:$BQ295,$F$347:$BQ$347*($F$348:$BQ$348=AN$356))/SUMIFS($F$347:$BQ$347, $F$348:$BQ$348, AN$356)</f>
        <v>6.2920345264645615E-7</v>
      </c>
      <c r="AO375" s="30"/>
      <c r="AP375" s="30"/>
      <c r="AQ375" s="30"/>
    </row>
    <row r="376" spans="1:43" x14ac:dyDescent="0.35">
      <c r="A376" t="str">
        <v>ISIC 29</v>
      </c>
      <c r="C376" s="19">
        <v>781186.06</v>
      </c>
      <c r="D376" t="str">
        <v>ISIC 29</v>
      </c>
      <c r="E376" s="30" cm="1">
        <f t="array" ref="E376">SUMPRODUCT($F296:$BQ296,$F$347:$BQ$347*($F$348:$BQ$348=E$356))/SUMIFS($F$347:$BQ$347, $F$348:$BQ$348, E$356)</f>
        <v>6.1706646143095236E-3</v>
      </c>
      <c r="F376" s="30" cm="1">
        <f t="array" ref="F376">SUMPRODUCT($F296:$BQ296,$F$347:$BQ$347*($F$348:$BQ$348=F$356))/SUMIFS($F$347:$BQ$347, $F$348:$BQ$348, F$356)</f>
        <v>6.4724259468360371E-3</v>
      </c>
      <c r="G376" s="30" cm="1">
        <f t="array" ref="G376">SUMPRODUCT($F296:$BQ296,$F$347:$BQ$347*($F$348:$BQ$348=G$356))/SUMIFS($F$347:$BQ$347, $F$348:$BQ$348, G$356)</f>
        <v>5.2773081808500212E-3</v>
      </c>
      <c r="H376" s="30" cm="1">
        <f t="array" ref="H376">SUMPRODUCT($F296:$BQ296,$F$347:$BQ$347*($F$348:$BQ$348=H$356))/SUMIFS($F$347:$BQ$347, $F$348:$BQ$348, H$356)</f>
        <v>3.8544001707097103E-3</v>
      </c>
      <c r="I376" s="30" cm="1">
        <f t="array" ref="I376">SUMPRODUCT($F296:$BQ296,$F$347:$BQ$347*($F$348:$BQ$348=I$356))/SUMIFS($F$347:$BQ$347, $F$348:$BQ$348, I$356)</f>
        <v>7.1467333459363479E-3</v>
      </c>
      <c r="J376" s="30" cm="1">
        <f t="array" ref="J376">SUMPRODUCT($F296:$BQ296,$F$347:$BQ$347*($F$348:$BQ$348=J$356))/SUMIFS($F$347:$BQ$347, $F$348:$BQ$348, J$356)</f>
        <v>5.1164218886872205E-3</v>
      </c>
      <c r="K376" s="30" cm="1">
        <f t="array" ref="K376">SUMPRODUCT($F296:$BQ296,$F$347:$BQ$347*($F$348:$BQ$348=K$356))/SUMIFS($F$347:$BQ$347, $F$348:$BQ$348, K$356)</f>
        <v>7.7182713514964826E-3</v>
      </c>
      <c r="L376" s="30" cm="1">
        <f t="array" ref="L376">SUMPRODUCT($F296:$BQ296,$F$347:$BQ$347*($F$348:$BQ$348=L$356))/SUMIFS($F$347:$BQ$347, $F$348:$BQ$348, L$356)</f>
        <v>7.7690380809268189E-3</v>
      </c>
      <c r="M376" s="30" cm="1">
        <f t="array" ref="M376">SUMPRODUCT($F296:$BQ296,$F$347:$BQ$347*($F$348:$BQ$348=M$356))/SUMIFS($F$347:$BQ$347, $F$348:$BQ$348, M$356)</f>
        <v>3.3481441359905517E-3</v>
      </c>
      <c r="N376" s="30" cm="1">
        <f t="array" ref="N376">SUMPRODUCT($F296:$BQ296,$F$347:$BQ$347*($F$348:$BQ$348=N$356))/SUMIFS($F$347:$BQ$347, $F$348:$BQ$348, N$356)</f>
        <v>8.0339174536305531E-3</v>
      </c>
      <c r="O376" s="30" cm="1">
        <f t="array" ref="O376">SUMPRODUCT($F296:$BQ296,$F$347:$BQ$347*($F$348:$BQ$348=O$356))/SUMIFS($F$347:$BQ$347, $F$348:$BQ$348, O$356)</f>
        <v>1.0761087000281441E-2</v>
      </c>
      <c r="P376" s="30" cm="1">
        <f t="array" ref="P376">SUMPRODUCT($F296:$BQ296,$F$347:$BQ$347*($F$348:$BQ$348=P$356))/SUMIFS($F$347:$BQ$347, $F$348:$BQ$348, P$356)</f>
        <v>7.8485373358509417E-3</v>
      </c>
      <c r="Q376" s="30" cm="1">
        <f t="array" ref="Q376">SUMPRODUCT($F296:$BQ296,$F$347:$BQ$347*($F$348:$BQ$348=Q$356))/SUMIFS($F$347:$BQ$347, $F$348:$BQ$348, Q$356)</f>
        <v>9.7351463882512142E-3</v>
      </c>
      <c r="R376" s="30" cm="1">
        <f t="array" ref="R376">SUMPRODUCT($F296:$BQ296,$F$347:$BQ$347*($F$348:$BQ$348=R$356))/SUMIFS($F$347:$BQ$347, $F$348:$BQ$348, R$356)</f>
        <v>5.3584818062624856E-3</v>
      </c>
      <c r="S376" s="30" cm="1">
        <f t="array" ref="S376">SUMPRODUCT($F296:$BQ296,$F$347:$BQ$347*($F$348:$BQ$348=S$356))/SUMIFS($F$347:$BQ$347, $F$348:$BQ$348, S$356)</f>
        <v>1.8262004164819538E-2</v>
      </c>
      <c r="T376" s="30" cm="1">
        <f t="array" ref="T376">SUMPRODUCT($F296:$BQ296,$F$347:$BQ$347*($F$348:$BQ$348=T$356))/SUMIFS($F$347:$BQ$347, $F$348:$BQ$348, T$356)</f>
        <v>4.0914244186044495E-2</v>
      </c>
      <c r="U376" s="30" cm="1">
        <f t="array" ref="U376">SUMPRODUCT($F296:$BQ296,$F$347:$BQ$347*($F$348:$BQ$348=U$356))/SUMIFS($F$347:$BQ$347, $F$348:$BQ$348, U$356)</f>
        <v>1.4100321324861342</v>
      </c>
      <c r="V376" s="30" cm="1">
        <f t="array" ref="V376">SUMPRODUCT($F296:$BQ296,$F$347:$BQ$347*($F$348:$BQ$348=V$356))/SUMIFS($F$347:$BQ$347, $F$348:$BQ$348, V$356)</f>
        <v>2.1251789351322818E-2</v>
      </c>
      <c r="W376" s="30" cm="1">
        <f t="array" ref="W376">SUMPRODUCT($F296:$BQ296,$F$347:$BQ$347*($F$348:$BQ$348=W$356))/SUMIFS($F$347:$BQ$347, $F$348:$BQ$348, W$356)</f>
        <v>1.5611143070368937E-2</v>
      </c>
      <c r="X376" s="30" cm="1">
        <f t="array" ref="X376">SUMPRODUCT($F296:$BQ296,$F$347:$BQ$347*($F$348:$BQ$348=X$356))/SUMIFS($F$347:$BQ$347, $F$348:$BQ$348, X$356)</f>
        <v>5.0791767469772773E-3</v>
      </c>
      <c r="Y376" s="30" cm="1">
        <f t="array" ref="Y376">SUMPRODUCT($F296:$BQ296,$F$347:$BQ$347*($F$348:$BQ$348=Y$356))/SUMIFS($F$347:$BQ$347, $F$348:$BQ$348, Y$356)</f>
        <v>1.1259924663294212E-2</v>
      </c>
      <c r="Z376" s="30" cm="1">
        <f t="array" ref="Z376">SUMPRODUCT($F296:$BQ296,$F$347:$BQ$347*($F$348:$BQ$348=Z$356))/SUMIFS($F$347:$BQ$347, $F$348:$BQ$348, Z$356)</f>
        <v>7.0592348223436135E-3</v>
      </c>
      <c r="AA376" s="30" cm="1">
        <f t="array" ref="AA376">SUMPRODUCT($F296:$BQ296,$F$347:$BQ$347*($F$348:$BQ$348=AA$356))/SUMIFS($F$347:$BQ$347, $F$348:$BQ$348, AA$356)</f>
        <v>1.3601060574957614E-2</v>
      </c>
      <c r="AB376" s="30" cm="1">
        <f t="array" ref="AB376">SUMPRODUCT($F296:$BQ296,$F$347:$BQ$347*($F$348:$BQ$348=AB$356))/SUMIFS($F$347:$BQ$347, $F$348:$BQ$348, AB$356)</f>
        <v>1.3880640635539784E-2</v>
      </c>
      <c r="AC376" s="30" cm="1">
        <f t="array" ref="AC376">SUMPRODUCT($F296:$BQ296,$F$347:$BQ$347*($F$348:$BQ$348=AC$356))/SUMIFS($F$347:$BQ$347, $F$348:$BQ$348, AC$356)</f>
        <v>2.5397635105535157E-3</v>
      </c>
      <c r="AD376" s="30" cm="1">
        <f t="array" ref="AD376">SUMPRODUCT($F296:$BQ296,$F$347:$BQ$347*($F$348:$BQ$348=AD$356))/SUMIFS($F$347:$BQ$347, $F$348:$BQ$348, AD$356)</f>
        <v>3.0547048371794682E-3</v>
      </c>
      <c r="AE376" s="30" cm="1">
        <f t="array" ref="AE376">SUMPRODUCT($F296:$BQ296,$F$347:$BQ$347*($F$348:$BQ$348=AE$356))/SUMIFS($F$347:$BQ$347, $F$348:$BQ$348, AE$356)</f>
        <v>3.0693592302274931E-3</v>
      </c>
      <c r="AF376" s="30" cm="1">
        <f t="array" ref="AF376">SUMPRODUCT($F296:$BQ296,$F$347:$BQ$347*($F$348:$BQ$348=AF$356))/SUMIFS($F$347:$BQ$347, $F$348:$BQ$348, AF$356)</f>
        <v>2.1869958136562632E-3</v>
      </c>
      <c r="AG376" s="30" cm="1">
        <f t="array" ref="AG376">SUMPRODUCT($F296:$BQ296,$F$347:$BQ$347*($F$348:$BQ$348=AG$356))/SUMIFS($F$347:$BQ$347, $F$348:$BQ$348, AG$356)</f>
        <v>1.3838831954818191E-3</v>
      </c>
      <c r="AH376" s="30" cm="1">
        <f t="array" ref="AH376">SUMPRODUCT($F296:$BQ296,$F$347:$BQ$347*($F$348:$BQ$348=AH$356))/SUMIFS($F$347:$BQ$347, $F$348:$BQ$348, AH$356)</f>
        <v>9.6778496068987744E-4</v>
      </c>
      <c r="AI376" s="30" cm="1">
        <f t="array" ref="AI376">SUMPRODUCT($F296:$BQ296,$F$347:$BQ$347*($F$348:$BQ$348=AI$356))/SUMIFS($F$347:$BQ$347, $F$348:$BQ$348, AI$356)</f>
        <v>3.2316552702584267E-3</v>
      </c>
      <c r="AJ376" s="30" cm="1">
        <f t="array" ref="AJ376">SUMPRODUCT($F296:$BQ296,$F$347:$BQ$347*($F$348:$BQ$348=AJ$356))/SUMIFS($F$347:$BQ$347, $F$348:$BQ$348, AJ$356)</f>
        <v>2.3124169216023269E-3</v>
      </c>
      <c r="AK376" s="30" cm="1">
        <f t="array" ref="AK376">SUMPRODUCT($F296:$BQ296,$F$347:$BQ$347*($F$348:$BQ$348=AK$356))/SUMIFS($F$347:$BQ$347, $F$348:$BQ$348, AK$356)</f>
        <v>1.1269171853081274E-3</v>
      </c>
      <c r="AL376" s="30" cm="1">
        <f t="array" ref="AL376">SUMPRODUCT($F296:$BQ296,$F$347:$BQ$347*($F$348:$BQ$348=AL$356))/SUMIFS($F$347:$BQ$347, $F$348:$BQ$348, AL$356)</f>
        <v>1.6457227960896877E-3</v>
      </c>
      <c r="AM376" s="30" cm="1">
        <f t="array" ref="AM376">SUMPRODUCT($F296:$BQ296,$F$347:$BQ$347*($F$348:$BQ$348=AM$356))/SUMIFS($F$347:$BQ$347, $F$348:$BQ$348, AM$356)</f>
        <v>2.6836996729036216E-3</v>
      </c>
      <c r="AN376" s="30" cm="1">
        <f t="array" ref="AN376">SUMPRODUCT($F296:$BQ296,$F$347:$BQ$347*($F$348:$BQ$348=AN$356))/SUMIFS($F$347:$BQ$347, $F$348:$BQ$348, AN$356)</f>
        <v>3.3509967869363541E-7</v>
      </c>
      <c r="AO376" s="30"/>
      <c r="AP376" s="30"/>
      <c r="AQ376" s="30"/>
    </row>
    <row r="377" spans="1:43" x14ac:dyDescent="0.35">
      <c r="A377" t="str">
        <v>ISIC 30</v>
      </c>
      <c r="C377" s="19">
        <v>189893.76000000001</v>
      </c>
      <c r="D377" t="str">
        <v>ISIC 30</v>
      </c>
      <c r="E377" s="30" cm="1">
        <f t="array" ref="E377">SUMPRODUCT($F297:$BQ297,$F$347:$BQ$347*($F$348:$BQ$348=E$356))/SUMIFS($F$347:$BQ$347, $F$348:$BQ$348, E$356)</f>
        <v>2.5379854392541651E-3</v>
      </c>
      <c r="F377" s="30" cm="1">
        <f t="array" ref="F377">SUMPRODUCT($F297:$BQ297,$F$347:$BQ$347*($F$348:$BQ$348=F$356))/SUMIFS($F$347:$BQ$347, $F$348:$BQ$348, F$356)</f>
        <v>3.5047223793708464E-3</v>
      </c>
      <c r="G377" s="30" cm="1">
        <f t="array" ref="G377">SUMPRODUCT($F297:$BQ297,$F$347:$BQ$347*($F$348:$BQ$348=G$356))/SUMIFS($F$347:$BQ$347, $F$348:$BQ$348, G$356)</f>
        <v>2.0222709015574945E-3</v>
      </c>
      <c r="H377" s="30" cm="1">
        <f t="array" ref="H377">SUMPRODUCT($F297:$BQ297,$F$347:$BQ$347*($F$348:$BQ$348=H$356))/SUMIFS($F$347:$BQ$347, $F$348:$BQ$348, H$356)</f>
        <v>1.580052319641522E-3</v>
      </c>
      <c r="I377" s="30" cm="1">
        <f t="array" ref="I377">SUMPRODUCT($F297:$BQ297,$F$347:$BQ$347*($F$348:$BQ$348=I$356))/SUMIFS($F$347:$BQ$347, $F$348:$BQ$348, I$356)</f>
        <v>2.3604248570212759E-3</v>
      </c>
      <c r="J377" s="30" cm="1">
        <f t="array" ref="J377">SUMPRODUCT($F297:$BQ297,$F$347:$BQ$347*($F$348:$BQ$348=J$356))/SUMIFS($F$347:$BQ$347, $F$348:$BQ$348, J$356)</f>
        <v>2.2957997685747449E-3</v>
      </c>
      <c r="K377" s="30" cm="1">
        <f t="array" ref="K377">SUMPRODUCT($F297:$BQ297,$F$347:$BQ$347*($F$348:$BQ$348=K$356))/SUMIFS($F$347:$BQ$347, $F$348:$BQ$348, K$356)</f>
        <v>3.1342174804354509E-3</v>
      </c>
      <c r="L377" s="30" cm="1">
        <f t="array" ref="L377">SUMPRODUCT($F297:$BQ297,$F$347:$BQ$347*($F$348:$BQ$348=L$356))/SUMIFS($F$347:$BQ$347, $F$348:$BQ$348, L$356)</f>
        <v>2.1773220186592853E-3</v>
      </c>
      <c r="M377" s="30" cm="1">
        <f t="array" ref="M377">SUMPRODUCT($F297:$BQ297,$F$347:$BQ$347*($F$348:$BQ$348=M$356))/SUMIFS($F$347:$BQ$347, $F$348:$BQ$348, M$356)</f>
        <v>2.2035822648144841E-3</v>
      </c>
      <c r="N377" s="30" cm="1">
        <f t="array" ref="N377">SUMPRODUCT($F297:$BQ297,$F$347:$BQ$347*($F$348:$BQ$348=N$356))/SUMIFS($F$347:$BQ$347, $F$348:$BQ$348, N$356)</f>
        <v>2.6190383198819861E-3</v>
      </c>
      <c r="O377" s="30" cm="1">
        <f t="array" ref="O377">SUMPRODUCT($F297:$BQ297,$F$347:$BQ$347*($F$348:$BQ$348=O$356))/SUMIFS($F$347:$BQ$347, $F$348:$BQ$348, O$356)</f>
        <v>2.4442537021687411E-3</v>
      </c>
      <c r="P377" s="30" cm="1">
        <f t="array" ref="P377">SUMPRODUCT($F297:$BQ297,$F$347:$BQ$347*($F$348:$BQ$348=P$356))/SUMIFS($F$347:$BQ$347, $F$348:$BQ$348, P$356)</f>
        <v>3.1031567771535773E-3</v>
      </c>
      <c r="Q377" s="30" cm="1">
        <f t="array" ref="Q377">SUMPRODUCT($F297:$BQ297,$F$347:$BQ$347*($F$348:$BQ$348=Q$356))/SUMIFS($F$347:$BQ$347, $F$348:$BQ$348, Q$356)</f>
        <v>2.4870145648992511E-3</v>
      </c>
      <c r="R377" s="30" cm="1">
        <f t="array" ref="R377">SUMPRODUCT($F297:$BQ297,$F$347:$BQ$347*($F$348:$BQ$348=R$356))/SUMIFS($F$347:$BQ$347, $F$348:$BQ$348, R$356)</f>
        <v>2.1751966948275791E-3</v>
      </c>
      <c r="S377" s="30" cm="1">
        <f t="array" ref="S377">SUMPRODUCT($F297:$BQ297,$F$347:$BQ$347*($F$348:$BQ$348=S$356))/SUMIFS($F$347:$BQ$347, $F$348:$BQ$348, S$356)</f>
        <v>4.2686953613062222E-3</v>
      </c>
      <c r="T377" s="30" cm="1">
        <f t="array" ref="T377">SUMPRODUCT($F297:$BQ297,$F$347:$BQ$347*($F$348:$BQ$348=T$356))/SUMIFS($F$347:$BQ$347, $F$348:$BQ$348, T$356)</f>
        <v>2.8854605236647091E-3</v>
      </c>
      <c r="U377" s="30" cm="1">
        <f t="array" ref="U377">SUMPRODUCT($F297:$BQ297,$F$347:$BQ$347*($F$348:$BQ$348=U$356))/SUMIFS($F$347:$BQ$347, $F$348:$BQ$348, U$356)</f>
        <v>4.1122385504461859E-3</v>
      </c>
      <c r="V377" s="30" cm="1">
        <f t="array" ref="V377">SUMPRODUCT($F297:$BQ297,$F$347:$BQ$347*($F$348:$BQ$348=V$356))/SUMIFS($F$347:$BQ$347, $F$348:$BQ$348, V$356)</f>
        <v>1.328462759771782</v>
      </c>
      <c r="W377" s="30" cm="1">
        <f t="array" ref="W377">SUMPRODUCT($F297:$BQ297,$F$347:$BQ$347*($F$348:$BQ$348=W$356))/SUMIFS($F$347:$BQ$347, $F$348:$BQ$348, W$356)</f>
        <v>2.0662414074771058E-2</v>
      </c>
      <c r="X377" s="30" cm="1">
        <f t="array" ref="X377">SUMPRODUCT($F297:$BQ297,$F$347:$BQ$347*($F$348:$BQ$348=X$356))/SUMIFS($F$347:$BQ$347, $F$348:$BQ$348, X$356)</f>
        <v>2.560435444804548E-3</v>
      </c>
      <c r="Y377" s="30" cm="1">
        <f t="array" ref="Y377">SUMPRODUCT($F297:$BQ297,$F$347:$BQ$347*($F$348:$BQ$348=Y$356))/SUMIFS($F$347:$BQ$347, $F$348:$BQ$348, Y$356)</f>
        <v>1.8708333021133434E-3</v>
      </c>
      <c r="Z377" s="30" cm="1">
        <f t="array" ref="Z377">SUMPRODUCT($F297:$BQ297,$F$347:$BQ$347*($F$348:$BQ$348=Z$356))/SUMIFS($F$347:$BQ$347, $F$348:$BQ$348, Z$356)</f>
        <v>1.9620421122471155E-3</v>
      </c>
      <c r="AA377" s="30" cm="1">
        <f t="array" ref="AA377">SUMPRODUCT($F297:$BQ297,$F$347:$BQ$347*($F$348:$BQ$348=AA$356))/SUMIFS($F$347:$BQ$347, $F$348:$BQ$348, AA$356)</f>
        <v>1.8253099653897853E-3</v>
      </c>
      <c r="AB377" s="30" cm="1">
        <f t="array" ref="AB377">SUMPRODUCT($F297:$BQ297,$F$347:$BQ$347*($F$348:$BQ$348=AB$356))/SUMIFS($F$347:$BQ$347, $F$348:$BQ$348, AB$356)</f>
        <v>8.0433898271142293E-3</v>
      </c>
      <c r="AC377" s="30" cm="1">
        <f t="array" ref="AC377">SUMPRODUCT($F297:$BQ297,$F$347:$BQ$347*($F$348:$BQ$348=AC$356))/SUMIFS($F$347:$BQ$347, $F$348:$BQ$348, AC$356)</f>
        <v>1.248171377898178E-3</v>
      </c>
      <c r="AD377" s="30" cm="1">
        <f t="array" ref="AD377">SUMPRODUCT($F297:$BQ297,$F$347:$BQ$347*($F$348:$BQ$348=AD$356))/SUMIFS($F$347:$BQ$347, $F$348:$BQ$348, AD$356)</f>
        <v>1.4276339026979951E-3</v>
      </c>
      <c r="AE377" s="30" cm="1">
        <f t="array" ref="AE377">SUMPRODUCT($F297:$BQ297,$F$347:$BQ$347*($F$348:$BQ$348=AE$356))/SUMIFS($F$347:$BQ$347, $F$348:$BQ$348, AE$356)</f>
        <v>1.4562060477475557E-3</v>
      </c>
      <c r="AF377" s="30" cm="1">
        <f t="array" ref="AF377">SUMPRODUCT($F297:$BQ297,$F$347:$BQ$347*($F$348:$BQ$348=AF$356))/SUMIFS($F$347:$BQ$347, $F$348:$BQ$348, AF$356)</f>
        <v>1.9139597970280924E-3</v>
      </c>
      <c r="AG377" s="30" cm="1">
        <f t="array" ref="AG377">SUMPRODUCT($F297:$BQ297,$F$347:$BQ$347*($F$348:$BQ$348=AG$356))/SUMIFS($F$347:$BQ$347, $F$348:$BQ$348, AG$356)</f>
        <v>7.8245827110919963E-4</v>
      </c>
      <c r="AH377" s="30" cm="1">
        <f t="array" ref="AH377">SUMPRODUCT($F297:$BQ297,$F$347:$BQ$347*($F$348:$BQ$348=AH$356))/SUMIFS($F$347:$BQ$347, $F$348:$BQ$348, AH$356)</f>
        <v>4.4266263722549939E-4</v>
      </c>
      <c r="AI377" s="30" cm="1">
        <f t="array" ref="AI377">SUMPRODUCT($F297:$BQ297,$F$347:$BQ$347*($F$348:$BQ$348=AI$356))/SUMIFS($F$347:$BQ$347, $F$348:$BQ$348, AI$356)</f>
        <v>2.5463634402702515E-3</v>
      </c>
      <c r="AJ377" s="30" cm="1">
        <f t="array" ref="AJ377">SUMPRODUCT($F297:$BQ297,$F$347:$BQ$347*($F$348:$BQ$348=AJ$356))/SUMIFS($F$347:$BQ$347, $F$348:$BQ$348, AJ$356)</f>
        <v>8.323675604629887E-3</v>
      </c>
      <c r="AK377" s="30" cm="1">
        <f t="array" ref="AK377">SUMPRODUCT($F297:$BQ297,$F$347:$BQ$347*($F$348:$BQ$348=AK$356))/SUMIFS($F$347:$BQ$347, $F$348:$BQ$348, AK$356)</f>
        <v>5.4167126315896117E-4</v>
      </c>
      <c r="AL377" s="30" cm="1">
        <f t="array" ref="AL377">SUMPRODUCT($F297:$BQ297,$F$347:$BQ$347*($F$348:$BQ$348=AL$356))/SUMIFS($F$347:$BQ$347, $F$348:$BQ$348, AL$356)</f>
        <v>9.4295692029208223E-4</v>
      </c>
      <c r="AM377" s="30" cm="1">
        <f t="array" ref="AM377">SUMPRODUCT($F297:$BQ297,$F$347:$BQ$347*($F$348:$BQ$348=AM$356))/SUMIFS($F$347:$BQ$347, $F$348:$BQ$348, AM$356)</f>
        <v>1.6405316353273942E-3</v>
      </c>
      <c r="AN377" s="30" cm="1">
        <f t="array" ref="AN377">SUMPRODUCT($F297:$BQ297,$F$347:$BQ$347*($F$348:$BQ$348=AN$356))/SUMIFS($F$347:$BQ$347, $F$348:$BQ$348, AN$356)</f>
        <v>8.0517180961286452E-8</v>
      </c>
      <c r="AO377" s="30"/>
      <c r="AP377" s="30"/>
      <c r="AQ377" s="30"/>
    </row>
    <row r="378" spans="1:43" x14ac:dyDescent="0.35">
      <c r="A378" t="str">
        <v>ISIC 31-32</v>
      </c>
      <c r="C378">
        <v>200877.19</v>
      </c>
      <c r="D378" t="str">
        <v>ISIC 31T33</v>
      </c>
      <c r="E378" s="30" cm="1">
        <f t="array" ref="E378">SUMPRODUCT($F298:$BQ298,$F$347:$BQ$347*($F$348:$BQ$348=E$356))/SUMIFS($F$347:$BQ$347, $F$348:$BQ$348, E$356)</f>
        <v>1.8269414332146828E-3</v>
      </c>
      <c r="F378" s="30" cm="1">
        <f t="array" ref="F378">SUMPRODUCT($F298:$BQ298,$F$347:$BQ$347*($F$348:$BQ$348=F$356))/SUMIFS($F$347:$BQ$347, $F$348:$BQ$348, F$356)</f>
        <v>1.9609125394276076E-3</v>
      </c>
      <c r="G378" s="30" cm="1">
        <f t="array" ref="G378">SUMPRODUCT($F298:$BQ298,$F$347:$BQ$347*($F$348:$BQ$348=G$356))/SUMIFS($F$347:$BQ$347, $F$348:$BQ$348, G$356)</f>
        <v>2.5217395124589115E-3</v>
      </c>
      <c r="H378" s="30" cm="1">
        <f t="array" ref="H378">SUMPRODUCT($F298:$BQ298,$F$347:$BQ$347*($F$348:$BQ$348=H$356))/SUMIFS($F$347:$BQ$347, $F$348:$BQ$348, H$356)</f>
        <v>5.1484690156210627E-3</v>
      </c>
      <c r="I378" s="30" cm="1">
        <f t="array" ref="I378">SUMPRODUCT($F298:$BQ298,$F$347:$BQ$347*($F$348:$BQ$348=I$356))/SUMIFS($F$347:$BQ$347, $F$348:$BQ$348, I$356)</f>
        <v>7.2540961013078621E-3</v>
      </c>
      <c r="J378" s="30" cm="1">
        <f t="array" ref="J378">SUMPRODUCT($F298:$BQ298,$F$347:$BQ$347*($F$348:$BQ$348=J$356))/SUMIFS($F$347:$BQ$347, $F$348:$BQ$348, J$356)</f>
        <v>2.6510445497987143E-3</v>
      </c>
      <c r="K378" s="30" cm="1">
        <f t="array" ref="K378">SUMPRODUCT($F298:$BQ298,$F$347:$BQ$347*($F$348:$BQ$348=K$356))/SUMIFS($F$347:$BQ$347, $F$348:$BQ$348, K$356)</f>
        <v>2.2986015270184072E-3</v>
      </c>
      <c r="L378" s="30" cm="1">
        <f t="array" ref="L378">SUMPRODUCT($F298:$BQ298,$F$347:$BQ$347*($F$348:$BQ$348=L$356))/SUMIFS($F$347:$BQ$347, $F$348:$BQ$348, L$356)</f>
        <v>3.1360665333250498E-3</v>
      </c>
      <c r="M378" s="30" cm="1">
        <f t="array" ref="M378">SUMPRODUCT($F298:$BQ298,$F$347:$BQ$347*($F$348:$BQ$348=M$356))/SUMIFS($F$347:$BQ$347, $F$348:$BQ$348, M$356)</f>
        <v>5.8249652723203647E-3</v>
      </c>
      <c r="N378" s="30" cm="1">
        <f t="array" ref="N378">SUMPRODUCT($F298:$BQ298,$F$347:$BQ$347*($F$348:$BQ$348=N$356))/SUMIFS($F$347:$BQ$347, $F$348:$BQ$348, N$356)</f>
        <v>3.0825755520266554E-3</v>
      </c>
      <c r="O378" s="30" cm="1">
        <f t="array" ref="O378">SUMPRODUCT($F298:$BQ298,$F$347:$BQ$347*($F$348:$BQ$348=O$356))/SUMIFS($F$347:$BQ$347, $F$348:$BQ$348, O$356)</f>
        <v>2.8804120955961423E-3</v>
      </c>
      <c r="P378" s="30" cm="1">
        <f t="array" ref="P378">SUMPRODUCT($F298:$BQ298,$F$347:$BQ$347*($F$348:$BQ$348=P$356))/SUMIFS($F$347:$BQ$347, $F$348:$BQ$348, P$356)</f>
        <v>3.0377329195302792E-3</v>
      </c>
      <c r="Q378" s="30" cm="1">
        <f t="array" ref="Q378">SUMPRODUCT($F298:$BQ298,$F$347:$BQ$347*($F$348:$BQ$348=Q$356))/SUMIFS($F$347:$BQ$347, $F$348:$BQ$348, Q$356)</f>
        <v>2.908434126002498E-3</v>
      </c>
      <c r="R378" s="30" cm="1">
        <f t="array" ref="R378">SUMPRODUCT($F298:$BQ298,$F$347:$BQ$347*($F$348:$BQ$348=R$356))/SUMIFS($F$347:$BQ$347, $F$348:$BQ$348, R$356)</f>
        <v>1.0015300503447275E-2</v>
      </c>
      <c r="S378" s="30" cm="1">
        <f t="array" ref="S378">SUMPRODUCT($F298:$BQ298,$F$347:$BQ$347*($F$348:$BQ$348=S$356))/SUMIFS($F$347:$BQ$347, $F$348:$BQ$348, S$356)</f>
        <v>3.7027315061645451E-3</v>
      </c>
      <c r="T378" s="30" cm="1">
        <f t="array" ref="T378">SUMPRODUCT($F298:$BQ298,$F$347:$BQ$347*($F$348:$BQ$348=T$356))/SUMIFS($F$347:$BQ$347, $F$348:$BQ$348, T$356)</f>
        <v>3.0540741169091524E-3</v>
      </c>
      <c r="U378" s="30" cm="1">
        <f t="array" ref="U378">SUMPRODUCT($F298:$BQ298,$F$347:$BQ$347*($F$348:$BQ$348=U$356))/SUMIFS($F$347:$BQ$347, $F$348:$BQ$348, U$356)</f>
        <v>5.0053420961179889E-3</v>
      </c>
      <c r="V378" s="30" cm="1">
        <f t="array" ref="V378">SUMPRODUCT($F298:$BQ298,$F$347:$BQ$347*($F$348:$BQ$348=V$356))/SUMIFS($F$347:$BQ$347, $F$348:$BQ$348, V$356)</f>
        <v>5.4226799641426768E-3</v>
      </c>
      <c r="W378" s="30" cm="1">
        <f t="array" ref="W378">SUMPRODUCT($F298:$BQ298,$F$347:$BQ$347*($F$348:$BQ$348=W$356))/SUMIFS($F$347:$BQ$347, $F$348:$BQ$348, W$356)</f>
        <v>0.58686195615836156</v>
      </c>
      <c r="X378" s="30" cm="1">
        <f t="array" ref="X378">SUMPRODUCT($F298:$BQ298,$F$347:$BQ$347*($F$348:$BQ$348=X$356))/SUMIFS($F$347:$BQ$347, $F$348:$BQ$348, X$356)</f>
        <v>2.0285964960352339E-3</v>
      </c>
      <c r="Y378" s="30" cm="1">
        <f t="array" ref="Y378">SUMPRODUCT($F298:$BQ298,$F$347:$BQ$347*($F$348:$BQ$348=Y$356))/SUMIFS($F$347:$BQ$347, $F$348:$BQ$348, Y$356)</f>
        <v>2.4374947283971032E-3</v>
      </c>
      <c r="Z378" s="30" cm="1">
        <f t="array" ref="Z378">SUMPRODUCT($F298:$BQ298,$F$347:$BQ$347*($F$348:$BQ$348=Z$356))/SUMIFS($F$347:$BQ$347, $F$348:$BQ$348, Z$356)</f>
        <v>5.4632634674977023E-3</v>
      </c>
      <c r="AA378" s="30" cm="1">
        <f t="array" ref="AA378">SUMPRODUCT($F298:$BQ298,$F$347:$BQ$347*($F$348:$BQ$348=AA$356))/SUMIFS($F$347:$BQ$347, $F$348:$BQ$348, AA$356)</f>
        <v>2.1822485034973475E-3</v>
      </c>
      <c r="AB378" s="30" cm="1">
        <f t="array" ref="AB378">SUMPRODUCT($F298:$BQ298,$F$347:$BQ$347*($F$348:$BQ$348=AB$356))/SUMIFS($F$347:$BQ$347, $F$348:$BQ$348, AB$356)</f>
        <v>2.0392773521908012E-3</v>
      </c>
      <c r="AC378" s="30" cm="1">
        <f t="array" ref="AC378">SUMPRODUCT($F298:$BQ298,$F$347:$BQ$347*($F$348:$BQ$348=AC$356))/SUMIFS($F$347:$BQ$347, $F$348:$BQ$348, AC$356)</f>
        <v>3.2948789407916063E-3</v>
      </c>
      <c r="AD378" s="30" cm="1">
        <f t="array" ref="AD378">SUMPRODUCT($F298:$BQ298,$F$347:$BQ$347*($F$348:$BQ$348=AD$356))/SUMIFS($F$347:$BQ$347, $F$348:$BQ$348, AD$356)</f>
        <v>3.8868333619493712E-3</v>
      </c>
      <c r="AE378" s="30" cm="1">
        <f t="array" ref="AE378">SUMPRODUCT($F298:$BQ298,$F$347:$BQ$347*($F$348:$BQ$348=AE$356))/SUMIFS($F$347:$BQ$347, $F$348:$BQ$348, AE$356)</f>
        <v>2.8586840473888804E-3</v>
      </c>
      <c r="AF378" s="30" cm="1">
        <f t="array" ref="AF378">SUMPRODUCT($F298:$BQ298,$F$347:$BQ$347*($F$348:$BQ$348=AF$356))/SUMIFS($F$347:$BQ$347, $F$348:$BQ$348, AF$356)</f>
        <v>1.9097637719072366E-3</v>
      </c>
      <c r="AG378" s="30" cm="1">
        <f t="array" ref="AG378">SUMPRODUCT($F298:$BQ298,$F$347:$BQ$347*($F$348:$BQ$348=AG$356))/SUMIFS($F$347:$BQ$347, $F$348:$BQ$348, AG$356)</f>
        <v>1.5251076792015769E-3</v>
      </c>
      <c r="AH378" s="30" cm="1">
        <f t="array" ref="AH378">SUMPRODUCT($F298:$BQ298,$F$347:$BQ$347*($F$348:$BQ$348=AH$356))/SUMIFS($F$347:$BQ$347, $F$348:$BQ$348, AH$356)</f>
        <v>1.1075750360744151E-3</v>
      </c>
      <c r="AI378" s="30" cm="1">
        <f t="array" ref="AI378">SUMPRODUCT($F298:$BQ298,$F$347:$BQ$347*($F$348:$BQ$348=AI$356))/SUMIFS($F$347:$BQ$347, $F$348:$BQ$348, AI$356)</f>
        <v>2.6587536158988513E-3</v>
      </c>
      <c r="AJ378" s="30" cm="1">
        <f t="array" ref="AJ378">SUMPRODUCT($F298:$BQ298,$F$347:$BQ$347*($F$348:$BQ$348=AJ$356))/SUMIFS($F$347:$BQ$347, $F$348:$BQ$348, AJ$356)</f>
        <v>1.9699940512399841E-3</v>
      </c>
      <c r="AK378" s="30" cm="1">
        <f t="array" ref="AK378">SUMPRODUCT($F298:$BQ298,$F$347:$BQ$347*($F$348:$BQ$348=AK$356))/SUMIFS($F$347:$BQ$347, $F$348:$BQ$348, AK$356)</f>
        <v>1.9283333835829876E-3</v>
      </c>
      <c r="AL378" s="30" cm="1">
        <f t="array" ref="AL378">SUMPRODUCT($F298:$BQ298,$F$347:$BQ$347*($F$348:$BQ$348=AL$356))/SUMIFS($F$347:$BQ$347, $F$348:$BQ$348, AL$356)</f>
        <v>1.755734840709677E-2</v>
      </c>
      <c r="AM378" s="30" cm="1">
        <f t="array" ref="AM378">SUMPRODUCT($F298:$BQ298,$F$347:$BQ$347*($F$348:$BQ$348=AM$356))/SUMIFS($F$347:$BQ$347, $F$348:$BQ$348, AM$356)</f>
        <v>6.4878962830222211E-3</v>
      </c>
      <c r="AN378" s="30" cm="1">
        <f t="array" ref="AN378">SUMPRODUCT($F298:$BQ298,$F$347:$BQ$347*($F$348:$BQ$348=AN$356))/SUMIFS($F$347:$BQ$347, $F$348:$BQ$348, AN$356)</f>
        <v>7.1823110426218862E-8</v>
      </c>
      <c r="AO378" s="30"/>
      <c r="AP378" s="30"/>
      <c r="AQ378" s="30"/>
    </row>
    <row r="379" spans="1:43" x14ac:dyDescent="0.35">
      <c r="A379" t="str">
        <v>ISIC 33</v>
      </c>
      <c r="C379">
        <v>177406.76</v>
      </c>
      <c r="D379" t="str">
        <v>ISIC 31T33</v>
      </c>
      <c r="E379" s="30" cm="1">
        <f t="array" ref="E379">SUMPRODUCT($F299:$BQ299,$F$347:$BQ$347*($F$348:$BQ$348=E$356))/SUMIFS($F$347:$BQ$347, $F$348:$BQ$348, E$356)</f>
        <v>2.9751716073224597E-2</v>
      </c>
      <c r="F379" s="30" cm="1">
        <f t="array" ref="F379">SUMPRODUCT($F299:$BQ299,$F$347:$BQ$347*($F$348:$BQ$348=F$356))/SUMIFS($F$347:$BQ$347, $F$348:$BQ$348, F$356)</f>
        <v>4.5901757402559987E-2</v>
      </c>
      <c r="G379" s="30" cm="1">
        <f t="array" ref="G379">SUMPRODUCT($F299:$BQ299,$F$347:$BQ$347*($F$348:$BQ$348=G$356))/SUMIFS($F$347:$BQ$347, $F$348:$BQ$348, G$356)</f>
        <v>2.0340017695532144E-2</v>
      </c>
      <c r="H379" s="30" cm="1">
        <f t="array" ref="H379">SUMPRODUCT($F299:$BQ299,$F$347:$BQ$347*($F$348:$BQ$348=H$356))/SUMIFS($F$347:$BQ$347, $F$348:$BQ$348, H$356)</f>
        <v>1.6093105675795919E-2</v>
      </c>
      <c r="I379" s="30" cm="1">
        <f t="array" ref="I379">SUMPRODUCT($F299:$BQ299,$F$347:$BQ$347*($F$348:$BQ$348=I$356))/SUMIFS($F$347:$BQ$347, $F$348:$BQ$348, I$356)</f>
        <v>2.5073521515742735E-2</v>
      </c>
      <c r="J379" s="30" cm="1">
        <f t="array" ref="J379">SUMPRODUCT($F299:$BQ299,$F$347:$BQ$347*($F$348:$BQ$348=J$356))/SUMIFS($F$347:$BQ$347, $F$348:$BQ$348, J$356)</f>
        <v>2.8052822567070406E-2</v>
      </c>
      <c r="K379" s="30" cm="1">
        <f t="array" ref="K379">SUMPRODUCT($F299:$BQ299,$F$347:$BQ$347*($F$348:$BQ$348=K$356))/SUMIFS($F$347:$BQ$347, $F$348:$BQ$348, K$356)</f>
        <v>3.7074631457025553E-2</v>
      </c>
      <c r="L379" s="30" cm="1">
        <f t="array" ref="L379">SUMPRODUCT($F299:$BQ299,$F$347:$BQ$347*($F$348:$BQ$348=L$356))/SUMIFS($F$347:$BQ$347, $F$348:$BQ$348, L$356)</f>
        <v>2.4047507182115121E-2</v>
      </c>
      <c r="M379" s="30" cm="1">
        <f t="array" ref="M379">SUMPRODUCT($F299:$BQ299,$F$347:$BQ$347*($F$348:$BQ$348=M$356))/SUMIFS($F$347:$BQ$347, $F$348:$BQ$348, M$356)</f>
        <v>9.9882717038170098E-3</v>
      </c>
      <c r="N379" s="30" cm="1">
        <f t="array" ref="N379">SUMPRODUCT($F299:$BQ299,$F$347:$BQ$347*($F$348:$BQ$348=N$356))/SUMIFS($F$347:$BQ$347, $F$348:$BQ$348, N$356)</f>
        <v>1.8512338849420704E-2</v>
      </c>
      <c r="O379" s="30" cm="1">
        <f t="array" ref="O379">SUMPRODUCT($F299:$BQ299,$F$347:$BQ$347*($F$348:$BQ$348=O$356))/SUMIFS($F$347:$BQ$347, $F$348:$BQ$348, O$356)</f>
        <v>2.7040215321141588E-2</v>
      </c>
      <c r="P379" s="30" cm="1">
        <f t="array" ref="P379">SUMPRODUCT($F299:$BQ299,$F$347:$BQ$347*($F$348:$BQ$348=P$356))/SUMIFS($F$347:$BQ$347, $F$348:$BQ$348, P$356)</f>
        <v>4.0887796651296777E-2</v>
      </c>
      <c r="Q379" s="30" cm="1">
        <f t="array" ref="Q379">SUMPRODUCT($F299:$BQ299,$F$347:$BQ$347*($F$348:$BQ$348=Q$356))/SUMIFS($F$347:$BQ$347, $F$348:$BQ$348, Q$356)</f>
        <v>2.7356122451305694E-2</v>
      </c>
      <c r="R379" s="30" cm="1">
        <f t="array" ref="R379">SUMPRODUCT($F299:$BQ299,$F$347:$BQ$347*($F$348:$BQ$348=R$356))/SUMIFS($F$347:$BQ$347, $F$348:$BQ$348, R$356)</f>
        <v>1.3540195427646413E-2</v>
      </c>
      <c r="S379" s="30" cm="1">
        <f t="array" ref="S379">SUMPRODUCT($F299:$BQ299,$F$347:$BQ$347*($F$348:$BQ$348=S$356))/SUMIFS($F$347:$BQ$347, $F$348:$BQ$348, S$356)</f>
        <v>2.5077982368183763E-2</v>
      </c>
      <c r="T379" s="30" cm="1">
        <f t="array" ref="T379">SUMPRODUCT($F299:$BQ299,$F$347:$BQ$347*($F$348:$BQ$348=T$356))/SUMIFS($F$347:$BQ$347, $F$348:$BQ$348, T$356)</f>
        <v>2.8907691242037039E-2</v>
      </c>
      <c r="U379" s="30" cm="1">
        <f t="array" ref="U379">SUMPRODUCT($F299:$BQ299,$F$347:$BQ$347*($F$348:$BQ$348=U$356))/SUMIFS($F$347:$BQ$347, $F$348:$BQ$348, U$356)</f>
        <v>2.8959460343985638E-2</v>
      </c>
      <c r="V379" s="30" cm="1">
        <f t="array" ref="V379">SUMPRODUCT($F299:$BQ299,$F$347:$BQ$347*($F$348:$BQ$348=V$356))/SUMIFS($F$347:$BQ$347, $F$348:$BQ$348, V$356)</f>
        <v>8.0581914182006331E-2</v>
      </c>
      <c r="W379" s="30" cm="1">
        <f t="array" ref="W379">SUMPRODUCT($F299:$BQ299,$F$347:$BQ$347*($F$348:$BQ$348=W$356))/SUMIFS($F$347:$BQ$347, $F$348:$BQ$348, W$356)</f>
        <v>0.5180519238252359</v>
      </c>
      <c r="X379" s="30" cm="1">
        <f t="array" ref="X379">SUMPRODUCT($F299:$BQ299,$F$347:$BQ$347*($F$348:$BQ$348=X$356))/SUMIFS($F$347:$BQ$347, $F$348:$BQ$348, X$356)</f>
        <v>2.8345628176683232E-2</v>
      </c>
      <c r="Y379" s="30" cm="1">
        <f t="array" ref="Y379">SUMPRODUCT($F299:$BQ299,$F$347:$BQ$347*($F$348:$BQ$348=Y$356))/SUMIFS($F$347:$BQ$347, $F$348:$BQ$348, Y$356)</f>
        <v>2.0941595677456924E-2</v>
      </c>
      <c r="Z379" s="30" cm="1">
        <f t="array" ref="Z379">SUMPRODUCT($F299:$BQ299,$F$347:$BQ$347*($F$348:$BQ$348=Z$356))/SUMIFS($F$347:$BQ$347, $F$348:$BQ$348, Z$356)</f>
        <v>1.816246346094557E-2</v>
      </c>
      <c r="AA379" s="30" cm="1">
        <f t="array" ref="AA379">SUMPRODUCT($F299:$BQ299,$F$347:$BQ$347*($F$348:$BQ$348=AA$356))/SUMIFS($F$347:$BQ$347, $F$348:$BQ$348, AA$356)</f>
        <v>9.3620374964885362E-3</v>
      </c>
      <c r="AB379" s="30" cm="1">
        <f t="array" ref="AB379">SUMPRODUCT($F299:$BQ299,$F$347:$BQ$347*($F$348:$BQ$348=AB$356))/SUMIFS($F$347:$BQ$347, $F$348:$BQ$348, AB$356)</f>
        <v>2.3078161863293305E-2</v>
      </c>
      <c r="AC379" s="30" cm="1">
        <f t="array" ref="AC379">SUMPRODUCT($F299:$BQ299,$F$347:$BQ$347*($F$348:$BQ$348=AC$356))/SUMIFS($F$347:$BQ$347, $F$348:$BQ$348, AC$356)</f>
        <v>1.0016291392746329E-2</v>
      </c>
      <c r="AD379" s="30" cm="1">
        <f t="array" ref="AD379">SUMPRODUCT($F299:$BQ299,$F$347:$BQ$347*($F$348:$BQ$348=AD$356))/SUMIFS($F$347:$BQ$347, $F$348:$BQ$348, AD$356)</f>
        <v>8.9744072840740458E-3</v>
      </c>
      <c r="AE379" s="30" cm="1">
        <f t="array" ref="AE379">SUMPRODUCT($F299:$BQ299,$F$347:$BQ$347*($F$348:$BQ$348=AE$356))/SUMIFS($F$347:$BQ$347, $F$348:$BQ$348, AE$356)</f>
        <v>1.6454788874998912E-2</v>
      </c>
      <c r="AF379" s="30" cm="1">
        <f t="array" ref="AF379">SUMPRODUCT($F299:$BQ299,$F$347:$BQ$347*($F$348:$BQ$348=AF$356))/SUMIFS($F$347:$BQ$347, $F$348:$BQ$348, AF$356)</f>
        <v>6.4794220807526566E-3</v>
      </c>
      <c r="AG379" s="30" cm="1">
        <f t="array" ref="AG379">SUMPRODUCT($F299:$BQ299,$F$347:$BQ$347*($F$348:$BQ$348=AG$356))/SUMIFS($F$347:$BQ$347, $F$348:$BQ$348, AG$356)</f>
        <v>4.0215081758091849E-3</v>
      </c>
      <c r="AH379" s="30" cm="1">
        <f t="array" ref="AH379">SUMPRODUCT($F299:$BQ299,$F$347:$BQ$347*($F$348:$BQ$348=AH$356))/SUMIFS($F$347:$BQ$347, $F$348:$BQ$348, AH$356)</f>
        <v>5.8724933901985066E-3</v>
      </c>
      <c r="AI379" s="30" cm="1">
        <f t="array" ref="AI379">SUMPRODUCT($F299:$BQ299,$F$347:$BQ$347*($F$348:$BQ$348=AI$356))/SUMIFS($F$347:$BQ$347, $F$348:$BQ$348, AI$356)</f>
        <v>8.2463182056994634E-3</v>
      </c>
      <c r="AJ379" s="30" cm="1">
        <f t="array" ref="AJ379">SUMPRODUCT($F299:$BQ299,$F$347:$BQ$347*($F$348:$BQ$348=AJ$356))/SUMIFS($F$347:$BQ$347, $F$348:$BQ$348, AJ$356)</f>
        <v>9.1777026076583328E-3</v>
      </c>
      <c r="AK379" s="30" cm="1">
        <f t="array" ref="AK379">SUMPRODUCT($F299:$BQ299,$F$347:$BQ$347*($F$348:$BQ$348=AK$356))/SUMIFS($F$347:$BQ$347, $F$348:$BQ$348, AK$356)</f>
        <v>3.1586988778856072E-3</v>
      </c>
      <c r="AL379" s="30" cm="1">
        <f t="array" ref="AL379">SUMPRODUCT($F299:$BQ299,$F$347:$BQ$347*($F$348:$BQ$348=AL$356))/SUMIFS($F$347:$BQ$347, $F$348:$BQ$348, AL$356)</f>
        <v>6.9900005752910046E-3</v>
      </c>
      <c r="AM379" s="30" cm="1">
        <f t="array" ref="AM379">SUMPRODUCT($F299:$BQ299,$F$347:$BQ$347*($F$348:$BQ$348=AM$356))/SUMIFS($F$347:$BQ$347, $F$348:$BQ$348, AM$356)</f>
        <v>7.8197107118650761E-3</v>
      </c>
      <c r="AN379" s="30" cm="1">
        <f t="array" ref="AN379">SUMPRODUCT($F299:$BQ299,$F$347:$BQ$347*($F$348:$BQ$348=AN$356))/SUMIFS($F$347:$BQ$347, $F$348:$BQ$348, AN$356)</f>
        <v>5.0569091551177398E-7</v>
      </c>
      <c r="AO379" s="30"/>
      <c r="AP379" s="30"/>
      <c r="AQ379" s="30"/>
    </row>
    <row r="380" spans="1:43" x14ac:dyDescent="0.35">
      <c r="A380" t="str">
        <v>ISIC 35</v>
      </c>
      <c r="C380">
        <v>604468.49</v>
      </c>
      <c r="D380" t="str">
        <v>ISIC 35</v>
      </c>
      <c r="E380" s="30" cm="1">
        <f t="array" ref="E380">SUMPRODUCT($F300:$BQ300,$F$347:$BQ$347*($F$348:$BQ$348=E$356))/SUMIFS($F$347:$BQ$347, $F$348:$BQ$348, E$356)</f>
        <v>4.5360816011426414E-2</v>
      </c>
      <c r="F380" s="30" cm="1">
        <f t="array" ref="F380">SUMPRODUCT($F300:$BQ300,$F$347:$BQ$347*($F$348:$BQ$348=F$356))/SUMIFS($F$347:$BQ$347, $F$348:$BQ$348, F$356)</f>
        <v>8.6413176197085897E-2</v>
      </c>
      <c r="G380" s="30" cm="1">
        <f t="array" ref="G380">SUMPRODUCT($F300:$BQ300,$F$347:$BQ$347*($F$348:$BQ$348=G$356))/SUMIFS($F$347:$BQ$347, $F$348:$BQ$348, G$356)</f>
        <v>5.4656725346639651E-2</v>
      </c>
      <c r="H380" s="30" cm="1">
        <f t="array" ref="H380">SUMPRODUCT($F300:$BQ300,$F$347:$BQ$347*($F$348:$BQ$348=H$356))/SUMIFS($F$347:$BQ$347, $F$348:$BQ$348, H$356)</f>
        <v>4.7496621419123426E-2</v>
      </c>
      <c r="I380" s="30" cm="1">
        <f t="array" ref="I380">SUMPRODUCT($F300:$BQ300,$F$347:$BQ$347*($F$348:$BQ$348=I$356))/SUMIFS($F$347:$BQ$347, $F$348:$BQ$348, I$356)</f>
        <v>6.1142251193957789E-2</v>
      </c>
      <c r="J380" s="30" cm="1">
        <f t="array" ref="J380">SUMPRODUCT($F300:$BQ300,$F$347:$BQ$347*($F$348:$BQ$348=J$356))/SUMIFS($F$347:$BQ$347, $F$348:$BQ$348, J$356)</f>
        <v>9.2005950907593212E-2</v>
      </c>
      <c r="K380" s="30" cm="1">
        <f t="array" ref="K380">SUMPRODUCT($F300:$BQ300,$F$347:$BQ$347*($F$348:$BQ$348=K$356))/SUMIFS($F$347:$BQ$347, $F$348:$BQ$348, K$356)</f>
        <v>8.4852032340783867E-2</v>
      </c>
      <c r="L380" s="30" cm="1">
        <f t="array" ref="L380">SUMPRODUCT($F300:$BQ300,$F$347:$BQ$347*($F$348:$BQ$348=L$356))/SUMIFS($F$347:$BQ$347, $F$348:$BQ$348, L$356)</f>
        <v>8.9862235177692956E-2</v>
      </c>
      <c r="M380" s="30" cm="1">
        <f t="array" ref="M380">SUMPRODUCT($F300:$BQ300,$F$347:$BQ$347*($F$348:$BQ$348=M$356))/SUMIFS($F$347:$BQ$347, $F$348:$BQ$348, M$356)</f>
        <v>2.8716122312796178E-2</v>
      </c>
      <c r="N380" s="30" cm="1">
        <f t="array" ref="N380">SUMPRODUCT($F300:$BQ300,$F$347:$BQ$347*($F$348:$BQ$348=N$356))/SUMIFS($F$347:$BQ$347, $F$348:$BQ$348, N$356)</f>
        <v>6.8137951192520529E-2</v>
      </c>
      <c r="O380" s="30" cm="1">
        <f t="array" ref="O380">SUMPRODUCT($F300:$BQ300,$F$347:$BQ$347*($F$348:$BQ$348=O$356))/SUMIFS($F$347:$BQ$347, $F$348:$BQ$348, O$356)</f>
        <v>0.10686370506996407</v>
      </c>
      <c r="P380" s="30" cm="1">
        <f t="array" ref="P380">SUMPRODUCT($F300:$BQ300,$F$347:$BQ$347*($F$348:$BQ$348=P$356))/SUMIFS($F$347:$BQ$347, $F$348:$BQ$348, P$356)</f>
        <v>0.13987368491184476</v>
      </c>
      <c r="Q380" s="30" cm="1">
        <f t="array" ref="Q380">SUMPRODUCT($F300:$BQ300,$F$347:$BQ$347*($F$348:$BQ$348=Q$356))/SUMIFS($F$347:$BQ$347, $F$348:$BQ$348, Q$356)</f>
        <v>5.9262637483642522E-2</v>
      </c>
      <c r="R380" s="30" cm="1">
        <f t="array" ref="R380">SUMPRODUCT($F300:$BQ300,$F$347:$BQ$347*($F$348:$BQ$348=R$356))/SUMIFS($F$347:$BQ$347, $F$348:$BQ$348, R$356)</f>
        <v>2.6354861514299707E-2</v>
      </c>
      <c r="S380" s="30" cm="1">
        <f t="array" ref="S380">SUMPRODUCT($F300:$BQ300,$F$347:$BQ$347*($F$348:$BQ$348=S$356))/SUMIFS($F$347:$BQ$347, $F$348:$BQ$348, S$356)</f>
        <v>4.510799620695026E-2</v>
      </c>
      <c r="T380" s="30" cm="1">
        <f t="array" ref="T380">SUMPRODUCT($F300:$BQ300,$F$347:$BQ$347*($F$348:$BQ$348=T$356))/SUMIFS($F$347:$BQ$347, $F$348:$BQ$348, T$356)</f>
        <v>4.288968920259998E-2</v>
      </c>
      <c r="U380" s="30" cm="1">
        <f t="array" ref="U380">SUMPRODUCT($F300:$BQ300,$F$347:$BQ$347*($F$348:$BQ$348=U$356))/SUMIFS($F$347:$BQ$347, $F$348:$BQ$348, U$356)</f>
        <v>4.475680776024385E-2</v>
      </c>
      <c r="V380" s="30" cm="1">
        <f t="array" ref="V380">SUMPRODUCT($F300:$BQ300,$F$347:$BQ$347*($F$348:$BQ$348=V$356))/SUMIFS($F$347:$BQ$347, $F$348:$BQ$348, V$356)</f>
        <v>3.5862180296539148E-2</v>
      </c>
      <c r="W380" s="30" cm="1">
        <f t="array" ref="W380">SUMPRODUCT($F300:$BQ300,$F$347:$BQ$347*($F$348:$BQ$348=W$356))/SUMIFS($F$347:$BQ$347, $F$348:$BQ$348, W$356)</f>
        <v>3.8565912307792431E-2</v>
      </c>
      <c r="X380" s="30" cm="1">
        <f t="array" ref="X380">SUMPRODUCT($F300:$BQ300,$F$347:$BQ$347*($F$348:$BQ$348=X$356))/SUMIFS($F$347:$BQ$347, $F$348:$BQ$348, X$356)</f>
        <v>1.4215946743582664</v>
      </c>
      <c r="Y380" s="30" cm="1">
        <f t="array" ref="Y380">SUMPRODUCT($F300:$BQ300,$F$347:$BQ$347*($F$348:$BQ$348=Y$356))/SUMIFS($F$347:$BQ$347, $F$348:$BQ$348, Y$356)</f>
        <v>5.1393925742294809E-2</v>
      </c>
      <c r="Z380" s="30" cm="1">
        <f t="array" ref="Z380">SUMPRODUCT($F300:$BQ300,$F$347:$BQ$347*($F$348:$BQ$348=Z$356))/SUMIFS($F$347:$BQ$347, $F$348:$BQ$348, Z$356)</f>
        <v>3.289724362118987E-2</v>
      </c>
      <c r="AA380" s="30" cm="1">
        <f t="array" ref="AA380">SUMPRODUCT($F300:$BQ300,$F$347:$BQ$347*($F$348:$BQ$348=AA$356))/SUMIFS($F$347:$BQ$347, $F$348:$BQ$348, AA$356)</f>
        <v>2.8227957486689687E-2</v>
      </c>
      <c r="AB380" s="30" cm="1">
        <f t="array" ref="AB380">SUMPRODUCT($F300:$BQ300,$F$347:$BQ$347*($F$348:$BQ$348=AB$356))/SUMIFS($F$347:$BQ$347, $F$348:$BQ$348, AB$356)</f>
        <v>3.510151210460865E-2</v>
      </c>
      <c r="AC380" s="30" cm="1">
        <f t="array" ref="AC380">SUMPRODUCT($F300:$BQ300,$F$347:$BQ$347*($F$348:$BQ$348=AC$356))/SUMIFS($F$347:$BQ$347, $F$348:$BQ$348, AC$356)</f>
        <v>4.1485036458657705E-2</v>
      </c>
      <c r="AD380" s="30" cm="1">
        <f t="array" ref="AD380">SUMPRODUCT($F300:$BQ300,$F$347:$BQ$347*($F$348:$BQ$348=AD$356))/SUMIFS($F$347:$BQ$347, $F$348:$BQ$348, AD$356)</f>
        <v>3.1401810593096317E-2</v>
      </c>
      <c r="AE380" s="30" cm="1">
        <f t="array" ref="AE380">SUMPRODUCT($F300:$BQ300,$F$347:$BQ$347*($F$348:$BQ$348=AE$356))/SUMIFS($F$347:$BQ$347, $F$348:$BQ$348, AE$356)</f>
        <v>3.3960863856847462E-2</v>
      </c>
      <c r="AF380" s="30" cm="1">
        <f t="array" ref="AF380">SUMPRODUCT($F300:$BQ300,$F$347:$BQ$347*($F$348:$BQ$348=AF$356))/SUMIFS($F$347:$BQ$347, $F$348:$BQ$348, AF$356)</f>
        <v>1.4251972797767104E-2</v>
      </c>
      <c r="AG380" s="30" cm="1">
        <f t="array" ref="AG380">SUMPRODUCT($F300:$BQ300,$F$347:$BQ$347*($F$348:$BQ$348=AG$356))/SUMIFS($F$347:$BQ$347, $F$348:$BQ$348, AG$356)</f>
        <v>1.2515682288691928E-2</v>
      </c>
      <c r="AH380" s="30" cm="1">
        <f t="array" ref="AH380">SUMPRODUCT($F300:$BQ300,$F$347:$BQ$347*($F$348:$BQ$348=AH$356))/SUMIFS($F$347:$BQ$347, $F$348:$BQ$348, AH$356)</f>
        <v>1.2771862616117935E-2</v>
      </c>
      <c r="AI380" s="30" cm="1">
        <f t="array" ref="AI380">SUMPRODUCT($F300:$BQ300,$F$347:$BQ$347*($F$348:$BQ$348=AI$356))/SUMIFS($F$347:$BQ$347, $F$348:$BQ$348, AI$356)</f>
        <v>1.8709850416801635E-2</v>
      </c>
      <c r="AJ380" s="30" cm="1">
        <f t="array" ref="AJ380">SUMPRODUCT($F300:$BQ300,$F$347:$BQ$347*($F$348:$BQ$348=AJ$356))/SUMIFS($F$347:$BQ$347, $F$348:$BQ$348, AJ$356)</f>
        <v>2.0778634569320754E-2</v>
      </c>
      <c r="AK380" s="30" cm="1">
        <f t="array" ref="AK380">SUMPRODUCT($F300:$BQ300,$F$347:$BQ$347*($F$348:$BQ$348=AK$356))/SUMIFS($F$347:$BQ$347, $F$348:$BQ$348, AK$356)</f>
        <v>1.7564876230994047E-2</v>
      </c>
      <c r="AL380" s="30" cm="1">
        <f t="array" ref="AL380">SUMPRODUCT($F300:$BQ300,$F$347:$BQ$347*($F$348:$BQ$348=AL$356))/SUMIFS($F$347:$BQ$347, $F$348:$BQ$348, AL$356)</f>
        <v>2.1761153956551423E-2</v>
      </c>
      <c r="AM380" s="30" cm="1">
        <f t="array" ref="AM380">SUMPRODUCT($F300:$BQ300,$F$347:$BQ$347*($F$348:$BQ$348=AM$356))/SUMIFS($F$347:$BQ$347, $F$348:$BQ$348, AM$356)</f>
        <v>3.3908284282581205E-2</v>
      </c>
      <c r="AN380" s="30" cm="1">
        <f t="array" ref="AN380">SUMPRODUCT($F300:$BQ300,$F$347:$BQ$347*($F$348:$BQ$348=AN$356))/SUMIFS($F$347:$BQ$347, $F$348:$BQ$348, AN$356)</f>
        <v>1.6033448970801881E-6</v>
      </c>
      <c r="AO380" s="30"/>
      <c r="AP380" s="30"/>
      <c r="AQ380" s="30"/>
    </row>
    <row r="381" spans="1:43" x14ac:dyDescent="0.35">
      <c r="A381" t="str">
        <v>ISIC 36</v>
      </c>
      <c r="C381">
        <v>55259.64</v>
      </c>
      <c r="D381" t="str">
        <v>ISIC 36T39</v>
      </c>
      <c r="E381" s="30" cm="1">
        <f t="array" ref="E381">SUMPRODUCT($F301:$BQ301,$F$347:$BQ$347*($F$348:$BQ$348=E$356))/SUMIFS($F$347:$BQ$347, $F$348:$BQ$348, E$356)</f>
        <v>5.7737734783890908E-3</v>
      </c>
      <c r="F381" s="30" cm="1">
        <f t="array" ref="F381">SUMPRODUCT($F301:$BQ301,$F$347:$BQ$347*($F$348:$BQ$348=F$356))/SUMIFS($F$347:$BQ$347, $F$348:$BQ$348, F$356)</f>
        <v>2.2897385834499853E-3</v>
      </c>
      <c r="G381" s="30" cm="1">
        <f t="array" ref="G381">SUMPRODUCT($F301:$BQ301,$F$347:$BQ$347*($F$348:$BQ$348=G$356))/SUMIFS($F$347:$BQ$347, $F$348:$BQ$348, G$356)</f>
        <v>4.3229450665171823E-3</v>
      </c>
      <c r="H381" s="30" cm="1">
        <f t="array" ref="H381">SUMPRODUCT($F301:$BQ301,$F$347:$BQ$347*($F$348:$BQ$348=H$356))/SUMIFS($F$347:$BQ$347, $F$348:$BQ$348, H$356)</f>
        <v>2.2154869587946622E-3</v>
      </c>
      <c r="I381" s="30" cm="1">
        <f t="array" ref="I381">SUMPRODUCT($F301:$BQ301,$F$347:$BQ$347*($F$348:$BQ$348=I$356))/SUMIFS($F$347:$BQ$347, $F$348:$BQ$348, I$356)</f>
        <v>1.7653999342918411E-3</v>
      </c>
      <c r="J381" s="30" cm="1">
        <f t="array" ref="J381">SUMPRODUCT($F301:$BQ301,$F$347:$BQ$347*($F$348:$BQ$348=J$356))/SUMIFS($F$347:$BQ$347, $F$348:$BQ$348, J$356)</f>
        <v>2.823174892057541E-3</v>
      </c>
      <c r="K381" s="30" cm="1">
        <f t="array" ref="K381">SUMPRODUCT($F301:$BQ301,$F$347:$BQ$347*($F$348:$BQ$348=K$356))/SUMIFS($F$347:$BQ$347, $F$348:$BQ$348, K$356)</f>
        <v>2.6705734751409959E-3</v>
      </c>
      <c r="L381" s="30" cm="1">
        <f t="array" ref="L381">SUMPRODUCT($F301:$BQ301,$F$347:$BQ$347*($F$348:$BQ$348=L$356))/SUMIFS($F$347:$BQ$347, $F$348:$BQ$348, L$356)</f>
        <v>3.1249943212075127E-3</v>
      </c>
      <c r="M381" s="30" cm="1">
        <f t="array" ref="M381">SUMPRODUCT($F301:$BQ301,$F$347:$BQ$347*($F$348:$BQ$348=M$356))/SUMIFS($F$347:$BQ$347, $F$348:$BQ$348, M$356)</f>
        <v>1.4416303075920889E-3</v>
      </c>
      <c r="N381" s="30" cm="1">
        <f t="array" ref="N381">SUMPRODUCT($F301:$BQ301,$F$347:$BQ$347*($F$348:$BQ$348=N$356))/SUMIFS($F$347:$BQ$347, $F$348:$BQ$348, N$356)</f>
        <v>2.397409257676827E-3</v>
      </c>
      <c r="O381" s="30" cm="1">
        <f t="array" ref="O381">SUMPRODUCT($F301:$BQ301,$F$347:$BQ$347*($F$348:$BQ$348=O$356))/SUMIFS($F$347:$BQ$347, $F$348:$BQ$348, O$356)</f>
        <v>2.6693787045268011E-3</v>
      </c>
      <c r="P381" s="30" cm="1">
        <f t="array" ref="P381">SUMPRODUCT($F301:$BQ301,$F$347:$BQ$347*($F$348:$BQ$348=P$356))/SUMIFS($F$347:$BQ$347, $F$348:$BQ$348, P$356)</f>
        <v>3.7212722358534655E-3</v>
      </c>
      <c r="Q381" s="30" cm="1">
        <f t="array" ref="Q381">SUMPRODUCT($F301:$BQ301,$F$347:$BQ$347*($F$348:$BQ$348=Q$356))/SUMIFS($F$347:$BQ$347, $F$348:$BQ$348, Q$356)</f>
        <v>2.3103025112936344E-3</v>
      </c>
      <c r="R381" s="30" cm="1">
        <f t="array" ref="R381">SUMPRODUCT($F301:$BQ301,$F$347:$BQ$347*($F$348:$BQ$348=R$356))/SUMIFS($F$347:$BQ$347, $F$348:$BQ$348, R$356)</f>
        <v>1.3336009524829869E-3</v>
      </c>
      <c r="S381" s="30" cm="1">
        <f t="array" ref="S381">SUMPRODUCT($F301:$BQ301,$F$347:$BQ$347*($F$348:$BQ$348=S$356))/SUMIFS($F$347:$BQ$347, $F$348:$BQ$348, S$356)</f>
        <v>1.7714799839807717E-3</v>
      </c>
      <c r="T381" s="30" cm="1">
        <f t="array" ref="T381">SUMPRODUCT($F301:$BQ301,$F$347:$BQ$347*($F$348:$BQ$348=T$356))/SUMIFS($F$347:$BQ$347, $F$348:$BQ$348, T$356)</f>
        <v>1.721467006611413E-3</v>
      </c>
      <c r="U381" s="30" cm="1">
        <f t="array" ref="U381">SUMPRODUCT($F301:$BQ301,$F$347:$BQ$347*($F$348:$BQ$348=U$356))/SUMIFS($F$347:$BQ$347, $F$348:$BQ$348, U$356)</f>
        <v>1.7411612764683783E-3</v>
      </c>
      <c r="V381" s="30" cm="1">
        <f t="array" ref="V381">SUMPRODUCT($F301:$BQ301,$F$347:$BQ$347*($F$348:$BQ$348=V$356))/SUMIFS($F$347:$BQ$347, $F$348:$BQ$348, V$356)</f>
        <v>1.714747351939288E-3</v>
      </c>
      <c r="W381" s="30" cm="1">
        <f t="array" ref="W381">SUMPRODUCT($F301:$BQ301,$F$347:$BQ$347*($F$348:$BQ$348=W$356))/SUMIFS($F$347:$BQ$347, $F$348:$BQ$348, W$356)</f>
        <v>1.5843764003833933E-3</v>
      </c>
      <c r="X381" s="30" cm="1">
        <f t="array" ref="X381">SUMPRODUCT($F301:$BQ301,$F$347:$BQ$347*($F$348:$BQ$348=X$356))/SUMIFS($F$347:$BQ$347, $F$348:$BQ$348, X$356)</f>
        <v>2.8375193849299787E-3</v>
      </c>
      <c r="Y381" s="30" cm="1">
        <f t="array" ref="Y381">SUMPRODUCT($F301:$BQ301,$F$347:$BQ$347*($F$348:$BQ$348=Y$356))/SUMIFS($F$347:$BQ$347, $F$348:$BQ$348, Y$356)</f>
        <v>0.24483625357095043</v>
      </c>
      <c r="Z381" s="30" cm="1">
        <f t="array" ref="Z381">SUMPRODUCT($F301:$BQ301,$F$347:$BQ$347*($F$348:$BQ$348=Z$356))/SUMIFS($F$347:$BQ$347, $F$348:$BQ$348, Z$356)</f>
        <v>1.6662741447692597E-3</v>
      </c>
      <c r="AA381" s="30" cm="1">
        <f t="array" ref="AA381">SUMPRODUCT($F301:$BQ301,$F$347:$BQ$347*($F$348:$BQ$348=AA$356))/SUMIFS($F$347:$BQ$347, $F$348:$BQ$348, AA$356)</f>
        <v>1.4868514973921869E-3</v>
      </c>
      <c r="AB381" s="30" cm="1">
        <f t="array" ref="AB381">SUMPRODUCT($F301:$BQ301,$F$347:$BQ$347*($F$348:$BQ$348=AB$356))/SUMIFS($F$347:$BQ$347, $F$348:$BQ$348, AB$356)</f>
        <v>1.4284389579346472E-3</v>
      </c>
      <c r="AC381" s="30" cm="1">
        <f t="array" ref="AC381">SUMPRODUCT($F301:$BQ301,$F$347:$BQ$347*($F$348:$BQ$348=AC$356))/SUMIFS($F$347:$BQ$347, $F$348:$BQ$348, AC$356)</f>
        <v>4.0759170532978489E-3</v>
      </c>
      <c r="AD381" s="30" cm="1">
        <f t="array" ref="AD381">SUMPRODUCT($F301:$BQ301,$F$347:$BQ$347*($F$348:$BQ$348=AD$356))/SUMIFS($F$347:$BQ$347, $F$348:$BQ$348, AD$356)</f>
        <v>2.6652533249078734E-3</v>
      </c>
      <c r="AE381" s="30" cm="1">
        <f t="array" ref="AE381">SUMPRODUCT($F301:$BQ301,$F$347:$BQ$347*($F$348:$BQ$348=AE$356))/SUMIFS($F$347:$BQ$347, $F$348:$BQ$348, AE$356)</f>
        <v>3.011594100362175E-3</v>
      </c>
      <c r="AF381" s="30" cm="1">
        <f t="array" ref="AF381">SUMPRODUCT($F301:$BQ301,$F$347:$BQ$347*($F$348:$BQ$348=AF$356))/SUMIFS($F$347:$BQ$347, $F$348:$BQ$348, AF$356)</f>
        <v>8.9081613438208836E-4</v>
      </c>
      <c r="AG381" s="30" cm="1">
        <f t="array" ref="AG381">SUMPRODUCT($F301:$BQ301,$F$347:$BQ$347*($F$348:$BQ$348=AG$356))/SUMIFS($F$347:$BQ$347, $F$348:$BQ$348, AG$356)</f>
        <v>1.0181422582304627E-3</v>
      </c>
      <c r="AH381" s="30" cm="1">
        <f t="array" ref="AH381">SUMPRODUCT($F301:$BQ301,$F$347:$BQ$347*($F$348:$BQ$348=AH$356))/SUMIFS($F$347:$BQ$347, $F$348:$BQ$348, AH$356)</f>
        <v>1.7175759177414109E-3</v>
      </c>
      <c r="AI381" s="30" cm="1">
        <f t="array" ref="AI381">SUMPRODUCT($F301:$BQ301,$F$347:$BQ$347*($F$348:$BQ$348=AI$356))/SUMIFS($F$347:$BQ$347, $F$348:$BQ$348, AI$356)</f>
        <v>1.2203094024390716E-3</v>
      </c>
      <c r="AJ381" s="30" cm="1">
        <f t="array" ref="AJ381">SUMPRODUCT($F301:$BQ301,$F$347:$BQ$347*($F$348:$BQ$348=AJ$356))/SUMIFS($F$347:$BQ$347, $F$348:$BQ$348, AJ$356)</f>
        <v>2.3317406196547322E-3</v>
      </c>
      <c r="AK381" s="30" cm="1">
        <f t="array" ref="AK381">SUMPRODUCT($F301:$BQ301,$F$347:$BQ$347*($F$348:$BQ$348=AK$356))/SUMIFS($F$347:$BQ$347, $F$348:$BQ$348, AK$356)</f>
        <v>2.2343289751159652E-3</v>
      </c>
      <c r="AL381" s="30" cm="1">
        <f t="array" ref="AL381">SUMPRODUCT($F301:$BQ301,$F$347:$BQ$347*($F$348:$BQ$348=AL$356))/SUMIFS($F$347:$BQ$347, $F$348:$BQ$348, AL$356)</f>
        <v>2.2370016834753186E-3</v>
      </c>
      <c r="AM381" s="30" cm="1">
        <f t="array" ref="AM381">SUMPRODUCT($F301:$BQ301,$F$347:$BQ$347*($F$348:$BQ$348=AM$356))/SUMIFS($F$347:$BQ$347, $F$348:$BQ$348, AM$356)</f>
        <v>3.2294315805274061E-3</v>
      </c>
      <c r="AN381" s="30" cm="1">
        <f t="array" ref="AN381">SUMPRODUCT($F301:$BQ301,$F$347:$BQ$347*($F$348:$BQ$348=AN$356))/SUMIFS($F$347:$BQ$347, $F$348:$BQ$348, AN$356)</f>
        <v>4.1414654748949403E-8</v>
      </c>
      <c r="AO381" s="30"/>
      <c r="AP381" s="30"/>
      <c r="AQ381" s="30"/>
    </row>
    <row r="382" spans="1:43" x14ac:dyDescent="0.35">
      <c r="A382" t="str">
        <v>ISIC 37-39</v>
      </c>
      <c r="C382">
        <v>185471.8</v>
      </c>
      <c r="D382" t="str">
        <v>ISIC 36T39</v>
      </c>
      <c r="E382" s="30" cm="1">
        <f t="array" ref="E382">SUMPRODUCT($F302:$BQ302,$F$347:$BQ$347*($F$348:$BQ$348=E$356))/SUMIFS($F$347:$BQ$347, $F$348:$BQ$348, E$356)</f>
        <v>1.2962085763227129E-2</v>
      </c>
      <c r="F382" s="30" cm="1">
        <f t="array" ref="F382">SUMPRODUCT($F302:$BQ302,$F$347:$BQ$347*($F$348:$BQ$348=F$356))/SUMIFS($F$347:$BQ$347, $F$348:$BQ$348, F$356)</f>
        <v>1.7924912862605034E-2</v>
      </c>
      <c r="G382" s="30" cm="1">
        <f t="array" ref="G382">SUMPRODUCT($F302:$BQ302,$F$347:$BQ$347*($F$348:$BQ$348=G$356))/SUMIFS($F$347:$BQ$347, $F$348:$BQ$348, G$356)</f>
        <v>1.8120788632644609E-2</v>
      </c>
      <c r="H382" s="30" cm="1">
        <f t="array" ref="H382">SUMPRODUCT($F302:$BQ302,$F$347:$BQ$347*($F$348:$BQ$348=H$356))/SUMIFS($F$347:$BQ$347, $F$348:$BQ$348, H$356)</f>
        <v>1.9444673572691085E-2</v>
      </c>
      <c r="I382" s="30" cm="1">
        <f t="array" ref="I382">SUMPRODUCT($F302:$BQ302,$F$347:$BQ$347*($F$348:$BQ$348=I$356))/SUMIFS($F$347:$BQ$347, $F$348:$BQ$348, I$356)</f>
        <v>2.2416913115253404E-2</v>
      </c>
      <c r="J382" s="30" cm="1">
        <f t="array" ref="J382">SUMPRODUCT($F302:$BQ302,$F$347:$BQ$347*($F$348:$BQ$348=J$356))/SUMIFS($F$347:$BQ$347, $F$348:$BQ$348, J$356)</f>
        <v>4.612574026410636E-2</v>
      </c>
      <c r="K382" s="30" cm="1">
        <f t="array" ref="K382">SUMPRODUCT($F302:$BQ302,$F$347:$BQ$347*($F$348:$BQ$348=K$356))/SUMIFS($F$347:$BQ$347, $F$348:$BQ$348, K$356)</f>
        <v>2.0537471121494989E-2</v>
      </c>
      <c r="L382" s="30" cm="1">
        <f t="array" ref="L382">SUMPRODUCT($F302:$BQ302,$F$347:$BQ$347*($F$348:$BQ$348=L$356))/SUMIFS($F$347:$BQ$347, $F$348:$BQ$348, L$356)</f>
        <v>2.3142448414794171E-2</v>
      </c>
      <c r="M382" s="30" cm="1">
        <f t="array" ref="M382">SUMPRODUCT($F302:$BQ302,$F$347:$BQ$347*($F$348:$BQ$348=M$356))/SUMIFS($F$347:$BQ$347, $F$348:$BQ$348, M$356)</f>
        <v>1.0652977832828403E-2</v>
      </c>
      <c r="N382" s="30" cm="1">
        <f t="array" ref="N382">SUMPRODUCT($F302:$BQ302,$F$347:$BQ$347*($F$348:$BQ$348=N$356))/SUMIFS($F$347:$BQ$347, $F$348:$BQ$348, N$356)</f>
        <v>3.4159281713476139E-2</v>
      </c>
      <c r="O382" s="30" cm="1">
        <f t="array" ref="O382">SUMPRODUCT($F302:$BQ302,$F$347:$BQ$347*($F$348:$BQ$348=O$356))/SUMIFS($F$347:$BQ$347, $F$348:$BQ$348, O$356)</f>
        <v>2.6765694342607459E-2</v>
      </c>
      <c r="P382" s="30" cm="1">
        <f t="array" ref="P382">SUMPRODUCT($F302:$BQ302,$F$347:$BQ$347*($F$348:$BQ$348=P$356))/SUMIFS($F$347:$BQ$347, $F$348:$BQ$348, P$356)</f>
        <v>0.14733347181053871</v>
      </c>
      <c r="Q382" s="30" cm="1">
        <f t="array" ref="Q382">SUMPRODUCT($F302:$BQ302,$F$347:$BQ$347*($F$348:$BQ$348=Q$356))/SUMIFS($F$347:$BQ$347, $F$348:$BQ$348, Q$356)</f>
        <v>5.0947902269839494E-2</v>
      </c>
      <c r="R382" s="30" cm="1">
        <f t="array" ref="R382">SUMPRODUCT($F302:$BQ302,$F$347:$BQ$347*($F$348:$BQ$348=R$356))/SUMIFS($F$347:$BQ$347, $F$348:$BQ$348, R$356)</f>
        <v>1.04732093949395E-2</v>
      </c>
      <c r="S382" s="30" cm="1">
        <f t="array" ref="S382">SUMPRODUCT($F302:$BQ302,$F$347:$BQ$347*($F$348:$BQ$348=S$356))/SUMIFS($F$347:$BQ$347, $F$348:$BQ$348, S$356)</f>
        <v>2.5817423941085223E-2</v>
      </c>
      <c r="T382" s="30" cm="1">
        <f t="array" ref="T382">SUMPRODUCT($F302:$BQ302,$F$347:$BQ$347*($F$348:$BQ$348=T$356))/SUMIFS($F$347:$BQ$347, $F$348:$BQ$348, T$356)</f>
        <v>2.4676963946337494E-2</v>
      </c>
      <c r="U382" s="30" cm="1">
        <f t="array" ref="U382">SUMPRODUCT($F302:$BQ302,$F$347:$BQ$347*($F$348:$BQ$348=U$356))/SUMIFS($F$347:$BQ$347, $F$348:$BQ$348, U$356)</f>
        <v>2.3648959753803253E-2</v>
      </c>
      <c r="V382" s="30" cm="1">
        <f t="array" ref="V382">SUMPRODUCT($F302:$BQ302,$F$347:$BQ$347*($F$348:$BQ$348=V$356))/SUMIFS($F$347:$BQ$347, $F$348:$BQ$348, V$356)</f>
        <v>2.2150960253404024E-2</v>
      </c>
      <c r="W382" s="30" cm="1">
        <f t="array" ref="W382">SUMPRODUCT($F302:$BQ302,$F$347:$BQ$347*($F$348:$BQ$348=W$356))/SUMIFS($F$347:$BQ$347, $F$348:$BQ$348, W$356)</f>
        <v>1.8932256248441658E-2</v>
      </c>
      <c r="X382" s="30" cm="1">
        <f t="array" ref="X382">SUMPRODUCT($F302:$BQ302,$F$347:$BQ$347*($F$348:$BQ$348=X$356))/SUMIFS($F$347:$BQ$347, $F$348:$BQ$348, X$356)</f>
        <v>1.4915370985502439E-2</v>
      </c>
      <c r="Y382" s="30" cm="1">
        <f t="array" ref="Y382">SUMPRODUCT($F302:$BQ302,$F$347:$BQ$347*($F$348:$BQ$348=Y$356))/SUMIFS($F$347:$BQ$347, $F$348:$BQ$348, Y$356)</f>
        <v>0.97803579953237019</v>
      </c>
      <c r="Z382" s="30" cm="1">
        <f t="array" ref="Z382">SUMPRODUCT($F302:$BQ302,$F$347:$BQ$347*($F$348:$BQ$348=Z$356))/SUMIFS($F$347:$BQ$347, $F$348:$BQ$348, Z$356)</f>
        <v>1.8260282140680404E-2</v>
      </c>
      <c r="AA382" s="30" cm="1">
        <f t="array" ref="AA382">SUMPRODUCT($F302:$BQ302,$F$347:$BQ$347*($F$348:$BQ$348=AA$356))/SUMIFS($F$347:$BQ$347, $F$348:$BQ$348, AA$356)</f>
        <v>8.7583852442408953E-3</v>
      </c>
      <c r="AB382" s="30" cm="1">
        <f t="array" ref="AB382">SUMPRODUCT($F302:$BQ302,$F$347:$BQ$347*($F$348:$BQ$348=AB$356))/SUMIFS($F$347:$BQ$347, $F$348:$BQ$348, AB$356)</f>
        <v>7.849071309461322E-3</v>
      </c>
      <c r="AC382" s="30" cm="1">
        <f t="array" ref="AC382">SUMPRODUCT($F302:$BQ302,$F$347:$BQ$347*($F$348:$BQ$348=AC$356))/SUMIFS($F$347:$BQ$347, $F$348:$BQ$348, AC$356)</f>
        <v>1.3189177598214452E-2</v>
      </c>
      <c r="AD382" s="30" cm="1">
        <f t="array" ref="AD382">SUMPRODUCT($F302:$BQ302,$F$347:$BQ$347*($F$348:$BQ$348=AD$356))/SUMIFS($F$347:$BQ$347, $F$348:$BQ$348, AD$356)</f>
        <v>9.4809185218088822E-3</v>
      </c>
      <c r="AE382" s="30" cm="1">
        <f t="array" ref="AE382">SUMPRODUCT($F302:$BQ302,$F$347:$BQ$347*($F$348:$BQ$348=AE$356))/SUMIFS($F$347:$BQ$347, $F$348:$BQ$348, AE$356)</f>
        <v>8.107991660370583E-3</v>
      </c>
      <c r="AF382" s="30" cm="1">
        <f t="array" ref="AF382">SUMPRODUCT($F302:$BQ302,$F$347:$BQ$347*($F$348:$BQ$348=AF$356))/SUMIFS($F$347:$BQ$347, $F$348:$BQ$348, AF$356)</f>
        <v>6.3186752901889633E-3</v>
      </c>
      <c r="AG382" s="30" cm="1">
        <f t="array" ref="AG382">SUMPRODUCT($F302:$BQ302,$F$347:$BQ$347*($F$348:$BQ$348=AG$356))/SUMIFS($F$347:$BQ$347, $F$348:$BQ$348, AG$356)</f>
        <v>4.2293827254429152E-3</v>
      </c>
      <c r="AH382" s="30" cm="1">
        <f t="array" ref="AH382">SUMPRODUCT($F302:$BQ302,$F$347:$BQ$347*($F$348:$BQ$348=AH$356))/SUMIFS($F$347:$BQ$347, $F$348:$BQ$348, AH$356)</f>
        <v>8.0651100280451533E-3</v>
      </c>
      <c r="AI382" s="30" cm="1">
        <f t="array" ref="AI382">SUMPRODUCT($F302:$BQ302,$F$347:$BQ$347*($F$348:$BQ$348=AI$356))/SUMIFS($F$347:$BQ$347, $F$348:$BQ$348, AI$356)</f>
        <v>8.5858870465819487E-3</v>
      </c>
      <c r="AJ382" s="30" cm="1">
        <f t="array" ref="AJ382">SUMPRODUCT($F302:$BQ302,$F$347:$BQ$347*($F$348:$BQ$348=AJ$356))/SUMIFS($F$347:$BQ$347, $F$348:$BQ$348, AJ$356)</f>
        <v>2.0089757931757209E-2</v>
      </c>
      <c r="AK382" s="30" cm="1">
        <f t="array" ref="AK382">SUMPRODUCT($F302:$BQ302,$F$347:$BQ$347*($F$348:$BQ$348=AK$356))/SUMIFS($F$347:$BQ$347, $F$348:$BQ$348, AK$356)</f>
        <v>4.0846951645791873E-3</v>
      </c>
      <c r="AL382" s="30" cm="1">
        <f t="array" ref="AL382">SUMPRODUCT($F302:$BQ302,$F$347:$BQ$347*($F$348:$BQ$348=AL$356))/SUMIFS($F$347:$BQ$347, $F$348:$BQ$348, AL$356)</f>
        <v>6.9499437419417555E-3</v>
      </c>
      <c r="AM382" s="30" cm="1">
        <f t="array" ref="AM382">SUMPRODUCT($F302:$BQ302,$F$347:$BQ$347*($F$348:$BQ$348=AM$356))/SUMIFS($F$347:$BQ$347, $F$348:$BQ$348, AM$356)</f>
        <v>8.7007398430066999E-3</v>
      </c>
      <c r="AN382" s="30" cm="1">
        <f t="array" ref="AN382">SUMPRODUCT($F302:$BQ302,$F$347:$BQ$347*($F$348:$BQ$348=AN$356))/SUMIFS($F$347:$BQ$347, $F$348:$BQ$348, AN$356)</f>
        <v>5.1746220952935519E-7</v>
      </c>
      <c r="AO382" s="30"/>
      <c r="AP382" s="30"/>
      <c r="AQ382" s="30"/>
    </row>
    <row r="383" spans="1:43" x14ac:dyDescent="0.35">
      <c r="A383" t="str">
        <v>ISIC 41-43</v>
      </c>
      <c r="C383">
        <v>1447642.16</v>
      </c>
      <c r="D383" t="str">
        <v>ISIC 41T43</v>
      </c>
      <c r="E383" s="30" cm="1">
        <f t="array" ref="E383">SUMPRODUCT($F303:$BQ303,$F$347:$BQ$347*($F$348:$BQ$348=E$356))/SUMIFS($F$347:$BQ$347, $F$348:$BQ$348, E$356)</f>
        <v>2.4651950079577278E-2</v>
      </c>
      <c r="F383" s="30" cm="1">
        <f t="array" ref="F383">SUMPRODUCT($F303:$BQ303,$F$347:$BQ$347*($F$348:$BQ$348=F$356))/SUMIFS($F$347:$BQ$347, $F$348:$BQ$348, F$356)</f>
        <v>3.4845634824418735E-2</v>
      </c>
      <c r="G383" s="30" cm="1">
        <f t="array" ref="G383">SUMPRODUCT($F303:$BQ303,$F$347:$BQ$347*($F$348:$BQ$348=G$356))/SUMIFS($F$347:$BQ$347, $F$348:$BQ$348, G$356)</f>
        <v>2.3369984742518637E-2</v>
      </c>
      <c r="H383" s="30" cm="1">
        <f t="array" ref="H383">SUMPRODUCT($F303:$BQ303,$F$347:$BQ$347*($F$348:$BQ$348=H$356))/SUMIFS($F$347:$BQ$347, $F$348:$BQ$348, H$356)</f>
        <v>2.0538031547257772E-2</v>
      </c>
      <c r="I383" s="30" cm="1">
        <f t="array" ref="I383">SUMPRODUCT($F303:$BQ303,$F$347:$BQ$347*($F$348:$BQ$348=I$356))/SUMIFS($F$347:$BQ$347, $F$348:$BQ$348, I$356)</f>
        <v>2.6855998752580282E-2</v>
      </c>
      <c r="J383" s="30" cm="1">
        <f t="array" ref="J383">SUMPRODUCT($F303:$BQ303,$F$347:$BQ$347*($F$348:$BQ$348=J$356))/SUMIFS($F$347:$BQ$347, $F$348:$BQ$348, J$356)</f>
        <v>2.741919379110087E-2</v>
      </c>
      <c r="K383" s="30" cm="1">
        <f t="array" ref="K383">SUMPRODUCT($F303:$BQ303,$F$347:$BQ$347*($F$348:$BQ$348=K$356))/SUMIFS($F$347:$BQ$347, $F$348:$BQ$348, K$356)</f>
        <v>3.4275072027943984E-2</v>
      </c>
      <c r="L383" s="30" cm="1">
        <f t="array" ref="L383">SUMPRODUCT($F303:$BQ303,$F$347:$BQ$347*($F$348:$BQ$348=L$356))/SUMIFS($F$347:$BQ$347, $F$348:$BQ$348, L$356)</f>
        <v>2.826934137417654E-2</v>
      </c>
      <c r="M383" s="30" cm="1">
        <f t="array" ref="M383">SUMPRODUCT($F303:$BQ303,$F$347:$BQ$347*($F$348:$BQ$348=M$356))/SUMIFS($F$347:$BQ$347, $F$348:$BQ$348, M$356)</f>
        <v>1.7845024302147496E-2</v>
      </c>
      <c r="N383" s="30" cm="1">
        <f t="array" ref="N383">SUMPRODUCT($F303:$BQ303,$F$347:$BQ$347*($F$348:$BQ$348=N$356))/SUMIFS($F$347:$BQ$347, $F$348:$BQ$348, N$356)</f>
        <v>2.4226465805857994E-2</v>
      </c>
      <c r="O383" s="30" cm="1">
        <f t="array" ref="O383">SUMPRODUCT($F303:$BQ303,$F$347:$BQ$347*($F$348:$BQ$348=O$356))/SUMIFS($F$347:$BQ$347, $F$348:$BQ$348, O$356)</f>
        <v>3.1365904361464921E-2</v>
      </c>
      <c r="P383" s="30" cm="1">
        <f t="array" ref="P383">SUMPRODUCT($F303:$BQ303,$F$347:$BQ$347*($F$348:$BQ$348=P$356))/SUMIFS($F$347:$BQ$347, $F$348:$BQ$348, P$356)</f>
        <v>3.6685931396334769E-2</v>
      </c>
      <c r="Q383" s="30" cm="1">
        <f t="array" ref="Q383">SUMPRODUCT($F303:$BQ303,$F$347:$BQ$347*($F$348:$BQ$348=Q$356))/SUMIFS($F$347:$BQ$347, $F$348:$BQ$348, Q$356)</f>
        <v>2.5925444130132497E-2</v>
      </c>
      <c r="R383" s="30" cm="1">
        <f t="array" ref="R383">SUMPRODUCT($F303:$BQ303,$F$347:$BQ$347*($F$348:$BQ$348=R$356))/SUMIFS($F$347:$BQ$347, $F$348:$BQ$348, R$356)</f>
        <v>1.5136384361846581E-2</v>
      </c>
      <c r="S383" s="30" cm="1">
        <f t="array" ref="S383">SUMPRODUCT($F303:$BQ303,$F$347:$BQ$347*($F$348:$BQ$348=S$356))/SUMIFS($F$347:$BQ$347, $F$348:$BQ$348, S$356)</f>
        <v>2.3019343465862093E-2</v>
      </c>
      <c r="T383" s="30" cm="1">
        <f t="array" ref="T383">SUMPRODUCT($F303:$BQ303,$F$347:$BQ$347*($F$348:$BQ$348=T$356))/SUMIFS($F$347:$BQ$347, $F$348:$BQ$348, T$356)</f>
        <v>2.2289617366013387E-2</v>
      </c>
      <c r="U383" s="30" cm="1">
        <f t="array" ref="U383">SUMPRODUCT($F303:$BQ303,$F$347:$BQ$347*($F$348:$BQ$348=U$356))/SUMIFS($F$347:$BQ$347, $F$348:$BQ$348, U$356)</f>
        <v>2.1340882744338551E-2</v>
      </c>
      <c r="V383" s="30" cm="1">
        <f t="array" ref="V383">SUMPRODUCT($F303:$BQ303,$F$347:$BQ$347*($F$348:$BQ$348=V$356))/SUMIFS($F$347:$BQ$347, $F$348:$BQ$348, V$356)</f>
        <v>2.5481095561671701E-2</v>
      </c>
      <c r="W383" s="30" cm="1">
        <f t="array" ref="W383">SUMPRODUCT($F303:$BQ303,$F$347:$BQ$347*($F$348:$BQ$348=W$356))/SUMIFS($F$347:$BQ$347, $F$348:$BQ$348, W$356)</f>
        <v>2.5691105993894538E-2</v>
      </c>
      <c r="X383" s="30" cm="1">
        <f t="array" ref="X383">SUMPRODUCT($F303:$BQ303,$F$347:$BQ$347*($F$348:$BQ$348=X$356))/SUMIFS($F$347:$BQ$347, $F$348:$BQ$348, X$356)</f>
        <v>5.9246449974621113E-2</v>
      </c>
      <c r="Y383" s="30" cm="1">
        <f t="array" ref="Y383">SUMPRODUCT($F303:$BQ303,$F$347:$BQ$347*($F$348:$BQ$348=Y$356))/SUMIFS($F$347:$BQ$347, $F$348:$BQ$348, Y$356)</f>
        <v>4.7941413027193742E-2</v>
      </c>
      <c r="Z383" s="30" cm="1">
        <f t="array" ref="Z383">SUMPRODUCT($F303:$BQ303,$F$347:$BQ$347*($F$348:$BQ$348=Z$356))/SUMIFS($F$347:$BQ$347, $F$348:$BQ$348, Z$356)</f>
        <v>1.2265981926724883</v>
      </c>
      <c r="AA383" s="30" cm="1">
        <f t="array" ref="AA383">SUMPRODUCT($F303:$BQ303,$F$347:$BQ$347*($F$348:$BQ$348=AA$356))/SUMIFS($F$347:$BQ$347, $F$348:$BQ$348, AA$356)</f>
        <v>2.1311263990090971E-2</v>
      </c>
      <c r="AB383" s="30" cm="1">
        <f t="array" ref="AB383">SUMPRODUCT($F303:$BQ303,$F$347:$BQ$347*($F$348:$BQ$348=AB$356))/SUMIFS($F$347:$BQ$347, $F$348:$BQ$348, AB$356)</f>
        <v>3.2688999798454597E-2</v>
      </c>
      <c r="AC383" s="30" cm="1">
        <f t="array" ref="AC383">SUMPRODUCT($F303:$BQ303,$F$347:$BQ$347*($F$348:$BQ$348=AC$356))/SUMIFS($F$347:$BQ$347, $F$348:$BQ$348, AC$356)</f>
        <v>2.3018749566588115E-2</v>
      </c>
      <c r="AD383" s="30" cm="1">
        <f t="array" ref="AD383">SUMPRODUCT($F303:$BQ303,$F$347:$BQ$347*($F$348:$BQ$348=AD$356))/SUMIFS($F$347:$BQ$347, $F$348:$BQ$348, AD$356)</f>
        <v>2.1298650470526755E-2</v>
      </c>
      <c r="AE383" s="30" cm="1">
        <f t="array" ref="AE383">SUMPRODUCT($F303:$BQ303,$F$347:$BQ$347*($F$348:$BQ$348=AE$356))/SUMIFS($F$347:$BQ$347, $F$348:$BQ$348, AE$356)</f>
        <v>3.1126920413735246E-2</v>
      </c>
      <c r="AF383" s="30" cm="1">
        <f t="array" ref="AF383">SUMPRODUCT($F303:$BQ303,$F$347:$BQ$347*($F$348:$BQ$348=AF$356))/SUMIFS($F$347:$BQ$347, $F$348:$BQ$348, AF$356)</f>
        <v>1.4324205691946347E-2</v>
      </c>
      <c r="AG383" s="30" cm="1">
        <f t="array" ref="AG383">SUMPRODUCT($F303:$BQ303,$F$347:$BQ$347*($F$348:$BQ$348=AG$356))/SUMIFS($F$347:$BQ$347, $F$348:$BQ$348, AG$356)</f>
        <v>1.6472323931837556E-2</v>
      </c>
      <c r="AH383" s="30" cm="1">
        <f t="array" ref="AH383">SUMPRODUCT($F303:$BQ303,$F$347:$BQ$347*($F$348:$BQ$348=AH$356))/SUMIFS($F$347:$BQ$347, $F$348:$BQ$348, AH$356)</f>
        <v>6.4172046548289924E-2</v>
      </c>
      <c r="AI383" s="30" cm="1">
        <f t="array" ref="AI383">SUMPRODUCT($F303:$BQ303,$F$347:$BQ$347*($F$348:$BQ$348=AI$356))/SUMIFS($F$347:$BQ$347, $F$348:$BQ$348, AI$356)</f>
        <v>2.1164402756477258E-2</v>
      </c>
      <c r="AJ383" s="30" cm="1">
        <f t="array" ref="AJ383">SUMPRODUCT($F303:$BQ303,$F$347:$BQ$347*($F$348:$BQ$348=AJ$356))/SUMIFS($F$347:$BQ$347, $F$348:$BQ$348, AJ$356)</f>
        <v>3.3797768110672567E-2</v>
      </c>
      <c r="AK383" s="30" cm="1">
        <f t="array" ref="AK383">SUMPRODUCT($F303:$BQ303,$F$347:$BQ$347*($F$348:$BQ$348=AK$356))/SUMIFS($F$347:$BQ$347, $F$348:$BQ$348, AK$356)</f>
        <v>1.7909385260986049E-2</v>
      </c>
      <c r="AL383" s="30" cm="1">
        <f t="array" ref="AL383">SUMPRODUCT($F303:$BQ303,$F$347:$BQ$347*($F$348:$BQ$348=AL$356))/SUMIFS($F$347:$BQ$347, $F$348:$BQ$348, AL$356)</f>
        <v>1.67237606470684E-2</v>
      </c>
      <c r="AM383" s="30" cm="1">
        <f t="array" ref="AM383">SUMPRODUCT($F303:$BQ303,$F$347:$BQ$347*($F$348:$BQ$348=AM$356))/SUMIFS($F$347:$BQ$347, $F$348:$BQ$348, AM$356)</f>
        <v>2.3182532588644257E-2</v>
      </c>
      <c r="AN383" s="30" cm="1">
        <f t="array" ref="AN383">SUMPRODUCT($F303:$BQ303,$F$347:$BQ$347*($F$348:$BQ$348=AN$356))/SUMIFS($F$347:$BQ$347, $F$348:$BQ$348, AN$356)</f>
        <v>4.9051020056709867E-7</v>
      </c>
      <c r="AO383" s="30"/>
      <c r="AP383" s="30"/>
      <c r="AQ383" s="30"/>
    </row>
    <row r="384" spans="1:43" x14ac:dyDescent="0.35">
      <c r="A384" t="str">
        <v>ISIC 45</v>
      </c>
      <c r="C384">
        <v>281650.62</v>
      </c>
      <c r="D384" t="str">
        <v>ISIC 45T47</v>
      </c>
      <c r="E384" s="30" cm="1">
        <f t="array" ref="E384">SUMPRODUCT($F304:$BQ304,$F$347:$BQ$347*($F$348:$BQ$348=E$356))/SUMIFS($F$347:$BQ$347, $F$348:$BQ$348, E$356)</f>
        <v>8.9298129336434044E-3</v>
      </c>
      <c r="F384" s="30" cm="1">
        <f t="array" ref="F384">SUMPRODUCT($F304:$BQ304,$F$347:$BQ$347*($F$348:$BQ$348=F$356))/SUMIFS($F$347:$BQ$347, $F$348:$BQ$348, F$356)</f>
        <v>8.7087154154384862E-3</v>
      </c>
      <c r="G384" s="30" cm="1">
        <f t="array" ref="G384">SUMPRODUCT($F304:$BQ304,$F$347:$BQ$347*($F$348:$BQ$348=G$356))/SUMIFS($F$347:$BQ$347, $F$348:$BQ$348, G$356)</f>
        <v>9.1176894552486148E-3</v>
      </c>
      <c r="H384" s="30" cm="1">
        <f t="array" ref="H384">SUMPRODUCT($F304:$BQ304,$F$347:$BQ$347*($F$348:$BQ$348=H$356))/SUMIFS($F$347:$BQ$347, $F$348:$BQ$348, H$356)</f>
        <v>7.3646483393750555E-3</v>
      </c>
      <c r="I384" s="30" cm="1">
        <f t="array" ref="I384">SUMPRODUCT($F304:$BQ304,$F$347:$BQ$347*($F$348:$BQ$348=I$356))/SUMIFS($F$347:$BQ$347, $F$348:$BQ$348, I$356)</f>
        <v>1.1621316868295029E-2</v>
      </c>
      <c r="J384" s="30" cm="1">
        <f t="array" ref="J384">SUMPRODUCT($F304:$BQ304,$F$347:$BQ$347*($F$348:$BQ$348=J$356))/SUMIFS($F$347:$BQ$347, $F$348:$BQ$348, J$356)</f>
        <v>9.3522840747830554E-3</v>
      </c>
      <c r="K384" s="30" cm="1">
        <f t="array" ref="K384">SUMPRODUCT($F304:$BQ304,$F$347:$BQ$347*($F$348:$BQ$348=K$356))/SUMIFS($F$347:$BQ$347, $F$348:$BQ$348, K$356)</f>
        <v>1.0513295841062167E-2</v>
      </c>
      <c r="L384" s="30" cm="1">
        <f t="array" ref="L384">SUMPRODUCT($F304:$BQ304,$F$347:$BQ$347*($F$348:$BQ$348=L$356))/SUMIFS($F$347:$BQ$347, $F$348:$BQ$348, L$356)</f>
        <v>8.8900361035418787E-3</v>
      </c>
      <c r="M384" s="30" cm="1">
        <f t="array" ref="M384">SUMPRODUCT($F304:$BQ304,$F$347:$BQ$347*($F$348:$BQ$348=M$356))/SUMIFS($F$347:$BQ$347, $F$348:$BQ$348, M$356)</f>
        <v>7.3039593274569683E-3</v>
      </c>
      <c r="N384" s="30" cm="1">
        <f t="array" ref="N384">SUMPRODUCT($F304:$BQ304,$F$347:$BQ$347*($F$348:$BQ$348=N$356))/SUMIFS($F$347:$BQ$347, $F$348:$BQ$348, N$356)</f>
        <v>8.8920509473030054E-3</v>
      </c>
      <c r="O384" s="30" cm="1">
        <f t="array" ref="O384">SUMPRODUCT($F304:$BQ304,$F$347:$BQ$347*($F$348:$BQ$348=O$356))/SUMIFS($F$347:$BQ$347, $F$348:$BQ$348, O$356)</f>
        <v>1.2829534941454846E-2</v>
      </c>
      <c r="P384" s="30" cm="1">
        <f t="array" ref="P384">SUMPRODUCT($F304:$BQ304,$F$347:$BQ$347*($F$348:$BQ$348=P$356))/SUMIFS($F$347:$BQ$347, $F$348:$BQ$348, P$356)</f>
        <v>1.0832723767143641E-2</v>
      </c>
      <c r="Q384" s="30" cm="1">
        <f t="array" ref="Q384">SUMPRODUCT($F304:$BQ304,$F$347:$BQ$347*($F$348:$BQ$348=Q$356))/SUMIFS($F$347:$BQ$347, $F$348:$BQ$348, Q$356)</f>
        <v>8.9883627958291783E-3</v>
      </c>
      <c r="R384" s="30" cm="1">
        <f t="array" ref="R384">SUMPRODUCT($F304:$BQ304,$F$347:$BQ$347*($F$348:$BQ$348=R$356))/SUMIFS($F$347:$BQ$347, $F$348:$BQ$348, R$356)</f>
        <v>7.4116259147189792E-3</v>
      </c>
      <c r="S384" s="30" cm="1">
        <f t="array" ref="S384">SUMPRODUCT($F304:$BQ304,$F$347:$BQ$347*($F$348:$BQ$348=S$356))/SUMIFS($F$347:$BQ$347, $F$348:$BQ$348, S$356)</f>
        <v>9.5554295226422253E-3</v>
      </c>
      <c r="T384" s="30" cm="1">
        <f t="array" ref="T384">SUMPRODUCT($F304:$BQ304,$F$347:$BQ$347*($F$348:$BQ$348=T$356))/SUMIFS($F$347:$BQ$347, $F$348:$BQ$348, T$356)</f>
        <v>1.3474784353391733E-2</v>
      </c>
      <c r="U384" s="30" cm="1">
        <f t="array" ref="U384">SUMPRODUCT($F304:$BQ304,$F$347:$BQ$347*($F$348:$BQ$348=U$356))/SUMIFS($F$347:$BQ$347, $F$348:$BQ$348, U$356)</f>
        <v>5.1916394898706246E-2</v>
      </c>
      <c r="V384" s="30" cm="1">
        <f t="array" ref="V384">SUMPRODUCT($F304:$BQ304,$F$347:$BQ$347*($F$348:$BQ$348=V$356))/SUMIFS($F$347:$BQ$347, $F$348:$BQ$348, V$356)</f>
        <v>2.3129341300278258E-2</v>
      </c>
      <c r="W384" s="30" cm="1">
        <f t="array" ref="W384">SUMPRODUCT($F304:$BQ304,$F$347:$BQ$347*($F$348:$BQ$348=W$356))/SUMIFS($F$347:$BQ$347, $F$348:$BQ$348, W$356)</f>
        <v>1.0155205872099655E-2</v>
      </c>
      <c r="X384" s="30" cm="1">
        <f t="array" ref="X384">SUMPRODUCT($F304:$BQ304,$F$347:$BQ$347*($F$348:$BQ$348=X$356))/SUMIFS($F$347:$BQ$347, $F$348:$BQ$348, X$356)</f>
        <v>7.2959740403643778E-3</v>
      </c>
      <c r="Y384" s="30" cm="1">
        <f t="array" ref="Y384">SUMPRODUCT($F304:$BQ304,$F$347:$BQ$347*($F$348:$BQ$348=Y$356))/SUMIFS($F$347:$BQ$347, $F$348:$BQ$348, Y$356)</f>
        <v>1.5101729708508933E-2</v>
      </c>
      <c r="Z384" s="30" cm="1">
        <f t="array" ref="Z384">SUMPRODUCT($F304:$BQ304,$F$347:$BQ$347*($F$348:$BQ$348=Z$356))/SUMIFS($F$347:$BQ$347, $F$348:$BQ$348, Z$356)</f>
        <v>8.9813715711612313E-3</v>
      </c>
      <c r="AA384" s="30" cm="1">
        <f t="array" ref="AA384">SUMPRODUCT($F304:$BQ304,$F$347:$BQ$347*($F$348:$BQ$348=AA$356))/SUMIFS($F$347:$BQ$347, $F$348:$BQ$348, AA$356)</f>
        <v>0.13885840454806622</v>
      </c>
      <c r="AB384" s="30" cm="1">
        <f t="array" ref="AB384">SUMPRODUCT($F304:$BQ304,$F$347:$BQ$347*($F$348:$BQ$348=AB$356))/SUMIFS($F$347:$BQ$347, $F$348:$BQ$348, AB$356)</f>
        <v>2.7455667470763077E-2</v>
      </c>
      <c r="AC384" s="30" cm="1">
        <f t="array" ref="AC384">SUMPRODUCT($F304:$BQ304,$F$347:$BQ$347*($F$348:$BQ$348=AC$356))/SUMIFS($F$347:$BQ$347, $F$348:$BQ$348, AC$356)</f>
        <v>5.6442272975315349E-3</v>
      </c>
      <c r="AD384" s="30" cm="1">
        <f t="array" ref="AD384">SUMPRODUCT($F304:$BQ304,$F$347:$BQ$347*($F$348:$BQ$348=AD$356))/SUMIFS($F$347:$BQ$347, $F$348:$BQ$348, AD$356)</f>
        <v>7.301260365258991E-3</v>
      </c>
      <c r="AE384" s="30" cm="1">
        <f t="array" ref="AE384">SUMPRODUCT($F304:$BQ304,$F$347:$BQ$347*($F$348:$BQ$348=AE$356))/SUMIFS($F$347:$BQ$347, $F$348:$BQ$348, AE$356)</f>
        <v>7.2283248216018234E-3</v>
      </c>
      <c r="AF384" s="30" cm="1">
        <f t="array" ref="AF384">SUMPRODUCT($F304:$BQ304,$F$347:$BQ$347*($F$348:$BQ$348=AF$356))/SUMIFS($F$347:$BQ$347, $F$348:$BQ$348, AF$356)</f>
        <v>5.6764739816973046E-3</v>
      </c>
      <c r="AG384" s="30" cm="1">
        <f t="array" ref="AG384">SUMPRODUCT($F304:$BQ304,$F$347:$BQ$347*($F$348:$BQ$348=AG$356))/SUMIFS($F$347:$BQ$347, $F$348:$BQ$348, AG$356)</f>
        <v>3.5892382312784918E-3</v>
      </c>
      <c r="AH384" s="30" cm="1">
        <f t="array" ref="AH384">SUMPRODUCT($F304:$BQ304,$F$347:$BQ$347*($F$348:$BQ$348=AH$356))/SUMIFS($F$347:$BQ$347, $F$348:$BQ$348, AH$356)</f>
        <v>1.5817175663693256E-3</v>
      </c>
      <c r="AI384" s="30" cm="1">
        <f t="array" ref="AI384">SUMPRODUCT($F304:$BQ304,$F$347:$BQ$347*($F$348:$BQ$348=AI$356))/SUMIFS($F$347:$BQ$347, $F$348:$BQ$348, AI$356)</f>
        <v>7.4567803795670407E-3</v>
      </c>
      <c r="AJ384" s="30" cm="1">
        <f t="array" ref="AJ384">SUMPRODUCT($F304:$BQ304,$F$347:$BQ$347*($F$348:$BQ$348=AJ$356))/SUMIFS($F$347:$BQ$347, $F$348:$BQ$348, AJ$356)</f>
        <v>5.5629605270469326E-3</v>
      </c>
      <c r="AK384" s="30" cm="1">
        <f t="array" ref="AK384">SUMPRODUCT($F304:$BQ304,$F$347:$BQ$347*($F$348:$BQ$348=AK$356))/SUMIFS($F$347:$BQ$347, $F$348:$BQ$348, AK$356)</f>
        <v>2.6471842883594009E-3</v>
      </c>
      <c r="AL384" s="30" cm="1">
        <f t="array" ref="AL384">SUMPRODUCT($F304:$BQ304,$F$347:$BQ$347*($F$348:$BQ$348=AL$356))/SUMIFS($F$347:$BQ$347, $F$348:$BQ$348, AL$356)</f>
        <v>3.7127761857053089E-3</v>
      </c>
      <c r="AM384" s="30" cm="1">
        <f t="array" ref="AM384">SUMPRODUCT($F304:$BQ304,$F$347:$BQ$347*($F$348:$BQ$348=AM$356))/SUMIFS($F$347:$BQ$347, $F$348:$BQ$348, AM$356)</f>
        <v>5.4429193201995015E-3</v>
      </c>
      <c r="AN384" s="30" cm="1">
        <f t="array" ref="AN384">SUMPRODUCT($F304:$BQ304,$F$347:$BQ$347*($F$348:$BQ$348=AN$356))/SUMIFS($F$347:$BQ$347, $F$348:$BQ$348, AN$356)</f>
        <v>1.9072384141930268E-7</v>
      </c>
      <c r="AO384" s="30"/>
      <c r="AP384" s="30"/>
      <c r="AQ384" s="30"/>
    </row>
    <row r="385" spans="1:43" x14ac:dyDescent="0.35">
      <c r="A385" t="str">
        <v>ISIC 46</v>
      </c>
      <c r="C385">
        <v>1179612.06</v>
      </c>
      <c r="D385" t="str">
        <v>ISIC 45T47</v>
      </c>
      <c r="E385" s="30" cm="1">
        <f t="array" ref="E385">SUMPRODUCT($F305:$BQ305,$F$347:$BQ$347*($F$348:$BQ$348=E$356))/SUMIFS($F$347:$BQ$347, $F$348:$BQ$348, E$356)</f>
        <v>0.10085229348312999</v>
      </c>
      <c r="F385" s="30" cm="1">
        <f t="array" ref="F385">SUMPRODUCT($F305:$BQ305,$F$347:$BQ$347*($F$348:$BQ$348=F$356))/SUMIFS($F$347:$BQ$347, $F$348:$BQ$348, F$356)</f>
        <v>5.3885635799344737E-2</v>
      </c>
      <c r="G385" s="30" cm="1">
        <f t="array" ref="G385">SUMPRODUCT($F305:$BQ305,$F$347:$BQ$347*($F$348:$BQ$348=G$356))/SUMIFS($F$347:$BQ$347, $F$348:$BQ$348, G$356)</f>
        <v>0.14943004336544291</v>
      </c>
      <c r="H385" s="30" cm="1">
        <f t="array" ref="H385">SUMPRODUCT($F305:$BQ305,$F$347:$BQ$347*($F$348:$BQ$348=H$356))/SUMIFS($F$347:$BQ$347, $F$348:$BQ$348, H$356)</f>
        <v>0.12778064642992976</v>
      </c>
      <c r="I385" s="30" cm="1">
        <f t="array" ref="I385">SUMPRODUCT($F305:$BQ305,$F$347:$BQ$347*($F$348:$BQ$348=I$356))/SUMIFS($F$347:$BQ$347, $F$348:$BQ$348, I$356)</f>
        <v>0.12359188608493449</v>
      </c>
      <c r="J385" s="30" cm="1">
        <f t="array" ref="J385">SUMPRODUCT($F305:$BQ305,$F$347:$BQ$347*($F$348:$BQ$348=J$356))/SUMIFS($F$347:$BQ$347, $F$348:$BQ$348, J$356)</f>
        <v>0.10530981833225554</v>
      </c>
      <c r="K385" s="30" cm="1">
        <f t="array" ref="K385">SUMPRODUCT($F305:$BQ305,$F$347:$BQ$347*($F$348:$BQ$348=K$356))/SUMIFS($F$347:$BQ$347, $F$348:$BQ$348, K$356)</f>
        <v>0.10246389033218134</v>
      </c>
      <c r="L385" s="30" cm="1">
        <f t="array" ref="L385">SUMPRODUCT($F305:$BQ305,$F$347:$BQ$347*($F$348:$BQ$348=L$356))/SUMIFS($F$347:$BQ$347, $F$348:$BQ$348, L$356)</f>
        <v>0.11221295607765971</v>
      </c>
      <c r="M385" s="30" cm="1">
        <f t="array" ref="M385">SUMPRODUCT($F305:$BQ305,$F$347:$BQ$347*($F$348:$BQ$348=M$356))/SUMIFS($F$347:$BQ$347, $F$348:$BQ$348, M$356)</f>
        <v>0.12295791222578401</v>
      </c>
      <c r="N385" s="30" cm="1">
        <f t="array" ref="N385">SUMPRODUCT($F305:$BQ305,$F$347:$BQ$347*($F$348:$BQ$348=N$356))/SUMIFS($F$347:$BQ$347, $F$348:$BQ$348, N$356)</f>
        <v>0.10183464727709453</v>
      </c>
      <c r="O385" s="30" cm="1">
        <f t="array" ref="O385">SUMPRODUCT($F305:$BQ305,$F$347:$BQ$347*($F$348:$BQ$348=O$356))/SUMIFS($F$347:$BQ$347, $F$348:$BQ$348, O$356)</f>
        <v>0.10058503794611656</v>
      </c>
      <c r="P385" s="30" cm="1">
        <f t="array" ref="P385">SUMPRODUCT($F305:$BQ305,$F$347:$BQ$347*($F$348:$BQ$348=P$356))/SUMIFS($F$347:$BQ$347, $F$348:$BQ$348, P$356)</f>
        <v>0.11167611719318329</v>
      </c>
      <c r="Q385" s="30" cm="1">
        <f t="array" ref="Q385">SUMPRODUCT($F305:$BQ305,$F$347:$BQ$347*($F$348:$BQ$348=Q$356))/SUMIFS($F$347:$BQ$347, $F$348:$BQ$348, Q$356)</f>
        <v>9.3779557080707523E-2</v>
      </c>
      <c r="R385" s="30" cm="1">
        <f t="array" ref="R385">SUMPRODUCT($F305:$BQ305,$F$347:$BQ$347*($F$348:$BQ$348=R$356))/SUMIFS($F$347:$BQ$347, $F$348:$BQ$348, R$356)</f>
        <v>0.14463189077442642</v>
      </c>
      <c r="S385" s="30" cm="1">
        <f t="array" ref="S385">SUMPRODUCT($F305:$BQ305,$F$347:$BQ$347*($F$348:$BQ$348=S$356))/SUMIFS($F$347:$BQ$347, $F$348:$BQ$348, S$356)</f>
        <v>0.11156495644462061</v>
      </c>
      <c r="T385" s="30" cm="1">
        <f t="array" ref="T385">SUMPRODUCT($F305:$BQ305,$F$347:$BQ$347*($F$348:$BQ$348=T$356))/SUMIFS($F$347:$BQ$347, $F$348:$BQ$348, T$356)</f>
        <v>0.10579200829988476</v>
      </c>
      <c r="U385" s="30" cm="1">
        <f t="array" ref="U385">SUMPRODUCT($F305:$BQ305,$F$347:$BQ$347*($F$348:$BQ$348=U$356))/SUMIFS($F$347:$BQ$347, $F$348:$BQ$348, U$356)</f>
        <v>9.7397869427416198E-2</v>
      </c>
      <c r="V385" s="30" cm="1">
        <f t="array" ref="V385">SUMPRODUCT($F305:$BQ305,$F$347:$BQ$347*($F$348:$BQ$348=V$356))/SUMIFS($F$347:$BQ$347, $F$348:$BQ$348, V$356)</f>
        <v>0.11058499481071274</v>
      </c>
      <c r="W385" s="30" cm="1">
        <f t="array" ref="W385">SUMPRODUCT($F305:$BQ305,$F$347:$BQ$347*($F$348:$BQ$348=W$356))/SUMIFS($F$347:$BQ$347, $F$348:$BQ$348, W$356)</f>
        <v>0.11908248106423393</v>
      </c>
      <c r="X385" s="30" cm="1">
        <f t="array" ref="X385">SUMPRODUCT($F305:$BQ305,$F$347:$BQ$347*($F$348:$BQ$348=X$356))/SUMIFS($F$347:$BQ$347, $F$348:$BQ$348, X$356)</f>
        <v>5.5395955548589698E-2</v>
      </c>
      <c r="Y385" s="30" cm="1">
        <f t="array" ref="Y385">SUMPRODUCT($F305:$BQ305,$F$347:$BQ$347*($F$348:$BQ$348=Y$356))/SUMIFS($F$347:$BQ$347, $F$348:$BQ$348, Y$356)</f>
        <v>5.7903078803400836E-2</v>
      </c>
      <c r="Z385" s="30" cm="1">
        <f t="array" ref="Z385">SUMPRODUCT($F305:$BQ305,$F$347:$BQ$347*($F$348:$BQ$348=Z$356))/SUMIFS($F$347:$BQ$347, $F$348:$BQ$348, Z$356)</f>
        <v>9.3727546513265189E-2</v>
      </c>
      <c r="AA385" s="30" cm="1">
        <f t="array" ref="AA385">SUMPRODUCT($F305:$BQ305,$F$347:$BQ$347*($F$348:$BQ$348=AA$356))/SUMIFS($F$347:$BQ$347, $F$348:$BQ$348, AA$356)</f>
        <v>0.58501274974218409</v>
      </c>
      <c r="AB385" s="30" cm="1">
        <f t="array" ref="AB385">SUMPRODUCT($F305:$BQ305,$F$347:$BQ$347*($F$348:$BQ$348=AB$356))/SUMIFS($F$347:$BQ$347, $F$348:$BQ$348, AB$356)</f>
        <v>4.0957825917228637E-2</v>
      </c>
      <c r="AC385" s="30" cm="1">
        <f t="array" ref="AC385">SUMPRODUCT($F305:$BQ305,$F$347:$BQ$347*($F$348:$BQ$348=AC$356))/SUMIFS($F$347:$BQ$347, $F$348:$BQ$348, AC$356)</f>
        <v>9.6614508023966109E-2</v>
      </c>
      <c r="AD385" s="30" cm="1">
        <f t="array" ref="AD385">SUMPRODUCT($F305:$BQ305,$F$347:$BQ$347*($F$348:$BQ$348=AD$356))/SUMIFS($F$347:$BQ$347, $F$348:$BQ$348, AD$356)</f>
        <v>6.8453710958117003E-2</v>
      </c>
      <c r="AE385" s="30" cm="1">
        <f t="array" ref="AE385">SUMPRODUCT($F305:$BQ305,$F$347:$BQ$347*($F$348:$BQ$348=AE$356))/SUMIFS($F$347:$BQ$347, $F$348:$BQ$348, AE$356)</f>
        <v>5.2256721981665248E-2</v>
      </c>
      <c r="AF385" s="30" cm="1">
        <f t="array" ref="AF385">SUMPRODUCT($F305:$BQ305,$F$347:$BQ$347*($F$348:$BQ$348=AF$356))/SUMIFS($F$347:$BQ$347, $F$348:$BQ$348, AF$356)</f>
        <v>6.9848556859923305E-2</v>
      </c>
      <c r="AG385" s="30" cm="1">
        <f t="array" ref="AG385">SUMPRODUCT($F305:$BQ305,$F$347:$BQ$347*($F$348:$BQ$348=AG$356))/SUMIFS($F$347:$BQ$347, $F$348:$BQ$348, AG$356)</f>
        <v>2.735424591067772E-2</v>
      </c>
      <c r="AH385" s="30" cm="1">
        <f t="array" ref="AH385">SUMPRODUCT($F305:$BQ305,$F$347:$BQ$347*($F$348:$BQ$348=AH$356))/SUMIFS($F$347:$BQ$347, $F$348:$BQ$348, AH$356)</f>
        <v>1.2915018051151469E-2</v>
      </c>
      <c r="AI385" s="30" cm="1">
        <f t="array" ref="AI385">SUMPRODUCT($F305:$BQ305,$F$347:$BQ$347*($F$348:$BQ$348=AI$356))/SUMIFS($F$347:$BQ$347, $F$348:$BQ$348, AI$356)</f>
        <v>3.3803947822768465E-2</v>
      </c>
      <c r="AJ385" s="30" cm="1">
        <f t="array" ref="AJ385">SUMPRODUCT($F305:$BQ305,$F$347:$BQ$347*($F$348:$BQ$348=AJ$356))/SUMIFS($F$347:$BQ$347, $F$348:$BQ$348, AJ$356)</f>
        <v>2.1592207276097727E-2</v>
      </c>
      <c r="AK385" s="30" cm="1">
        <f t="array" ref="AK385">SUMPRODUCT($F305:$BQ305,$F$347:$BQ$347*($F$348:$BQ$348=AK$356))/SUMIFS($F$347:$BQ$347, $F$348:$BQ$348, AK$356)</f>
        <v>1.6515997483768696E-2</v>
      </c>
      <c r="AL385" s="30" cm="1">
        <f t="array" ref="AL385">SUMPRODUCT($F305:$BQ305,$F$347:$BQ$347*($F$348:$BQ$348=AL$356))/SUMIFS($F$347:$BQ$347, $F$348:$BQ$348, AL$356)</f>
        <v>4.4880733439309373E-2</v>
      </c>
      <c r="AM385" s="30" cm="1">
        <f t="array" ref="AM385">SUMPRODUCT($F305:$BQ305,$F$347:$BQ$347*($F$348:$BQ$348=AM$356))/SUMIFS($F$347:$BQ$347, $F$348:$BQ$348, AM$356)</f>
        <v>3.77272293363973E-2</v>
      </c>
      <c r="AN385" s="30" cm="1">
        <f t="array" ref="AN385">SUMPRODUCT($F305:$BQ305,$F$347:$BQ$347*($F$348:$BQ$348=AN$356))/SUMIFS($F$347:$BQ$347, $F$348:$BQ$348, AN$356)</f>
        <v>2.2225787295216443E-6</v>
      </c>
      <c r="AO385" s="30"/>
      <c r="AP385" s="30"/>
      <c r="AQ385" s="30"/>
    </row>
    <row r="386" spans="1:43" x14ac:dyDescent="0.35">
      <c r="A386" t="str">
        <v>ISIC 47</v>
      </c>
      <c r="C386">
        <v>802516.52</v>
      </c>
      <c r="D386" t="str">
        <v>ISIC 45T47</v>
      </c>
      <c r="E386" s="30" cm="1">
        <f t="array" ref="E386">SUMPRODUCT($F306:$BQ306,$F$347:$BQ$347*($F$348:$BQ$348=E$356))/SUMIFS($F$347:$BQ$347, $F$348:$BQ$348, E$356)</f>
        <v>2.6561755180823168E-2</v>
      </c>
      <c r="F386" s="30" cm="1">
        <f t="array" ref="F386">SUMPRODUCT($F306:$BQ306,$F$347:$BQ$347*($F$348:$BQ$348=F$356))/SUMIFS($F$347:$BQ$347, $F$348:$BQ$348, F$356)</f>
        <v>1.219979140772267E-2</v>
      </c>
      <c r="G386" s="30" cm="1">
        <f t="array" ref="G386">SUMPRODUCT($F306:$BQ306,$F$347:$BQ$347*($F$348:$BQ$348=G$356))/SUMIFS($F$347:$BQ$347, $F$348:$BQ$348, G$356)</f>
        <v>3.1306200970587617E-2</v>
      </c>
      <c r="H386" s="30" cm="1">
        <f t="array" ref="H386">SUMPRODUCT($F306:$BQ306,$F$347:$BQ$347*($F$348:$BQ$348=H$356))/SUMIFS($F$347:$BQ$347, $F$348:$BQ$348, H$356)</f>
        <v>2.7544920700354161E-2</v>
      </c>
      <c r="I386" s="30" cm="1">
        <f t="array" ref="I386">SUMPRODUCT($F306:$BQ306,$F$347:$BQ$347*($F$348:$BQ$348=I$356))/SUMIFS($F$347:$BQ$347, $F$348:$BQ$348, I$356)</f>
        <v>2.3452345106872004E-2</v>
      </c>
      <c r="J386" s="30" cm="1">
        <f t="array" ref="J386">SUMPRODUCT($F306:$BQ306,$F$347:$BQ$347*($F$348:$BQ$348=J$356))/SUMIFS($F$347:$BQ$347, $F$348:$BQ$348, J$356)</f>
        <v>1.7648752286055298E-2</v>
      </c>
      <c r="K386" s="30" cm="1">
        <f t="array" ref="K386">SUMPRODUCT($F306:$BQ306,$F$347:$BQ$347*($F$348:$BQ$348=K$356))/SUMIFS($F$347:$BQ$347, $F$348:$BQ$348, K$356)</f>
        <v>1.4605770912976743E-2</v>
      </c>
      <c r="L386" s="30" cm="1">
        <f t="array" ref="L386">SUMPRODUCT($F306:$BQ306,$F$347:$BQ$347*($F$348:$BQ$348=L$356))/SUMIFS($F$347:$BQ$347, $F$348:$BQ$348, L$356)</f>
        <v>1.8667812329169451E-2</v>
      </c>
      <c r="M386" s="30" cm="1">
        <f t="array" ref="M386">SUMPRODUCT($F306:$BQ306,$F$347:$BQ$347*($F$348:$BQ$348=M$356))/SUMIFS($F$347:$BQ$347, $F$348:$BQ$348, M$356)</f>
        <v>1.1439362599966864E-2</v>
      </c>
      <c r="N386" s="30" cm="1">
        <f t="array" ref="N386">SUMPRODUCT($F306:$BQ306,$F$347:$BQ$347*($F$348:$BQ$348=N$356))/SUMIFS($F$347:$BQ$347, $F$348:$BQ$348, N$356)</f>
        <v>1.9521558540740377E-2</v>
      </c>
      <c r="O386" s="30" cm="1">
        <f t="array" ref="O386">SUMPRODUCT($F306:$BQ306,$F$347:$BQ$347*($F$348:$BQ$348=O$356))/SUMIFS($F$347:$BQ$347, $F$348:$BQ$348, O$356)</f>
        <v>1.4951773819980071E-2</v>
      </c>
      <c r="P386" s="30" cm="1">
        <f t="array" ref="P386">SUMPRODUCT($F306:$BQ306,$F$347:$BQ$347*($F$348:$BQ$348=P$356))/SUMIFS($F$347:$BQ$347, $F$348:$BQ$348, P$356)</f>
        <v>1.5466909219619561E-2</v>
      </c>
      <c r="Q386" s="30" cm="1">
        <f t="array" ref="Q386">SUMPRODUCT($F306:$BQ306,$F$347:$BQ$347*($F$348:$BQ$348=Q$356))/SUMIFS($F$347:$BQ$347, $F$348:$BQ$348, Q$356)</f>
        <v>1.4714672995358934E-2</v>
      </c>
      <c r="R386" s="30" cm="1">
        <f t="array" ref="R386">SUMPRODUCT($F306:$BQ306,$F$347:$BQ$347*($F$348:$BQ$348=R$356))/SUMIFS($F$347:$BQ$347, $F$348:$BQ$348, R$356)</f>
        <v>1.9363956383463631E-2</v>
      </c>
      <c r="S386" s="30" cm="1">
        <f t="array" ref="S386">SUMPRODUCT($F306:$BQ306,$F$347:$BQ$347*($F$348:$BQ$348=S$356))/SUMIFS($F$347:$BQ$347, $F$348:$BQ$348, S$356)</f>
        <v>2.1769343279484873E-2</v>
      </c>
      <c r="T386" s="30" cm="1">
        <f t="array" ref="T386">SUMPRODUCT($F306:$BQ306,$F$347:$BQ$347*($F$348:$BQ$348=T$356))/SUMIFS($F$347:$BQ$347, $F$348:$BQ$348, T$356)</f>
        <v>1.553192792043278E-2</v>
      </c>
      <c r="U386" s="30" cm="1">
        <f t="array" ref="U386">SUMPRODUCT($F306:$BQ306,$F$347:$BQ$347*($F$348:$BQ$348=U$356))/SUMIFS($F$347:$BQ$347, $F$348:$BQ$348, U$356)</f>
        <v>2.107774521766129E-2</v>
      </c>
      <c r="V386" s="30" cm="1">
        <f t="array" ref="V386">SUMPRODUCT($F306:$BQ306,$F$347:$BQ$347*($F$348:$BQ$348=V$356))/SUMIFS($F$347:$BQ$347, $F$348:$BQ$348, V$356)</f>
        <v>2.0997678995959366E-2</v>
      </c>
      <c r="W386" s="30" cm="1">
        <f t="array" ref="W386">SUMPRODUCT($F306:$BQ306,$F$347:$BQ$347*($F$348:$BQ$348=W$356))/SUMIFS($F$347:$BQ$347, $F$348:$BQ$348, W$356)</f>
        <v>2.1728733953573887E-2</v>
      </c>
      <c r="X386" s="30" cm="1">
        <f t="array" ref="X386">SUMPRODUCT($F306:$BQ306,$F$347:$BQ$347*($F$348:$BQ$348=X$356))/SUMIFS($F$347:$BQ$347, $F$348:$BQ$348, X$356)</f>
        <v>1.1303779638538288E-2</v>
      </c>
      <c r="Y386" s="30" cm="1">
        <f t="array" ref="Y386">SUMPRODUCT($F306:$BQ306,$F$347:$BQ$347*($F$348:$BQ$348=Y$356))/SUMIFS($F$347:$BQ$347, $F$348:$BQ$348, Y$356)</f>
        <v>9.2616349156809802E-3</v>
      </c>
      <c r="Z386" s="30" cm="1">
        <f t="array" ref="Z386">SUMPRODUCT($F306:$BQ306,$F$347:$BQ$347*($F$348:$BQ$348=Z$356))/SUMIFS($F$347:$BQ$347, $F$348:$BQ$348, Z$356)</f>
        <v>1.537361977314124E-2</v>
      </c>
      <c r="AA386" s="30" cm="1">
        <f t="array" ref="AA386">SUMPRODUCT($F306:$BQ306,$F$347:$BQ$347*($F$348:$BQ$348=AA$356))/SUMIFS($F$347:$BQ$347, $F$348:$BQ$348, AA$356)</f>
        <v>0.37110966498246606</v>
      </c>
      <c r="AB386" s="30" cm="1">
        <f t="array" ref="AB386">SUMPRODUCT($F306:$BQ306,$F$347:$BQ$347*($F$348:$BQ$348=AB$356))/SUMIFS($F$347:$BQ$347, $F$348:$BQ$348, AB$356)</f>
        <v>8.6063088232884773E-3</v>
      </c>
      <c r="AC386" s="30" cm="1">
        <f t="array" ref="AC386">SUMPRODUCT($F306:$BQ306,$F$347:$BQ$347*($F$348:$BQ$348=AC$356))/SUMIFS($F$347:$BQ$347, $F$348:$BQ$348, AC$356)</f>
        <v>2.2853699117423781E-2</v>
      </c>
      <c r="AD386" s="30" cm="1">
        <f t="array" ref="AD386">SUMPRODUCT($F306:$BQ306,$F$347:$BQ$347*($F$348:$BQ$348=AD$356))/SUMIFS($F$347:$BQ$347, $F$348:$BQ$348, AD$356)</f>
        <v>7.9423106075065322E-3</v>
      </c>
      <c r="AE386" s="30" cm="1">
        <f t="array" ref="AE386">SUMPRODUCT($F306:$BQ306,$F$347:$BQ$347*($F$348:$BQ$348=AE$356))/SUMIFS($F$347:$BQ$347, $F$348:$BQ$348, AE$356)</f>
        <v>9.9216506869565547E-3</v>
      </c>
      <c r="AF386" s="30" cm="1">
        <f t="array" ref="AF386">SUMPRODUCT($F306:$BQ306,$F$347:$BQ$347*($F$348:$BQ$348=AF$356))/SUMIFS($F$347:$BQ$347, $F$348:$BQ$348, AF$356)</f>
        <v>4.380402406478608E-3</v>
      </c>
      <c r="AG386" s="30" cm="1">
        <f t="array" ref="AG386">SUMPRODUCT($F306:$BQ306,$F$347:$BQ$347*($F$348:$BQ$348=AG$356))/SUMIFS($F$347:$BQ$347, $F$348:$BQ$348, AG$356)</f>
        <v>2.9562261223769807E-3</v>
      </c>
      <c r="AH386" s="30" cm="1">
        <f t="array" ref="AH386">SUMPRODUCT($F306:$BQ306,$F$347:$BQ$347*($F$348:$BQ$348=AH$356))/SUMIFS($F$347:$BQ$347, $F$348:$BQ$348, AH$356)</f>
        <v>2.1803103579572667E-3</v>
      </c>
      <c r="AI386" s="30" cm="1">
        <f t="array" ref="AI386">SUMPRODUCT($F306:$BQ306,$F$347:$BQ$347*($F$348:$BQ$348=AI$356))/SUMIFS($F$347:$BQ$347, $F$348:$BQ$348, AI$356)</f>
        <v>5.8299735362448554E-3</v>
      </c>
      <c r="AJ386" s="30" cm="1">
        <f t="array" ref="AJ386">SUMPRODUCT($F306:$BQ306,$F$347:$BQ$347*($F$348:$BQ$348=AJ$356))/SUMIFS($F$347:$BQ$347, $F$348:$BQ$348, AJ$356)</f>
        <v>6.2934916739647876E-3</v>
      </c>
      <c r="AK386" s="30" cm="1">
        <f t="array" ref="AK386">SUMPRODUCT($F306:$BQ306,$F$347:$BQ$347*($F$348:$BQ$348=AK$356))/SUMIFS($F$347:$BQ$347, $F$348:$BQ$348, AK$356)</f>
        <v>3.8076378693385248E-3</v>
      </c>
      <c r="AL386" s="30" cm="1">
        <f t="array" ref="AL386">SUMPRODUCT($F306:$BQ306,$F$347:$BQ$347*($F$348:$BQ$348=AL$356))/SUMIFS($F$347:$BQ$347, $F$348:$BQ$348, AL$356)</f>
        <v>1.5462280779279632E-2</v>
      </c>
      <c r="AM386" s="30" cm="1">
        <f t="array" ref="AM386">SUMPRODUCT($F306:$BQ306,$F$347:$BQ$347*($F$348:$BQ$348=AM$356))/SUMIFS($F$347:$BQ$347, $F$348:$BQ$348, AM$356)</f>
        <v>7.6372816603877116E-3</v>
      </c>
      <c r="AN386" s="30" cm="1">
        <f t="array" ref="AN386">SUMPRODUCT($F306:$BQ306,$F$347:$BQ$347*($F$348:$BQ$348=AN$356))/SUMIFS($F$347:$BQ$347, $F$348:$BQ$348, AN$356)</f>
        <v>4.3583840229322681E-7</v>
      </c>
      <c r="AO386" s="30"/>
      <c r="AP386" s="30"/>
      <c r="AQ386" s="30"/>
    </row>
    <row r="387" spans="1:43" x14ac:dyDescent="0.35">
      <c r="A387" t="str">
        <v>ISIC 49</v>
      </c>
      <c r="C387">
        <v>551594.29</v>
      </c>
      <c r="D387" t="str">
        <v>ISIC 49T53</v>
      </c>
      <c r="E387" s="30" cm="1">
        <f t="array" ref="E387">SUMPRODUCT($F307:$BQ307,$F$347:$BQ$347*($F$348:$BQ$348=E$356))/SUMIFS($F$347:$BQ$347, $F$348:$BQ$348, E$356)</f>
        <v>4.2908511031365379E-2</v>
      </c>
      <c r="F387" s="30" cm="1">
        <f t="array" ref="F387">SUMPRODUCT($F307:$BQ307,$F$347:$BQ$347*($F$348:$BQ$348=F$356))/SUMIFS($F$347:$BQ$347, $F$348:$BQ$348, F$356)</f>
        <v>6.4449151151925663E-2</v>
      </c>
      <c r="G387" s="30" cm="1">
        <f t="array" ref="G387">SUMPRODUCT($F307:$BQ307,$F$347:$BQ$347*($F$348:$BQ$348=G$356))/SUMIFS($F$347:$BQ$347, $F$348:$BQ$348, G$356)</f>
        <v>6.8137737589076666E-2</v>
      </c>
      <c r="H387" s="30" cm="1">
        <f t="array" ref="H387">SUMPRODUCT($F307:$BQ307,$F$347:$BQ$347*($F$348:$BQ$348=H$356))/SUMIFS($F$347:$BQ$347, $F$348:$BQ$348, H$356)</f>
        <v>4.7338936229228613E-2</v>
      </c>
      <c r="I387" s="30" cm="1">
        <f t="array" ref="I387">SUMPRODUCT($F307:$BQ307,$F$347:$BQ$347*($F$348:$BQ$348=I$356))/SUMIFS($F$347:$BQ$347, $F$348:$BQ$348, I$356)</f>
        <v>8.7507950909803969E-2</v>
      </c>
      <c r="J387" s="30" cm="1">
        <f t="array" ref="J387">SUMPRODUCT($F307:$BQ307,$F$347:$BQ$347*($F$348:$BQ$348=J$356))/SUMIFS($F$347:$BQ$347, $F$348:$BQ$348, J$356)</f>
        <v>7.5063493485207591E-2</v>
      </c>
      <c r="K387" s="30" cm="1">
        <f t="array" ref="K387">SUMPRODUCT($F307:$BQ307,$F$347:$BQ$347*($F$348:$BQ$348=K$356))/SUMIFS($F$347:$BQ$347, $F$348:$BQ$348, K$356)</f>
        <v>8.6269401707796373E-2</v>
      </c>
      <c r="L387" s="30" cm="1">
        <f t="array" ref="L387">SUMPRODUCT($F307:$BQ307,$F$347:$BQ$347*($F$348:$BQ$348=L$356))/SUMIFS($F$347:$BQ$347, $F$348:$BQ$348, L$356)</f>
        <v>6.71080213961424E-2</v>
      </c>
      <c r="M387" s="30" cm="1">
        <f t="array" ref="M387">SUMPRODUCT($F307:$BQ307,$F$347:$BQ$347*($F$348:$BQ$348=M$356))/SUMIFS($F$347:$BQ$347, $F$348:$BQ$348, M$356)</f>
        <v>2.9807530773952512E-2</v>
      </c>
      <c r="N387" s="30" cm="1">
        <f t="array" ref="N387">SUMPRODUCT($F307:$BQ307,$F$347:$BQ$347*($F$348:$BQ$348=N$356))/SUMIFS($F$347:$BQ$347, $F$348:$BQ$348, N$356)</f>
        <v>5.8647265247776685E-2</v>
      </c>
      <c r="O387" s="30" cm="1">
        <f t="array" ref="O387">SUMPRODUCT($F307:$BQ307,$F$347:$BQ$347*($F$348:$BQ$348=O$356))/SUMIFS($F$347:$BQ$347, $F$348:$BQ$348, O$356)</f>
        <v>8.9090451743577007E-2</v>
      </c>
      <c r="P387" s="30" cm="1">
        <f t="array" ref="P387">SUMPRODUCT($F307:$BQ307,$F$347:$BQ$347*($F$348:$BQ$348=P$356))/SUMIFS($F$347:$BQ$347, $F$348:$BQ$348, P$356)</f>
        <v>8.3490897706311087E-2</v>
      </c>
      <c r="Q387" s="30" cm="1">
        <f t="array" ref="Q387">SUMPRODUCT($F307:$BQ307,$F$347:$BQ$347*($F$348:$BQ$348=Q$356))/SUMIFS($F$347:$BQ$347, $F$348:$BQ$348, Q$356)</f>
        <v>4.4996296624862042E-2</v>
      </c>
      <c r="R387" s="30" cm="1">
        <f t="array" ref="R387">SUMPRODUCT($F307:$BQ307,$F$347:$BQ$347*($F$348:$BQ$348=R$356))/SUMIFS($F$347:$BQ$347, $F$348:$BQ$348, R$356)</f>
        <v>3.1474510073350295E-2</v>
      </c>
      <c r="S387" s="30" cm="1">
        <f t="array" ref="S387">SUMPRODUCT($F307:$BQ307,$F$347:$BQ$347*($F$348:$BQ$348=S$356))/SUMIFS($F$347:$BQ$347, $F$348:$BQ$348, S$356)</f>
        <v>4.6527706037203659E-2</v>
      </c>
      <c r="T387" s="30" cm="1">
        <f t="array" ref="T387">SUMPRODUCT($F307:$BQ307,$F$347:$BQ$347*($F$348:$BQ$348=T$356))/SUMIFS($F$347:$BQ$347, $F$348:$BQ$348, T$356)</f>
        <v>4.2894975673119382E-2</v>
      </c>
      <c r="U387" s="30" cm="1">
        <f t="array" ref="U387">SUMPRODUCT($F307:$BQ307,$F$347:$BQ$347*($F$348:$BQ$348=U$356))/SUMIFS($F$347:$BQ$347, $F$348:$BQ$348, U$356)</f>
        <v>5.0225035573163941E-2</v>
      </c>
      <c r="V387" s="30" cm="1">
        <f t="array" ref="V387">SUMPRODUCT($F307:$BQ307,$F$347:$BQ$347*($F$348:$BQ$348=V$356))/SUMIFS($F$347:$BQ$347, $F$348:$BQ$348, V$356)</f>
        <v>3.7596033179511101E-2</v>
      </c>
      <c r="W387" s="30" cm="1">
        <f t="array" ref="W387">SUMPRODUCT($F307:$BQ307,$F$347:$BQ$347*($F$348:$BQ$348=W$356))/SUMIFS($F$347:$BQ$347, $F$348:$BQ$348, W$356)</f>
        <v>4.3673536103355309E-2</v>
      </c>
      <c r="X387" s="30" cm="1">
        <f t="array" ref="X387">SUMPRODUCT($F307:$BQ307,$F$347:$BQ$347*($F$348:$BQ$348=X$356))/SUMIFS($F$347:$BQ$347, $F$348:$BQ$348, X$356)</f>
        <v>6.3932221207041867E-2</v>
      </c>
      <c r="Y387" s="30" cm="1">
        <f t="array" ref="Y387">SUMPRODUCT($F307:$BQ307,$F$347:$BQ$347*($F$348:$BQ$348=Y$356))/SUMIFS($F$347:$BQ$347, $F$348:$BQ$348, Y$356)</f>
        <v>3.7812878436747868E-2</v>
      </c>
      <c r="Z387" s="30" cm="1">
        <f t="array" ref="Z387">SUMPRODUCT($F307:$BQ307,$F$347:$BQ$347*($F$348:$BQ$348=Z$356))/SUMIFS($F$347:$BQ$347, $F$348:$BQ$348, Z$356)</f>
        <v>3.8624647255389798E-2</v>
      </c>
      <c r="AA387" s="30" cm="1">
        <f t="array" ref="AA387">SUMPRODUCT($F307:$BQ307,$F$347:$BQ$347*($F$348:$BQ$348=AA$356))/SUMIFS($F$347:$BQ$347, $F$348:$BQ$348, AA$356)</f>
        <v>5.7370946366693411E-2</v>
      </c>
      <c r="AB387" s="30" cm="1">
        <f t="array" ref="AB387">SUMPRODUCT($F307:$BQ307,$F$347:$BQ$347*($F$348:$BQ$348=AB$356))/SUMIFS($F$347:$BQ$347, $F$348:$BQ$348, AB$356)</f>
        <v>0.54176021250831452</v>
      </c>
      <c r="AC387" s="30" cm="1">
        <f t="array" ref="AC387">SUMPRODUCT($F307:$BQ307,$F$347:$BQ$347*($F$348:$BQ$348=AC$356))/SUMIFS($F$347:$BQ$347, $F$348:$BQ$348, AC$356)</f>
        <v>2.9207033088505918E-2</v>
      </c>
      <c r="AD387" s="30" cm="1">
        <f t="array" ref="AD387">SUMPRODUCT($F307:$BQ307,$F$347:$BQ$347*($F$348:$BQ$348=AD$356))/SUMIFS($F$347:$BQ$347, $F$348:$BQ$348, AD$356)</f>
        <v>3.1244570528577501E-2</v>
      </c>
      <c r="AE387" s="30" cm="1">
        <f t="array" ref="AE387">SUMPRODUCT($F307:$BQ307,$F$347:$BQ$347*($F$348:$BQ$348=AE$356))/SUMIFS($F$347:$BQ$347, $F$348:$BQ$348, AE$356)</f>
        <v>1.8317269630700565E-2</v>
      </c>
      <c r="AF387" s="30" cm="1">
        <f t="array" ref="AF387">SUMPRODUCT($F307:$BQ307,$F$347:$BQ$347*($F$348:$BQ$348=AF$356))/SUMIFS($F$347:$BQ$347, $F$348:$BQ$348, AF$356)</f>
        <v>1.5273925111908511E-2</v>
      </c>
      <c r="AG387" s="30" cm="1">
        <f t="array" ref="AG387">SUMPRODUCT($F307:$BQ307,$F$347:$BQ$347*($F$348:$BQ$348=AG$356))/SUMIFS($F$347:$BQ$347, $F$348:$BQ$348, AG$356)</f>
        <v>9.9356504167731098E-3</v>
      </c>
      <c r="AH387" s="30" cm="1">
        <f t="array" ref="AH387">SUMPRODUCT($F307:$BQ307,$F$347:$BQ$347*($F$348:$BQ$348=AH$356))/SUMIFS($F$347:$BQ$347, $F$348:$BQ$348, AH$356)</f>
        <v>5.6628378986641201E-3</v>
      </c>
      <c r="AI387" s="30" cm="1">
        <f t="array" ref="AI387">SUMPRODUCT($F307:$BQ307,$F$347:$BQ$347*($F$348:$BQ$348=AI$356))/SUMIFS($F$347:$BQ$347, $F$348:$BQ$348, AI$356)</f>
        <v>1.7968337060213484E-2</v>
      </c>
      <c r="AJ387" s="30" cm="1">
        <f t="array" ref="AJ387">SUMPRODUCT($F307:$BQ307,$F$347:$BQ$347*($F$348:$BQ$348=AJ$356))/SUMIFS($F$347:$BQ$347, $F$348:$BQ$348, AJ$356)</f>
        <v>1.8387950879512172E-2</v>
      </c>
      <c r="AK387" s="30" cm="1">
        <f t="array" ref="AK387">SUMPRODUCT($F307:$BQ307,$F$347:$BQ$347*($F$348:$BQ$348=AK$356))/SUMIFS($F$347:$BQ$347, $F$348:$BQ$348, AK$356)</f>
        <v>2.3518109961565406E-2</v>
      </c>
      <c r="AL387" s="30" cm="1">
        <f t="array" ref="AL387">SUMPRODUCT($F307:$BQ307,$F$347:$BQ$347*($F$348:$BQ$348=AL$356))/SUMIFS($F$347:$BQ$347, $F$348:$BQ$348, AL$356)</f>
        <v>1.4298544046621477E-2</v>
      </c>
      <c r="AM387" s="30" cm="1">
        <f t="array" ref="AM387">SUMPRODUCT($F307:$BQ307,$F$347:$BQ$347*($F$348:$BQ$348=AM$356))/SUMIFS($F$347:$BQ$347, $F$348:$BQ$348, AM$356)</f>
        <v>1.9656409677888887E-2</v>
      </c>
      <c r="AN387" s="30" cm="1">
        <f t="array" ref="AN387">SUMPRODUCT($F307:$BQ307,$F$347:$BQ$347*($F$348:$BQ$348=AN$356))/SUMIFS($F$347:$BQ$347, $F$348:$BQ$348, AN$356)</f>
        <v>9.7847085505618441E-7</v>
      </c>
      <c r="AO387" s="30"/>
      <c r="AP387" s="30"/>
      <c r="AQ387" s="30"/>
    </row>
    <row r="388" spans="1:43" x14ac:dyDescent="0.35">
      <c r="A388" t="str">
        <v>ISIC 50</v>
      </c>
      <c r="C388">
        <v>121997.92</v>
      </c>
      <c r="D388" t="str">
        <v>ISIC 49T53</v>
      </c>
      <c r="E388" s="30" cm="1">
        <f t="array" ref="E388">SUMPRODUCT($F308:$BQ308,$F$347:$BQ$347*($F$348:$BQ$348=E$356))/SUMIFS($F$347:$BQ$347, $F$348:$BQ$348, E$356)</f>
        <v>4.563836593605354E-3</v>
      </c>
      <c r="F388" s="30" cm="1">
        <f t="array" ref="F388">SUMPRODUCT($F308:$BQ308,$F$347:$BQ$347*($F$348:$BQ$348=F$356))/SUMIFS($F$347:$BQ$347, $F$348:$BQ$348, F$356)</f>
        <v>5.8801784900464572E-3</v>
      </c>
      <c r="G388" s="30" cm="1">
        <f t="array" ref="G388">SUMPRODUCT($F308:$BQ308,$F$347:$BQ$347*($F$348:$BQ$348=G$356))/SUMIFS($F$347:$BQ$347, $F$348:$BQ$348, G$356)</f>
        <v>5.5412019419552013E-3</v>
      </c>
      <c r="H388" s="30" cm="1">
        <f t="array" ref="H388">SUMPRODUCT($F308:$BQ308,$F$347:$BQ$347*($F$348:$BQ$348=H$356))/SUMIFS($F$347:$BQ$347, $F$348:$BQ$348, H$356)</f>
        <v>4.4280579436637366E-3</v>
      </c>
      <c r="I388" s="30" cm="1">
        <f t="array" ref="I388">SUMPRODUCT($F308:$BQ308,$F$347:$BQ$347*($F$348:$BQ$348=I$356))/SUMIFS($F$347:$BQ$347, $F$348:$BQ$348, I$356)</f>
        <v>1.0200277651330051E-2</v>
      </c>
      <c r="J388" s="30" cm="1">
        <f t="array" ref="J388">SUMPRODUCT($F308:$BQ308,$F$347:$BQ$347*($F$348:$BQ$348=J$356))/SUMIFS($F$347:$BQ$347, $F$348:$BQ$348, J$356)</f>
        <v>7.6318678225052129E-3</v>
      </c>
      <c r="K388" s="30" cm="1">
        <f t="array" ref="K388">SUMPRODUCT($F308:$BQ308,$F$347:$BQ$347*($F$348:$BQ$348=K$356))/SUMIFS($F$347:$BQ$347, $F$348:$BQ$348, K$356)</f>
        <v>1.4886219614802085E-2</v>
      </c>
      <c r="L388" s="30" cm="1">
        <f t="array" ref="L388">SUMPRODUCT($F308:$BQ308,$F$347:$BQ$347*($F$348:$BQ$348=L$356))/SUMIFS($F$347:$BQ$347, $F$348:$BQ$348, L$356)</f>
        <v>8.6119264288885763E-3</v>
      </c>
      <c r="M388" s="30" cm="1">
        <f t="array" ref="M388">SUMPRODUCT($F308:$BQ308,$F$347:$BQ$347*($F$348:$BQ$348=M$356))/SUMIFS($F$347:$BQ$347, $F$348:$BQ$348, M$356)</f>
        <v>3.0044219188049975E-3</v>
      </c>
      <c r="N388" s="30" cm="1">
        <f t="array" ref="N388">SUMPRODUCT($F308:$BQ308,$F$347:$BQ$347*($F$348:$BQ$348=N$356))/SUMIFS($F$347:$BQ$347, $F$348:$BQ$348, N$356)</f>
        <v>5.5522050606628065E-3</v>
      </c>
      <c r="O388" s="30" cm="1">
        <f t="array" ref="O388">SUMPRODUCT($F308:$BQ308,$F$347:$BQ$347*($F$348:$BQ$348=O$356))/SUMIFS($F$347:$BQ$347, $F$348:$BQ$348, O$356)</f>
        <v>7.6987497983670265E-3</v>
      </c>
      <c r="P388" s="30" cm="1">
        <f t="array" ref="P388">SUMPRODUCT($F308:$BQ308,$F$347:$BQ$347*($F$348:$BQ$348=P$356))/SUMIFS($F$347:$BQ$347, $F$348:$BQ$348, P$356)</f>
        <v>1.1909402017711677E-2</v>
      </c>
      <c r="Q388" s="30" cm="1">
        <f t="array" ref="Q388">SUMPRODUCT($F308:$BQ308,$F$347:$BQ$347*($F$348:$BQ$348=Q$356))/SUMIFS($F$347:$BQ$347, $F$348:$BQ$348, Q$356)</f>
        <v>5.8294019547442087E-3</v>
      </c>
      <c r="R388" s="30" cm="1">
        <f t="array" ref="R388">SUMPRODUCT($F308:$BQ308,$F$347:$BQ$347*($F$348:$BQ$348=R$356))/SUMIFS($F$347:$BQ$347, $F$348:$BQ$348, R$356)</f>
        <v>3.3633669315995237E-3</v>
      </c>
      <c r="S388" s="30" cm="1">
        <f t="array" ref="S388">SUMPRODUCT($F308:$BQ308,$F$347:$BQ$347*($F$348:$BQ$348=S$356))/SUMIFS($F$347:$BQ$347, $F$348:$BQ$348, S$356)</f>
        <v>4.819951402486475E-3</v>
      </c>
      <c r="T388" s="30" cm="1">
        <f t="array" ref="T388">SUMPRODUCT($F308:$BQ308,$F$347:$BQ$347*($F$348:$BQ$348=T$356))/SUMIFS($F$347:$BQ$347, $F$348:$BQ$348, T$356)</f>
        <v>4.8506330498104743E-3</v>
      </c>
      <c r="U388" s="30" cm="1">
        <f t="array" ref="U388">SUMPRODUCT($F308:$BQ308,$F$347:$BQ$347*($F$348:$BQ$348=U$356))/SUMIFS($F$347:$BQ$347, $F$348:$BQ$348, U$356)</f>
        <v>4.562290527383067E-3</v>
      </c>
      <c r="V388" s="30" cm="1">
        <f t="array" ref="V388">SUMPRODUCT($F308:$BQ308,$F$347:$BQ$347*($F$348:$BQ$348=V$356))/SUMIFS($F$347:$BQ$347, $F$348:$BQ$348, V$356)</f>
        <v>3.9282271849982826E-3</v>
      </c>
      <c r="W388" s="30" cm="1">
        <f t="array" ref="W388">SUMPRODUCT($F308:$BQ308,$F$347:$BQ$347*($F$348:$BQ$348=W$356))/SUMIFS($F$347:$BQ$347, $F$348:$BQ$348, W$356)</f>
        <v>4.2003823421902396E-3</v>
      </c>
      <c r="X388" s="30" cm="1">
        <f t="array" ref="X388">SUMPRODUCT($F308:$BQ308,$F$347:$BQ$347*($F$348:$BQ$348=X$356))/SUMIFS($F$347:$BQ$347, $F$348:$BQ$348, X$356)</f>
        <v>4.3117680625429809E-3</v>
      </c>
      <c r="Y388" s="30" cm="1">
        <f t="array" ref="Y388">SUMPRODUCT($F308:$BQ308,$F$347:$BQ$347*($F$348:$BQ$348=Y$356))/SUMIFS($F$347:$BQ$347, $F$348:$BQ$348, Y$356)</f>
        <v>3.1028869501376647E-3</v>
      </c>
      <c r="Z388" s="30" cm="1">
        <f t="array" ref="Z388">SUMPRODUCT($F308:$BQ308,$F$347:$BQ$347*($F$348:$BQ$348=Z$356))/SUMIFS($F$347:$BQ$347, $F$348:$BQ$348, Z$356)</f>
        <v>3.5085168333375306E-3</v>
      </c>
      <c r="AA388" s="30" cm="1">
        <f t="array" ref="AA388">SUMPRODUCT($F308:$BQ308,$F$347:$BQ$347*($F$348:$BQ$348=AA$356))/SUMIFS($F$347:$BQ$347, $F$348:$BQ$348, AA$356)</f>
        <v>6.4716339149569384E-3</v>
      </c>
      <c r="AB388" s="30" cm="1">
        <f t="array" ref="AB388">SUMPRODUCT($F308:$BQ308,$F$347:$BQ$347*($F$348:$BQ$348=AB$356))/SUMIFS($F$347:$BQ$347, $F$348:$BQ$348, AB$356)</f>
        <v>0.11548631232318965</v>
      </c>
      <c r="AC388" s="30" cm="1">
        <f t="array" ref="AC388">SUMPRODUCT($F308:$BQ308,$F$347:$BQ$347*($F$348:$BQ$348=AC$356))/SUMIFS($F$347:$BQ$347, $F$348:$BQ$348, AC$356)</f>
        <v>2.4887532324397287E-3</v>
      </c>
      <c r="AD388" s="30" cm="1">
        <f t="array" ref="AD388">SUMPRODUCT($F308:$BQ308,$F$347:$BQ$347*($F$348:$BQ$348=AD$356))/SUMIFS($F$347:$BQ$347, $F$348:$BQ$348, AD$356)</f>
        <v>2.3015865449558248E-3</v>
      </c>
      <c r="AE388" s="30" cm="1">
        <f t="array" ref="AE388">SUMPRODUCT($F308:$BQ308,$F$347:$BQ$347*($F$348:$BQ$348=AE$356))/SUMIFS($F$347:$BQ$347, $F$348:$BQ$348, AE$356)</f>
        <v>1.8700779859847074E-3</v>
      </c>
      <c r="AF388" s="30" cm="1">
        <f t="array" ref="AF388">SUMPRODUCT($F308:$BQ308,$F$347:$BQ$347*($F$348:$BQ$348=AF$356))/SUMIFS($F$347:$BQ$347, $F$348:$BQ$348, AF$356)</f>
        <v>1.4459964399891386E-3</v>
      </c>
      <c r="AG388" s="30" cm="1">
        <f t="array" ref="AG388">SUMPRODUCT($F308:$BQ308,$F$347:$BQ$347*($F$348:$BQ$348=AG$356))/SUMIFS($F$347:$BQ$347, $F$348:$BQ$348, AG$356)</f>
        <v>7.8708023568219523E-4</v>
      </c>
      <c r="AH388" s="30" cm="1">
        <f t="array" ref="AH388">SUMPRODUCT($F308:$BQ308,$F$347:$BQ$347*($F$348:$BQ$348=AH$356))/SUMIFS($F$347:$BQ$347, $F$348:$BQ$348, AH$356)</f>
        <v>4.9374950531938782E-4</v>
      </c>
      <c r="AI388" s="30" cm="1">
        <f t="array" ref="AI388">SUMPRODUCT($F308:$BQ308,$F$347:$BQ$347*($F$348:$BQ$348=AI$356))/SUMIFS($F$347:$BQ$347, $F$348:$BQ$348, AI$356)</f>
        <v>1.7876440634982595E-3</v>
      </c>
      <c r="AJ388" s="30" cm="1">
        <f t="array" ref="AJ388">SUMPRODUCT($F308:$BQ308,$F$347:$BQ$347*($F$348:$BQ$348=AJ$356))/SUMIFS($F$347:$BQ$347, $F$348:$BQ$348, AJ$356)</f>
        <v>1.0246621201764933E-3</v>
      </c>
      <c r="AK388" s="30" cm="1">
        <f t="array" ref="AK388">SUMPRODUCT($F308:$BQ308,$F$347:$BQ$347*($F$348:$BQ$348=AK$356))/SUMIFS($F$347:$BQ$347, $F$348:$BQ$348, AK$356)</f>
        <v>8.2021239822907999E-4</v>
      </c>
      <c r="AL388" s="30" cm="1">
        <f t="array" ref="AL388">SUMPRODUCT($F308:$BQ308,$F$347:$BQ$347*($F$348:$BQ$348=AL$356))/SUMIFS($F$347:$BQ$347, $F$348:$BQ$348, AL$356)</f>
        <v>1.1661609854427984E-3</v>
      </c>
      <c r="AM388" s="30" cm="1">
        <f t="array" ref="AM388">SUMPRODUCT($F308:$BQ308,$F$347:$BQ$347*($F$348:$BQ$348=AM$356))/SUMIFS($F$347:$BQ$347, $F$348:$BQ$348, AM$356)</f>
        <v>1.3999828353231597E-3</v>
      </c>
      <c r="AN388" s="30" cm="1">
        <f t="array" ref="AN388">SUMPRODUCT($F308:$BQ308,$F$347:$BQ$347*($F$348:$BQ$348=AN$356))/SUMIFS($F$347:$BQ$347, $F$348:$BQ$348, AN$356)</f>
        <v>1.0073002937069628E-7</v>
      </c>
      <c r="AO388" s="30"/>
      <c r="AP388" s="30"/>
      <c r="AQ388" s="30"/>
    </row>
    <row r="389" spans="1:43" x14ac:dyDescent="0.35">
      <c r="A389" t="str">
        <v>ISIC 51</v>
      </c>
      <c r="C389">
        <v>119367.79</v>
      </c>
      <c r="D389" t="str">
        <v>ISIC 49T53</v>
      </c>
      <c r="E389" s="30" cm="1">
        <f t="array" ref="E389">SUMPRODUCT($F309:$BQ309,$F$347:$BQ$347*($F$348:$BQ$348=E$356))/SUMIFS($F$347:$BQ$347, $F$348:$BQ$348, E$356)</f>
        <v>2.4387066810816877E-3</v>
      </c>
      <c r="F389" s="30" cm="1">
        <f t="array" ref="F389">SUMPRODUCT($F309:$BQ309,$F$347:$BQ$347*($F$348:$BQ$348=F$356))/SUMIFS($F$347:$BQ$347, $F$348:$BQ$348, F$356)</f>
        <v>3.4136696254484298E-3</v>
      </c>
      <c r="G389" s="30" cm="1">
        <f t="array" ref="G389">SUMPRODUCT($F309:$BQ309,$F$347:$BQ$347*($F$348:$BQ$348=G$356))/SUMIFS($F$347:$BQ$347, $F$348:$BQ$348, G$356)</f>
        <v>3.9463591664099596E-3</v>
      </c>
      <c r="H389" s="30" cm="1">
        <f t="array" ref="H389">SUMPRODUCT($F309:$BQ309,$F$347:$BQ$347*($F$348:$BQ$348=H$356))/SUMIFS($F$347:$BQ$347, $F$348:$BQ$348, H$356)</f>
        <v>3.666536594615198E-3</v>
      </c>
      <c r="I389" s="30" cm="1">
        <f t="array" ref="I389">SUMPRODUCT($F309:$BQ309,$F$347:$BQ$347*($F$348:$BQ$348=I$356))/SUMIFS($F$347:$BQ$347, $F$348:$BQ$348, I$356)</f>
        <v>3.6666911892990891E-3</v>
      </c>
      <c r="J389" s="30" cm="1">
        <f t="array" ref="J389">SUMPRODUCT($F309:$BQ309,$F$347:$BQ$347*($F$348:$BQ$348=J$356))/SUMIFS($F$347:$BQ$347, $F$348:$BQ$348, J$356)</f>
        <v>4.073811459942042E-3</v>
      </c>
      <c r="K389" s="30" cm="1">
        <f t="array" ref="K389">SUMPRODUCT($F309:$BQ309,$F$347:$BQ$347*($F$348:$BQ$348=K$356))/SUMIFS($F$347:$BQ$347, $F$348:$BQ$348, K$356)</f>
        <v>4.3671802748667622E-3</v>
      </c>
      <c r="L389" s="30" cm="1">
        <f t="array" ref="L389">SUMPRODUCT($F309:$BQ309,$F$347:$BQ$347*($F$348:$BQ$348=L$356))/SUMIFS($F$347:$BQ$347, $F$348:$BQ$348, L$356)</f>
        <v>4.6591124171089489E-3</v>
      </c>
      <c r="M389" s="30" cm="1">
        <f t="array" ref="M389">SUMPRODUCT($F309:$BQ309,$F$347:$BQ$347*($F$348:$BQ$348=M$356))/SUMIFS($F$347:$BQ$347, $F$348:$BQ$348, M$356)</f>
        <v>3.9941420666429065E-3</v>
      </c>
      <c r="N389" s="30" cm="1">
        <f t="array" ref="N389">SUMPRODUCT($F309:$BQ309,$F$347:$BQ$347*($F$348:$BQ$348=N$356))/SUMIFS($F$347:$BQ$347, $F$348:$BQ$348, N$356)</f>
        <v>3.990653440164982E-3</v>
      </c>
      <c r="O389" s="30" cm="1">
        <f t="array" ref="O389">SUMPRODUCT($F309:$BQ309,$F$347:$BQ$347*($F$348:$BQ$348=O$356))/SUMIFS($F$347:$BQ$347, $F$348:$BQ$348, O$356)</f>
        <v>4.3853453159877131E-3</v>
      </c>
      <c r="P389" s="30" cm="1">
        <f t="array" ref="P389">SUMPRODUCT($F309:$BQ309,$F$347:$BQ$347*($F$348:$BQ$348=P$356))/SUMIFS($F$347:$BQ$347, $F$348:$BQ$348, P$356)</f>
        <v>4.0428672439844814E-3</v>
      </c>
      <c r="Q389" s="30" cm="1">
        <f t="array" ref="Q389">SUMPRODUCT($F309:$BQ309,$F$347:$BQ$347*($F$348:$BQ$348=Q$356))/SUMIFS($F$347:$BQ$347, $F$348:$BQ$348, Q$356)</f>
        <v>3.4167399030621938E-3</v>
      </c>
      <c r="R389" s="30" cm="1">
        <f t="array" ref="R389">SUMPRODUCT($F309:$BQ309,$F$347:$BQ$347*($F$348:$BQ$348=R$356))/SUMIFS($F$347:$BQ$347, $F$348:$BQ$348, R$356)</f>
        <v>5.3600941098805388E-3</v>
      </c>
      <c r="S389" s="30" cm="1">
        <f t="array" ref="S389">SUMPRODUCT($F309:$BQ309,$F$347:$BQ$347*($F$348:$BQ$348=S$356))/SUMIFS($F$347:$BQ$347, $F$348:$BQ$348, S$356)</f>
        <v>4.3958056883578213E-3</v>
      </c>
      <c r="T389" s="30" cm="1">
        <f t="array" ref="T389">SUMPRODUCT($F309:$BQ309,$F$347:$BQ$347*($F$348:$BQ$348=T$356))/SUMIFS($F$347:$BQ$347, $F$348:$BQ$348, T$356)</f>
        <v>4.837059718658417E-3</v>
      </c>
      <c r="U389" s="30" cm="1">
        <f t="array" ref="U389">SUMPRODUCT($F309:$BQ309,$F$347:$BQ$347*($F$348:$BQ$348=U$356))/SUMIFS($F$347:$BQ$347, $F$348:$BQ$348, U$356)</f>
        <v>3.8876432603999382E-3</v>
      </c>
      <c r="V389" s="30" cm="1">
        <f t="array" ref="V389">SUMPRODUCT($F309:$BQ309,$F$347:$BQ$347*($F$348:$BQ$348=V$356))/SUMIFS($F$347:$BQ$347, $F$348:$BQ$348, V$356)</f>
        <v>4.4403814550352675E-3</v>
      </c>
      <c r="W389" s="30" cm="1">
        <f t="array" ref="W389">SUMPRODUCT($F309:$BQ309,$F$347:$BQ$347*($F$348:$BQ$348=W$356))/SUMIFS($F$347:$BQ$347, $F$348:$BQ$348, W$356)</f>
        <v>4.1581175626444113E-3</v>
      </c>
      <c r="X389" s="30" cm="1">
        <f t="array" ref="X389">SUMPRODUCT($F309:$BQ309,$F$347:$BQ$347*($F$348:$BQ$348=X$356))/SUMIFS($F$347:$BQ$347, $F$348:$BQ$348, X$356)</f>
        <v>3.4439760471025741E-3</v>
      </c>
      <c r="Y389" s="30" cm="1">
        <f t="array" ref="Y389">SUMPRODUCT($F309:$BQ309,$F$347:$BQ$347*($F$348:$BQ$348=Y$356))/SUMIFS($F$347:$BQ$347, $F$348:$BQ$348, Y$356)</f>
        <v>3.0444593647771601E-3</v>
      </c>
      <c r="Z389" s="30" cm="1">
        <f t="array" ref="Z389">SUMPRODUCT($F309:$BQ309,$F$347:$BQ$347*($F$348:$BQ$348=Z$356))/SUMIFS($F$347:$BQ$347, $F$348:$BQ$348, Z$356)</f>
        <v>2.8937626140429036E-3</v>
      </c>
      <c r="AA389" s="30" cm="1">
        <f t="array" ref="AA389">SUMPRODUCT($F309:$BQ309,$F$347:$BQ$347*($F$348:$BQ$348=AA$356))/SUMIFS($F$347:$BQ$347, $F$348:$BQ$348, AA$356)</f>
        <v>4.2538932123774133E-3</v>
      </c>
      <c r="AB389" s="30" cm="1">
        <f t="array" ref="AB389">SUMPRODUCT($F309:$BQ309,$F$347:$BQ$347*($F$348:$BQ$348=AB$356))/SUMIFS($F$347:$BQ$347, $F$348:$BQ$348, AB$356)</f>
        <v>0.10212897525422923</v>
      </c>
      <c r="AC389" s="30" cm="1">
        <f t="array" ref="AC389">SUMPRODUCT($F309:$BQ309,$F$347:$BQ$347*($F$348:$BQ$348=AC$356))/SUMIFS($F$347:$BQ$347, $F$348:$BQ$348, AC$356)</f>
        <v>2.7297741994112565E-3</v>
      </c>
      <c r="AD389" s="30" cm="1">
        <f t="array" ref="AD389">SUMPRODUCT($F309:$BQ309,$F$347:$BQ$347*($F$348:$BQ$348=AD$356))/SUMIFS($F$347:$BQ$347, $F$348:$BQ$348, AD$356)</f>
        <v>4.2627790650924128E-3</v>
      </c>
      <c r="AE389" s="30" cm="1">
        <f t="array" ref="AE389">SUMPRODUCT($F309:$BQ309,$F$347:$BQ$347*($F$348:$BQ$348=AE$356))/SUMIFS($F$347:$BQ$347, $F$348:$BQ$348, AE$356)</f>
        <v>3.1478418007416875E-3</v>
      </c>
      <c r="AF389" s="30" cm="1">
        <f t="array" ref="AF389">SUMPRODUCT($F309:$BQ309,$F$347:$BQ$347*($F$348:$BQ$348=AF$356))/SUMIFS($F$347:$BQ$347, $F$348:$BQ$348, AF$356)</f>
        <v>3.264438874730147E-3</v>
      </c>
      <c r="AG389" s="30" cm="1">
        <f t="array" ref="AG389">SUMPRODUCT($F309:$BQ309,$F$347:$BQ$347*($F$348:$BQ$348=AG$356))/SUMIFS($F$347:$BQ$347, $F$348:$BQ$348, AG$356)</f>
        <v>5.6584806947399466E-3</v>
      </c>
      <c r="AH389" s="30" cm="1">
        <f t="array" ref="AH389">SUMPRODUCT($F309:$BQ309,$F$347:$BQ$347*($F$348:$BQ$348=AH$356))/SUMIFS($F$347:$BQ$347, $F$348:$BQ$348, AH$356)</f>
        <v>9.4494099797971852E-4</v>
      </c>
      <c r="AI389" s="30" cm="1">
        <f t="array" ref="AI389">SUMPRODUCT($F309:$BQ309,$F$347:$BQ$347*($F$348:$BQ$348=AI$356))/SUMIFS($F$347:$BQ$347, $F$348:$BQ$348, AI$356)</f>
        <v>9.0730749857876204E-3</v>
      </c>
      <c r="AJ389" s="30" cm="1">
        <f t="array" ref="AJ389">SUMPRODUCT($F309:$BQ309,$F$347:$BQ$347*($F$348:$BQ$348=AJ$356))/SUMIFS($F$347:$BQ$347, $F$348:$BQ$348, AJ$356)</f>
        <v>3.2932817441391829E-3</v>
      </c>
      <c r="AK389" s="30" cm="1">
        <f t="array" ref="AK389">SUMPRODUCT($F309:$BQ309,$F$347:$BQ$347*($F$348:$BQ$348=AK$356))/SUMIFS($F$347:$BQ$347, $F$348:$BQ$348, AK$356)</f>
        <v>1.7081003638900758E-3</v>
      </c>
      <c r="AL389" s="30" cm="1">
        <f t="array" ref="AL389">SUMPRODUCT($F309:$BQ309,$F$347:$BQ$347*($F$348:$BQ$348=AL$356))/SUMIFS($F$347:$BQ$347, $F$348:$BQ$348, AL$356)</f>
        <v>1.8646357813192731E-3</v>
      </c>
      <c r="AM389" s="30" cm="1">
        <f t="array" ref="AM389">SUMPRODUCT($F309:$BQ309,$F$347:$BQ$347*($F$348:$BQ$348=AM$356))/SUMIFS($F$347:$BQ$347, $F$348:$BQ$348, AM$356)</f>
        <v>4.5288337617315558E-3</v>
      </c>
      <c r="AN389" s="30" cm="1">
        <f t="array" ref="AN389">SUMPRODUCT($F309:$BQ309,$F$347:$BQ$347*($F$348:$BQ$348=AN$356))/SUMIFS($F$347:$BQ$347, $F$348:$BQ$348, AN$356)</f>
        <v>8.7105441153003303E-8</v>
      </c>
      <c r="AO389" s="30"/>
      <c r="AP389" s="30"/>
      <c r="AQ389" s="30"/>
    </row>
    <row r="390" spans="1:43" x14ac:dyDescent="0.35">
      <c r="A390" t="str">
        <v>ISIC 52</v>
      </c>
      <c r="C390">
        <v>465520.79</v>
      </c>
      <c r="D390" t="str">
        <v>ISIC 49T53</v>
      </c>
      <c r="E390" s="30" cm="1">
        <f t="array" ref="E390">SUMPRODUCT($F310:$BQ310,$F$347:$BQ$347*($F$348:$BQ$348=E$356))/SUMIFS($F$347:$BQ$347, $F$348:$BQ$348, E$356)</f>
        <v>3.0089465601537461E-2</v>
      </c>
      <c r="F390" s="30" cm="1">
        <f t="array" ref="F390">SUMPRODUCT($F310:$BQ310,$F$347:$BQ$347*($F$348:$BQ$348=F$356))/SUMIFS($F$347:$BQ$347, $F$348:$BQ$348, F$356)</f>
        <v>4.9473005804838953E-2</v>
      </c>
      <c r="G390" s="30" cm="1">
        <f t="array" ref="G390">SUMPRODUCT($F310:$BQ310,$F$347:$BQ$347*($F$348:$BQ$348=G$356))/SUMIFS($F$347:$BQ$347, $F$348:$BQ$348, G$356)</f>
        <v>5.7344596769170433E-2</v>
      </c>
      <c r="H390" s="30" cm="1">
        <f t="array" ref="H390">SUMPRODUCT($F310:$BQ310,$F$347:$BQ$347*($F$348:$BQ$348=H$356))/SUMIFS($F$347:$BQ$347, $F$348:$BQ$348, H$356)</f>
        <v>3.7767849645758189E-2</v>
      </c>
      <c r="I390" s="30" cm="1">
        <f t="array" ref="I390">SUMPRODUCT($F310:$BQ310,$F$347:$BQ$347*($F$348:$BQ$348=I$356))/SUMIFS($F$347:$BQ$347, $F$348:$BQ$348, I$356)</f>
        <v>5.7012331335143628E-2</v>
      </c>
      <c r="J390" s="30" cm="1">
        <f t="array" ref="J390">SUMPRODUCT($F310:$BQ310,$F$347:$BQ$347*($F$348:$BQ$348=J$356))/SUMIFS($F$347:$BQ$347, $F$348:$BQ$348, J$356)</f>
        <v>5.8229444279309109E-2</v>
      </c>
      <c r="K390" s="30" cm="1">
        <f t="array" ref="K390">SUMPRODUCT($F310:$BQ310,$F$347:$BQ$347*($F$348:$BQ$348=K$356))/SUMIFS($F$347:$BQ$347, $F$348:$BQ$348, K$356)</f>
        <v>6.9067320897041873E-2</v>
      </c>
      <c r="L390" s="30" cm="1">
        <f t="array" ref="L390">SUMPRODUCT($F310:$BQ310,$F$347:$BQ$347*($F$348:$BQ$348=L$356))/SUMIFS($F$347:$BQ$347, $F$348:$BQ$348, L$356)</f>
        <v>5.3526829072297728E-2</v>
      </c>
      <c r="M390" s="30" cm="1">
        <f t="array" ref="M390">SUMPRODUCT($F310:$BQ310,$F$347:$BQ$347*($F$348:$BQ$348=M$356))/SUMIFS($F$347:$BQ$347, $F$348:$BQ$348, M$356)</f>
        <v>3.0391792004504592E-2</v>
      </c>
      <c r="N390" s="30" cm="1">
        <f t="array" ref="N390">SUMPRODUCT($F310:$BQ310,$F$347:$BQ$347*($F$348:$BQ$348=N$356))/SUMIFS($F$347:$BQ$347, $F$348:$BQ$348, N$356)</f>
        <v>4.4771726075161965E-2</v>
      </c>
      <c r="O390" s="30" cm="1">
        <f t="array" ref="O390">SUMPRODUCT($F310:$BQ310,$F$347:$BQ$347*($F$348:$BQ$348=O$356))/SUMIFS($F$347:$BQ$347, $F$348:$BQ$348, O$356)</f>
        <v>5.7786356458123717E-2</v>
      </c>
      <c r="P390" s="30" cm="1">
        <f t="array" ref="P390">SUMPRODUCT($F310:$BQ310,$F$347:$BQ$347*($F$348:$BQ$348=P$356))/SUMIFS($F$347:$BQ$347, $F$348:$BQ$348, P$356)</f>
        <v>5.7714179445052596E-2</v>
      </c>
      <c r="Q390" s="30" cm="1">
        <f t="array" ref="Q390">SUMPRODUCT($F310:$BQ310,$F$347:$BQ$347*($F$348:$BQ$348=Q$356))/SUMIFS($F$347:$BQ$347, $F$348:$BQ$348, Q$356)</f>
        <v>3.6100315456012722E-2</v>
      </c>
      <c r="R390" s="30" cm="1">
        <f t="array" ref="R390">SUMPRODUCT($F310:$BQ310,$F$347:$BQ$347*($F$348:$BQ$348=R$356))/SUMIFS($F$347:$BQ$347, $F$348:$BQ$348, R$356)</f>
        <v>3.2804895490102001E-2</v>
      </c>
      <c r="S390" s="30" cm="1">
        <f t="array" ref="S390">SUMPRODUCT($F310:$BQ310,$F$347:$BQ$347*($F$348:$BQ$348=S$356))/SUMIFS($F$347:$BQ$347, $F$348:$BQ$348, S$356)</f>
        <v>4.037106878105351E-2</v>
      </c>
      <c r="T390" s="30" cm="1">
        <f t="array" ref="T390">SUMPRODUCT($F310:$BQ310,$F$347:$BQ$347*($F$348:$BQ$348=T$356))/SUMIFS($F$347:$BQ$347, $F$348:$BQ$348, T$356)</f>
        <v>4.0801832220697033E-2</v>
      </c>
      <c r="U390" s="30" cm="1">
        <f t="array" ref="U390">SUMPRODUCT($F310:$BQ310,$F$347:$BQ$347*($F$348:$BQ$348=U$356))/SUMIFS($F$347:$BQ$347, $F$348:$BQ$348, U$356)</f>
        <v>4.4801374822140201E-2</v>
      </c>
      <c r="V390" s="30" cm="1">
        <f t="array" ref="V390">SUMPRODUCT($F310:$BQ310,$F$347:$BQ$347*($F$348:$BQ$348=V$356))/SUMIFS($F$347:$BQ$347, $F$348:$BQ$348, V$356)</f>
        <v>3.6316975047600841E-2</v>
      </c>
      <c r="W390" s="30" cm="1">
        <f t="array" ref="W390">SUMPRODUCT($F310:$BQ310,$F$347:$BQ$347*($F$348:$BQ$348=W$356))/SUMIFS($F$347:$BQ$347, $F$348:$BQ$348, W$356)</f>
        <v>3.5579344090843415E-2</v>
      </c>
      <c r="X390" s="30" cm="1">
        <f t="array" ref="X390">SUMPRODUCT($F310:$BQ310,$F$347:$BQ$347*($F$348:$BQ$348=X$356))/SUMIFS($F$347:$BQ$347, $F$348:$BQ$348, X$356)</f>
        <v>3.5595086779744538E-2</v>
      </c>
      <c r="Y390" s="30" cm="1">
        <f t="array" ref="Y390">SUMPRODUCT($F310:$BQ310,$F$347:$BQ$347*($F$348:$BQ$348=Y$356))/SUMIFS($F$347:$BQ$347, $F$348:$BQ$348, Y$356)</f>
        <v>2.9019056704320052E-2</v>
      </c>
      <c r="Z390" s="30" cm="1">
        <f t="array" ref="Z390">SUMPRODUCT($F310:$BQ310,$F$347:$BQ$347*($F$348:$BQ$348=Z$356))/SUMIFS($F$347:$BQ$347, $F$348:$BQ$348, Z$356)</f>
        <v>3.0292621891287796E-2</v>
      </c>
      <c r="AA390" s="30" cm="1">
        <f t="array" ref="AA390">SUMPRODUCT($F310:$BQ310,$F$347:$BQ$347*($F$348:$BQ$348=AA$356))/SUMIFS($F$347:$BQ$347, $F$348:$BQ$348, AA$356)</f>
        <v>6.7623414591728076E-2</v>
      </c>
      <c r="AB390" s="30" cm="1">
        <f t="array" ref="AB390">SUMPRODUCT($F310:$BQ310,$F$347:$BQ$347*($F$348:$BQ$348=AB$356))/SUMIFS($F$347:$BQ$347, $F$348:$BQ$348, AB$356)</f>
        <v>0.59588036085919793</v>
      </c>
      <c r="AC390" s="30" cm="1">
        <f t="array" ref="AC390">SUMPRODUCT($F310:$BQ310,$F$347:$BQ$347*($F$348:$BQ$348=AC$356))/SUMIFS($F$347:$BQ$347, $F$348:$BQ$348, AC$356)</f>
        <v>2.6260171562192656E-2</v>
      </c>
      <c r="AD390" s="30" cm="1">
        <f t="array" ref="AD390">SUMPRODUCT($F310:$BQ310,$F$347:$BQ$347*($F$348:$BQ$348=AD$356))/SUMIFS($F$347:$BQ$347, $F$348:$BQ$348, AD$356)</f>
        <v>2.7399209583695832E-2</v>
      </c>
      <c r="AE390" s="30" cm="1">
        <f t="array" ref="AE390">SUMPRODUCT($F310:$BQ310,$F$347:$BQ$347*($F$348:$BQ$348=AE$356))/SUMIFS($F$347:$BQ$347, $F$348:$BQ$348, AE$356)</f>
        <v>2.0836518503165674E-2</v>
      </c>
      <c r="AF390" s="30" cm="1">
        <f t="array" ref="AF390">SUMPRODUCT($F310:$BQ310,$F$347:$BQ$347*($F$348:$BQ$348=AF$356))/SUMIFS($F$347:$BQ$347, $F$348:$BQ$348, AF$356)</f>
        <v>1.6712238101130459E-2</v>
      </c>
      <c r="AG390" s="30" cm="1">
        <f t="array" ref="AG390">SUMPRODUCT($F310:$BQ310,$F$347:$BQ$347*($F$348:$BQ$348=AG$356))/SUMIFS($F$347:$BQ$347, $F$348:$BQ$348, AG$356)</f>
        <v>1.0145585277078394E-2</v>
      </c>
      <c r="AH390" s="30" cm="1">
        <f t="array" ref="AH390">SUMPRODUCT($F310:$BQ310,$F$347:$BQ$347*($F$348:$BQ$348=AH$356))/SUMIFS($F$347:$BQ$347, $F$348:$BQ$348, AH$356)</f>
        <v>5.1419571721608619E-3</v>
      </c>
      <c r="AI390" s="30" cm="1">
        <f t="array" ref="AI390">SUMPRODUCT($F310:$BQ310,$F$347:$BQ$347*($F$348:$BQ$348=AI$356))/SUMIFS($F$347:$BQ$347, $F$348:$BQ$348, AI$356)</f>
        <v>1.9231456799428732E-2</v>
      </c>
      <c r="AJ390" s="30" cm="1">
        <f t="array" ref="AJ390">SUMPRODUCT($F310:$BQ310,$F$347:$BQ$347*($F$348:$BQ$348=AJ$356))/SUMIFS($F$347:$BQ$347, $F$348:$BQ$348, AJ$356)</f>
        <v>1.2427432427195106E-2</v>
      </c>
      <c r="AK390" s="30" cm="1">
        <f t="array" ref="AK390">SUMPRODUCT($F310:$BQ310,$F$347:$BQ$347*($F$348:$BQ$348=AK$356))/SUMIFS($F$347:$BQ$347, $F$348:$BQ$348, AK$356)</f>
        <v>8.4154194819454648E-3</v>
      </c>
      <c r="AL390" s="30" cm="1">
        <f t="array" ref="AL390">SUMPRODUCT($F310:$BQ310,$F$347:$BQ$347*($F$348:$BQ$348=AL$356))/SUMIFS($F$347:$BQ$347, $F$348:$BQ$348, AL$356)</f>
        <v>1.0847228015816378E-2</v>
      </c>
      <c r="AM390" s="30" cm="1">
        <f t="array" ref="AM390">SUMPRODUCT($F310:$BQ310,$F$347:$BQ$347*($F$348:$BQ$348=AM$356))/SUMIFS($F$347:$BQ$347, $F$348:$BQ$348, AM$356)</f>
        <v>1.5140371082059904E-2</v>
      </c>
      <c r="AN390" s="30" cm="1">
        <f t="array" ref="AN390">SUMPRODUCT($F310:$BQ310,$F$347:$BQ$347*($F$348:$BQ$348=AN$356))/SUMIFS($F$347:$BQ$347, $F$348:$BQ$348, AN$356)</f>
        <v>8.2550867549279402E-7</v>
      </c>
      <c r="AO390" s="30"/>
      <c r="AP390" s="30"/>
      <c r="AQ390" s="30"/>
    </row>
    <row r="391" spans="1:43" x14ac:dyDescent="0.35">
      <c r="A391" t="str">
        <v>ISIC 53</v>
      </c>
      <c r="C391">
        <v>88987.37</v>
      </c>
      <c r="D391" t="str">
        <v>ISIC 49T53</v>
      </c>
      <c r="E391" s="30" cm="1">
        <f t="array" ref="E391">SUMPRODUCT($F311:$BQ311,$F$347:$BQ$347*($F$348:$BQ$348=E$356))/SUMIFS($F$347:$BQ$347, $F$348:$BQ$348, E$356)</f>
        <v>4.2442635838172531E-3</v>
      </c>
      <c r="F391" s="30" cm="1">
        <f t="array" ref="F391">SUMPRODUCT($F311:$BQ311,$F$347:$BQ$347*($F$348:$BQ$348=F$356))/SUMIFS($F$347:$BQ$347, $F$348:$BQ$348, F$356)</f>
        <v>4.4747371317730902E-3</v>
      </c>
      <c r="G391" s="30" cm="1">
        <f t="array" ref="G391">SUMPRODUCT($F311:$BQ311,$F$347:$BQ$347*($F$348:$BQ$348=G$356))/SUMIFS($F$347:$BQ$347, $F$348:$BQ$348, G$356)</f>
        <v>5.9874812349902991E-3</v>
      </c>
      <c r="H391" s="30" cm="1">
        <f t="array" ref="H391">SUMPRODUCT($F311:$BQ311,$F$347:$BQ$347*($F$348:$BQ$348=H$356))/SUMIFS($F$347:$BQ$347, $F$348:$BQ$348, H$356)</f>
        <v>6.4349224661988834E-3</v>
      </c>
      <c r="I391" s="30" cm="1">
        <f t="array" ref="I391">SUMPRODUCT($F311:$BQ311,$F$347:$BQ$347*($F$348:$BQ$348=I$356))/SUMIFS($F$347:$BQ$347, $F$348:$BQ$348, I$356)</f>
        <v>5.40117806093399E-3</v>
      </c>
      <c r="J391" s="30" cm="1">
        <f t="array" ref="J391">SUMPRODUCT($F311:$BQ311,$F$347:$BQ$347*($F$348:$BQ$348=J$356))/SUMIFS($F$347:$BQ$347, $F$348:$BQ$348, J$356)</f>
        <v>7.2792274184939479E-3</v>
      </c>
      <c r="K391" s="30" cm="1">
        <f t="array" ref="K391">SUMPRODUCT($F311:$BQ311,$F$347:$BQ$347*($F$348:$BQ$348=K$356))/SUMIFS($F$347:$BQ$347, $F$348:$BQ$348, K$356)</f>
        <v>6.0075744209342205E-3</v>
      </c>
      <c r="L391" s="30" cm="1">
        <f t="array" ref="L391">SUMPRODUCT($F311:$BQ311,$F$347:$BQ$347*($F$348:$BQ$348=L$356))/SUMIFS($F$347:$BQ$347, $F$348:$BQ$348, L$356)</f>
        <v>9.3490116195876754E-3</v>
      </c>
      <c r="M391" s="30" cm="1">
        <f t="array" ref="M391">SUMPRODUCT($F311:$BQ311,$F$347:$BQ$347*($F$348:$BQ$348=M$356))/SUMIFS($F$347:$BQ$347, $F$348:$BQ$348, M$356)</f>
        <v>7.8970884520101446E-3</v>
      </c>
      <c r="N391" s="30" cm="1">
        <f t="array" ref="N391">SUMPRODUCT($F311:$BQ311,$F$347:$BQ$347*($F$348:$BQ$348=N$356))/SUMIFS($F$347:$BQ$347, $F$348:$BQ$348, N$356)</f>
        <v>7.1758908083285862E-3</v>
      </c>
      <c r="O391" s="30" cm="1">
        <f t="array" ref="O391">SUMPRODUCT($F311:$BQ311,$F$347:$BQ$347*($F$348:$BQ$348=O$356))/SUMIFS($F$347:$BQ$347, $F$348:$BQ$348, O$356)</f>
        <v>5.6915996647816788E-3</v>
      </c>
      <c r="P391" s="30" cm="1">
        <f t="array" ref="P391">SUMPRODUCT($F311:$BQ311,$F$347:$BQ$347*($F$348:$BQ$348=P$356))/SUMIFS($F$347:$BQ$347, $F$348:$BQ$348, P$356)</f>
        <v>6.4743577653251314E-3</v>
      </c>
      <c r="Q391" s="30" cm="1">
        <f t="array" ref="Q391">SUMPRODUCT($F311:$BQ311,$F$347:$BQ$347*($F$348:$BQ$348=Q$356))/SUMIFS($F$347:$BQ$347, $F$348:$BQ$348, Q$356)</f>
        <v>6.1493181321776802E-3</v>
      </c>
      <c r="R391" s="30" cm="1">
        <f t="array" ref="R391">SUMPRODUCT($F311:$BQ311,$F$347:$BQ$347*($F$348:$BQ$348=R$356))/SUMIFS($F$347:$BQ$347, $F$348:$BQ$348, R$356)</f>
        <v>8.7815896997507255E-3</v>
      </c>
      <c r="S391" s="30" cm="1">
        <f t="array" ref="S391">SUMPRODUCT($F311:$BQ311,$F$347:$BQ$347*($F$348:$BQ$348=S$356))/SUMIFS($F$347:$BQ$347, $F$348:$BQ$348, S$356)</f>
        <v>1.0360953280374108E-2</v>
      </c>
      <c r="T391" s="30" cm="1">
        <f t="array" ref="T391">SUMPRODUCT($F311:$BQ311,$F$347:$BQ$347*($F$348:$BQ$348=T$356))/SUMIFS($F$347:$BQ$347, $F$348:$BQ$348, T$356)</f>
        <v>9.8795659728540992E-3</v>
      </c>
      <c r="U391" s="30" cm="1">
        <f t="array" ref="U391">SUMPRODUCT($F311:$BQ311,$F$347:$BQ$347*($F$348:$BQ$348=U$356))/SUMIFS($F$347:$BQ$347, $F$348:$BQ$348, U$356)</f>
        <v>7.2261683190742373E-3</v>
      </c>
      <c r="V391" s="30" cm="1">
        <f t="array" ref="V391">SUMPRODUCT($F311:$BQ311,$F$347:$BQ$347*($F$348:$BQ$348=V$356))/SUMIFS($F$347:$BQ$347, $F$348:$BQ$348, V$356)</f>
        <v>5.8166078864392524E-3</v>
      </c>
      <c r="W391" s="30" cm="1">
        <f t="array" ref="W391">SUMPRODUCT($F311:$BQ311,$F$347:$BQ$347*($F$348:$BQ$348=W$356))/SUMIFS($F$347:$BQ$347, $F$348:$BQ$348, W$356)</f>
        <v>7.302211090670533E-3</v>
      </c>
      <c r="X391" s="30" cm="1">
        <f t="array" ref="X391">SUMPRODUCT($F311:$BQ311,$F$347:$BQ$347*($F$348:$BQ$348=X$356))/SUMIFS($F$347:$BQ$347, $F$348:$BQ$348, X$356)</f>
        <v>7.0801562434485762E-3</v>
      </c>
      <c r="Y391" s="30" cm="1">
        <f t="array" ref="Y391">SUMPRODUCT($F311:$BQ311,$F$347:$BQ$347*($F$348:$BQ$348=Y$356))/SUMIFS($F$347:$BQ$347, $F$348:$BQ$348, Y$356)</f>
        <v>8.7536502762215161E-3</v>
      </c>
      <c r="Z391" s="30" cm="1">
        <f t="array" ref="Z391">SUMPRODUCT($F311:$BQ311,$F$347:$BQ$347*($F$348:$BQ$348=Z$356))/SUMIFS($F$347:$BQ$347, $F$348:$BQ$348, Z$356)</f>
        <v>4.8386463572334662E-3</v>
      </c>
      <c r="AA391" s="30" cm="1">
        <f t="array" ref="AA391">SUMPRODUCT($F311:$BQ311,$F$347:$BQ$347*($F$348:$BQ$348=AA$356))/SUMIFS($F$347:$BQ$347, $F$348:$BQ$348, AA$356)</f>
        <v>1.3622574999776834E-2</v>
      </c>
      <c r="AB391" s="30" cm="1">
        <f t="array" ref="AB391">SUMPRODUCT($F311:$BQ311,$F$347:$BQ$347*($F$348:$BQ$348=AB$356))/SUMIFS($F$347:$BQ$347, $F$348:$BQ$348, AB$356)</f>
        <v>7.8632193465711958E-2</v>
      </c>
      <c r="AC391" s="30" cm="1">
        <f t="array" ref="AC391">SUMPRODUCT($F311:$BQ311,$F$347:$BQ$347*($F$348:$BQ$348=AC$356))/SUMIFS($F$347:$BQ$347, $F$348:$BQ$348, AC$356)</f>
        <v>6.3789021279810612E-3</v>
      </c>
      <c r="AD391" s="30" cm="1">
        <f t="array" ref="AD391">SUMPRODUCT($F311:$BQ311,$F$347:$BQ$347*($F$348:$BQ$348=AD$356))/SUMIFS($F$347:$BQ$347, $F$348:$BQ$348, AD$356)</f>
        <v>1.3071731526619144E-2</v>
      </c>
      <c r="AE391" s="30" cm="1">
        <f t="array" ref="AE391">SUMPRODUCT($F311:$BQ311,$F$347:$BQ$347*($F$348:$BQ$348=AE$356))/SUMIFS($F$347:$BQ$347, $F$348:$BQ$348, AE$356)</f>
        <v>2.1959845604624564E-2</v>
      </c>
      <c r="AF391" s="30" cm="1">
        <f t="array" ref="AF391">SUMPRODUCT($F311:$BQ311,$F$347:$BQ$347*($F$348:$BQ$348=AF$356))/SUMIFS($F$347:$BQ$347, $F$348:$BQ$348, AF$356)</f>
        <v>6.2378879719900381E-3</v>
      </c>
      <c r="AG391" s="30" cm="1">
        <f t="array" ref="AG391">SUMPRODUCT($F311:$BQ311,$F$347:$BQ$347*($F$348:$BQ$348=AG$356))/SUMIFS($F$347:$BQ$347, $F$348:$BQ$348, AG$356)</f>
        <v>9.6583106669689001E-3</v>
      </c>
      <c r="AH391" s="30" cm="1">
        <f t="array" ref="AH391">SUMPRODUCT($F311:$BQ311,$F$347:$BQ$347*($F$348:$BQ$348=AH$356))/SUMIFS($F$347:$BQ$347, $F$348:$BQ$348, AH$356)</f>
        <v>1.9509000506957126E-3</v>
      </c>
      <c r="AI391" s="30" cm="1">
        <f t="array" ref="AI391">SUMPRODUCT($F311:$BQ311,$F$347:$BQ$347*($F$348:$BQ$348=AI$356))/SUMIFS($F$347:$BQ$347, $F$348:$BQ$348, AI$356)</f>
        <v>7.5365037344999374E-3</v>
      </c>
      <c r="AJ391" s="30" cm="1">
        <f t="array" ref="AJ391">SUMPRODUCT($F311:$BQ311,$F$347:$BQ$347*($F$348:$BQ$348=AJ$356))/SUMIFS($F$347:$BQ$347, $F$348:$BQ$348, AJ$356)</f>
        <v>9.1543062817579859E-3</v>
      </c>
      <c r="AK391" s="30" cm="1">
        <f t="array" ref="AK391">SUMPRODUCT($F311:$BQ311,$F$347:$BQ$347*($F$348:$BQ$348=AK$356))/SUMIFS($F$347:$BQ$347, $F$348:$BQ$348, AK$356)</f>
        <v>2.9093219213826801E-3</v>
      </c>
      <c r="AL391" s="30" cm="1">
        <f t="array" ref="AL391">SUMPRODUCT($F311:$BQ311,$F$347:$BQ$347*($F$348:$BQ$348=AL$356))/SUMIFS($F$347:$BQ$347, $F$348:$BQ$348, AL$356)</f>
        <v>4.036959260308285E-3</v>
      </c>
      <c r="AM391" s="30" cm="1">
        <f t="array" ref="AM391">SUMPRODUCT($F311:$BQ311,$F$347:$BQ$347*($F$348:$BQ$348=AM$356))/SUMIFS($F$347:$BQ$347, $F$348:$BQ$348, AM$356)</f>
        <v>6.7079355238047512E-3</v>
      </c>
      <c r="AN391" s="30" cm="1">
        <f t="array" ref="AN391">SUMPRODUCT($F311:$BQ311,$F$347:$BQ$347*($F$348:$BQ$348=AN$356))/SUMIFS($F$347:$BQ$347, $F$348:$BQ$348, AN$356)</f>
        <v>2.0002603023466267E-7</v>
      </c>
      <c r="AO391" s="30"/>
      <c r="AP391" s="30"/>
      <c r="AQ391" s="30"/>
    </row>
    <row r="392" spans="1:43" x14ac:dyDescent="0.35">
      <c r="A392" t="str">
        <v>ISIC 55-56</v>
      </c>
      <c r="C392">
        <v>591460.94999999995</v>
      </c>
      <c r="D392" t="str">
        <v>ISIC 55T56</v>
      </c>
      <c r="E392" s="30" cm="1">
        <f t="array" ref="E392">SUMPRODUCT($F312:$BQ312,$F$347:$BQ$347*($F$348:$BQ$348=E$356))/SUMIFS($F$347:$BQ$347, $F$348:$BQ$348, E$356)</f>
        <v>6.0262231851621519E-3</v>
      </c>
      <c r="F392" s="30" cm="1">
        <f t="array" ref="F392">SUMPRODUCT($F312:$BQ312,$F$347:$BQ$347*($F$348:$BQ$348=F$356))/SUMIFS($F$347:$BQ$347, $F$348:$BQ$348, F$356)</f>
        <v>8.5761032444423083E-3</v>
      </c>
      <c r="G392" s="30" cm="1">
        <f t="array" ref="G392">SUMPRODUCT($F312:$BQ312,$F$347:$BQ$347*($F$348:$BQ$348=G$356))/SUMIFS($F$347:$BQ$347, $F$348:$BQ$348, G$356)</f>
        <v>8.6336291027723708E-3</v>
      </c>
      <c r="H392" s="30" cm="1">
        <f t="array" ref="H392">SUMPRODUCT($F312:$BQ312,$F$347:$BQ$347*($F$348:$BQ$348=H$356))/SUMIFS($F$347:$BQ$347, $F$348:$BQ$348, H$356)</f>
        <v>1.109827131050394E-2</v>
      </c>
      <c r="I392" s="30" cm="1">
        <f t="array" ref="I392">SUMPRODUCT($F312:$BQ312,$F$347:$BQ$347*($F$348:$BQ$348=I$356))/SUMIFS($F$347:$BQ$347, $F$348:$BQ$348, I$356)</f>
        <v>1.0254053346418358E-2</v>
      </c>
      <c r="J392" s="30" cm="1">
        <f t="array" ref="J392">SUMPRODUCT($F312:$BQ312,$F$347:$BQ$347*($F$348:$BQ$348=J$356))/SUMIFS($F$347:$BQ$347, $F$348:$BQ$348, J$356)</f>
        <v>8.7222642459492163E-3</v>
      </c>
      <c r="K392" s="30" cm="1">
        <f t="array" ref="K392">SUMPRODUCT($F312:$BQ312,$F$347:$BQ$347*($F$348:$BQ$348=K$356))/SUMIFS($F$347:$BQ$347, $F$348:$BQ$348, K$356)</f>
        <v>1.0152411037552878E-2</v>
      </c>
      <c r="L392" s="30" cm="1">
        <f t="array" ref="L392">SUMPRODUCT($F312:$BQ312,$F$347:$BQ$347*($F$348:$BQ$348=L$356))/SUMIFS($F$347:$BQ$347, $F$348:$BQ$348, L$356)</f>
        <v>1.0878856315944721E-2</v>
      </c>
      <c r="M392" s="30" cm="1">
        <f t="array" ref="M392">SUMPRODUCT($F312:$BQ312,$F$347:$BQ$347*($F$348:$BQ$348=M$356))/SUMIFS($F$347:$BQ$347, $F$348:$BQ$348, M$356)</f>
        <v>9.2109519870005076E-3</v>
      </c>
      <c r="N392" s="30" cm="1">
        <f t="array" ref="N392">SUMPRODUCT($F312:$BQ312,$F$347:$BQ$347*($F$348:$BQ$348=N$356))/SUMIFS($F$347:$BQ$347, $F$348:$BQ$348, N$356)</f>
        <v>1.1133767413364654E-2</v>
      </c>
      <c r="O392" s="30" cm="1">
        <f t="array" ref="O392">SUMPRODUCT($F312:$BQ312,$F$347:$BQ$347*($F$348:$BQ$348=O$356))/SUMIFS($F$347:$BQ$347, $F$348:$BQ$348, O$356)</f>
        <v>1.0585434929392516E-2</v>
      </c>
      <c r="P392" s="30" cm="1">
        <f t="array" ref="P392">SUMPRODUCT($F312:$BQ312,$F$347:$BQ$347*($F$348:$BQ$348=P$356))/SUMIFS($F$347:$BQ$347, $F$348:$BQ$348, P$356)</f>
        <v>1.2701885000691688E-2</v>
      </c>
      <c r="Q392" s="30" cm="1">
        <f t="array" ref="Q392">SUMPRODUCT($F312:$BQ312,$F$347:$BQ$347*($F$348:$BQ$348=Q$356))/SUMIFS($F$347:$BQ$347, $F$348:$BQ$348, Q$356)</f>
        <v>1.0687746794335096E-2</v>
      </c>
      <c r="R392" s="30" cm="1">
        <f t="array" ref="R392">SUMPRODUCT($F312:$BQ312,$F$347:$BQ$347*($F$348:$BQ$348=R$356))/SUMIFS($F$347:$BQ$347, $F$348:$BQ$348, R$356)</f>
        <v>8.7787401113673235E-3</v>
      </c>
      <c r="S392" s="30" cm="1">
        <f t="array" ref="S392">SUMPRODUCT($F312:$BQ312,$F$347:$BQ$347*($F$348:$BQ$348=S$356))/SUMIFS($F$347:$BQ$347, $F$348:$BQ$348, S$356)</f>
        <v>1.0955303005231377E-2</v>
      </c>
      <c r="T392" s="30" cm="1">
        <f t="array" ref="T392">SUMPRODUCT($F312:$BQ312,$F$347:$BQ$347*($F$348:$BQ$348=T$356))/SUMIFS($F$347:$BQ$347, $F$348:$BQ$348, T$356)</f>
        <v>1.1725054825639791E-2</v>
      </c>
      <c r="U392" s="30" cm="1">
        <f t="array" ref="U392">SUMPRODUCT($F312:$BQ312,$F$347:$BQ$347*($F$348:$BQ$348=U$356))/SUMIFS($F$347:$BQ$347, $F$348:$BQ$348, U$356)</f>
        <v>8.7450205842008102E-3</v>
      </c>
      <c r="V392" s="30" cm="1">
        <f t="array" ref="V392">SUMPRODUCT($F312:$BQ312,$F$347:$BQ$347*($F$348:$BQ$348=V$356))/SUMIFS($F$347:$BQ$347, $F$348:$BQ$348, V$356)</f>
        <v>1.1036910168956814E-2</v>
      </c>
      <c r="W392" s="30" cm="1">
        <f t="array" ref="W392">SUMPRODUCT($F312:$BQ312,$F$347:$BQ$347*($F$348:$BQ$348=W$356))/SUMIFS($F$347:$BQ$347, $F$348:$BQ$348, W$356)</f>
        <v>1.1461085608612892E-2</v>
      </c>
      <c r="X392" s="30" cm="1">
        <f t="array" ref="X392">SUMPRODUCT($F312:$BQ312,$F$347:$BQ$347*($F$348:$BQ$348=X$356))/SUMIFS($F$347:$BQ$347, $F$348:$BQ$348, X$356)</f>
        <v>1.1065147252827912E-2</v>
      </c>
      <c r="Y392" s="30" cm="1">
        <f t="array" ref="Y392">SUMPRODUCT($F312:$BQ312,$F$347:$BQ$347*($F$348:$BQ$348=Y$356))/SUMIFS($F$347:$BQ$347, $F$348:$BQ$348, Y$356)</f>
        <v>9.5459049054616666E-3</v>
      </c>
      <c r="Z392" s="30" cm="1">
        <f t="array" ref="Z392">SUMPRODUCT($F312:$BQ312,$F$347:$BQ$347*($F$348:$BQ$348=Z$356))/SUMIFS($F$347:$BQ$347, $F$348:$BQ$348, Z$356)</f>
        <v>1.0917029228931837E-2</v>
      </c>
      <c r="AA392" s="30" cm="1">
        <f t="array" ref="AA392">SUMPRODUCT($F312:$BQ312,$F$347:$BQ$347*($F$348:$BQ$348=AA$356))/SUMIFS($F$347:$BQ$347, $F$348:$BQ$348, AA$356)</f>
        <v>1.2236976346557732E-2</v>
      </c>
      <c r="AB392" s="30" cm="1">
        <f t="array" ref="AB392">SUMPRODUCT($F312:$BQ312,$F$347:$BQ$347*($F$348:$BQ$348=AB$356))/SUMIFS($F$347:$BQ$347, $F$348:$BQ$348, AB$356)</f>
        <v>1.4759604731771262E-2</v>
      </c>
      <c r="AC392" s="30" cm="1">
        <f t="array" ref="AC392">SUMPRODUCT($F312:$BQ312,$F$347:$BQ$347*($F$348:$BQ$348=AC$356))/SUMIFS($F$347:$BQ$347, $F$348:$BQ$348, AC$356)</f>
        <v>1.0127972591658869</v>
      </c>
      <c r="AD392" s="30" cm="1">
        <f t="array" ref="AD392">SUMPRODUCT($F312:$BQ312,$F$347:$BQ$347*($F$348:$BQ$348=AD$356))/SUMIFS($F$347:$BQ$347, $F$348:$BQ$348, AD$356)</f>
        <v>1.3673773255951613E-2</v>
      </c>
      <c r="AE392" s="30" cm="1">
        <f t="array" ref="AE392">SUMPRODUCT($F312:$BQ312,$F$347:$BQ$347*($F$348:$BQ$348=AE$356))/SUMIFS($F$347:$BQ$347, $F$348:$BQ$348, AE$356)</f>
        <v>9.9643007280256109E-3</v>
      </c>
      <c r="AF392" s="30" cm="1">
        <f t="array" ref="AF392">SUMPRODUCT($F312:$BQ312,$F$347:$BQ$347*($F$348:$BQ$348=AF$356))/SUMIFS($F$347:$BQ$347, $F$348:$BQ$348, AF$356)</f>
        <v>1.1651527544213214E-2</v>
      </c>
      <c r="AG392" s="30" cm="1">
        <f t="array" ref="AG392">SUMPRODUCT($F312:$BQ312,$F$347:$BQ$347*($F$348:$BQ$348=AG$356))/SUMIFS($F$347:$BQ$347, $F$348:$BQ$348, AG$356)</f>
        <v>9.8818884569803894E-3</v>
      </c>
      <c r="AH392" s="30" cm="1">
        <f t="array" ref="AH392">SUMPRODUCT($F312:$BQ312,$F$347:$BQ$347*($F$348:$BQ$348=AH$356))/SUMIFS($F$347:$BQ$347, $F$348:$BQ$348, AH$356)</f>
        <v>3.1803907255245891E-3</v>
      </c>
      <c r="AI392" s="30" cm="1">
        <f t="array" ref="AI392">SUMPRODUCT($F312:$BQ312,$F$347:$BQ$347*($F$348:$BQ$348=AI$356))/SUMIFS($F$347:$BQ$347, $F$348:$BQ$348, AI$356)</f>
        <v>2.0465631008325127E-2</v>
      </c>
      <c r="AJ392" s="30" cm="1">
        <f t="array" ref="AJ392">SUMPRODUCT($F312:$BQ312,$F$347:$BQ$347*($F$348:$BQ$348=AJ$356))/SUMIFS($F$347:$BQ$347, $F$348:$BQ$348, AJ$356)</f>
        <v>7.5191379872579381E-3</v>
      </c>
      <c r="AK392" s="30" cm="1">
        <f t="array" ref="AK392">SUMPRODUCT($F312:$BQ312,$F$347:$BQ$347*($F$348:$BQ$348=AK$356))/SUMIFS($F$347:$BQ$347, $F$348:$BQ$348, AK$356)</f>
        <v>7.7842910483553497E-3</v>
      </c>
      <c r="AL392" s="30" cm="1">
        <f t="array" ref="AL392">SUMPRODUCT($F312:$BQ312,$F$347:$BQ$347*($F$348:$BQ$348=AL$356))/SUMIFS($F$347:$BQ$347, $F$348:$BQ$348, AL$356)</f>
        <v>9.7500648194586148E-3</v>
      </c>
      <c r="AM392" s="30" cm="1">
        <f t="array" ref="AM392">SUMPRODUCT($F312:$BQ312,$F$347:$BQ$347*($F$348:$BQ$348=AM$356))/SUMIFS($F$347:$BQ$347, $F$348:$BQ$348, AM$356)</f>
        <v>1.4379838497302806E-2</v>
      </c>
      <c r="AN392" s="30" cm="1">
        <f t="array" ref="AN392">SUMPRODUCT($F312:$BQ312,$F$347:$BQ$347*($F$348:$BQ$348=AN$356))/SUMIFS($F$347:$BQ$347, $F$348:$BQ$348, AN$356)</f>
        <v>2.1904916759422513E-7</v>
      </c>
      <c r="AO392" s="30"/>
      <c r="AP392" s="30"/>
      <c r="AQ392" s="30"/>
    </row>
    <row r="393" spans="1:43" x14ac:dyDescent="0.35">
      <c r="A393" t="str">
        <v>ISIC 58</v>
      </c>
      <c r="C393">
        <v>141481.94</v>
      </c>
      <c r="D393" t="str">
        <v>ISIC 58T60</v>
      </c>
      <c r="E393" s="30" cm="1">
        <f t="array" ref="E393">SUMPRODUCT($F313:$BQ313,$F$347:$BQ$347*($F$348:$BQ$348=E$356))/SUMIFS($F$347:$BQ$347, $F$348:$BQ$348, E$356)</f>
        <v>3.9793202915825712E-3</v>
      </c>
      <c r="F393" s="30" cm="1">
        <f t="array" ref="F393">SUMPRODUCT($F313:$BQ313,$F$347:$BQ$347*($F$348:$BQ$348=F$356))/SUMIFS($F$347:$BQ$347, $F$348:$BQ$348, F$356)</f>
        <v>7.2240940687851975E-3</v>
      </c>
      <c r="G393" s="30" cm="1">
        <f t="array" ref="G393">SUMPRODUCT($F313:$BQ313,$F$347:$BQ$347*($F$348:$BQ$348=G$356))/SUMIFS($F$347:$BQ$347, $F$348:$BQ$348, G$356)</f>
        <v>6.2451301355311139E-3</v>
      </c>
      <c r="H393" s="30" cm="1">
        <f t="array" ref="H393">SUMPRODUCT($F313:$BQ313,$F$347:$BQ$347*($F$348:$BQ$348=H$356))/SUMIFS($F$347:$BQ$347, $F$348:$BQ$348, H$356)</f>
        <v>5.519706187875624E-3</v>
      </c>
      <c r="I393" s="30" cm="1">
        <f t="array" ref="I393">SUMPRODUCT($F313:$BQ313,$F$347:$BQ$347*($F$348:$BQ$348=I$356))/SUMIFS($F$347:$BQ$347, $F$348:$BQ$348, I$356)</f>
        <v>4.8168207325559841E-3</v>
      </c>
      <c r="J393" s="30" cm="1">
        <f t="array" ref="J393">SUMPRODUCT($F313:$BQ313,$F$347:$BQ$347*($F$348:$BQ$348=J$356))/SUMIFS($F$347:$BQ$347, $F$348:$BQ$348, J$356)</f>
        <v>1.0658151901514827E-2</v>
      </c>
      <c r="K393" s="30" cm="1">
        <f t="array" ref="K393">SUMPRODUCT($F313:$BQ313,$F$347:$BQ$347*($F$348:$BQ$348=K$356))/SUMIFS($F$347:$BQ$347, $F$348:$BQ$348, K$356)</f>
        <v>8.3223022730962454E-3</v>
      </c>
      <c r="L393" s="30" cm="1">
        <f t="array" ref="L393">SUMPRODUCT($F313:$BQ313,$F$347:$BQ$347*($F$348:$BQ$348=L$356))/SUMIFS($F$347:$BQ$347, $F$348:$BQ$348, L$356)</f>
        <v>6.9822884665888939E-3</v>
      </c>
      <c r="M393" s="30" cm="1">
        <f t="array" ref="M393">SUMPRODUCT($F313:$BQ313,$F$347:$BQ$347*($F$348:$BQ$348=M$356))/SUMIFS($F$347:$BQ$347, $F$348:$BQ$348, M$356)</f>
        <v>9.2054009020230143E-3</v>
      </c>
      <c r="N393" s="30" cm="1">
        <f t="array" ref="N393">SUMPRODUCT($F313:$BQ313,$F$347:$BQ$347*($F$348:$BQ$348=N$356))/SUMIFS($F$347:$BQ$347, $F$348:$BQ$348, N$356)</f>
        <v>5.738609009239927E-3</v>
      </c>
      <c r="O393" s="30" cm="1">
        <f t="array" ref="O393">SUMPRODUCT($F313:$BQ313,$F$347:$BQ$347*($F$348:$BQ$348=O$356))/SUMIFS($F$347:$BQ$347, $F$348:$BQ$348, O$356)</f>
        <v>5.6380955397567429E-3</v>
      </c>
      <c r="P393" s="30" cm="1">
        <f t="array" ref="P393">SUMPRODUCT($F313:$BQ313,$F$347:$BQ$347*($F$348:$BQ$348=P$356))/SUMIFS($F$347:$BQ$347, $F$348:$BQ$348, P$356)</f>
        <v>6.4156667389087783E-3</v>
      </c>
      <c r="Q393" s="30" cm="1">
        <f t="array" ref="Q393">SUMPRODUCT($F313:$BQ313,$F$347:$BQ$347*($F$348:$BQ$348=Q$356))/SUMIFS($F$347:$BQ$347, $F$348:$BQ$348, Q$356)</f>
        <v>5.0923293638567308E-3</v>
      </c>
      <c r="R393" s="30" cm="1">
        <f t="array" ref="R393">SUMPRODUCT($F313:$BQ313,$F$347:$BQ$347*($F$348:$BQ$348=R$356))/SUMIFS($F$347:$BQ$347, $F$348:$BQ$348, R$356)</f>
        <v>6.0194956133325884E-3</v>
      </c>
      <c r="S393" s="30" cm="1">
        <f t="array" ref="S393">SUMPRODUCT($F313:$BQ313,$F$347:$BQ$347*($F$348:$BQ$348=S$356))/SUMIFS($F$347:$BQ$347, $F$348:$BQ$348, S$356)</f>
        <v>6.6602091040799758E-3</v>
      </c>
      <c r="T393" s="30" cm="1">
        <f t="array" ref="T393">SUMPRODUCT($F313:$BQ313,$F$347:$BQ$347*($F$348:$BQ$348=T$356))/SUMIFS($F$347:$BQ$347, $F$348:$BQ$348, T$356)</f>
        <v>5.4572811367721531E-3</v>
      </c>
      <c r="U393" s="30" cm="1">
        <f t="array" ref="U393">SUMPRODUCT($F313:$BQ313,$F$347:$BQ$347*($F$348:$BQ$348=U$356))/SUMIFS($F$347:$BQ$347, $F$348:$BQ$348, U$356)</f>
        <v>6.0580425728939203E-3</v>
      </c>
      <c r="V393" s="30" cm="1">
        <f t="array" ref="V393">SUMPRODUCT($F313:$BQ313,$F$347:$BQ$347*($F$348:$BQ$348=V$356))/SUMIFS($F$347:$BQ$347, $F$348:$BQ$348, V$356)</f>
        <v>5.3610173907354969E-3</v>
      </c>
      <c r="W393" s="30" cm="1">
        <f t="array" ref="W393">SUMPRODUCT($F313:$BQ313,$F$347:$BQ$347*($F$348:$BQ$348=W$356))/SUMIFS($F$347:$BQ$347, $F$348:$BQ$348, W$356)</f>
        <v>5.4719972639524451E-3</v>
      </c>
      <c r="X393" s="30" cm="1">
        <f t="array" ref="X393">SUMPRODUCT($F313:$BQ313,$F$347:$BQ$347*($F$348:$BQ$348=X$356))/SUMIFS($F$347:$BQ$347, $F$348:$BQ$348, X$356)</f>
        <v>5.3334972929947252E-3</v>
      </c>
      <c r="Y393" s="30" cm="1">
        <f t="array" ref="Y393">SUMPRODUCT($F313:$BQ313,$F$347:$BQ$347*($F$348:$BQ$348=Y$356))/SUMIFS($F$347:$BQ$347, $F$348:$BQ$348, Y$356)</f>
        <v>7.7168168735356106E-3</v>
      </c>
      <c r="Z393" s="30" cm="1">
        <f t="array" ref="Z393">SUMPRODUCT($F313:$BQ313,$F$347:$BQ$347*($F$348:$BQ$348=Z$356))/SUMIFS($F$347:$BQ$347, $F$348:$BQ$348, Z$356)</f>
        <v>4.2341292584939568E-3</v>
      </c>
      <c r="AA393" s="30" cm="1">
        <f t="array" ref="AA393">SUMPRODUCT($F313:$BQ313,$F$347:$BQ$347*($F$348:$BQ$348=AA$356))/SUMIFS($F$347:$BQ$347, $F$348:$BQ$348, AA$356)</f>
        <v>6.4425941622647835E-3</v>
      </c>
      <c r="AB393" s="30" cm="1">
        <f t="array" ref="AB393">SUMPRODUCT($F313:$BQ313,$F$347:$BQ$347*($F$348:$BQ$348=AB$356))/SUMIFS($F$347:$BQ$347, $F$348:$BQ$348, AB$356)</f>
        <v>4.6858745965458913E-3</v>
      </c>
      <c r="AC393" s="30" cm="1">
        <f t="array" ref="AC393">SUMPRODUCT($F313:$BQ313,$F$347:$BQ$347*($F$348:$BQ$348=AC$356))/SUMIFS($F$347:$BQ$347, $F$348:$BQ$348, AC$356)</f>
        <v>5.0657909637374559E-3</v>
      </c>
      <c r="AD393" s="30" cm="1">
        <f t="array" ref="AD393">SUMPRODUCT($F313:$BQ313,$F$347:$BQ$347*($F$348:$BQ$348=AD$356))/SUMIFS($F$347:$BQ$347, $F$348:$BQ$348, AD$356)</f>
        <v>0.5610182580271742</v>
      </c>
      <c r="AE393" s="30" cm="1">
        <f t="array" ref="AE393">SUMPRODUCT($F313:$BQ313,$F$347:$BQ$347*($F$348:$BQ$348=AE$356))/SUMIFS($F$347:$BQ$347, $F$348:$BQ$348, AE$356)</f>
        <v>8.7775248197127752E-3</v>
      </c>
      <c r="AF393" s="30" cm="1">
        <f t="array" ref="AF393">SUMPRODUCT($F313:$BQ313,$F$347:$BQ$347*($F$348:$BQ$348=AF$356))/SUMIFS($F$347:$BQ$347, $F$348:$BQ$348, AF$356)</f>
        <v>1.1253068072342833E-2</v>
      </c>
      <c r="AG393" s="30" cm="1">
        <f t="array" ref="AG393">SUMPRODUCT($F313:$BQ313,$F$347:$BQ$347*($F$348:$BQ$348=AG$356))/SUMIFS($F$347:$BQ$347, $F$348:$BQ$348, AG$356)</f>
        <v>1.1820663533438863E-2</v>
      </c>
      <c r="AH393" s="30" cm="1">
        <f t="array" ref="AH393">SUMPRODUCT($F313:$BQ313,$F$347:$BQ$347*($F$348:$BQ$348=AH$356))/SUMIFS($F$347:$BQ$347, $F$348:$BQ$348, AH$356)</f>
        <v>2.0354741998881466E-3</v>
      </c>
      <c r="AI393" s="30" cm="1">
        <f t="array" ref="AI393">SUMPRODUCT($F313:$BQ313,$F$347:$BQ$347*($F$348:$BQ$348=AI$356))/SUMIFS($F$347:$BQ$347, $F$348:$BQ$348, AI$356)</f>
        <v>1.2141087687222333E-2</v>
      </c>
      <c r="AJ393" s="30" cm="1">
        <f t="array" ref="AJ393">SUMPRODUCT($F313:$BQ313,$F$347:$BQ$347*($F$348:$BQ$348=AJ$356))/SUMIFS($F$347:$BQ$347, $F$348:$BQ$348, AJ$356)</f>
        <v>7.5731017282908604E-3</v>
      </c>
      <c r="AK393" s="30" cm="1">
        <f t="array" ref="AK393">SUMPRODUCT($F313:$BQ313,$F$347:$BQ$347*($F$348:$BQ$348=AK$356))/SUMIFS($F$347:$BQ$347, $F$348:$BQ$348, AK$356)</f>
        <v>1.0003348325802941E-2</v>
      </c>
      <c r="AL393" s="30" cm="1">
        <f t="array" ref="AL393">SUMPRODUCT($F313:$BQ313,$F$347:$BQ$347*($F$348:$BQ$348=AL$356))/SUMIFS($F$347:$BQ$347, $F$348:$BQ$348, AL$356)</f>
        <v>4.9412577705944365E-3</v>
      </c>
      <c r="AM393" s="30" cm="1">
        <f t="array" ref="AM393">SUMPRODUCT($F313:$BQ313,$F$347:$BQ$347*($F$348:$BQ$348=AM$356))/SUMIFS($F$347:$BQ$347, $F$348:$BQ$348, AM$356)</f>
        <v>1.2064640714124287E-2</v>
      </c>
      <c r="AN393" s="30" cm="1">
        <f t="array" ref="AN393">SUMPRODUCT($F313:$BQ313,$F$347:$BQ$347*($F$348:$BQ$348=AN$356))/SUMIFS($F$347:$BQ$347, $F$348:$BQ$348, AN$356)</f>
        <v>1.3196297678601277E-7</v>
      </c>
      <c r="AO393" s="30"/>
      <c r="AP393" s="30"/>
      <c r="AQ393" s="30"/>
    </row>
    <row r="394" spans="1:43" x14ac:dyDescent="0.35">
      <c r="A394" t="str">
        <v>ISIC 59-60</v>
      </c>
      <c r="C394">
        <v>124110.9</v>
      </c>
      <c r="D394" t="str">
        <v>ISIC 58T60</v>
      </c>
      <c r="E394" s="30" cm="1">
        <f t="array" ref="E394">SUMPRODUCT($F314:$BQ314,$F$347:$BQ$347*($F$348:$BQ$348=E$356))/SUMIFS($F$347:$BQ$347, $F$348:$BQ$348, E$356)</f>
        <v>2.8451637868765335E-3</v>
      </c>
      <c r="F394" s="30" cm="1">
        <f t="array" ref="F394">SUMPRODUCT($F314:$BQ314,$F$347:$BQ$347*($F$348:$BQ$348=F$356))/SUMIFS($F$347:$BQ$347, $F$348:$BQ$348, F$356)</f>
        <v>2.9516729627000198E-3</v>
      </c>
      <c r="G394" s="30" cm="1">
        <f t="array" ref="G394">SUMPRODUCT($F314:$BQ314,$F$347:$BQ$347*($F$348:$BQ$348=G$356))/SUMIFS($F$347:$BQ$347, $F$348:$BQ$348, G$356)</f>
        <v>7.2581735743983081E-3</v>
      </c>
      <c r="H394" s="30" cm="1">
        <f t="array" ref="H394">SUMPRODUCT($F314:$BQ314,$F$347:$BQ$347*($F$348:$BQ$348=H$356))/SUMIFS($F$347:$BQ$347, $F$348:$BQ$348, H$356)</f>
        <v>5.1226272610650075E-3</v>
      </c>
      <c r="I394" s="30" cm="1">
        <f t="array" ref="I394">SUMPRODUCT($F314:$BQ314,$F$347:$BQ$347*($F$348:$BQ$348=I$356))/SUMIFS($F$347:$BQ$347, $F$348:$BQ$348, I$356)</f>
        <v>3.7043588850155366E-3</v>
      </c>
      <c r="J394" s="30" cm="1">
        <f t="array" ref="J394">SUMPRODUCT($F314:$BQ314,$F$347:$BQ$347*($F$348:$BQ$348=J$356))/SUMIFS($F$347:$BQ$347, $F$348:$BQ$348, J$356)</f>
        <v>5.5913270661692724E-3</v>
      </c>
      <c r="K394" s="30" cm="1">
        <f t="array" ref="K394">SUMPRODUCT($F314:$BQ314,$F$347:$BQ$347*($F$348:$BQ$348=K$356))/SUMIFS($F$347:$BQ$347, $F$348:$BQ$348, K$356)</f>
        <v>4.2680488088887832E-3</v>
      </c>
      <c r="L394" s="30" cm="1">
        <f t="array" ref="L394">SUMPRODUCT($F314:$BQ314,$F$347:$BQ$347*($F$348:$BQ$348=L$356))/SUMIFS($F$347:$BQ$347, $F$348:$BQ$348, L$356)</f>
        <v>5.5960826138594559E-3</v>
      </c>
      <c r="M394" s="30" cm="1">
        <f t="array" ref="M394">SUMPRODUCT($F314:$BQ314,$F$347:$BQ$347*($F$348:$BQ$348=M$356))/SUMIFS($F$347:$BQ$347, $F$348:$BQ$348, M$356)</f>
        <v>7.2635432942662692E-3</v>
      </c>
      <c r="N394" s="30" cm="1">
        <f t="array" ref="N394">SUMPRODUCT($F314:$BQ314,$F$347:$BQ$347*($F$348:$BQ$348=N$356))/SUMIFS($F$347:$BQ$347, $F$348:$BQ$348, N$356)</f>
        <v>4.2283884469205462E-3</v>
      </c>
      <c r="O394" s="30" cm="1">
        <f t="array" ref="O394">SUMPRODUCT($F314:$BQ314,$F$347:$BQ$347*($F$348:$BQ$348=O$356))/SUMIFS($F$347:$BQ$347, $F$348:$BQ$348, O$356)</f>
        <v>3.8886758102689135E-3</v>
      </c>
      <c r="P394" s="30" cm="1">
        <f t="array" ref="P394">SUMPRODUCT($F314:$BQ314,$F$347:$BQ$347*($F$348:$BQ$348=P$356))/SUMIFS($F$347:$BQ$347, $F$348:$BQ$348, P$356)</f>
        <v>3.7295610036996341E-3</v>
      </c>
      <c r="Q394" s="30" cm="1">
        <f t="array" ref="Q394">SUMPRODUCT($F314:$BQ314,$F$347:$BQ$347*($F$348:$BQ$348=Q$356))/SUMIFS($F$347:$BQ$347, $F$348:$BQ$348, Q$356)</f>
        <v>3.3555503132401176E-3</v>
      </c>
      <c r="R394" s="30" cm="1">
        <f t="array" ref="R394">SUMPRODUCT($F314:$BQ314,$F$347:$BQ$347*($F$348:$BQ$348=R$356))/SUMIFS($F$347:$BQ$347, $F$348:$BQ$348, R$356)</f>
        <v>4.1938040636712946E-3</v>
      </c>
      <c r="S394" s="30" cm="1">
        <f t="array" ref="S394">SUMPRODUCT($F314:$BQ314,$F$347:$BQ$347*($F$348:$BQ$348=S$356))/SUMIFS($F$347:$BQ$347, $F$348:$BQ$348, S$356)</f>
        <v>4.0575421695127302E-3</v>
      </c>
      <c r="T394" s="30" cm="1">
        <f t="array" ref="T394">SUMPRODUCT($F314:$BQ314,$F$347:$BQ$347*($F$348:$BQ$348=T$356))/SUMIFS($F$347:$BQ$347, $F$348:$BQ$348, T$356)</f>
        <v>3.6255348443484433E-3</v>
      </c>
      <c r="U394" s="30" cm="1">
        <f t="array" ref="U394">SUMPRODUCT($F314:$BQ314,$F$347:$BQ$347*($F$348:$BQ$348=U$356))/SUMIFS($F$347:$BQ$347, $F$348:$BQ$348, U$356)</f>
        <v>4.1577781371723594E-3</v>
      </c>
      <c r="V394" s="30" cm="1">
        <f t="array" ref="V394">SUMPRODUCT($F314:$BQ314,$F$347:$BQ$347*($F$348:$BQ$348=V$356))/SUMIFS($F$347:$BQ$347, $F$348:$BQ$348, V$356)</f>
        <v>4.8691862667818546E-3</v>
      </c>
      <c r="W394" s="30" cm="1">
        <f t="array" ref="W394">SUMPRODUCT($F314:$BQ314,$F$347:$BQ$347*($F$348:$BQ$348=W$356))/SUMIFS($F$347:$BQ$347, $F$348:$BQ$348, W$356)</f>
        <v>4.2355481939058979E-3</v>
      </c>
      <c r="X394" s="30" cm="1">
        <f t="array" ref="X394">SUMPRODUCT($F314:$BQ314,$F$347:$BQ$347*($F$348:$BQ$348=X$356))/SUMIFS($F$347:$BQ$347, $F$348:$BQ$348, X$356)</f>
        <v>3.4168146873909478E-3</v>
      </c>
      <c r="Y394" s="30" cm="1">
        <f t="array" ref="Y394">SUMPRODUCT($F314:$BQ314,$F$347:$BQ$347*($F$348:$BQ$348=Y$356))/SUMIFS($F$347:$BQ$347, $F$348:$BQ$348, Y$356)</f>
        <v>3.7697868354064409E-3</v>
      </c>
      <c r="Z394" s="30" cm="1">
        <f t="array" ref="Z394">SUMPRODUCT($F314:$BQ314,$F$347:$BQ$347*($F$348:$BQ$348=Z$356))/SUMIFS($F$347:$BQ$347, $F$348:$BQ$348, Z$356)</f>
        <v>3.3015017143404723E-3</v>
      </c>
      <c r="AA394" s="30" cm="1">
        <f t="array" ref="AA394">SUMPRODUCT($F314:$BQ314,$F$347:$BQ$347*($F$348:$BQ$348=AA$356))/SUMIFS($F$347:$BQ$347, $F$348:$BQ$348, AA$356)</f>
        <v>6.8285465463979811E-3</v>
      </c>
      <c r="AB394" s="30" cm="1">
        <f t="array" ref="AB394">SUMPRODUCT($F314:$BQ314,$F$347:$BQ$347*($F$348:$BQ$348=AB$356))/SUMIFS($F$347:$BQ$347, $F$348:$BQ$348, AB$356)</f>
        <v>3.4313352539434893E-3</v>
      </c>
      <c r="AC394" s="30" cm="1">
        <f t="array" ref="AC394">SUMPRODUCT($F314:$BQ314,$F$347:$BQ$347*($F$348:$BQ$348=AC$356))/SUMIFS($F$347:$BQ$347, $F$348:$BQ$348, AC$356)</f>
        <v>6.107884544617124E-3</v>
      </c>
      <c r="AD394" s="30" cm="1">
        <f t="array" ref="AD394">SUMPRODUCT($F314:$BQ314,$F$347:$BQ$347*($F$348:$BQ$348=AD$356))/SUMIFS($F$347:$BQ$347, $F$348:$BQ$348, AD$356)</f>
        <v>0.56951571142635649</v>
      </c>
      <c r="AE394" s="30" cm="1">
        <f t="array" ref="AE394">SUMPRODUCT($F314:$BQ314,$F$347:$BQ$347*($F$348:$BQ$348=AE$356))/SUMIFS($F$347:$BQ$347, $F$348:$BQ$348, AE$356)</f>
        <v>2.3567660188463242E-2</v>
      </c>
      <c r="AF394" s="30" cm="1">
        <f t="array" ref="AF394">SUMPRODUCT($F314:$BQ314,$F$347:$BQ$347*($F$348:$BQ$348=AF$356))/SUMIFS($F$347:$BQ$347, $F$348:$BQ$348, AF$356)</f>
        <v>1.3259467942747315E-2</v>
      </c>
      <c r="AG394" s="30" cm="1">
        <f t="array" ref="AG394">SUMPRODUCT($F314:$BQ314,$F$347:$BQ$347*($F$348:$BQ$348=AG$356))/SUMIFS($F$347:$BQ$347, $F$348:$BQ$348, AG$356)</f>
        <v>4.4102072332701404E-3</v>
      </c>
      <c r="AH394" s="30" cm="1">
        <f t="array" ref="AH394">SUMPRODUCT($F314:$BQ314,$F$347:$BQ$347*($F$348:$BQ$348=AH$356))/SUMIFS($F$347:$BQ$347, $F$348:$BQ$348, AH$356)</f>
        <v>1.4344456811732119E-3</v>
      </c>
      <c r="AI394" s="30" cm="1">
        <f t="array" ref="AI394">SUMPRODUCT($F314:$BQ314,$F$347:$BQ$347*($F$348:$BQ$348=AI$356))/SUMIFS($F$347:$BQ$347, $F$348:$BQ$348, AI$356)</f>
        <v>1.4853951337903652E-2</v>
      </c>
      <c r="AJ394" s="30" cm="1">
        <f t="array" ref="AJ394">SUMPRODUCT($F314:$BQ314,$F$347:$BQ$347*($F$348:$BQ$348=AJ$356))/SUMIFS($F$347:$BQ$347, $F$348:$BQ$348, AJ$356)</f>
        <v>2.3370783603676362E-3</v>
      </c>
      <c r="AK394" s="30" cm="1">
        <f t="array" ref="AK394">SUMPRODUCT($F314:$BQ314,$F$347:$BQ$347*($F$348:$BQ$348=AK$356))/SUMIFS($F$347:$BQ$347, $F$348:$BQ$348, AK$356)</f>
        <v>2.0658272444308854E-3</v>
      </c>
      <c r="AL394" s="30" cm="1">
        <f t="array" ref="AL394">SUMPRODUCT($F314:$BQ314,$F$347:$BQ$347*($F$348:$BQ$348=AL$356))/SUMIFS($F$347:$BQ$347, $F$348:$BQ$348, AL$356)</f>
        <v>2.3064147579025876E-3</v>
      </c>
      <c r="AM394" s="30" cm="1">
        <f t="array" ref="AM394">SUMPRODUCT($F314:$BQ314,$F$347:$BQ$347*($F$348:$BQ$348=AM$356))/SUMIFS($F$347:$BQ$347, $F$348:$BQ$348, AM$356)</f>
        <v>8.2842492729016982E-3</v>
      </c>
      <c r="AN394" s="30" cm="1">
        <f t="array" ref="AN394">SUMPRODUCT($F314:$BQ314,$F$347:$BQ$347*($F$348:$BQ$348=AN$356))/SUMIFS($F$347:$BQ$347, $F$348:$BQ$348, AN$356)</f>
        <v>8.2804232116544401E-8</v>
      </c>
      <c r="AO394" s="30"/>
      <c r="AP394" s="30"/>
      <c r="AQ394" s="30"/>
    </row>
    <row r="395" spans="1:43" x14ac:dyDescent="0.35">
      <c r="A395" t="str">
        <v>ISIC 61</v>
      </c>
      <c r="C395">
        <v>299321</v>
      </c>
      <c r="D395" t="str">
        <v>ISIC 61</v>
      </c>
      <c r="E395" s="30" cm="1">
        <f t="array" ref="E395">SUMPRODUCT($F315:$BQ315,$F$347:$BQ$347*($F$348:$BQ$348=E$356))/SUMIFS($F$347:$BQ$347, $F$348:$BQ$348, E$356)</f>
        <v>7.9479620872943395E-3</v>
      </c>
      <c r="F395" s="30" cm="1">
        <f t="array" ref="F395">SUMPRODUCT($F315:$BQ315,$F$347:$BQ$347*($F$348:$BQ$348=F$356))/SUMIFS($F$347:$BQ$347, $F$348:$BQ$348, F$356)</f>
        <v>1.0919148350914872E-2</v>
      </c>
      <c r="G395" s="30" cm="1">
        <f t="array" ref="G395">SUMPRODUCT($F315:$BQ315,$F$347:$BQ$347*($F$348:$BQ$348=G$356))/SUMIFS($F$347:$BQ$347, $F$348:$BQ$348, G$356)</f>
        <v>1.2135184563342389E-2</v>
      </c>
      <c r="H395" s="30" cm="1">
        <f t="array" ref="H395">SUMPRODUCT($F315:$BQ315,$F$347:$BQ$347*($F$348:$BQ$348=H$356))/SUMIFS($F$347:$BQ$347, $F$348:$BQ$348, H$356)</f>
        <v>1.2992722348206328E-2</v>
      </c>
      <c r="I395" s="30" cm="1">
        <f t="array" ref="I395">SUMPRODUCT($F315:$BQ315,$F$347:$BQ$347*($F$348:$BQ$348=I$356))/SUMIFS($F$347:$BQ$347, $F$348:$BQ$348, I$356)</f>
        <v>1.1482391386407812E-2</v>
      </c>
      <c r="J395" s="30" cm="1">
        <f t="array" ref="J395">SUMPRODUCT($F315:$BQ315,$F$347:$BQ$347*($F$348:$BQ$348=J$356))/SUMIFS($F$347:$BQ$347, $F$348:$BQ$348, J$356)</f>
        <v>1.3199309929716478E-2</v>
      </c>
      <c r="K395" s="30" cm="1">
        <f t="array" ref="K395">SUMPRODUCT($F315:$BQ315,$F$347:$BQ$347*($F$348:$BQ$348=K$356))/SUMIFS($F$347:$BQ$347, $F$348:$BQ$348, K$356)</f>
        <v>1.2656792188214187E-2</v>
      </c>
      <c r="L395" s="30" cm="1">
        <f t="array" ref="L395">SUMPRODUCT($F315:$BQ315,$F$347:$BQ$347*($F$348:$BQ$348=L$356))/SUMIFS($F$347:$BQ$347, $F$348:$BQ$348, L$356)</f>
        <v>1.293152697789357E-2</v>
      </c>
      <c r="M395" s="30" cm="1">
        <f t="array" ref="M395">SUMPRODUCT($F315:$BQ315,$F$347:$BQ$347*($F$348:$BQ$348=M$356))/SUMIFS($F$347:$BQ$347, $F$348:$BQ$348, M$356)</f>
        <v>1.1750767225574775E-2</v>
      </c>
      <c r="N395" s="30" cm="1">
        <f t="array" ref="N395">SUMPRODUCT($F315:$BQ315,$F$347:$BQ$347*($F$348:$BQ$348=N$356))/SUMIFS($F$347:$BQ$347, $F$348:$BQ$348, N$356)</f>
        <v>1.3387539762595971E-2</v>
      </c>
      <c r="O395" s="30" cm="1">
        <f t="array" ref="O395">SUMPRODUCT($F315:$BQ315,$F$347:$BQ$347*($F$348:$BQ$348=O$356))/SUMIFS($F$347:$BQ$347, $F$348:$BQ$348, O$356)</f>
        <v>1.4530765973603445E-2</v>
      </c>
      <c r="P395" s="30" cm="1">
        <f t="array" ref="P395">SUMPRODUCT($F315:$BQ315,$F$347:$BQ$347*($F$348:$BQ$348=P$356))/SUMIFS($F$347:$BQ$347, $F$348:$BQ$348, P$356)</f>
        <v>1.4599534284763231E-2</v>
      </c>
      <c r="Q395" s="30" cm="1">
        <f t="array" ref="Q395">SUMPRODUCT($F315:$BQ315,$F$347:$BQ$347*($F$348:$BQ$348=Q$356))/SUMIFS($F$347:$BQ$347, $F$348:$BQ$348, Q$356)</f>
        <v>1.1934896661029782E-2</v>
      </c>
      <c r="R395" s="30" cm="1">
        <f t="array" ref="R395">SUMPRODUCT($F315:$BQ315,$F$347:$BQ$347*($F$348:$BQ$348=R$356))/SUMIFS($F$347:$BQ$347, $F$348:$BQ$348, R$356)</f>
        <v>1.0780304407751967E-2</v>
      </c>
      <c r="S395" s="30" cm="1">
        <f t="array" ref="S395">SUMPRODUCT($F315:$BQ315,$F$347:$BQ$347*($F$348:$BQ$348=S$356))/SUMIFS($F$347:$BQ$347, $F$348:$BQ$348, S$356)</f>
        <v>1.1741253822140876E-2</v>
      </c>
      <c r="T395" s="30" cm="1">
        <f t="array" ref="T395">SUMPRODUCT($F315:$BQ315,$F$347:$BQ$347*($F$348:$BQ$348=T$356))/SUMIFS($F$347:$BQ$347, $F$348:$BQ$348, T$356)</f>
        <v>1.21118421947677E-2</v>
      </c>
      <c r="U395" s="30" cm="1">
        <f t="array" ref="U395">SUMPRODUCT($F315:$BQ315,$F$347:$BQ$347*($F$348:$BQ$348=U$356))/SUMIFS($F$347:$BQ$347, $F$348:$BQ$348, U$356)</f>
        <v>1.0846311994949906E-2</v>
      </c>
      <c r="V395" s="30" cm="1">
        <f t="array" ref="V395">SUMPRODUCT($F315:$BQ315,$F$347:$BQ$347*($F$348:$BQ$348=V$356))/SUMIFS($F$347:$BQ$347, $F$348:$BQ$348, V$356)</f>
        <v>1.2029036707691671E-2</v>
      </c>
      <c r="W395" s="30" cm="1">
        <f t="array" ref="W395">SUMPRODUCT($F315:$BQ315,$F$347:$BQ$347*($F$348:$BQ$348=W$356))/SUMIFS($F$347:$BQ$347, $F$348:$BQ$348, W$356)</f>
        <v>1.1121725069581052E-2</v>
      </c>
      <c r="X395" s="30" cm="1">
        <f t="array" ref="X395">SUMPRODUCT($F315:$BQ315,$F$347:$BQ$347*($F$348:$BQ$348=X$356))/SUMIFS($F$347:$BQ$347, $F$348:$BQ$348, X$356)</f>
        <v>1.4236368634840122E-2</v>
      </c>
      <c r="Y395" s="30" cm="1">
        <f t="array" ref="Y395">SUMPRODUCT($F315:$BQ315,$F$347:$BQ$347*($F$348:$BQ$348=Y$356))/SUMIFS($F$347:$BQ$347, $F$348:$BQ$348, Y$356)</f>
        <v>1.3449305245729772E-2</v>
      </c>
      <c r="Z395" s="30" cm="1">
        <f t="array" ref="Z395">SUMPRODUCT($F315:$BQ315,$F$347:$BQ$347*($F$348:$BQ$348=Z$356))/SUMIFS($F$347:$BQ$347, $F$348:$BQ$348, Z$356)</f>
        <v>9.7928057043347623E-3</v>
      </c>
      <c r="AA395" s="30" cm="1">
        <f t="array" ref="AA395">SUMPRODUCT($F315:$BQ315,$F$347:$BQ$347*($F$348:$BQ$348=AA$356))/SUMIFS($F$347:$BQ$347, $F$348:$BQ$348, AA$356)</f>
        <v>1.4266369129566091E-2</v>
      </c>
      <c r="AB395" s="30" cm="1">
        <f t="array" ref="AB395">SUMPRODUCT($F315:$BQ315,$F$347:$BQ$347*($F$348:$BQ$348=AB$356))/SUMIFS($F$347:$BQ$347, $F$348:$BQ$348, AB$356)</f>
        <v>1.2529600980877501E-2</v>
      </c>
      <c r="AC395" s="30" cm="1">
        <f t="array" ref="AC395">SUMPRODUCT($F315:$BQ315,$F$347:$BQ$347*($F$348:$BQ$348=AC$356))/SUMIFS($F$347:$BQ$347, $F$348:$BQ$348, AC$356)</f>
        <v>1.4930727555855644E-2</v>
      </c>
      <c r="AD395" s="30" cm="1">
        <f t="array" ref="AD395">SUMPRODUCT($F315:$BQ315,$F$347:$BQ$347*($F$348:$BQ$348=AD$356))/SUMIFS($F$347:$BQ$347, $F$348:$BQ$348, AD$356)</f>
        <v>2.7184010749764745E-2</v>
      </c>
      <c r="AE395" s="30" cm="1">
        <f t="array" ref="AE395">SUMPRODUCT($F315:$BQ315,$F$347:$BQ$347*($F$348:$BQ$348=AE$356))/SUMIFS($F$347:$BQ$347, $F$348:$BQ$348, AE$356)</f>
        <v>1.218621594926099</v>
      </c>
      <c r="AF395" s="30" cm="1">
        <f t="array" ref="AF395">SUMPRODUCT($F315:$BQ315,$F$347:$BQ$347*($F$348:$BQ$348=AF$356))/SUMIFS($F$347:$BQ$347, $F$348:$BQ$348, AF$356)</f>
        <v>2.0254073286608956E-2</v>
      </c>
      <c r="AG395" s="30" cm="1">
        <f t="array" ref="AG395">SUMPRODUCT($F315:$BQ315,$F$347:$BQ$347*($F$348:$BQ$348=AG$356))/SUMIFS($F$347:$BQ$347, $F$348:$BQ$348, AG$356)</f>
        <v>2.3155105575884724E-2</v>
      </c>
      <c r="AH395" s="30" cm="1">
        <f t="array" ref="AH395">SUMPRODUCT($F315:$BQ315,$F$347:$BQ$347*($F$348:$BQ$348=AH$356))/SUMIFS($F$347:$BQ$347, $F$348:$BQ$348, AH$356)</f>
        <v>5.0119665704428801E-3</v>
      </c>
      <c r="AI395" s="30" cm="1">
        <f t="array" ref="AI395">SUMPRODUCT($F315:$BQ315,$F$347:$BQ$347*($F$348:$BQ$348=AI$356))/SUMIFS($F$347:$BQ$347, $F$348:$BQ$348, AI$356)</f>
        <v>1.66639915988968E-2</v>
      </c>
      <c r="AJ395" s="30" cm="1">
        <f t="array" ref="AJ395">SUMPRODUCT($F315:$BQ315,$F$347:$BQ$347*($F$348:$BQ$348=AJ$356))/SUMIFS($F$347:$BQ$347, $F$348:$BQ$348, AJ$356)</f>
        <v>1.2168239229592832E-2</v>
      </c>
      <c r="AK395" s="30" cm="1">
        <f t="array" ref="AK395">SUMPRODUCT($F315:$BQ315,$F$347:$BQ$347*($F$348:$BQ$348=AK$356))/SUMIFS($F$347:$BQ$347, $F$348:$BQ$348, AK$356)</f>
        <v>5.6286091001414816E-3</v>
      </c>
      <c r="AL395" s="30" cm="1">
        <f t="array" ref="AL395">SUMPRODUCT($F315:$BQ315,$F$347:$BQ$347*($F$348:$BQ$348=AL$356))/SUMIFS($F$347:$BQ$347, $F$348:$BQ$348, AL$356)</f>
        <v>7.6104127867611454E-3</v>
      </c>
      <c r="AM395" s="30" cm="1">
        <f t="array" ref="AM395">SUMPRODUCT($F315:$BQ315,$F$347:$BQ$347*($F$348:$BQ$348=AM$356))/SUMIFS($F$347:$BQ$347, $F$348:$BQ$348, AM$356)</f>
        <v>1.4323207903412905E-2</v>
      </c>
      <c r="AN395" s="30" cm="1">
        <f t="array" ref="AN395">SUMPRODUCT($F315:$BQ315,$F$347:$BQ$347*($F$348:$BQ$348=AN$356))/SUMIFS($F$347:$BQ$347, $F$348:$BQ$348, AN$356)</f>
        <v>2.3955656918290015E-7</v>
      </c>
      <c r="AO395" s="30"/>
      <c r="AP395" s="30"/>
      <c r="AQ395" s="30"/>
    </row>
    <row r="396" spans="1:43" x14ac:dyDescent="0.35">
      <c r="A396" t="str">
        <v>ISIC 62-63</v>
      </c>
      <c r="C396">
        <v>516253.62</v>
      </c>
      <c r="D396" t="str">
        <v>ISIC 62T63</v>
      </c>
      <c r="E396" s="30" cm="1">
        <f t="array" ref="E396">SUMPRODUCT($F316:$BQ316,$F$347:$BQ$347*($F$348:$BQ$348=E$356))/SUMIFS($F$347:$BQ$347, $F$348:$BQ$348, E$356)</f>
        <v>1.3950614785995881E-2</v>
      </c>
      <c r="F396" s="30" cm="1">
        <f t="array" ref="F396">SUMPRODUCT($F316:$BQ316,$F$347:$BQ$347*($F$348:$BQ$348=F$356))/SUMIFS($F$347:$BQ$347, $F$348:$BQ$348, F$356)</f>
        <v>2.0073429747442816E-2</v>
      </c>
      <c r="G396" s="30" cm="1">
        <f t="array" ref="G396">SUMPRODUCT($F316:$BQ316,$F$347:$BQ$347*($F$348:$BQ$348=G$356))/SUMIFS($F$347:$BQ$347, $F$348:$BQ$348, G$356)</f>
        <v>2.1448861344788604E-2</v>
      </c>
      <c r="H396" s="30" cm="1">
        <f t="array" ref="H396">SUMPRODUCT($F316:$BQ316,$F$347:$BQ$347*($F$348:$BQ$348=H$356))/SUMIFS($F$347:$BQ$347, $F$348:$BQ$348, H$356)</f>
        <v>2.2597296581726878E-2</v>
      </c>
      <c r="I396" s="30" cm="1">
        <f t="array" ref="I396">SUMPRODUCT($F316:$BQ316,$F$347:$BQ$347*($F$348:$BQ$348=I$356))/SUMIFS($F$347:$BQ$347, $F$348:$BQ$348, I$356)</f>
        <v>2.0149050129548787E-2</v>
      </c>
      <c r="J396" s="30" cm="1">
        <f t="array" ref="J396">SUMPRODUCT($F316:$BQ316,$F$347:$BQ$347*($F$348:$BQ$348=J$356))/SUMIFS($F$347:$BQ$347, $F$348:$BQ$348, J$356)</f>
        <v>2.8759571962282543E-2</v>
      </c>
      <c r="K396" s="30" cm="1">
        <f t="array" ref="K396">SUMPRODUCT($F316:$BQ316,$F$347:$BQ$347*($F$348:$BQ$348=K$356))/SUMIFS($F$347:$BQ$347, $F$348:$BQ$348, K$356)</f>
        <v>2.6939860047771536E-2</v>
      </c>
      <c r="L396" s="30" cm="1">
        <f t="array" ref="L396">SUMPRODUCT($F316:$BQ316,$F$347:$BQ$347*($F$348:$BQ$348=L$356))/SUMIFS($F$347:$BQ$347, $F$348:$BQ$348, L$356)</f>
        <v>2.9342057275574082E-2</v>
      </c>
      <c r="M396" s="30" cm="1">
        <f t="array" ref="M396">SUMPRODUCT($F316:$BQ316,$F$347:$BQ$347*($F$348:$BQ$348=M$356))/SUMIFS($F$347:$BQ$347, $F$348:$BQ$348, M$356)</f>
        <v>2.5223462797851922E-2</v>
      </c>
      <c r="N396" s="30" cm="1">
        <f t="array" ref="N396">SUMPRODUCT($F316:$BQ316,$F$347:$BQ$347*($F$348:$BQ$348=N$356))/SUMIFS($F$347:$BQ$347, $F$348:$BQ$348, N$356)</f>
        <v>2.4324790996026104E-2</v>
      </c>
      <c r="O396" s="30" cm="1">
        <f t="array" ref="O396">SUMPRODUCT($F316:$BQ316,$F$347:$BQ$347*($F$348:$BQ$348=O$356))/SUMIFS($F$347:$BQ$347, $F$348:$BQ$348, O$356)</f>
        <v>2.3523071972603952E-2</v>
      </c>
      <c r="P396" s="30" cm="1">
        <f t="array" ref="P396">SUMPRODUCT($F316:$BQ316,$F$347:$BQ$347*($F$348:$BQ$348=P$356))/SUMIFS($F$347:$BQ$347, $F$348:$BQ$348, P$356)</f>
        <v>2.9413012268807423E-2</v>
      </c>
      <c r="Q396" s="30" cm="1">
        <f t="array" ref="Q396">SUMPRODUCT($F316:$BQ316,$F$347:$BQ$347*($F$348:$BQ$348=Q$356))/SUMIFS($F$347:$BQ$347, $F$348:$BQ$348, Q$356)</f>
        <v>2.4691269669986922E-2</v>
      </c>
      <c r="R396" s="30" cm="1">
        <f t="array" ref="R396">SUMPRODUCT($F316:$BQ316,$F$347:$BQ$347*($F$348:$BQ$348=R$356))/SUMIFS($F$347:$BQ$347, $F$348:$BQ$348, R$356)</f>
        <v>3.0165937498775358E-2</v>
      </c>
      <c r="S396" s="30" cm="1">
        <f t="array" ref="S396">SUMPRODUCT($F316:$BQ316,$F$347:$BQ$347*($F$348:$BQ$348=S$356))/SUMIFS($F$347:$BQ$347, $F$348:$BQ$348, S$356)</f>
        <v>2.9128525559988478E-2</v>
      </c>
      <c r="T396" s="30" cm="1">
        <f t="array" ref="T396">SUMPRODUCT($F316:$BQ316,$F$347:$BQ$347*($F$348:$BQ$348=T$356))/SUMIFS($F$347:$BQ$347, $F$348:$BQ$348, T$356)</f>
        <v>2.8897672965991713E-2</v>
      </c>
      <c r="U396" s="30" cm="1">
        <f t="array" ref="U396">SUMPRODUCT($F316:$BQ316,$F$347:$BQ$347*($F$348:$BQ$348=U$356))/SUMIFS($F$347:$BQ$347, $F$348:$BQ$348, U$356)</f>
        <v>2.6717442077321643E-2</v>
      </c>
      <c r="V396" s="30" cm="1">
        <f t="array" ref="V396">SUMPRODUCT($F316:$BQ316,$F$347:$BQ$347*($F$348:$BQ$348=V$356))/SUMIFS($F$347:$BQ$347, $F$348:$BQ$348, V$356)</f>
        <v>3.0685783459573065E-2</v>
      </c>
      <c r="W396" s="30" cm="1">
        <f t="array" ref="W396">SUMPRODUCT($F316:$BQ316,$F$347:$BQ$347*($F$348:$BQ$348=W$356))/SUMIFS($F$347:$BQ$347, $F$348:$BQ$348, W$356)</f>
        <v>2.3999925985173854E-2</v>
      </c>
      <c r="X396" s="30" cm="1">
        <f t="array" ref="X396">SUMPRODUCT($F316:$BQ316,$F$347:$BQ$347*($F$348:$BQ$348=X$356))/SUMIFS($F$347:$BQ$347, $F$348:$BQ$348, X$356)</f>
        <v>2.7109721356704287E-2</v>
      </c>
      <c r="Y396" s="30" cm="1">
        <f t="array" ref="Y396">SUMPRODUCT($F316:$BQ316,$F$347:$BQ$347*($F$348:$BQ$348=Y$356))/SUMIFS($F$347:$BQ$347, $F$348:$BQ$348, Y$356)</f>
        <v>3.2299879858029408E-2</v>
      </c>
      <c r="Z396" s="30" cm="1">
        <f t="array" ref="Z396">SUMPRODUCT($F316:$BQ316,$F$347:$BQ$347*($F$348:$BQ$348=Z$356))/SUMIFS($F$347:$BQ$347, $F$348:$BQ$348, Z$356)</f>
        <v>1.9615412682011654E-2</v>
      </c>
      <c r="AA396" s="30" cm="1">
        <f t="array" ref="AA396">SUMPRODUCT($F316:$BQ316,$F$347:$BQ$347*($F$348:$BQ$348=AA$356))/SUMIFS($F$347:$BQ$347, $F$348:$BQ$348, AA$356)</f>
        <v>2.5459541628810183E-2</v>
      </c>
      <c r="AB396" s="30" cm="1">
        <f t="array" ref="AB396">SUMPRODUCT($F316:$BQ316,$F$347:$BQ$347*($F$348:$BQ$348=AB$356))/SUMIFS($F$347:$BQ$347, $F$348:$BQ$348, AB$356)</f>
        <v>2.7581372544804878E-2</v>
      </c>
      <c r="AC396" s="30" cm="1">
        <f t="array" ref="AC396">SUMPRODUCT($F316:$BQ316,$F$347:$BQ$347*($F$348:$BQ$348=AC$356))/SUMIFS($F$347:$BQ$347, $F$348:$BQ$348, AC$356)</f>
        <v>1.6273164298765911E-2</v>
      </c>
      <c r="AD396" s="30" cm="1">
        <f t="array" ref="AD396">SUMPRODUCT($F316:$BQ316,$F$347:$BQ$347*($F$348:$BQ$348=AD$356))/SUMIFS($F$347:$BQ$347, $F$348:$BQ$348, AD$356)</f>
        <v>6.235853395082562E-2</v>
      </c>
      <c r="AE396" s="30" cm="1">
        <f t="array" ref="AE396">SUMPRODUCT($F316:$BQ316,$F$347:$BQ$347*($F$348:$BQ$348=AE$356))/SUMIFS($F$347:$BQ$347, $F$348:$BQ$348, AE$356)</f>
        <v>6.0957402801449616E-2</v>
      </c>
      <c r="AF396" s="30" cm="1">
        <f t="array" ref="AF396">SUMPRODUCT($F316:$BQ316,$F$347:$BQ$347*($F$348:$BQ$348=AF$356))/SUMIFS($F$347:$BQ$347, $F$348:$BQ$348, AF$356)</f>
        <v>1.2619137691553501</v>
      </c>
      <c r="AG396" s="30" cm="1">
        <f t="array" ref="AG396">SUMPRODUCT($F316:$BQ316,$F$347:$BQ$347*($F$348:$BQ$348=AG$356))/SUMIFS($F$347:$BQ$347, $F$348:$BQ$348, AG$356)</f>
        <v>5.6923656324721968E-2</v>
      </c>
      <c r="AH396" s="30" cm="1">
        <f t="array" ref="AH396">SUMPRODUCT($F316:$BQ316,$F$347:$BQ$347*($F$348:$BQ$348=AH$356))/SUMIFS($F$347:$BQ$347, $F$348:$BQ$348, AH$356)</f>
        <v>1.0056887486691478E-2</v>
      </c>
      <c r="AI396" s="30" cm="1">
        <f t="array" ref="AI396">SUMPRODUCT($F316:$BQ316,$F$347:$BQ$347*($F$348:$BQ$348=AI$356))/SUMIFS($F$347:$BQ$347, $F$348:$BQ$348, AI$356)</f>
        <v>3.498144019412705E-2</v>
      </c>
      <c r="AJ396" s="30" cm="1">
        <f t="array" ref="AJ396">SUMPRODUCT($F316:$BQ316,$F$347:$BQ$347*($F$348:$BQ$348=AJ$356))/SUMIFS($F$347:$BQ$347, $F$348:$BQ$348, AJ$356)</f>
        <v>2.2515208262047032E-2</v>
      </c>
      <c r="AK396" s="30" cm="1">
        <f t="array" ref="AK396">SUMPRODUCT($F316:$BQ316,$F$347:$BQ$347*($F$348:$BQ$348=AK$356))/SUMIFS($F$347:$BQ$347, $F$348:$BQ$348, AK$356)</f>
        <v>1.3379123941097831E-2</v>
      </c>
      <c r="AL396" s="30" cm="1">
        <f t="array" ref="AL396">SUMPRODUCT($F316:$BQ316,$F$347:$BQ$347*($F$348:$BQ$348=AL$356))/SUMIFS($F$347:$BQ$347, $F$348:$BQ$348, AL$356)</f>
        <v>1.4757902869045613E-2</v>
      </c>
      <c r="AM396" s="30" cm="1">
        <f t="array" ref="AM396">SUMPRODUCT($F316:$BQ316,$F$347:$BQ$347*($F$348:$BQ$348=AM$356))/SUMIFS($F$347:$BQ$347, $F$348:$BQ$348, AM$356)</f>
        <v>2.3254367890352654E-2</v>
      </c>
      <c r="AN396" s="30" cm="1">
        <f t="array" ref="AN396">SUMPRODUCT($F316:$BQ316,$F$347:$BQ$347*($F$348:$BQ$348=AN$356))/SUMIFS($F$347:$BQ$347, $F$348:$BQ$348, AN$356)</f>
        <v>5.7439610312599902E-7</v>
      </c>
      <c r="AO396" s="30"/>
      <c r="AP396" s="30"/>
      <c r="AQ396" s="30"/>
    </row>
    <row r="397" spans="1:43" x14ac:dyDescent="0.35">
      <c r="A397" t="str">
        <v>ISIC 64</v>
      </c>
      <c r="C397">
        <v>708023.53</v>
      </c>
      <c r="D397" t="str">
        <v>ISIC 64T66</v>
      </c>
      <c r="E397" s="30" cm="1">
        <f t="array" ref="E397">SUMPRODUCT($F317:$BQ317,$F$347:$BQ$347*($F$348:$BQ$348=E$356))/SUMIFS($F$347:$BQ$347, $F$348:$BQ$348, E$356)</f>
        <v>4.0791059357279662E-2</v>
      </c>
      <c r="F397" s="30" cm="1">
        <f t="array" ref="F397">SUMPRODUCT($F317:$BQ317,$F$347:$BQ$347*($F$348:$BQ$348=F$356))/SUMIFS($F$347:$BQ$347, $F$348:$BQ$348, F$356)</f>
        <v>3.2698994691621068E-2</v>
      </c>
      <c r="G397" s="30" cm="1">
        <f t="array" ref="G397">SUMPRODUCT($F317:$BQ317,$F$347:$BQ$347*($F$348:$BQ$348=G$356))/SUMIFS($F$347:$BQ$347, $F$348:$BQ$348, G$356)</f>
        <v>4.4864048567443707E-2</v>
      </c>
      <c r="H397" s="30" cm="1">
        <f t="array" ref="H397">SUMPRODUCT($F317:$BQ317,$F$347:$BQ$347*($F$348:$BQ$348=H$356))/SUMIFS($F$347:$BQ$347, $F$348:$BQ$348, H$356)</f>
        <v>4.3551357659200603E-2</v>
      </c>
      <c r="I397" s="30" cm="1">
        <f t="array" ref="I397">SUMPRODUCT($F317:$BQ317,$F$347:$BQ$347*($F$348:$BQ$348=I$356))/SUMIFS($F$347:$BQ$347, $F$348:$BQ$348, I$356)</f>
        <v>3.9872145036466744E-2</v>
      </c>
      <c r="J397" s="30" cm="1">
        <f t="array" ref="J397">SUMPRODUCT($F317:$BQ317,$F$347:$BQ$347*($F$348:$BQ$348=J$356))/SUMIFS($F$347:$BQ$347, $F$348:$BQ$348, J$356)</f>
        <v>4.0704826717296749E-2</v>
      </c>
      <c r="K397" s="30" cm="1">
        <f t="array" ref="K397">SUMPRODUCT($F317:$BQ317,$F$347:$BQ$347*($F$348:$BQ$348=K$356))/SUMIFS($F$347:$BQ$347, $F$348:$BQ$348, K$356)</f>
        <v>4.6085898836312832E-2</v>
      </c>
      <c r="L397" s="30" cm="1">
        <f t="array" ref="L397">SUMPRODUCT($F317:$BQ317,$F$347:$BQ$347*($F$348:$BQ$348=L$356))/SUMIFS($F$347:$BQ$347, $F$348:$BQ$348, L$356)</f>
        <v>4.0611782692335119E-2</v>
      </c>
      <c r="M397" s="30" cm="1">
        <f t="array" ref="M397">SUMPRODUCT($F317:$BQ317,$F$347:$BQ$347*($F$348:$BQ$348=M$356))/SUMIFS($F$347:$BQ$347, $F$348:$BQ$348, M$356)</f>
        <v>3.1183630150459701E-2</v>
      </c>
      <c r="N397" s="30" cm="1">
        <f t="array" ref="N397">SUMPRODUCT($F317:$BQ317,$F$347:$BQ$347*($F$348:$BQ$348=N$356))/SUMIFS($F$347:$BQ$347, $F$348:$BQ$348, N$356)</f>
        <v>3.9075408211796614E-2</v>
      </c>
      <c r="O397" s="30" cm="1">
        <f t="array" ref="O397">SUMPRODUCT($F317:$BQ317,$F$347:$BQ$347*($F$348:$BQ$348=O$356))/SUMIFS($F$347:$BQ$347, $F$348:$BQ$348, O$356)</f>
        <v>3.8563072756320919E-2</v>
      </c>
      <c r="P397" s="30" cm="1">
        <f t="array" ref="P397">SUMPRODUCT($F317:$BQ317,$F$347:$BQ$347*($F$348:$BQ$348=P$356))/SUMIFS($F$347:$BQ$347, $F$348:$BQ$348, P$356)</f>
        <v>4.4369750842444253E-2</v>
      </c>
      <c r="Q397" s="30" cm="1">
        <f t="array" ref="Q397">SUMPRODUCT($F317:$BQ317,$F$347:$BQ$347*($F$348:$BQ$348=Q$356))/SUMIFS($F$347:$BQ$347, $F$348:$BQ$348, Q$356)</f>
        <v>3.7103418173190482E-2</v>
      </c>
      <c r="R397" s="30" cm="1">
        <f t="array" ref="R397">SUMPRODUCT($F317:$BQ317,$F$347:$BQ$347*($F$348:$BQ$348=R$356))/SUMIFS($F$347:$BQ$347, $F$348:$BQ$348, R$356)</f>
        <v>3.3650411173227479E-2</v>
      </c>
      <c r="S397" s="30" cm="1">
        <f t="array" ref="S397">SUMPRODUCT($F317:$BQ317,$F$347:$BQ$347*($F$348:$BQ$348=S$356))/SUMIFS($F$347:$BQ$347, $F$348:$BQ$348, S$356)</f>
        <v>3.6618248267441915E-2</v>
      </c>
      <c r="T397" s="30" cm="1">
        <f t="array" ref="T397">SUMPRODUCT($F317:$BQ317,$F$347:$BQ$347*($F$348:$BQ$348=T$356))/SUMIFS($F$347:$BQ$347, $F$348:$BQ$348, T$356)</f>
        <v>3.7410662175286949E-2</v>
      </c>
      <c r="U397" s="30" cm="1">
        <f t="array" ref="U397">SUMPRODUCT($F317:$BQ317,$F$347:$BQ$347*($F$348:$BQ$348=U$356))/SUMIFS($F$347:$BQ$347, $F$348:$BQ$348, U$356)</f>
        <v>3.7266917389416863E-2</v>
      </c>
      <c r="V397" s="30" cm="1">
        <f t="array" ref="V397">SUMPRODUCT($F317:$BQ317,$F$347:$BQ$347*($F$348:$BQ$348=V$356))/SUMIFS($F$347:$BQ$347, $F$348:$BQ$348, V$356)</f>
        <v>3.7747176531973417E-2</v>
      </c>
      <c r="W397" s="30" cm="1">
        <f t="array" ref="W397">SUMPRODUCT($F317:$BQ317,$F$347:$BQ$347*($F$348:$BQ$348=W$356))/SUMIFS($F$347:$BQ$347, $F$348:$BQ$348, W$356)</f>
        <v>3.5204063193914982E-2</v>
      </c>
      <c r="X397" s="30" cm="1">
        <f t="array" ref="X397">SUMPRODUCT($F317:$BQ317,$F$347:$BQ$347*($F$348:$BQ$348=X$356))/SUMIFS($F$347:$BQ$347, $F$348:$BQ$348, X$356)</f>
        <v>4.1417358335025717E-2</v>
      </c>
      <c r="Y397" s="30" cm="1">
        <f t="array" ref="Y397">SUMPRODUCT($F317:$BQ317,$F$347:$BQ$347*($F$348:$BQ$348=Y$356))/SUMIFS($F$347:$BQ$347, $F$348:$BQ$348, Y$356)</f>
        <v>3.7385575691655785E-2</v>
      </c>
      <c r="Z397" s="30" cm="1">
        <f t="array" ref="Z397">SUMPRODUCT($F317:$BQ317,$F$347:$BQ$347*($F$348:$BQ$348=Z$356))/SUMIFS($F$347:$BQ$347, $F$348:$BQ$348, Z$356)</f>
        <v>4.2924849207724172E-2</v>
      </c>
      <c r="AA397" s="30" cm="1">
        <f t="array" ref="AA397">SUMPRODUCT($F317:$BQ317,$F$347:$BQ$347*($F$348:$BQ$348=AA$356))/SUMIFS($F$347:$BQ$347, $F$348:$BQ$348, AA$356)</f>
        <v>4.4516261638835444E-2</v>
      </c>
      <c r="AB397" s="30" cm="1">
        <f t="array" ref="AB397">SUMPRODUCT($F317:$BQ317,$F$347:$BQ$347*($F$348:$BQ$348=AB$356))/SUMIFS($F$347:$BQ$347, $F$348:$BQ$348, AB$356)</f>
        <v>4.0052590693100139E-2</v>
      </c>
      <c r="AC397" s="30" cm="1">
        <f t="array" ref="AC397">SUMPRODUCT($F317:$BQ317,$F$347:$BQ$347*($F$348:$BQ$348=AC$356))/SUMIFS($F$347:$BQ$347, $F$348:$BQ$348, AC$356)</f>
        <v>3.9299735060051057E-2</v>
      </c>
      <c r="AD397" s="30" cm="1">
        <f t="array" ref="AD397">SUMPRODUCT($F317:$BQ317,$F$347:$BQ$347*($F$348:$BQ$348=AD$356))/SUMIFS($F$347:$BQ$347, $F$348:$BQ$348, AD$356)</f>
        <v>3.3212963891569421E-2</v>
      </c>
      <c r="AE397" s="30" cm="1">
        <f t="array" ref="AE397">SUMPRODUCT($F317:$BQ317,$F$347:$BQ$347*($F$348:$BQ$348=AE$356))/SUMIFS($F$347:$BQ$347, $F$348:$BQ$348, AE$356)</f>
        <v>3.6474679924380402E-2</v>
      </c>
      <c r="AF397" s="30" cm="1">
        <f t="array" ref="AF397">SUMPRODUCT($F317:$BQ317,$F$347:$BQ$347*($F$348:$BQ$348=AF$356))/SUMIFS($F$347:$BQ$347, $F$348:$BQ$348, AF$356)</f>
        <v>3.0448431306629969E-2</v>
      </c>
      <c r="AG397" s="30" cm="1">
        <f t="array" ref="AG397">SUMPRODUCT($F317:$BQ317,$F$347:$BQ$347*($F$348:$BQ$348=AG$356))/SUMIFS($F$347:$BQ$347, $F$348:$BQ$348, AG$356)</f>
        <v>0.77258774332140401</v>
      </c>
      <c r="AH397" s="30" cm="1">
        <f t="array" ref="AH397">SUMPRODUCT($F317:$BQ317,$F$347:$BQ$347*($F$348:$BQ$348=AH$356))/SUMIFS($F$347:$BQ$347, $F$348:$BQ$348, AH$356)</f>
        <v>9.0344725707129925E-2</v>
      </c>
      <c r="AI397" s="30" cm="1">
        <f t="array" ref="AI397">SUMPRODUCT($F317:$BQ317,$F$347:$BQ$347*($F$348:$BQ$348=AI$356))/SUMIFS($F$347:$BQ$347, $F$348:$BQ$348, AI$356)</f>
        <v>3.8311070302453058E-2</v>
      </c>
      <c r="AJ397" s="30" cm="1">
        <f t="array" ref="AJ397">SUMPRODUCT($F317:$BQ317,$F$347:$BQ$347*($F$348:$BQ$348=AJ$356))/SUMIFS($F$347:$BQ$347, $F$348:$BQ$348, AJ$356)</f>
        <v>3.3931075330872168E-2</v>
      </c>
      <c r="AK397" s="30" cm="1">
        <f t="array" ref="AK397">SUMPRODUCT($F317:$BQ317,$F$347:$BQ$347*($F$348:$BQ$348=AK$356))/SUMIFS($F$347:$BQ$347, $F$348:$BQ$348, AK$356)</f>
        <v>1.2916125921429352E-2</v>
      </c>
      <c r="AL397" s="30" cm="1">
        <f t="array" ref="AL397">SUMPRODUCT($F317:$BQ317,$F$347:$BQ$347*($F$348:$BQ$348=AL$356))/SUMIFS($F$347:$BQ$347, $F$348:$BQ$348, AL$356)</f>
        <v>2.171877595428745E-2</v>
      </c>
      <c r="AM397" s="30" cm="1">
        <f t="array" ref="AM397">SUMPRODUCT($F317:$BQ317,$F$347:$BQ$347*($F$348:$BQ$348=AM$356))/SUMIFS($F$347:$BQ$347, $F$348:$BQ$348, AM$356)</f>
        <v>3.4706892648635107E-2</v>
      </c>
      <c r="AN397" s="30" cm="1">
        <f t="array" ref="AN397">SUMPRODUCT($F317:$BQ317,$F$347:$BQ$347*($F$348:$BQ$348=AN$356))/SUMIFS($F$347:$BQ$347, $F$348:$BQ$348, AN$356)</f>
        <v>7.5449627241003654E-7</v>
      </c>
      <c r="AO397" s="30"/>
      <c r="AP397" s="30"/>
      <c r="AQ397" s="30"/>
    </row>
    <row r="398" spans="1:43" x14ac:dyDescent="0.35">
      <c r="A398" t="str">
        <v>ISIC 65</v>
      </c>
      <c r="C398">
        <v>273803.77</v>
      </c>
      <c r="D398" t="str">
        <v>ISIC 64T66</v>
      </c>
      <c r="E398" s="30" cm="1">
        <f t="array" ref="E398">SUMPRODUCT($F318:$BQ318,$F$347:$BQ$347*($F$348:$BQ$348=E$356))/SUMIFS($F$347:$BQ$347, $F$348:$BQ$348, E$356)</f>
        <v>1.3101532523664245E-2</v>
      </c>
      <c r="F398" s="30" cm="1">
        <f t="array" ref="F398">SUMPRODUCT($F318:$BQ318,$F$347:$BQ$347*($F$348:$BQ$348=F$356))/SUMIFS($F$347:$BQ$347, $F$348:$BQ$348, F$356)</f>
        <v>7.2546466767785837E-3</v>
      </c>
      <c r="G398" s="30" cm="1">
        <f t="array" ref="G398">SUMPRODUCT($F318:$BQ318,$F$347:$BQ$347*($F$348:$BQ$348=G$356))/SUMIFS($F$347:$BQ$347, $F$348:$BQ$348, G$356)</f>
        <v>1.0649207404792846E-2</v>
      </c>
      <c r="H398" s="30" cm="1">
        <f t="array" ref="H398">SUMPRODUCT($F318:$BQ318,$F$347:$BQ$347*($F$348:$BQ$348=H$356))/SUMIFS($F$347:$BQ$347, $F$348:$BQ$348, H$356)</f>
        <v>7.3282654665528576E-3</v>
      </c>
      <c r="I398" s="30" cm="1">
        <f t="array" ref="I398">SUMPRODUCT($F318:$BQ318,$F$347:$BQ$347*($F$348:$BQ$348=I$356))/SUMIFS($F$347:$BQ$347, $F$348:$BQ$348, I$356)</f>
        <v>1.032615511753889E-2</v>
      </c>
      <c r="J398" s="30" cm="1">
        <f t="array" ref="J398">SUMPRODUCT($F318:$BQ318,$F$347:$BQ$347*($F$348:$BQ$348=J$356))/SUMIFS($F$347:$BQ$347, $F$348:$BQ$348, J$356)</f>
        <v>9.6261185468806566E-3</v>
      </c>
      <c r="K398" s="30" cm="1">
        <f t="array" ref="K398">SUMPRODUCT($F318:$BQ318,$F$347:$BQ$347*($F$348:$BQ$348=K$356))/SUMIFS($F$347:$BQ$347, $F$348:$BQ$348, K$356)</f>
        <v>8.8413862453778688E-3</v>
      </c>
      <c r="L398" s="30" cm="1">
        <f t="array" ref="L398">SUMPRODUCT($F318:$BQ318,$F$347:$BQ$347*($F$348:$BQ$348=L$356))/SUMIFS($F$347:$BQ$347, $F$348:$BQ$348, L$356)</f>
        <v>1.003607483731416E-2</v>
      </c>
      <c r="M398" s="30" cm="1">
        <f t="array" ref="M398">SUMPRODUCT($F318:$BQ318,$F$347:$BQ$347*($F$348:$BQ$348=M$356))/SUMIFS($F$347:$BQ$347, $F$348:$BQ$348, M$356)</f>
        <v>7.3918113102553491E-3</v>
      </c>
      <c r="N398" s="30" cm="1">
        <f t="array" ref="N398">SUMPRODUCT($F318:$BQ318,$F$347:$BQ$347*($F$348:$BQ$348=N$356))/SUMIFS($F$347:$BQ$347, $F$348:$BQ$348, N$356)</f>
        <v>8.9417294851784953E-3</v>
      </c>
      <c r="O398" s="30" cm="1">
        <f t="array" ref="O398">SUMPRODUCT($F318:$BQ318,$F$347:$BQ$347*($F$348:$BQ$348=O$356))/SUMIFS($F$347:$BQ$347, $F$348:$BQ$348, O$356)</f>
        <v>9.4362016529109024E-3</v>
      </c>
      <c r="P398" s="30" cm="1">
        <f t="array" ref="P398">SUMPRODUCT($F318:$BQ318,$F$347:$BQ$347*($F$348:$BQ$348=P$356))/SUMIFS($F$347:$BQ$347, $F$348:$BQ$348, P$356)</f>
        <v>9.0772913847000335E-3</v>
      </c>
      <c r="Q398" s="30" cm="1">
        <f t="array" ref="Q398">SUMPRODUCT($F318:$BQ318,$F$347:$BQ$347*($F$348:$BQ$348=Q$356))/SUMIFS($F$347:$BQ$347, $F$348:$BQ$348, Q$356)</f>
        <v>6.9174589965023507E-3</v>
      </c>
      <c r="R398" s="30" cm="1">
        <f t="array" ref="R398">SUMPRODUCT($F318:$BQ318,$F$347:$BQ$347*($F$348:$BQ$348=R$356))/SUMIFS($F$347:$BQ$347, $F$348:$BQ$348, R$356)</f>
        <v>6.125405960117152E-3</v>
      </c>
      <c r="S398" s="30" cm="1">
        <f t="array" ref="S398">SUMPRODUCT($F318:$BQ318,$F$347:$BQ$347*($F$348:$BQ$348=S$356))/SUMIFS($F$347:$BQ$347, $F$348:$BQ$348, S$356)</f>
        <v>6.9531129872986873E-3</v>
      </c>
      <c r="T398" s="30" cm="1">
        <f t="array" ref="T398">SUMPRODUCT($F318:$BQ318,$F$347:$BQ$347*($F$348:$BQ$348=T$356))/SUMIFS($F$347:$BQ$347, $F$348:$BQ$348, T$356)</f>
        <v>6.9886720506446122E-3</v>
      </c>
      <c r="U398" s="30" cm="1">
        <f t="array" ref="U398">SUMPRODUCT($F318:$BQ318,$F$347:$BQ$347*($F$348:$BQ$348=U$356))/SUMIFS($F$347:$BQ$347, $F$348:$BQ$348, U$356)</f>
        <v>6.9152862133818604E-3</v>
      </c>
      <c r="V398" s="30" cm="1">
        <f t="array" ref="V398">SUMPRODUCT($F318:$BQ318,$F$347:$BQ$347*($F$348:$BQ$348=V$356))/SUMIFS($F$347:$BQ$347, $F$348:$BQ$348, V$356)</f>
        <v>7.5653211485980365E-3</v>
      </c>
      <c r="W398" s="30" cm="1">
        <f t="array" ref="W398">SUMPRODUCT($F318:$BQ318,$F$347:$BQ$347*($F$348:$BQ$348=W$356))/SUMIFS($F$347:$BQ$347, $F$348:$BQ$348, W$356)</f>
        <v>7.3519306154693036E-3</v>
      </c>
      <c r="X398" s="30" cm="1">
        <f t="array" ref="X398">SUMPRODUCT($F318:$BQ318,$F$347:$BQ$347*($F$348:$BQ$348=X$356))/SUMIFS($F$347:$BQ$347, $F$348:$BQ$348, X$356)</f>
        <v>1.0021595790954517E-2</v>
      </c>
      <c r="Y398" s="30" cm="1">
        <f t="array" ref="Y398">SUMPRODUCT($F318:$BQ318,$F$347:$BQ$347*($F$348:$BQ$348=Y$356))/SUMIFS($F$347:$BQ$347, $F$348:$BQ$348, Y$356)</f>
        <v>1.0876277446766744E-2</v>
      </c>
      <c r="Z398" s="30" cm="1">
        <f t="array" ref="Z398">SUMPRODUCT($F318:$BQ318,$F$347:$BQ$347*($F$348:$BQ$348=Z$356))/SUMIFS($F$347:$BQ$347, $F$348:$BQ$348, Z$356)</f>
        <v>8.2768709417613967E-3</v>
      </c>
      <c r="AA398" s="30" cm="1">
        <f t="array" ref="AA398">SUMPRODUCT($F318:$BQ318,$F$347:$BQ$347*($F$348:$BQ$348=AA$356))/SUMIFS($F$347:$BQ$347, $F$348:$BQ$348, AA$356)</f>
        <v>7.9932912812963556E-3</v>
      </c>
      <c r="AB398" s="30" cm="1">
        <f t="array" ref="AB398">SUMPRODUCT($F318:$BQ318,$F$347:$BQ$347*($F$348:$BQ$348=AB$356))/SUMIFS($F$347:$BQ$347, $F$348:$BQ$348, AB$356)</f>
        <v>1.4189227860571189E-2</v>
      </c>
      <c r="AC398" s="30" cm="1">
        <f t="array" ref="AC398">SUMPRODUCT($F318:$BQ318,$F$347:$BQ$347*($F$348:$BQ$348=AC$356))/SUMIFS($F$347:$BQ$347, $F$348:$BQ$348, AC$356)</f>
        <v>6.7103325073831835E-3</v>
      </c>
      <c r="AD398" s="30" cm="1">
        <f t="array" ref="AD398">SUMPRODUCT($F318:$BQ318,$F$347:$BQ$347*($F$348:$BQ$348=AD$356))/SUMIFS($F$347:$BQ$347, $F$348:$BQ$348, AD$356)</f>
        <v>6.2731569301624039E-3</v>
      </c>
      <c r="AE398" s="30" cm="1">
        <f t="array" ref="AE398">SUMPRODUCT($F318:$BQ318,$F$347:$BQ$347*($F$348:$BQ$348=AE$356))/SUMIFS($F$347:$BQ$347, $F$348:$BQ$348, AE$356)</f>
        <v>8.2816719565739806E-3</v>
      </c>
      <c r="AF398" s="30" cm="1">
        <f t="array" ref="AF398">SUMPRODUCT($F318:$BQ318,$F$347:$BQ$347*($F$348:$BQ$348=AF$356))/SUMIFS($F$347:$BQ$347, $F$348:$BQ$348, AF$356)</f>
        <v>5.7079069217744064E-3</v>
      </c>
      <c r="AG398" s="30" cm="1">
        <f t="array" ref="AG398">SUMPRODUCT($F318:$BQ318,$F$347:$BQ$347*($F$348:$BQ$348=AG$356))/SUMIFS($F$347:$BQ$347, $F$348:$BQ$348, AG$356)</f>
        <v>0.27509254376752068</v>
      </c>
      <c r="AH398" s="30" cm="1">
        <f t="array" ref="AH398">SUMPRODUCT($F318:$BQ318,$F$347:$BQ$347*($F$348:$BQ$348=AH$356))/SUMIFS($F$347:$BQ$347, $F$348:$BQ$348, AH$356)</f>
        <v>6.0451882467157181E-3</v>
      </c>
      <c r="AI398" s="30" cm="1">
        <f t="array" ref="AI398">SUMPRODUCT($F318:$BQ318,$F$347:$BQ$347*($F$348:$BQ$348=AI$356))/SUMIFS($F$347:$BQ$347, $F$348:$BQ$348, AI$356)</f>
        <v>7.8772288028221976E-3</v>
      </c>
      <c r="AJ398" s="30" cm="1">
        <f t="array" ref="AJ398">SUMPRODUCT($F318:$BQ318,$F$347:$BQ$347*($F$348:$BQ$348=AJ$356))/SUMIFS($F$347:$BQ$347, $F$348:$BQ$348, AJ$356)</f>
        <v>6.280997509332374E-3</v>
      </c>
      <c r="AK398" s="30" cm="1">
        <f t="array" ref="AK398">SUMPRODUCT($F318:$BQ318,$F$347:$BQ$347*($F$348:$BQ$348=AK$356))/SUMIFS($F$347:$BQ$347, $F$348:$BQ$348, AK$356)</f>
        <v>4.4817449193398059E-3</v>
      </c>
      <c r="AL398" s="30" cm="1">
        <f t="array" ref="AL398">SUMPRODUCT($F318:$BQ318,$F$347:$BQ$347*($F$348:$BQ$348=AL$356))/SUMIFS($F$347:$BQ$347, $F$348:$BQ$348, AL$356)</f>
        <v>4.2160011007522083E-3</v>
      </c>
      <c r="AM398" s="30" cm="1">
        <f t="array" ref="AM398">SUMPRODUCT($F318:$BQ318,$F$347:$BQ$347*($F$348:$BQ$348=AM$356))/SUMIFS($F$347:$BQ$347, $F$348:$BQ$348, AM$356)</f>
        <v>5.4709044805146259E-3</v>
      </c>
      <c r="AN398" s="30" cm="1">
        <f t="array" ref="AN398">SUMPRODUCT($F318:$BQ318,$F$347:$BQ$347*($F$348:$BQ$348=AN$356))/SUMIFS($F$347:$BQ$347, $F$348:$BQ$348, AN$356)</f>
        <v>1.5190011741957132E-7</v>
      </c>
      <c r="AO398" s="30"/>
      <c r="AP398" s="30"/>
      <c r="AQ398" s="30"/>
    </row>
    <row r="399" spans="1:43" x14ac:dyDescent="0.35">
      <c r="A399" t="str">
        <v>ISIC 66</v>
      </c>
      <c r="C399">
        <v>186397.88</v>
      </c>
      <c r="D399" t="str">
        <v>ISIC 64T66</v>
      </c>
      <c r="E399" s="30" cm="1">
        <f t="array" ref="E399">SUMPRODUCT($F319:$BQ319,$F$347:$BQ$347*($F$348:$BQ$348=E$356))/SUMIFS($F$347:$BQ$347, $F$348:$BQ$348, E$356)</f>
        <v>1.2093961195372243E-2</v>
      </c>
      <c r="F399" s="30" cm="1">
        <f t="array" ref="F399">SUMPRODUCT($F319:$BQ319,$F$347:$BQ$347*($F$348:$BQ$348=F$356))/SUMIFS($F$347:$BQ$347, $F$348:$BQ$348, F$356)</f>
        <v>8.8000764505277371E-3</v>
      </c>
      <c r="G399" s="30" cm="1">
        <f t="array" ref="G399">SUMPRODUCT($F319:$BQ319,$F$347:$BQ$347*($F$348:$BQ$348=G$356))/SUMIFS($F$347:$BQ$347, $F$348:$BQ$348, G$356)</f>
        <v>1.3334175297013357E-2</v>
      </c>
      <c r="H399" s="30" cm="1">
        <f t="array" ref="H399">SUMPRODUCT($F319:$BQ319,$F$347:$BQ$347*($F$348:$BQ$348=H$356))/SUMIFS($F$347:$BQ$347, $F$348:$BQ$348, H$356)</f>
        <v>1.4623563246778987E-2</v>
      </c>
      <c r="I399" s="30" cm="1">
        <f t="array" ref="I399">SUMPRODUCT($F319:$BQ319,$F$347:$BQ$347*($F$348:$BQ$348=I$356))/SUMIFS($F$347:$BQ$347, $F$348:$BQ$348, I$356)</f>
        <v>1.2498797566616843E-2</v>
      </c>
      <c r="J399" s="30" cm="1">
        <f t="array" ref="J399">SUMPRODUCT($F319:$BQ319,$F$347:$BQ$347*($F$348:$BQ$348=J$356))/SUMIFS($F$347:$BQ$347, $F$348:$BQ$348, J$356)</f>
        <v>1.2537164998464233E-2</v>
      </c>
      <c r="K399" s="30" cm="1">
        <f t="array" ref="K399">SUMPRODUCT($F319:$BQ319,$F$347:$BQ$347*($F$348:$BQ$348=K$356))/SUMIFS($F$347:$BQ$347, $F$348:$BQ$348, K$356)</f>
        <v>1.2623805639738981E-2</v>
      </c>
      <c r="L399" s="30" cm="1">
        <f t="array" ref="L399">SUMPRODUCT($F319:$BQ319,$F$347:$BQ$347*($F$348:$BQ$348=L$356))/SUMIFS($F$347:$BQ$347, $F$348:$BQ$348, L$356)</f>
        <v>1.3330467147801011E-2</v>
      </c>
      <c r="M399" s="30" cm="1">
        <f t="array" ref="M399">SUMPRODUCT($F319:$BQ319,$F$347:$BQ$347*($F$348:$BQ$348=M$356))/SUMIFS($F$347:$BQ$347, $F$348:$BQ$348, M$356)</f>
        <v>1.014833738237182E-2</v>
      </c>
      <c r="N399" s="30" cm="1">
        <f t="array" ref="N399">SUMPRODUCT($F319:$BQ319,$F$347:$BQ$347*($F$348:$BQ$348=N$356))/SUMIFS($F$347:$BQ$347, $F$348:$BQ$348, N$356)</f>
        <v>1.1506404247794994E-2</v>
      </c>
      <c r="O399" s="30" cm="1">
        <f t="array" ref="O399">SUMPRODUCT($F319:$BQ319,$F$347:$BQ$347*($F$348:$BQ$348=O$356))/SUMIFS($F$347:$BQ$347, $F$348:$BQ$348, O$356)</f>
        <v>1.2833954977402149E-2</v>
      </c>
      <c r="P399" s="30" cm="1">
        <f t="array" ref="P399">SUMPRODUCT($F319:$BQ319,$F$347:$BQ$347*($F$348:$BQ$348=P$356))/SUMIFS($F$347:$BQ$347, $F$348:$BQ$348, P$356)</f>
        <v>1.2489334611873728E-2</v>
      </c>
      <c r="Q399" s="30" cm="1">
        <f t="array" ref="Q399">SUMPRODUCT($F319:$BQ319,$F$347:$BQ$347*($F$348:$BQ$348=Q$356))/SUMIFS($F$347:$BQ$347, $F$348:$BQ$348, Q$356)</f>
        <v>1.0029865485588783E-2</v>
      </c>
      <c r="R399" s="30" cm="1">
        <f t="array" ref="R399">SUMPRODUCT($F319:$BQ319,$F$347:$BQ$347*($F$348:$BQ$348=R$356))/SUMIFS($F$347:$BQ$347, $F$348:$BQ$348, R$356)</f>
        <v>9.3003188210532915E-3</v>
      </c>
      <c r="S399" s="30" cm="1">
        <f t="array" ref="S399">SUMPRODUCT($F319:$BQ319,$F$347:$BQ$347*($F$348:$BQ$348=S$356))/SUMIFS($F$347:$BQ$347, $F$348:$BQ$348, S$356)</f>
        <v>1.0570112449740472E-2</v>
      </c>
      <c r="T399" s="30" cm="1">
        <f t="array" ref="T399">SUMPRODUCT($F319:$BQ319,$F$347:$BQ$347*($F$348:$BQ$348=T$356))/SUMIFS($F$347:$BQ$347, $F$348:$BQ$348, T$356)</f>
        <v>1.1465150403554347E-2</v>
      </c>
      <c r="U399" s="30" cm="1">
        <f t="array" ref="U399">SUMPRODUCT($F319:$BQ319,$F$347:$BQ$347*($F$348:$BQ$348=U$356))/SUMIFS($F$347:$BQ$347, $F$348:$BQ$348, U$356)</f>
        <v>9.703909058720657E-3</v>
      </c>
      <c r="V399" s="30" cm="1">
        <f t="array" ref="V399">SUMPRODUCT($F319:$BQ319,$F$347:$BQ$347*($F$348:$BQ$348=V$356))/SUMIFS($F$347:$BQ$347, $F$348:$BQ$348, V$356)</f>
        <v>1.2976449900692731E-2</v>
      </c>
      <c r="W399" s="30" cm="1">
        <f t="array" ref="W399">SUMPRODUCT($F319:$BQ319,$F$347:$BQ$347*($F$348:$BQ$348=W$356))/SUMIFS($F$347:$BQ$347, $F$348:$BQ$348, W$356)</f>
        <v>1.0688772787790124E-2</v>
      </c>
      <c r="X399" s="30" cm="1">
        <f t="array" ref="X399">SUMPRODUCT($F319:$BQ319,$F$347:$BQ$347*($F$348:$BQ$348=X$356))/SUMIFS($F$347:$BQ$347, $F$348:$BQ$348, X$356)</f>
        <v>1.2237390379157368E-2</v>
      </c>
      <c r="Y399" s="30" cm="1">
        <f t="array" ref="Y399">SUMPRODUCT($F319:$BQ319,$F$347:$BQ$347*($F$348:$BQ$348=Y$356))/SUMIFS($F$347:$BQ$347, $F$348:$BQ$348, Y$356)</f>
        <v>1.1039514153244031E-2</v>
      </c>
      <c r="Z399" s="30" cm="1">
        <f t="array" ref="Z399">SUMPRODUCT($F319:$BQ319,$F$347:$BQ$347*($F$348:$BQ$348=Z$356))/SUMIFS($F$347:$BQ$347, $F$348:$BQ$348, Z$356)</f>
        <v>1.1284908006355033E-2</v>
      </c>
      <c r="AA399" s="30" cm="1">
        <f t="array" ref="AA399">SUMPRODUCT($F319:$BQ319,$F$347:$BQ$347*($F$348:$BQ$348=AA$356))/SUMIFS($F$347:$BQ$347, $F$348:$BQ$348, AA$356)</f>
        <v>1.2959364423933526E-2</v>
      </c>
      <c r="AB399" s="30" cm="1">
        <f t="array" ref="AB399">SUMPRODUCT($F319:$BQ319,$F$347:$BQ$347*($F$348:$BQ$348=AB$356))/SUMIFS($F$347:$BQ$347, $F$348:$BQ$348, AB$356)</f>
        <v>1.3461564809764752E-2</v>
      </c>
      <c r="AC399" s="30" cm="1">
        <f t="array" ref="AC399">SUMPRODUCT($F319:$BQ319,$F$347:$BQ$347*($F$348:$BQ$348=AC$356))/SUMIFS($F$347:$BQ$347, $F$348:$BQ$348, AC$356)</f>
        <v>1.0031182646942272E-2</v>
      </c>
      <c r="AD399" s="30" cm="1">
        <f t="array" ref="AD399">SUMPRODUCT($F319:$BQ319,$F$347:$BQ$347*($F$348:$BQ$348=AD$356))/SUMIFS($F$347:$BQ$347, $F$348:$BQ$348, AD$356)</f>
        <v>1.0125032958681635E-2</v>
      </c>
      <c r="AE399" s="30" cm="1">
        <f t="array" ref="AE399">SUMPRODUCT($F319:$BQ319,$F$347:$BQ$347*($F$348:$BQ$348=AE$356))/SUMIFS($F$347:$BQ$347, $F$348:$BQ$348, AE$356)</f>
        <v>1.4969628670578347E-2</v>
      </c>
      <c r="AF399" s="30" cm="1">
        <f t="array" ref="AF399">SUMPRODUCT($F319:$BQ319,$F$347:$BQ$347*($F$348:$BQ$348=AF$356))/SUMIFS($F$347:$BQ$347, $F$348:$BQ$348, AF$356)</f>
        <v>9.5526539038272816E-3</v>
      </c>
      <c r="AG399" s="30" cm="1">
        <f t="array" ref="AG399">SUMPRODUCT($F319:$BQ319,$F$347:$BQ$347*($F$348:$BQ$348=AG$356))/SUMIFS($F$347:$BQ$347, $F$348:$BQ$348, AG$356)</f>
        <v>0.35923954453086804</v>
      </c>
      <c r="AH399" s="30" cm="1">
        <f t="array" ref="AH399">SUMPRODUCT($F319:$BQ319,$F$347:$BQ$347*($F$348:$BQ$348=AH$356))/SUMIFS($F$347:$BQ$347, $F$348:$BQ$348, AH$356)</f>
        <v>1.3018429360679797E-2</v>
      </c>
      <c r="AI399" s="30" cm="1">
        <f t="array" ref="AI399">SUMPRODUCT($F319:$BQ319,$F$347:$BQ$347*($F$348:$BQ$348=AI$356))/SUMIFS($F$347:$BQ$347, $F$348:$BQ$348, AI$356)</f>
        <v>1.2131345304630498E-2</v>
      </c>
      <c r="AJ399" s="30" cm="1">
        <f t="array" ref="AJ399">SUMPRODUCT($F319:$BQ319,$F$347:$BQ$347*($F$348:$BQ$348=AJ$356))/SUMIFS($F$347:$BQ$347, $F$348:$BQ$348, AJ$356)</f>
        <v>7.1403025408760543E-3</v>
      </c>
      <c r="AK399" s="30" cm="1">
        <f t="array" ref="AK399">SUMPRODUCT($F319:$BQ319,$F$347:$BQ$347*($F$348:$BQ$348=AK$356))/SUMIFS($F$347:$BQ$347, $F$348:$BQ$348, AK$356)</f>
        <v>3.8802362664947347E-3</v>
      </c>
      <c r="AL399" s="30" cm="1">
        <f t="array" ref="AL399">SUMPRODUCT($F319:$BQ319,$F$347:$BQ$347*($F$348:$BQ$348=AL$356))/SUMIFS($F$347:$BQ$347, $F$348:$BQ$348, AL$356)</f>
        <v>5.5368846692795196E-3</v>
      </c>
      <c r="AM399" s="30" cm="1">
        <f t="array" ref="AM399">SUMPRODUCT($F319:$BQ319,$F$347:$BQ$347*($F$348:$BQ$348=AM$356))/SUMIFS($F$347:$BQ$347, $F$348:$BQ$348, AM$356)</f>
        <v>9.1399561881137237E-3</v>
      </c>
      <c r="AN399" s="30" cm="1">
        <f t="array" ref="AN399">SUMPRODUCT($F319:$BQ319,$F$347:$BQ$347*($F$348:$BQ$348=AN$356))/SUMIFS($F$347:$BQ$347, $F$348:$BQ$348, AN$356)</f>
        <v>2.1986981718675377E-7</v>
      </c>
      <c r="AO399" s="30"/>
      <c r="AP399" s="30"/>
      <c r="AQ399" s="30"/>
    </row>
    <row r="400" spans="1:43" x14ac:dyDescent="0.35">
      <c r="A400" t="str">
        <v>ISIC 68</v>
      </c>
      <c r="C400">
        <v>1559994.64</v>
      </c>
      <c r="D400" t="str">
        <v>ISIC 68</v>
      </c>
      <c r="E400" s="30" cm="1">
        <f t="array" ref="E400">SUMPRODUCT($F320:$BQ320,$F$347:$BQ$347*($F$348:$BQ$348=E$356))/SUMIFS($F$347:$BQ$347, $F$348:$BQ$348, E$356)</f>
        <v>2.3857262738676284E-2</v>
      </c>
      <c r="F400" s="30" cm="1">
        <f t="array" ref="F400">SUMPRODUCT($F320:$BQ320,$F$347:$BQ$347*($F$348:$BQ$348=F$356))/SUMIFS($F$347:$BQ$347, $F$348:$BQ$348, F$356)</f>
        <v>2.4184873203600823E-2</v>
      </c>
      <c r="G400" s="30" cm="1">
        <f t="array" ref="G400">SUMPRODUCT($F320:$BQ320,$F$347:$BQ$347*($F$348:$BQ$348=G$356))/SUMIFS($F$347:$BQ$347, $F$348:$BQ$348, G$356)</f>
        <v>3.5658161925900482E-2</v>
      </c>
      <c r="H400" s="30" cm="1">
        <f t="array" ref="H400">SUMPRODUCT($F320:$BQ320,$F$347:$BQ$347*($F$348:$BQ$348=H$356))/SUMIFS($F$347:$BQ$347, $F$348:$BQ$348, H$356)</f>
        <v>4.2426555824858117E-2</v>
      </c>
      <c r="I400" s="30" cm="1">
        <f t="array" ref="I400">SUMPRODUCT($F320:$BQ320,$F$347:$BQ$347*($F$348:$BQ$348=I$356))/SUMIFS($F$347:$BQ$347, $F$348:$BQ$348, I$356)</f>
        <v>3.5434924762953277E-2</v>
      </c>
      <c r="J400" s="30" cm="1">
        <f t="array" ref="J400">SUMPRODUCT($F320:$BQ320,$F$347:$BQ$347*($F$348:$BQ$348=J$356))/SUMIFS($F$347:$BQ$347, $F$348:$BQ$348, J$356)</f>
        <v>3.8508509871796999E-2</v>
      </c>
      <c r="K400" s="30" cm="1">
        <f t="array" ref="K400">SUMPRODUCT($F320:$BQ320,$F$347:$BQ$347*($F$348:$BQ$348=K$356))/SUMIFS($F$347:$BQ$347, $F$348:$BQ$348, K$356)</f>
        <v>2.9991735457921252E-2</v>
      </c>
      <c r="L400" s="30" cm="1">
        <f t="array" ref="L400">SUMPRODUCT($F320:$BQ320,$F$347:$BQ$347*($F$348:$BQ$348=L$356))/SUMIFS($F$347:$BQ$347, $F$348:$BQ$348, L$356)</f>
        <v>3.2872930095315812E-2</v>
      </c>
      <c r="M400" s="30" cm="1">
        <f t="array" ref="M400">SUMPRODUCT($F320:$BQ320,$F$347:$BQ$347*($F$348:$BQ$348=M$356))/SUMIFS($F$347:$BQ$347, $F$348:$BQ$348, M$356)</f>
        <v>2.9143115418845945E-2</v>
      </c>
      <c r="N400" s="30" cm="1">
        <f t="array" ref="N400">SUMPRODUCT($F320:$BQ320,$F$347:$BQ$347*($F$348:$BQ$348=N$356))/SUMIFS($F$347:$BQ$347, $F$348:$BQ$348, N$356)</f>
        <v>3.5992394930746789E-2</v>
      </c>
      <c r="O400" s="30" cm="1">
        <f t="array" ref="O400">SUMPRODUCT($F320:$BQ320,$F$347:$BQ$347*($F$348:$BQ$348=O$356))/SUMIFS($F$347:$BQ$347, $F$348:$BQ$348, O$356)</f>
        <v>3.5862286906367322E-2</v>
      </c>
      <c r="P400" s="30" cm="1">
        <f t="array" ref="P400">SUMPRODUCT($F320:$BQ320,$F$347:$BQ$347*($F$348:$BQ$348=P$356))/SUMIFS($F$347:$BQ$347, $F$348:$BQ$348, P$356)</f>
        <v>3.4896084503409905E-2</v>
      </c>
      <c r="Q400" s="30" cm="1">
        <f t="array" ref="Q400">SUMPRODUCT($F320:$BQ320,$F$347:$BQ$347*($F$348:$BQ$348=Q$356))/SUMIFS($F$347:$BQ$347, $F$348:$BQ$348, Q$356)</f>
        <v>3.6866601258506951E-2</v>
      </c>
      <c r="R400" s="30" cm="1">
        <f t="array" ref="R400">SUMPRODUCT($F320:$BQ320,$F$347:$BQ$347*($F$348:$BQ$348=R$356))/SUMIFS($F$347:$BQ$347, $F$348:$BQ$348, R$356)</f>
        <v>2.9626819661619425E-2</v>
      </c>
      <c r="S400" s="30" cm="1">
        <f t="array" ref="S400">SUMPRODUCT($F320:$BQ320,$F$347:$BQ$347*($F$348:$BQ$348=S$356))/SUMIFS($F$347:$BQ$347, $F$348:$BQ$348, S$356)</f>
        <v>3.546544277636314E-2</v>
      </c>
      <c r="T400" s="30" cm="1">
        <f t="array" ref="T400">SUMPRODUCT($F320:$BQ320,$F$347:$BQ$347*($F$348:$BQ$348=T$356))/SUMIFS($F$347:$BQ$347, $F$348:$BQ$348, T$356)</f>
        <v>3.6691033632698385E-2</v>
      </c>
      <c r="U400" s="30" cm="1">
        <f t="array" ref="U400">SUMPRODUCT($F320:$BQ320,$F$347:$BQ$347*($F$348:$BQ$348=U$356))/SUMIFS($F$347:$BQ$347, $F$348:$BQ$348, U$356)</f>
        <v>3.749566469635715E-2</v>
      </c>
      <c r="V400" s="30" cm="1">
        <f t="array" ref="V400">SUMPRODUCT($F320:$BQ320,$F$347:$BQ$347*($F$348:$BQ$348=V$356))/SUMIFS($F$347:$BQ$347, $F$348:$BQ$348, V$356)</f>
        <v>3.5650277973245235E-2</v>
      </c>
      <c r="W400" s="30" cm="1">
        <f t="array" ref="W400">SUMPRODUCT($F320:$BQ320,$F$347:$BQ$347*($F$348:$BQ$348=W$356))/SUMIFS($F$347:$BQ$347, $F$348:$BQ$348, W$356)</f>
        <v>3.6360826484917078E-2</v>
      </c>
      <c r="X400" s="30" cm="1">
        <f t="array" ref="X400">SUMPRODUCT($F320:$BQ320,$F$347:$BQ$347*($F$348:$BQ$348=X$356))/SUMIFS($F$347:$BQ$347, $F$348:$BQ$348, X$356)</f>
        <v>3.1932299835047404E-2</v>
      </c>
      <c r="Y400" s="30" cm="1">
        <f t="array" ref="Y400">SUMPRODUCT($F320:$BQ320,$F$347:$BQ$347*($F$348:$BQ$348=Y$356))/SUMIFS($F$347:$BQ$347, $F$348:$BQ$348, Y$356)</f>
        <v>3.3851669434840782E-2</v>
      </c>
      <c r="Z400" s="30" cm="1">
        <f t="array" ref="Z400">SUMPRODUCT($F320:$BQ320,$F$347:$BQ$347*($F$348:$BQ$348=Z$356))/SUMIFS($F$347:$BQ$347, $F$348:$BQ$348, Z$356)</f>
        <v>4.6899857700966933E-2</v>
      </c>
      <c r="AA400" s="30" cm="1">
        <f t="array" ref="AA400">SUMPRODUCT($F320:$BQ320,$F$347:$BQ$347*($F$348:$BQ$348=AA$356))/SUMIFS($F$347:$BQ$347, $F$348:$BQ$348, AA$356)</f>
        <v>7.2699315829962211E-2</v>
      </c>
      <c r="AB400" s="30" cm="1">
        <f t="array" ref="AB400">SUMPRODUCT($F320:$BQ320,$F$347:$BQ$347*($F$348:$BQ$348=AB$356))/SUMIFS($F$347:$BQ$347, $F$348:$BQ$348, AB$356)</f>
        <v>3.7950063003795206E-2</v>
      </c>
      <c r="AC400" s="30" cm="1">
        <f t="array" ref="AC400">SUMPRODUCT($F320:$BQ320,$F$347:$BQ$347*($F$348:$BQ$348=AC$356))/SUMIFS($F$347:$BQ$347, $F$348:$BQ$348, AC$356)</f>
        <v>6.9699077536003379E-2</v>
      </c>
      <c r="AD400" s="30" cm="1">
        <f t="array" ref="AD400">SUMPRODUCT($F320:$BQ320,$F$347:$BQ$347*($F$348:$BQ$348=AD$356))/SUMIFS($F$347:$BQ$347, $F$348:$BQ$348, AD$356)</f>
        <v>4.7299077190974412E-2</v>
      </c>
      <c r="AE400" s="30" cm="1">
        <f t="array" ref="AE400">SUMPRODUCT($F320:$BQ320,$F$347:$BQ$347*($F$348:$BQ$348=AE$356))/SUMIFS($F$347:$BQ$347, $F$348:$BQ$348, AE$356)</f>
        <v>7.1847032082529017E-2</v>
      </c>
      <c r="AF400" s="30" cm="1">
        <f t="array" ref="AF400">SUMPRODUCT($F320:$BQ320,$F$347:$BQ$347*($F$348:$BQ$348=AF$356))/SUMIFS($F$347:$BQ$347, $F$348:$BQ$348, AF$356)</f>
        <v>3.9173714307755597E-2</v>
      </c>
      <c r="AG400" s="30" cm="1">
        <f t="array" ref="AG400">SUMPRODUCT($F320:$BQ320,$F$347:$BQ$347*($F$348:$BQ$348=AG$356))/SUMIFS($F$347:$BQ$347, $F$348:$BQ$348, AG$356)</f>
        <v>5.2349566984774304E-2</v>
      </c>
      <c r="AH400" s="30" cm="1">
        <f t="array" ref="AH400">SUMPRODUCT($F320:$BQ320,$F$347:$BQ$347*($F$348:$BQ$348=AH$356))/SUMIFS($F$347:$BQ$347, $F$348:$BQ$348, AH$356)</f>
        <v>1.0331720606410735</v>
      </c>
      <c r="AI400" s="30" cm="1">
        <f t="array" ref="AI400">SUMPRODUCT($F320:$BQ320,$F$347:$BQ$347*($F$348:$BQ$348=AI$356))/SUMIFS($F$347:$BQ$347, $F$348:$BQ$348, AI$356)</f>
        <v>4.9446485335237031E-2</v>
      </c>
      <c r="AJ400" s="30" cm="1">
        <f t="array" ref="AJ400">SUMPRODUCT($F320:$BQ320,$F$347:$BQ$347*($F$348:$BQ$348=AJ$356))/SUMIFS($F$347:$BQ$347, $F$348:$BQ$348, AJ$356)</f>
        <v>3.092600268175175E-2</v>
      </c>
      <c r="AK400" s="30" cm="1">
        <f t="array" ref="AK400">SUMPRODUCT($F320:$BQ320,$F$347:$BQ$347*($F$348:$BQ$348=AK$356))/SUMIFS($F$347:$BQ$347, $F$348:$BQ$348, AK$356)</f>
        <v>2.0392573682013204E-2</v>
      </c>
      <c r="AL400" s="30" cm="1">
        <f t="array" ref="AL400">SUMPRODUCT($F320:$BQ320,$F$347:$BQ$347*($F$348:$BQ$348=AL$356))/SUMIFS($F$347:$BQ$347, $F$348:$BQ$348, AL$356)</f>
        <v>2.8882451351631627E-2</v>
      </c>
      <c r="AM400" s="30" cm="1">
        <f t="array" ref="AM400">SUMPRODUCT($F320:$BQ320,$F$347:$BQ$347*($F$348:$BQ$348=AM$356))/SUMIFS($F$347:$BQ$347, $F$348:$BQ$348, AM$356)</f>
        <v>4.2687683375650896E-2</v>
      </c>
      <c r="AN400" s="30" cm="1">
        <f t="array" ref="AN400">SUMPRODUCT($F320:$BQ320,$F$347:$BQ$347*($F$348:$BQ$348=AN$356))/SUMIFS($F$347:$BQ$347, $F$348:$BQ$348, AN$356)</f>
        <v>7.0852958088769859E-7</v>
      </c>
      <c r="AO400" s="30"/>
      <c r="AP400" s="30"/>
      <c r="AQ400" s="30"/>
    </row>
    <row r="401" spans="1:43" x14ac:dyDescent="0.35">
      <c r="A401" t="str">
        <v>ISIC 69-70</v>
      </c>
      <c r="C401">
        <v>641433.64</v>
      </c>
      <c r="D401" t="str">
        <v>ISIC 69T82</v>
      </c>
      <c r="E401" s="30" cm="1">
        <f t="array" ref="E401">SUMPRODUCT($F321:$BQ321,$F$347:$BQ$347*($F$348:$BQ$348=E$356))/SUMIFS($F$347:$BQ$347, $F$348:$BQ$348, E$356)</f>
        <v>4.1208203876012255E-2</v>
      </c>
      <c r="F401" s="30" cm="1">
        <f t="array" ref="F401">SUMPRODUCT($F321:$BQ321,$F$347:$BQ$347*($F$348:$BQ$348=F$356))/SUMIFS($F$347:$BQ$347, $F$348:$BQ$348, F$356)</f>
        <v>5.1542349580705096E-2</v>
      </c>
      <c r="G401" s="30" cm="1">
        <f t="array" ref="G401">SUMPRODUCT($F321:$BQ321,$F$347:$BQ$347*($F$348:$BQ$348=G$356))/SUMIFS($F$347:$BQ$347, $F$348:$BQ$348, G$356)</f>
        <v>6.6071388808319712E-2</v>
      </c>
      <c r="H401" s="30" cm="1">
        <f t="array" ref="H401">SUMPRODUCT($F321:$BQ321,$F$347:$BQ$347*($F$348:$BQ$348=H$356))/SUMIFS($F$347:$BQ$347, $F$348:$BQ$348, H$356)</f>
        <v>6.0605647442463141E-2</v>
      </c>
      <c r="I401" s="30" cm="1">
        <f t="array" ref="I401">SUMPRODUCT($F321:$BQ321,$F$347:$BQ$347*($F$348:$BQ$348=I$356))/SUMIFS($F$347:$BQ$347, $F$348:$BQ$348, I$356)</f>
        <v>5.7866437566840671E-2</v>
      </c>
      <c r="J401" s="30" cm="1">
        <f t="array" ref="J401">SUMPRODUCT($F321:$BQ321,$F$347:$BQ$347*($F$348:$BQ$348=J$356))/SUMIFS($F$347:$BQ$347, $F$348:$BQ$348, J$356)</f>
        <v>7.1679180483667129E-2</v>
      </c>
      <c r="K401" s="30" cm="1">
        <f t="array" ref="K401">SUMPRODUCT($F321:$BQ321,$F$347:$BQ$347*($F$348:$BQ$348=K$356))/SUMIFS($F$347:$BQ$347, $F$348:$BQ$348, K$356)</f>
        <v>7.8608039102229424E-2</v>
      </c>
      <c r="L401" s="30" cm="1">
        <f t="array" ref="L401">SUMPRODUCT($F321:$BQ321,$F$347:$BQ$347*($F$348:$BQ$348=L$356))/SUMIFS($F$347:$BQ$347, $F$348:$BQ$348, L$356)</f>
        <v>7.2964298370776642E-2</v>
      </c>
      <c r="M401" s="30" cm="1">
        <f t="array" ref="M401">SUMPRODUCT($F321:$BQ321,$F$347:$BQ$347*($F$348:$BQ$348=M$356))/SUMIFS($F$347:$BQ$347, $F$348:$BQ$348, M$356)</f>
        <v>7.3743331976172485E-2</v>
      </c>
      <c r="N401" s="30" cm="1">
        <f t="array" ref="N401">SUMPRODUCT($F321:$BQ321,$F$347:$BQ$347*($F$348:$BQ$348=N$356))/SUMIFS($F$347:$BQ$347, $F$348:$BQ$348, N$356)</f>
        <v>6.6991344674733624E-2</v>
      </c>
      <c r="O401" s="30" cm="1">
        <f t="array" ref="O401">SUMPRODUCT($F321:$BQ321,$F$347:$BQ$347*($F$348:$BQ$348=O$356))/SUMIFS($F$347:$BQ$347, $F$348:$BQ$348, O$356)</f>
        <v>6.7205518077656415E-2</v>
      </c>
      <c r="P401" s="30" cm="1">
        <f t="array" ref="P401">SUMPRODUCT($F321:$BQ321,$F$347:$BQ$347*($F$348:$BQ$348=P$356))/SUMIFS($F$347:$BQ$347, $F$348:$BQ$348, P$356)</f>
        <v>7.1878881366556457E-2</v>
      </c>
      <c r="Q401" s="30" cm="1">
        <f t="array" ref="Q401">SUMPRODUCT($F321:$BQ321,$F$347:$BQ$347*($F$348:$BQ$348=Q$356))/SUMIFS($F$347:$BQ$347, $F$348:$BQ$348, Q$356)</f>
        <v>5.9305393913239489E-2</v>
      </c>
      <c r="R401" s="30" cm="1">
        <f t="array" ref="R401">SUMPRODUCT($F321:$BQ321,$F$347:$BQ$347*($F$348:$BQ$348=R$356))/SUMIFS($F$347:$BQ$347, $F$348:$BQ$348, R$356)</f>
        <v>6.2131557483060283E-2</v>
      </c>
      <c r="S401" s="30" cm="1">
        <f t="array" ref="S401">SUMPRODUCT($F321:$BQ321,$F$347:$BQ$347*($F$348:$BQ$348=S$356))/SUMIFS($F$347:$BQ$347, $F$348:$BQ$348, S$356)</f>
        <v>6.8874850396114337E-2</v>
      </c>
      <c r="T401" s="30" cm="1">
        <f t="array" ref="T401">SUMPRODUCT($F321:$BQ321,$F$347:$BQ$347*($F$348:$BQ$348=T$356))/SUMIFS($F$347:$BQ$347, $F$348:$BQ$348, T$356)</f>
        <v>7.1445757948392613E-2</v>
      </c>
      <c r="U401" s="30" cm="1">
        <f t="array" ref="U401">SUMPRODUCT($F321:$BQ321,$F$347:$BQ$347*($F$348:$BQ$348=U$356))/SUMIFS($F$347:$BQ$347, $F$348:$BQ$348, U$356)</f>
        <v>6.4014101322931047E-2</v>
      </c>
      <c r="V401" s="30" cm="1">
        <f t="array" ref="V401">SUMPRODUCT($F321:$BQ321,$F$347:$BQ$347*($F$348:$BQ$348=V$356))/SUMIFS($F$347:$BQ$347, $F$348:$BQ$348, V$356)</f>
        <v>7.3232901444626977E-2</v>
      </c>
      <c r="W401" s="30" cm="1">
        <f t="array" ref="W401">SUMPRODUCT($F321:$BQ321,$F$347:$BQ$347*($F$348:$BQ$348=W$356))/SUMIFS($F$347:$BQ$347, $F$348:$BQ$348, W$356)</f>
        <v>5.9591241449296645E-2</v>
      </c>
      <c r="X401" s="30" cm="1">
        <f t="array" ref="X401">SUMPRODUCT($F321:$BQ321,$F$347:$BQ$347*($F$348:$BQ$348=X$356))/SUMIFS($F$347:$BQ$347, $F$348:$BQ$348, X$356)</f>
        <v>5.5274585543589369E-2</v>
      </c>
      <c r="Y401" s="30" cm="1">
        <f t="array" ref="Y401">SUMPRODUCT($F321:$BQ321,$F$347:$BQ$347*($F$348:$BQ$348=Y$356))/SUMIFS($F$347:$BQ$347, $F$348:$BQ$348, Y$356)</f>
        <v>5.9731776494294953E-2</v>
      </c>
      <c r="Z401" s="30" cm="1">
        <f t="array" ref="Z401">SUMPRODUCT($F321:$BQ321,$F$347:$BQ$347*($F$348:$BQ$348=Z$356))/SUMIFS($F$347:$BQ$347, $F$348:$BQ$348, Z$356)</f>
        <v>6.2380643173653577E-2</v>
      </c>
      <c r="AA401" s="30" cm="1">
        <f t="array" ref="AA401">SUMPRODUCT($F321:$BQ321,$F$347:$BQ$347*($F$348:$BQ$348=AA$356))/SUMIFS($F$347:$BQ$347, $F$348:$BQ$348, AA$356)</f>
        <v>7.1651548484363906E-2</v>
      </c>
      <c r="AB401" s="30" cm="1">
        <f t="array" ref="AB401">SUMPRODUCT($F321:$BQ321,$F$347:$BQ$347*($F$348:$BQ$348=AB$356))/SUMIFS($F$347:$BQ$347, $F$348:$BQ$348, AB$356)</f>
        <v>5.3796396695612682E-2</v>
      </c>
      <c r="AC401" s="30" cm="1">
        <f t="array" ref="AC401">SUMPRODUCT($F321:$BQ321,$F$347:$BQ$347*($F$348:$BQ$348=AC$356))/SUMIFS($F$347:$BQ$347, $F$348:$BQ$348, AC$356)</f>
        <v>4.9691694782296E-2</v>
      </c>
      <c r="AD401" s="30" cm="1">
        <f t="array" ref="AD401">SUMPRODUCT($F321:$BQ321,$F$347:$BQ$347*($F$348:$BQ$348=AD$356))/SUMIFS($F$347:$BQ$347, $F$348:$BQ$348, AD$356)</f>
        <v>7.5264347214447996E-2</v>
      </c>
      <c r="AE401" s="30" cm="1">
        <f t="array" ref="AE401">SUMPRODUCT($F321:$BQ321,$F$347:$BQ$347*($F$348:$BQ$348=AE$356))/SUMIFS($F$347:$BQ$347, $F$348:$BQ$348, AE$356)</f>
        <v>6.2078418790049723E-2</v>
      </c>
      <c r="AF401" s="30" cm="1">
        <f t="array" ref="AF401">SUMPRODUCT($F321:$BQ321,$F$347:$BQ$347*($F$348:$BQ$348=AF$356))/SUMIFS($F$347:$BQ$347, $F$348:$BQ$348, AF$356)</f>
        <v>7.7862615621150003E-2</v>
      </c>
      <c r="AG401" s="30" cm="1">
        <f t="array" ref="AG401">SUMPRODUCT($F321:$BQ321,$F$347:$BQ$347*($F$348:$BQ$348=AG$356))/SUMIFS($F$347:$BQ$347, $F$348:$BQ$348, AG$356)</f>
        <v>8.4332433860086098E-2</v>
      </c>
      <c r="AH401" s="30" cm="1">
        <f t="array" ref="AH401">SUMPRODUCT($F321:$BQ321,$F$347:$BQ$347*($F$348:$BQ$348=AH$356))/SUMIFS($F$347:$BQ$347, $F$348:$BQ$348, AH$356)</f>
        <v>3.1382858626822913E-2</v>
      </c>
      <c r="AI401" s="30" cm="1">
        <f t="array" ref="AI401">SUMPRODUCT($F321:$BQ321,$F$347:$BQ$347*($F$348:$BQ$348=AI$356))/SUMIFS($F$347:$BQ$347, $F$348:$BQ$348, AI$356)</f>
        <v>0.42979681681342491</v>
      </c>
      <c r="AJ401" s="30" cm="1">
        <f t="array" ref="AJ401">SUMPRODUCT($F321:$BQ321,$F$347:$BQ$347*($F$348:$BQ$348=AJ$356))/SUMIFS($F$347:$BQ$347, $F$348:$BQ$348, AJ$356)</f>
        <v>3.4853000719803094E-2</v>
      </c>
      <c r="AK401" s="30" cm="1">
        <f t="array" ref="AK401">SUMPRODUCT($F321:$BQ321,$F$347:$BQ$347*($F$348:$BQ$348=AK$356))/SUMIFS($F$347:$BQ$347, $F$348:$BQ$348, AK$356)</f>
        <v>1.9725210264688084E-2</v>
      </c>
      <c r="AL401" s="30" cm="1">
        <f t="array" ref="AL401">SUMPRODUCT($F321:$BQ321,$F$347:$BQ$347*($F$348:$BQ$348=AL$356))/SUMIFS($F$347:$BQ$347, $F$348:$BQ$348, AL$356)</f>
        <v>3.0562047325451903E-2</v>
      </c>
      <c r="AM401" s="30" cm="1">
        <f t="array" ref="AM401">SUMPRODUCT($F321:$BQ321,$F$347:$BQ$347*($F$348:$BQ$348=AM$356))/SUMIFS($F$347:$BQ$347, $F$348:$BQ$348, AM$356)</f>
        <v>4.9236456487589154E-2</v>
      </c>
      <c r="AN401" s="30" cm="1">
        <f t="array" ref="AN401">SUMPRODUCT($F321:$BQ321,$F$347:$BQ$347*($F$348:$BQ$348=AN$356))/SUMIFS($F$347:$BQ$347, $F$348:$BQ$348, AN$356)</f>
        <v>1.3738415623009005E-6</v>
      </c>
      <c r="AO401" s="30"/>
      <c r="AP401" s="30"/>
      <c r="AQ401" s="30"/>
    </row>
    <row r="402" spans="1:43" x14ac:dyDescent="0.35">
      <c r="A402" t="str">
        <v>ISIC 71</v>
      </c>
      <c r="C402">
        <v>283186.48</v>
      </c>
      <c r="D402" t="str">
        <v>ISIC 69T82</v>
      </c>
      <c r="E402" s="30" cm="1">
        <f t="array" ref="E402">SUMPRODUCT($F322:$BQ322,$F$347:$BQ$347*($F$348:$BQ$348=E$356))/SUMIFS($F$347:$BQ$347, $F$348:$BQ$348, E$356)</f>
        <v>1.3290673624817898E-2</v>
      </c>
      <c r="F402" s="30" cm="1">
        <f t="array" ref="F402">SUMPRODUCT($F322:$BQ322,$F$347:$BQ$347*($F$348:$BQ$348=F$356))/SUMIFS($F$347:$BQ$347, $F$348:$BQ$348, F$356)</f>
        <v>3.1038816745091853E-2</v>
      </c>
      <c r="G402" s="30" cm="1">
        <f t="array" ref="G402">SUMPRODUCT($F322:$BQ322,$F$347:$BQ$347*($F$348:$BQ$348=G$356))/SUMIFS($F$347:$BQ$347, $F$348:$BQ$348, G$356)</f>
        <v>1.7584986595375589E-2</v>
      </c>
      <c r="H402" s="30" cm="1">
        <f t="array" ref="H402">SUMPRODUCT($F322:$BQ322,$F$347:$BQ$347*($F$348:$BQ$348=H$356))/SUMIFS($F$347:$BQ$347, $F$348:$BQ$348, H$356)</f>
        <v>1.9288616851359186E-2</v>
      </c>
      <c r="I402" s="30" cm="1">
        <f t="array" ref="I402">SUMPRODUCT($F322:$BQ322,$F$347:$BQ$347*($F$348:$BQ$348=I$356))/SUMIFS($F$347:$BQ$347, $F$348:$BQ$348, I$356)</f>
        <v>1.9740699436701769E-2</v>
      </c>
      <c r="J402" s="30" cm="1">
        <f t="array" ref="J402">SUMPRODUCT($F322:$BQ322,$F$347:$BQ$347*($F$348:$BQ$348=J$356))/SUMIFS($F$347:$BQ$347, $F$348:$BQ$348, J$356)</f>
        <v>2.1309296405971727E-2</v>
      </c>
      <c r="K402" s="30" cm="1">
        <f t="array" ref="K402">SUMPRODUCT($F322:$BQ322,$F$347:$BQ$347*($F$348:$BQ$348=K$356))/SUMIFS($F$347:$BQ$347, $F$348:$BQ$348, K$356)</f>
        <v>3.6722864255833099E-2</v>
      </c>
      <c r="L402" s="30" cm="1">
        <f t="array" ref="L402">SUMPRODUCT($F322:$BQ322,$F$347:$BQ$347*($F$348:$BQ$348=L$356))/SUMIFS($F$347:$BQ$347, $F$348:$BQ$348, L$356)</f>
        <v>2.7780165974909964E-2</v>
      </c>
      <c r="M402" s="30" cm="1">
        <f t="array" ref="M402">SUMPRODUCT($F322:$BQ322,$F$347:$BQ$347*($F$348:$BQ$348=M$356))/SUMIFS($F$347:$BQ$347, $F$348:$BQ$348, M$356)</f>
        <v>2.1682532082147574E-2</v>
      </c>
      <c r="N402" s="30" cm="1">
        <f t="array" ref="N402">SUMPRODUCT($F322:$BQ322,$F$347:$BQ$347*($F$348:$BQ$348=N$356))/SUMIFS($F$347:$BQ$347, $F$348:$BQ$348, N$356)</f>
        <v>2.6530422474349866E-2</v>
      </c>
      <c r="O402" s="30" cm="1">
        <f t="array" ref="O402">SUMPRODUCT($F322:$BQ322,$F$347:$BQ$347*($F$348:$BQ$348=O$356))/SUMIFS($F$347:$BQ$347, $F$348:$BQ$348, O$356)</f>
        <v>2.8076741354901531E-2</v>
      </c>
      <c r="P402" s="30" cm="1">
        <f t="array" ref="P402">SUMPRODUCT($F322:$BQ322,$F$347:$BQ$347*($F$348:$BQ$348=P$356))/SUMIFS($F$347:$BQ$347, $F$348:$BQ$348, P$356)</f>
        <v>2.8073937069833799E-2</v>
      </c>
      <c r="Q402" s="30" cm="1">
        <f t="array" ref="Q402">SUMPRODUCT($F322:$BQ322,$F$347:$BQ$347*($F$348:$BQ$348=Q$356))/SUMIFS($F$347:$BQ$347, $F$348:$BQ$348, Q$356)</f>
        <v>2.4082991563123962E-2</v>
      </c>
      <c r="R402" s="30" cm="1">
        <f t="array" ref="R402">SUMPRODUCT($F322:$BQ322,$F$347:$BQ$347*($F$348:$BQ$348=R$356))/SUMIFS($F$347:$BQ$347, $F$348:$BQ$348, R$356)</f>
        <v>2.0857598211444412E-2</v>
      </c>
      <c r="S402" s="30" cm="1">
        <f t="array" ref="S402">SUMPRODUCT($F322:$BQ322,$F$347:$BQ$347*($F$348:$BQ$348=S$356))/SUMIFS($F$347:$BQ$347, $F$348:$BQ$348, S$356)</f>
        <v>2.9927946668961865E-2</v>
      </c>
      <c r="T402" s="30" cm="1">
        <f t="array" ref="T402">SUMPRODUCT($F322:$BQ322,$F$347:$BQ$347*($F$348:$BQ$348=T$356))/SUMIFS($F$347:$BQ$347, $F$348:$BQ$348, T$356)</f>
        <v>2.680527057808051E-2</v>
      </c>
      <c r="U402" s="30" cm="1">
        <f t="array" ref="U402">SUMPRODUCT($F322:$BQ322,$F$347:$BQ$347*($F$348:$BQ$348=U$356))/SUMIFS($F$347:$BQ$347, $F$348:$BQ$348, U$356)</f>
        <v>2.7316852998699799E-2</v>
      </c>
      <c r="V402" s="30" cm="1">
        <f t="array" ref="V402">SUMPRODUCT($F322:$BQ322,$F$347:$BQ$347*($F$348:$BQ$348=V$356))/SUMIFS($F$347:$BQ$347, $F$348:$BQ$348, V$356)</f>
        <v>3.7648196758620023E-2</v>
      </c>
      <c r="W402" s="30" cm="1">
        <f t="array" ref="W402">SUMPRODUCT($F322:$BQ322,$F$347:$BQ$347*($F$348:$BQ$348=W$356))/SUMIFS($F$347:$BQ$347, $F$348:$BQ$348, W$356)</f>
        <v>2.0640255405322907E-2</v>
      </c>
      <c r="X402" s="30" cm="1">
        <f t="array" ref="X402">SUMPRODUCT($F322:$BQ322,$F$347:$BQ$347*($F$348:$BQ$348=X$356))/SUMIFS($F$347:$BQ$347, $F$348:$BQ$348, X$356)</f>
        <v>2.8138847611113193E-2</v>
      </c>
      <c r="Y402" s="30" cm="1">
        <f t="array" ref="Y402">SUMPRODUCT($F322:$BQ322,$F$347:$BQ$347*($F$348:$BQ$348=Y$356))/SUMIFS($F$347:$BQ$347, $F$348:$BQ$348, Y$356)</f>
        <v>4.5092094500454975E-2</v>
      </c>
      <c r="Z402" s="30" cm="1">
        <f t="array" ref="Z402">SUMPRODUCT($F322:$BQ322,$F$347:$BQ$347*($F$348:$BQ$348=Z$356))/SUMIFS($F$347:$BQ$347, $F$348:$BQ$348, Z$356)</f>
        <v>4.9383298948163297E-2</v>
      </c>
      <c r="AA402" s="30" cm="1">
        <f t="array" ref="AA402">SUMPRODUCT($F322:$BQ322,$F$347:$BQ$347*($F$348:$BQ$348=AA$356))/SUMIFS($F$347:$BQ$347, $F$348:$BQ$348, AA$356)</f>
        <v>1.3818994801048947E-2</v>
      </c>
      <c r="AB402" s="30" cm="1">
        <f t="array" ref="AB402">SUMPRODUCT($F322:$BQ322,$F$347:$BQ$347*($F$348:$BQ$348=AB$356))/SUMIFS($F$347:$BQ$347, $F$348:$BQ$348, AB$356)</f>
        <v>1.9988648722019737E-2</v>
      </c>
      <c r="AC402" s="30" cm="1">
        <f t="array" ref="AC402">SUMPRODUCT($F322:$BQ322,$F$347:$BQ$347*($F$348:$BQ$348=AC$356))/SUMIFS($F$347:$BQ$347, $F$348:$BQ$348, AC$356)</f>
        <v>1.1841798731592718E-2</v>
      </c>
      <c r="AD402" s="30" cm="1">
        <f t="array" ref="AD402">SUMPRODUCT($F322:$BQ322,$F$347:$BQ$347*($F$348:$BQ$348=AD$356))/SUMIFS($F$347:$BQ$347, $F$348:$BQ$348, AD$356)</f>
        <v>1.758206414291251E-2</v>
      </c>
      <c r="AE402" s="30" cm="1">
        <f t="array" ref="AE402">SUMPRODUCT($F322:$BQ322,$F$347:$BQ$347*($F$348:$BQ$348=AE$356))/SUMIFS($F$347:$BQ$347, $F$348:$BQ$348, AE$356)</f>
        <v>1.9308122986622378E-2</v>
      </c>
      <c r="AF402" s="30" cm="1">
        <f t="array" ref="AF402">SUMPRODUCT($F322:$BQ322,$F$347:$BQ$347*($F$348:$BQ$348=AF$356))/SUMIFS($F$347:$BQ$347, $F$348:$BQ$348, AF$356)</f>
        <v>1.996199089884854E-2</v>
      </c>
      <c r="AG402" s="30" cm="1">
        <f t="array" ref="AG402">SUMPRODUCT($F322:$BQ322,$F$347:$BQ$347*($F$348:$BQ$348=AG$356))/SUMIFS($F$347:$BQ$347, $F$348:$BQ$348, AG$356)</f>
        <v>1.1628407802801952E-2</v>
      </c>
      <c r="AH402" s="30" cm="1">
        <f t="array" ref="AH402">SUMPRODUCT($F322:$BQ322,$F$347:$BQ$347*($F$348:$BQ$348=AH$356))/SUMIFS($F$347:$BQ$347, $F$348:$BQ$348, AH$356)</f>
        <v>9.6373598178179903E-3</v>
      </c>
      <c r="AI402" s="30" cm="1">
        <f t="array" ref="AI402">SUMPRODUCT($F322:$BQ322,$F$347:$BQ$347*($F$348:$BQ$348=AI$356))/SUMIFS($F$347:$BQ$347, $F$348:$BQ$348, AI$356)</f>
        <v>0.17166603022179852</v>
      </c>
      <c r="AJ402" s="30" cm="1">
        <f t="array" ref="AJ402">SUMPRODUCT($F322:$BQ322,$F$347:$BQ$347*($F$348:$BQ$348=AJ$356))/SUMIFS($F$347:$BQ$347, $F$348:$BQ$348, AJ$356)</f>
        <v>1.4684934810308962E-2</v>
      </c>
      <c r="AK402" s="30" cm="1">
        <f t="array" ref="AK402">SUMPRODUCT($F322:$BQ322,$F$347:$BQ$347*($F$348:$BQ$348=AK$356))/SUMIFS($F$347:$BQ$347, $F$348:$BQ$348, AK$356)</f>
        <v>6.2326946957544345E-3</v>
      </c>
      <c r="AL402" s="30" cm="1">
        <f t="array" ref="AL402">SUMPRODUCT($F322:$BQ322,$F$347:$BQ$347*($F$348:$BQ$348=AL$356))/SUMIFS($F$347:$BQ$347, $F$348:$BQ$348, AL$356)</f>
        <v>7.2492623507637768E-3</v>
      </c>
      <c r="AM402" s="30" cm="1">
        <f t="array" ref="AM402">SUMPRODUCT($F322:$BQ322,$F$347:$BQ$347*($F$348:$BQ$348=AM$356))/SUMIFS($F$347:$BQ$347, $F$348:$BQ$348, AM$356)</f>
        <v>1.4147778605662679E-2</v>
      </c>
      <c r="AN402" s="30" cm="1">
        <f t="array" ref="AN402">SUMPRODUCT($F322:$BQ322,$F$347:$BQ$347*($F$348:$BQ$348=AN$356))/SUMIFS($F$347:$BQ$347, $F$348:$BQ$348, AN$356)</f>
        <v>5.8922172453881051E-7</v>
      </c>
      <c r="AO402" s="30"/>
      <c r="AP402" s="30"/>
      <c r="AQ402" s="30"/>
    </row>
    <row r="403" spans="1:43" x14ac:dyDescent="0.35">
      <c r="A403" t="str">
        <v>ISIC 72</v>
      </c>
      <c r="C403">
        <v>167055.38</v>
      </c>
      <c r="D403" t="str">
        <v>ISIC 69T82</v>
      </c>
      <c r="E403" s="30" cm="1">
        <f t="array" ref="E403">SUMPRODUCT($F323:$BQ323,$F$347:$BQ$347*($F$348:$BQ$348=E$356))/SUMIFS($F$347:$BQ$347, $F$348:$BQ$348, E$356)</f>
        <v>1.075132249476009E-3</v>
      </c>
      <c r="F403" s="30" cm="1">
        <f t="array" ref="F403">SUMPRODUCT($F323:$BQ323,$F$347:$BQ$347*($F$348:$BQ$348=F$356))/SUMIFS($F$347:$BQ$347, $F$348:$BQ$348, F$356)</f>
        <v>1.1945272765296099E-3</v>
      </c>
      <c r="G403" s="30" cm="1">
        <f t="array" ref="G403">SUMPRODUCT($F323:$BQ323,$F$347:$BQ$347*($F$348:$BQ$348=G$356))/SUMIFS($F$347:$BQ$347, $F$348:$BQ$348, G$356)</f>
        <v>1.5259860538471256E-3</v>
      </c>
      <c r="H403" s="30" cm="1">
        <f t="array" ref="H403">SUMPRODUCT($F323:$BQ323,$F$347:$BQ$347*($F$348:$BQ$348=H$356))/SUMIFS($F$347:$BQ$347, $F$348:$BQ$348, H$356)</f>
        <v>1.9445744501516626E-3</v>
      </c>
      <c r="I403" s="30" cm="1">
        <f t="array" ref="I403">SUMPRODUCT($F323:$BQ323,$F$347:$BQ$347*($F$348:$BQ$348=I$356))/SUMIFS($F$347:$BQ$347, $F$348:$BQ$348, I$356)</f>
        <v>9.7847782747534405E-4</v>
      </c>
      <c r="J403" s="30" cm="1">
        <f t="array" ref="J403">SUMPRODUCT($F323:$BQ323,$F$347:$BQ$347*($F$348:$BQ$348=J$356))/SUMIFS($F$347:$BQ$347, $F$348:$BQ$348, J$356)</f>
        <v>1.8098945838052427E-3</v>
      </c>
      <c r="K403" s="30" cm="1">
        <f t="array" ref="K403">SUMPRODUCT($F323:$BQ323,$F$347:$BQ$347*($F$348:$BQ$348=K$356))/SUMIFS($F$347:$BQ$347, $F$348:$BQ$348, K$356)</f>
        <v>1.5369303634755783E-3</v>
      </c>
      <c r="L403" s="30" cm="1">
        <f t="array" ref="L403">SUMPRODUCT($F323:$BQ323,$F$347:$BQ$347*($F$348:$BQ$348=L$356))/SUMIFS($F$347:$BQ$347, $F$348:$BQ$348, L$356)</f>
        <v>2.6749632683829342E-3</v>
      </c>
      <c r="M403" s="30" cm="1">
        <f t="array" ref="M403">SUMPRODUCT($F323:$BQ323,$F$347:$BQ$347*($F$348:$BQ$348=M$356))/SUMIFS($F$347:$BQ$347, $F$348:$BQ$348, M$356)</f>
        <v>4.3316072924854544E-2</v>
      </c>
      <c r="N403" s="30" cm="1">
        <f t="array" ref="N403">SUMPRODUCT($F323:$BQ323,$F$347:$BQ$347*($F$348:$BQ$348=N$356))/SUMIFS($F$347:$BQ$347, $F$348:$BQ$348, N$356)</f>
        <v>1.7147845537848845E-3</v>
      </c>
      <c r="O403" s="30" cm="1">
        <f t="array" ref="O403">SUMPRODUCT($F323:$BQ323,$F$347:$BQ$347*($F$348:$BQ$348=O$356))/SUMIFS($F$347:$BQ$347, $F$348:$BQ$348, O$356)</f>
        <v>1.2503265730522402E-3</v>
      </c>
      <c r="P403" s="30" cm="1">
        <f t="array" ref="P403">SUMPRODUCT($F323:$BQ323,$F$347:$BQ$347*($F$348:$BQ$348=P$356))/SUMIFS($F$347:$BQ$347, $F$348:$BQ$348, P$356)</f>
        <v>1.2316793194686213E-3</v>
      </c>
      <c r="Q403" s="30" cm="1">
        <f t="array" ref="Q403">SUMPRODUCT($F323:$BQ323,$F$347:$BQ$347*($F$348:$BQ$348=Q$356))/SUMIFS($F$347:$BQ$347, $F$348:$BQ$348, Q$356)</f>
        <v>1.3139623902351121E-3</v>
      </c>
      <c r="R403" s="30" cm="1">
        <f t="array" ref="R403">SUMPRODUCT($F323:$BQ323,$F$347:$BQ$347*($F$348:$BQ$348=R$356))/SUMIFS($F$347:$BQ$347, $F$348:$BQ$348, R$356)</f>
        <v>1.577265397263676E-2</v>
      </c>
      <c r="S403" s="30" cm="1">
        <f t="array" ref="S403">SUMPRODUCT($F323:$BQ323,$F$347:$BQ$347*($F$348:$BQ$348=S$356))/SUMIFS($F$347:$BQ$347, $F$348:$BQ$348, S$356)</f>
        <v>2.3696678420781123E-3</v>
      </c>
      <c r="T403" s="30" cm="1">
        <f t="array" ref="T403">SUMPRODUCT($F323:$BQ323,$F$347:$BQ$347*($F$348:$BQ$348=T$356))/SUMIFS($F$347:$BQ$347, $F$348:$BQ$348, T$356)</f>
        <v>2.6770494704870243E-3</v>
      </c>
      <c r="U403" s="30" cm="1">
        <f t="array" ref="U403">SUMPRODUCT($F323:$BQ323,$F$347:$BQ$347*($F$348:$BQ$348=U$356))/SUMIFS($F$347:$BQ$347, $F$348:$BQ$348, U$356)</f>
        <v>4.7002290448742174E-3</v>
      </c>
      <c r="V403" s="30" cm="1">
        <f t="array" ref="V403">SUMPRODUCT($F323:$BQ323,$F$347:$BQ$347*($F$348:$BQ$348=V$356))/SUMIFS($F$347:$BQ$347, $F$348:$BQ$348, V$356)</f>
        <v>2.6406601704779863E-3</v>
      </c>
      <c r="W403" s="30" cm="1">
        <f t="array" ref="W403">SUMPRODUCT($F323:$BQ323,$F$347:$BQ$347*($F$348:$BQ$348=W$356))/SUMIFS($F$347:$BQ$347, $F$348:$BQ$348, W$356)</f>
        <v>2.3968583840715779E-3</v>
      </c>
      <c r="X403" s="30" cm="1">
        <f t="array" ref="X403">SUMPRODUCT($F323:$BQ323,$F$347:$BQ$347*($F$348:$BQ$348=X$356))/SUMIFS($F$347:$BQ$347, $F$348:$BQ$348, X$356)</f>
        <v>1.1634923964255388E-3</v>
      </c>
      <c r="Y403" s="30" cm="1">
        <f t="array" ref="Y403">SUMPRODUCT($F323:$BQ323,$F$347:$BQ$347*($F$348:$BQ$348=Y$356))/SUMIFS($F$347:$BQ$347, $F$348:$BQ$348, Y$356)</f>
        <v>1.302916516110885E-3</v>
      </c>
      <c r="Z403" s="30" cm="1">
        <f t="array" ref="Z403">SUMPRODUCT($F323:$BQ323,$F$347:$BQ$347*($F$348:$BQ$348=Z$356))/SUMIFS($F$347:$BQ$347, $F$348:$BQ$348, Z$356)</f>
        <v>1.192535107207136E-3</v>
      </c>
      <c r="AA403" s="30" cm="1">
        <f t="array" ref="AA403">SUMPRODUCT($F323:$BQ323,$F$347:$BQ$347*($F$348:$BQ$348=AA$356))/SUMIFS($F$347:$BQ$347, $F$348:$BQ$348, AA$356)</f>
        <v>1.2312521160811444E-3</v>
      </c>
      <c r="AB403" s="30" cm="1">
        <f t="array" ref="AB403">SUMPRODUCT($F323:$BQ323,$F$347:$BQ$347*($F$348:$BQ$348=AB$356))/SUMIFS($F$347:$BQ$347, $F$348:$BQ$348, AB$356)</f>
        <v>7.7472239542070273E-4</v>
      </c>
      <c r="AC403" s="30" cm="1">
        <f t="array" ref="AC403">SUMPRODUCT($F323:$BQ323,$F$347:$BQ$347*($F$348:$BQ$348=AC$356))/SUMIFS($F$347:$BQ$347, $F$348:$BQ$348, AC$356)</f>
        <v>7.5174988443911538E-4</v>
      </c>
      <c r="AD403" s="30" cm="1">
        <f t="array" ref="AD403">SUMPRODUCT($F323:$BQ323,$F$347:$BQ$347*($F$348:$BQ$348=AD$356))/SUMIFS($F$347:$BQ$347, $F$348:$BQ$348, AD$356)</f>
        <v>1.2892718357700396E-2</v>
      </c>
      <c r="AE403" s="30" cm="1">
        <f t="array" ref="AE403">SUMPRODUCT($F323:$BQ323,$F$347:$BQ$347*($F$348:$BQ$348=AE$356))/SUMIFS($F$347:$BQ$347, $F$348:$BQ$348, AE$356)</f>
        <v>1.6295081669409194E-3</v>
      </c>
      <c r="AF403" s="30" cm="1">
        <f t="array" ref="AF403">SUMPRODUCT($F323:$BQ323,$F$347:$BQ$347*($F$348:$BQ$348=AF$356))/SUMIFS($F$347:$BQ$347, $F$348:$BQ$348, AF$356)</f>
        <v>8.8585287788848326E-3</v>
      </c>
      <c r="AG403" s="30" cm="1">
        <f t="array" ref="AG403">SUMPRODUCT($F323:$BQ323,$F$347:$BQ$347*($F$348:$BQ$348=AG$356))/SUMIFS($F$347:$BQ$347, $F$348:$BQ$348, AG$356)</f>
        <v>1.1561501627582098E-3</v>
      </c>
      <c r="AH403" s="30" cm="1">
        <f t="array" ref="AH403">SUMPRODUCT($F323:$BQ323,$F$347:$BQ$347*($F$348:$BQ$348=AH$356))/SUMIFS($F$347:$BQ$347, $F$348:$BQ$348, AH$356)</f>
        <v>3.8463500210332568E-4</v>
      </c>
      <c r="AI403" s="30" cm="1">
        <f t="array" ref="AI403">SUMPRODUCT($F323:$BQ323,$F$347:$BQ$347*($F$348:$BQ$348=AI$356))/SUMIFS($F$347:$BQ$347, $F$348:$BQ$348, AI$356)</f>
        <v>8.3179592632806554E-2</v>
      </c>
      <c r="AJ403" s="30" cm="1">
        <f t="array" ref="AJ403">SUMPRODUCT($F323:$BQ323,$F$347:$BQ$347*($F$348:$BQ$348=AJ$356))/SUMIFS($F$347:$BQ$347, $F$348:$BQ$348, AJ$356)</f>
        <v>1.2081962425575174E-3</v>
      </c>
      <c r="AK403" s="30" cm="1">
        <f t="array" ref="AK403">SUMPRODUCT($F323:$BQ323,$F$347:$BQ$347*($F$348:$BQ$348=AK$356))/SUMIFS($F$347:$BQ$347, $F$348:$BQ$348, AK$356)</f>
        <v>9.2103596040274231E-4</v>
      </c>
      <c r="AL403" s="30" cm="1">
        <f t="array" ref="AL403">SUMPRODUCT($F323:$BQ323,$F$347:$BQ$347*($F$348:$BQ$348=AL$356))/SUMIFS($F$347:$BQ$347, $F$348:$BQ$348, AL$356)</f>
        <v>2.267196668998786E-3</v>
      </c>
      <c r="AM403" s="30" cm="1">
        <f t="array" ref="AM403">SUMPRODUCT($F323:$BQ323,$F$347:$BQ$347*($F$348:$BQ$348=AM$356))/SUMIFS($F$347:$BQ$347, $F$348:$BQ$348, AM$356)</f>
        <v>1.1324478150777687E-3</v>
      </c>
      <c r="AN403" s="30" cm="1">
        <f t="array" ref="AN403">SUMPRODUCT($F323:$BQ323,$F$347:$BQ$347*($F$348:$BQ$348=AN$356))/SUMIFS($F$347:$BQ$347, $F$348:$BQ$348, AN$356)</f>
        <v>4.6213718647847415E-8</v>
      </c>
      <c r="AO403" s="30"/>
      <c r="AP403" s="30"/>
      <c r="AQ403" s="30"/>
    </row>
    <row r="404" spans="1:43" x14ac:dyDescent="0.35">
      <c r="A404" t="str">
        <v>ISIC 73</v>
      </c>
      <c r="C404">
        <v>122099.17</v>
      </c>
      <c r="D404" t="str">
        <v>ISIC 69T82</v>
      </c>
      <c r="E404" s="30" cm="1">
        <f t="array" ref="E404">SUMPRODUCT($F324:$BQ324,$F$347:$BQ$347*($F$348:$BQ$348=E$356))/SUMIFS($F$347:$BQ$347, $F$348:$BQ$348, E$356)</f>
        <v>1.0583250057510247E-2</v>
      </c>
      <c r="F404" s="30" cm="1">
        <f t="array" ref="F404">SUMPRODUCT($F324:$BQ324,$F$347:$BQ$347*($F$348:$BQ$348=F$356))/SUMIFS($F$347:$BQ$347, $F$348:$BQ$348, F$356)</f>
        <v>9.3012028279137373E-3</v>
      </c>
      <c r="G404" s="30" cm="1">
        <f t="array" ref="G404">SUMPRODUCT($F324:$BQ324,$F$347:$BQ$347*($F$348:$BQ$348=G$356))/SUMIFS($F$347:$BQ$347, $F$348:$BQ$348, G$356)</f>
        <v>3.3903620876959355E-2</v>
      </c>
      <c r="H404" s="30" cm="1">
        <f t="array" ref="H404">SUMPRODUCT($F324:$BQ324,$F$347:$BQ$347*($F$348:$BQ$348=H$356))/SUMIFS($F$347:$BQ$347, $F$348:$BQ$348, H$356)</f>
        <v>2.1847324907472411E-2</v>
      </c>
      <c r="I404" s="30" cm="1">
        <f t="array" ref="I404">SUMPRODUCT($F324:$BQ324,$F$347:$BQ$347*($F$348:$BQ$348=I$356))/SUMIFS($F$347:$BQ$347, $F$348:$BQ$348, I$356)</f>
        <v>1.182034361167693E-2</v>
      </c>
      <c r="J404" s="30" cm="1">
        <f t="array" ref="J404">SUMPRODUCT($F324:$BQ324,$F$347:$BQ$347*($F$348:$BQ$348=J$356))/SUMIFS($F$347:$BQ$347, $F$348:$BQ$348, J$356)</f>
        <v>1.7203724303102675E-2</v>
      </c>
      <c r="K404" s="30" cm="1">
        <f t="array" ref="K404">SUMPRODUCT($F324:$BQ324,$F$347:$BQ$347*($F$348:$BQ$348=K$356))/SUMIFS($F$347:$BQ$347, $F$348:$BQ$348, K$356)</f>
        <v>1.5810033008743757E-2</v>
      </c>
      <c r="L404" s="30" cm="1">
        <f t="array" ref="L404">SUMPRODUCT($F324:$BQ324,$F$347:$BQ$347*($F$348:$BQ$348=L$356))/SUMIFS($F$347:$BQ$347, $F$348:$BQ$348, L$356)</f>
        <v>2.4714613094948646E-2</v>
      </c>
      <c r="M404" s="30" cm="1">
        <f t="array" ref="M404">SUMPRODUCT($F324:$BQ324,$F$347:$BQ$347*($F$348:$BQ$348=M$356))/SUMIFS($F$347:$BQ$347, $F$348:$BQ$348, M$356)</f>
        <v>3.3452760084665488E-2</v>
      </c>
      <c r="N404" s="30" cm="1">
        <f t="array" ref="N404">SUMPRODUCT($F324:$BQ324,$F$347:$BQ$347*($F$348:$BQ$348=N$356))/SUMIFS($F$347:$BQ$347, $F$348:$BQ$348, N$356)</f>
        <v>1.6784725905652546E-2</v>
      </c>
      <c r="O404" s="30" cm="1">
        <f t="array" ref="O404">SUMPRODUCT($F324:$BQ324,$F$347:$BQ$347*($F$348:$BQ$348=O$356))/SUMIFS($F$347:$BQ$347, $F$348:$BQ$348, O$356)</f>
        <v>1.353420453090412E-2</v>
      </c>
      <c r="P404" s="30" cm="1">
        <f t="array" ref="P404">SUMPRODUCT($F324:$BQ324,$F$347:$BQ$347*($F$348:$BQ$348=P$356))/SUMIFS($F$347:$BQ$347, $F$348:$BQ$348, P$356)</f>
        <v>1.149546424397878E-2</v>
      </c>
      <c r="Q404" s="30" cm="1">
        <f t="array" ref="Q404">SUMPRODUCT($F324:$BQ324,$F$347:$BQ$347*($F$348:$BQ$348=Q$356))/SUMIFS($F$347:$BQ$347, $F$348:$BQ$348, Q$356)</f>
        <v>1.1252659729939756E-2</v>
      </c>
      <c r="R404" s="30" cm="1">
        <f t="array" ref="R404">SUMPRODUCT($F324:$BQ324,$F$347:$BQ$347*($F$348:$BQ$348=R$356))/SUMIFS($F$347:$BQ$347, $F$348:$BQ$348, R$356)</f>
        <v>1.4107805227449881E-2</v>
      </c>
      <c r="S404" s="30" cm="1">
        <f t="array" ref="S404">SUMPRODUCT($F324:$BQ324,$F$347:$BQ$347*($F$348:$BQ$348=S$356))/SUMIFS($F$347:$BQ$347, $F$348:$BQ$348, S$356)</f>
        <v>1.5020666612102957E-2</v>
      </c>
      <c r="T404" s="30" cm="1">
        <f t="array" ref="T404">SUMPRODUCT($F324:$BQ324,$F$347:$BQ$347*($F$348:$BQ$348=T$356))/SUMIFS($F$347:$BQ$347, $F$348:$BQ$348, T$356)</f>
        <v>1.2400928984384149E-2</v>
      </c>
      <c r="U404" s="30" cm="1">
        <f t="array" ref="U404">SUMPRODUCT($F324:$BQ324,$F$347:$BQ$347*($F$348:$BQ$348=U$356))/SUMIFS($F$347:$BQ$347, $F$348:$BQ$348, U$356)</f>
        <v>1.7384505845131945E-2</v>
      </c>
      <c r="V404" s="30" cm="1">
        <f t="array" ref="V404">SUMPRODUCT($F324:$BQ324,$F$347:$BQ$347*($F$348:$BQ$348=V$356))/SUMIFS($F$347:$BQ$347, $F$348:$BQ$348, V$356)</f>
        <v>1.3009192466973633E-2</v>
      </c>
      <c r="W404" s="30" cm="1">
        <f t="array" ref="W404">SUMPRODUCT($F324:$BQ324,$F$347:$BQ$347*($F$348:$BQ$348=W$356))/SUMIFS($F$347:$BQ$347, $F$348:$BQ$348, W$356)</f>
        <v>1.6363082432033403E-2</v>
      </c>
      <c r="X404" s="30" cm="1">
        <f t="array" ref="X404">SUMPRODUCT($F324:$BQ324,$F$347:$BQ$347*($F$348:$BQ$348=X$356))/SUMIFS($F$347:$BQ$347, $F$348:$BQ$348, X$356)</f>
        <v>9.6039413573541805E-3</v>
      </c>
      <c r="Y404" s="30" cm="1">
        <f t="array" ref="Y404">SUMPRODUCT($F324:$BQ324,$F$347:$BQ$347*($F$348:$BQ$348=Y$356))/SUMIFS($F$347:$BQ$347, $F$348:$BQ$348, Y$356)</f>
        <v>1.0574128996416533E-2</v>
      </c>
      <c r="Z404" s="30" cm="1">
        <f t="array" ref="Z404">SUMPRODUCT($F324:$BQ324,$F$347:$BQ$347*($F$348:$BQ$348=Z$356))/SUMIFS($F$347:$BQ$347, $F$348:$BQ$348, Z$356)</f>
        <v>9.5669980037657275E-3</v>
      </c>
      <c r="AA404" s="30" cm="1">
        <f t="array" ref="AA404">SUMPRODUCT($F324:$BQ324,$F$347:$BQ$347*($F$348:$BQ$348=AA$356))/SUMIFS($F$347:$BQ$347, $F$348:$BQ$348, AA$356)</f>
        <v>2.3953482133581824E-2</v>
      </c>
      <c r="AB404" s="30" cm="1">
        <f t="array" ref="AB404">SUMPRODUCT($F324:$BQ324,$F$347:$BQ$347*($F$348:$BQ$348=AB$356))/SUMIFS($F$347:$BQ$347, $F$348:$BQ$348, AB$356)</f>
        <v>9.6017866843696766E-3</v>
      </c>
      <c r="AC404" s="30" cm="1">
        <f t="array" ref="AC404">SUMPRODUCT($F324:$BQ324,$F$347:$BQ$347*($F$348:$BQ$348=AC$356))/SUMIFS($F$347:$BQ$347, $F$348:$BQ$348, AC$356)</f>
        <v>1.4113512956007102E-2</v>
      </c>
      <c r="AD404" s="30" cm="1">
        <f t="array" ref="AD404">SUMPRODUCT($F324:$BQ324,$F$347:$BQ$347*($F$348:$BQ$348=AD$356))/SUMIFS($F$347:$BQ$347, $F$348:$BQ$348, AD$356)</f>
        <v>2.946763171381344E-2</v>
      </c>
      <c r="AE404" s="30" cm="1">
        <f t="array" ref="AE404">SUMPRODUCT($F324:$BQ324,$F$347:$BQ$347*($F$348:$BQ$348=AE$356))/SUMIFS($F$347:$BQ$347, $F$348:$BQ$348, AE$356)</f>
        <v>2.0519575301330577E-2</v>
      </c>
      <c r="AF404" s="30" cm="1">
        <f t="array" ref="AF404">SUMPRODUCT($F324:$BQ324,$F$347:$BQ$347*($F$348:$BQ$348=AF$356))/SUMIFS($F$347:$BQ$347, $F$348:$BQ$348, AF$356)</f>
        <v>1.54288143159133E-2</v>
      </c>
      <c r="AG404" s="30" cm="1">
        <f t="array" ref="AG404">SUMPRODUCT($F324:$BQ324,$F$347:$BQ$347*($F$348:$BQ$348=AG$356))/SUMIFS($F$347:$BQ$347, $F$348:$BQ$348, AG$356)</f>
        <v>1.5298965747288755E-2</v>
      </c>
      <c r="AH404" s="30" cm="1">
        <f t="array" ref="AH404">SUMPRODUCT($F324:$BQ324,$F$347:$BQ$347*($F$348:$BQ$348=AH$356))/SUMIFS($F$347:$BQ$347, $F$348:$BQ$348, AH$356)</f>
        <v>3.5879554100725968E-3</v>
      </c>
      <c r="AI404" s="30" cm="1">
        <f t="array" ref="AI404">SUMPRODUCT($F324:$BQ324,$F$347:$BQ$347*($F$348:$BQ$348=AI$356))/SUMIFS($F$347:$BQ$347, $F$348:$BQ$348, AI$356)</f>
        <v>7.7995783598353755E-2</v>
      </c>
      <c r="AJ404" s="30" cm="1">
        <f t="array" ref="AJ404">SUMPRODUCT($F324:$BQ324,$F$347:$BQ$347*($F$348:$BQ$348=AJ$356))/SUMIFS($F$347:$BQ$347, $F$348:$BQ$348, AJ$356)</f>
        <v>6.2484889432401266E-3</v>
      </c>
      <c r="AK404" s="30" cm="1">
        <f t="array" ref="AK404">SUMPRODUCT($F324:$BQ324,$F$347:$BQ$347*($F$348:$BQ$348=AK$356))/SUMIFS($F$347:$BQ$347, $F$348:$BQ$348, AK$356)</f>
        <v>3.6167338235966787E-3</v>
      </c>
      <c r="AL404" s="30" cm="1">
        <f t="array" ref="AL404">SUMPRODUCT($F324:$BQ324,$F$347:$BQ$347*($F$348:$BQ$348=AL$356))/SUMIFS($F$347:$BQ$347, $F$348:$BQ$348, AL$356)</f>
        <v>6.232771174213789E-3</v>
      </c>
      <c r="AM404" s="30" cm="1">
        <f t="array" ref="AM404">SUMPRODUCT($F324:$BQ324,$F$347:$BQ$347*($F$348:$BQ$348=AM$356))/SUMIFS($F$347:$BQ$347, $F$348:$BQ$348, AM$356)</f>
        <v>1.3279524392935243E-2</v>
      </c>
      <c r="AN404" s="30" cm="1">
        <f t="array" ref="AN404">SUMPRODUCT($F324:$BQ324,$F$347:$BQ$347*($F$348:$BQ$348=AN$356))/SUMIFS($F$347:$BQ$347, $F$348:$BQ$348, AN$356)</f>
        <v>3.1021770699424327E-7</v>
      </c>
      <c r="AO404" s="30"/>
      <c r="AP404" s="30"/>
      <c r="AQ404" s="30"/>
    </row>
    <row r="405" spans="1:43" x14ac:dyDescent="0.35">
      <c r="A405" t="str">
        <v>ISIC 74-75</v>
      </c>
      <c r="C405">
        <v>104385.57</v>
      </c>
      <c r="D405" t="str">
        <v>ISIC 69T82</v>
      </c>
      <c r="E405" s="30" cm="1">
        <f t="array" ref="E405">SUMPRODUCT($F325:$BQ325,$F$347:$BQ$347*($F$348:$BQ$348=E$356))/SUMIFS($F$347:$BQ$347, $F$348:$BQ$348, E$356)</f>
        <v>1.6503887213786764E-2</v>
      </c>
      <c r="F405" s="30" cm="1">
        <f t="array" ref="F405">SUMPRODUCT($F325:$BQ325,$F$347:$BQ$347*($F$348:$BQ$348=F$356))/SUMIFS($F$347:$BQ$347, $F$348:$BQ$348, F$356)</f>
        <v>9.306183868800031E-3</v>
      </c>
      <c r="G405" s="30" cm="1">
        <f t="array" ref="G405">SUMPRODUCT($F325:$BQ325,$F$347:$BQ$347*($F$348:$BQ$348=G$356))/SUMIFS($F$347:$BQ$347, $F$348:$BQ$348, G$356)</f>
        <v>1.2519139200026459E-2</v>
      </c>
      <c r="H405" s="30" cm="1">
        <f t="array" ref="H405">SUMPRODUCT($F325:$BQ325,$F$347:$BQ$347*($F$348:$BQ$348=H$356))/SUMIFS($F$347:$BQ$347, $F$348:$BQ$348, H$356)</f>
        <v>1.6552565641206114E-2</v>
      </c>
      <c r="I405" s="30" cm="1">
        <f t="array" ref="I405">SUMPRODUCT($F325:$BQ325,$F$347:$BQ$347*($F$348:$BQ$348=I$356))/SUMIFS($F$347:$BQ$347, $F$348:$BQ$348, I$356)</f>
        <v>8.1780573742017242E-3</v>
      </c>
      <c r="J405" s="30" cm="1">
        <f t="array" ref="J405">SUMPRODUCT($F325:$BQ325,$F$347:$BQ$347*($F$348:$BQ$348=J$356))/SUMIFS($F$347:$BQ$347, $F$348:$BQ$348, J$356)</f>
        <v>1.0511167576578051E-2</v>
      </c>
      <c r="K405" s="30" cm="1">
        <f t="array" ref="K405">SUMPRODUCT($F325:$BQ325,$F$347:$BQ$347*($F$348:$BQ$348=K$356))/SUMIFS($F$347:$BQ$347, $F$348:$BQ$348, K$356)</f>
        <v>1.0339840540207219E-2</v>
      </c>
      <c r="L405" s="30" cm="1">
        <f t="array" ref="L405">SUMPRODUCT($F325:$BQ325,$F$347:$BQ$347*($F$348:$BQ$348=L$356))/SUMIFS($F$347:$BQ$347, $F$348:$BQ$348, L$356)</f>
        <v>1.0355581278533201E-2</v>
      </c>
      <c r="M405" s="30" cm="1">
        <f t="array" ref="M405">SUMPRODUCT($F325:$BQ325,$F$347:$BQ$347*($F$348:$BQ$348=M$356))/SUMIFS($F$347:$BQ$347, $F$348:$BQ$348, M$356)</f>
        <v>9.2286047603071537E-3</v>
      </c>
      <c r="N405" s="30" cm="1">
        <f t="array" ref="N405">SUMPRODUCT($F325:$BQ325,$F$347:$BQ$347*($F$348:$BQ$348=N$356))/SUMIFS($F$347:$BQ$347, $F$348:$BQ$348, N$356)</f>
        <v>1.0903212803036811E-2</v>
      </c>
      <c r="O405" s="30" cm="1">
        <f t="array" ref="O405">SUMPRODUCT($F325:$BQ325,$F$347:$BQ$347*($F$348:$BQ$348=O$356))/SUMIFS($F$347:$BQ$347, $F$348:$BQ$348, O$356)</f>
        <v>9.2647326022967224E-3</v>
      </c>
      <c r="P405" s="30" cm="1">
        <f t="array" ref="P405">SUMPRODUCT($F325:$BQ325,$F$347:$BQ$347*($F$348:$BQ$348=P$356))/SUMIFS($F$347:$BQ$347, $F$348:$BQ$348, P$356)</f>
        <v>1.0745087080410722E-2</v>
      </c>
      <c r="Q405" s="30" cm="1">
        <f t="array" ref="Q405">SUMPRODUCT($F325:$BQ325,$F$347:$BQ$347*($F$348:$BQ$348=Q$356))/SUMIFS($F$347:$BQ$347, $F$348:$BQ$348, Q$356)</f>
        <v>8.6991762864112379E-3</v>
      </c>
      <c r="R405" s="30" cm="1">
        <f t="array" ref="R405">SUMPRODUCT($F325:$BQ325,$F$347:$BQ$347*($F$348:$BQ$348=R$356))/SUMIFS($F$347:$BQ$347, $F$348:$BQ$348, R$356)</f>
        <v>9.7444208635235272E-3</v>
      </c>
      <c r="S405" s="30" cm="1">
        <f t="array" ref="S405">SUMPRODUCT($F325:$BQ325,$F$347:$BQ$347*($F$348:$BQ$348=S$356))/SUMIFS($F$347:$BQ$347, $F$348:$BQ$348, S$356)</f>
        <v>1.1388891071174688E-2</v>
      </c>
      <c r="T405" s="30" cm="1">
        <f t="array" ref="T405">SUMPRODUCT($F325:$BQ325,$F$347:$BQ$347*($F$348:$BQ$348=T$356))/SUMIFS($F$347:$BQ$347, $F$348:$BQ$348, T$356)</f>
        <v>1.0588879536133135E-2</v>
      </c>
      <c r="U405" s="30" cm="1">
        <f t="array" ref="U405">SUMPRODUCT($F325:$BQ325,$F$347:$BQ$347*($F$348:$BQ$348=U$356))/SUMIFS($F$347:$BQ$347, $F$348:$BQ$348, U$356)</f>
        <v>1.0784217134088512E-2</v>
      </c>
      <c r="V405" s="30" cm="1">
        <f t="array" ref="V405">SUMPRODUCT($F325:$BQ325,$F$347:$BQ$347*($F$348:$BQ$348=V$356))/SUMIFS($F$347:$BQ$347, $F$348:$BQ$348, V$356)</f>
        <v>1.1242779662666718E-2</v>
      </c>
      <c r="W405" s="30" cm="1">
        <f t="array" ref="W405">SUMPRODUCT($F325:$BQ325,$F$347:$BQ$347*($F$348:$BQ$348=W$356))/SUMIFS($F$347:$BQ$347, $F$348:$BQ$348, W$356)</f>
        <v>1.0729399659203678E-2</v>
      </c>
      <c r="X405" s="30" cm="1">
        <f t="array" ref="X405">SUMPRODUCT($F325:$BQ325,$F$347:$BQ$347*($F$348:$BQ$348=X$356))/SUMIFS($F$347:$BQ$347, $F$348:$BQ$348, X$356)</f>
        <v>9.7325505955580902E-3</v>
      </c>
      <c r="Y405" s="30" cm="1">
        <f t="array" ref="Y405">SUMPRODUCT($F325:$BQ325,$F$347:$BQ$347*($F$348:$BQ$348=Y$356))/SUMIFS($F$347:$BQ$347, $F$348:$BQ$348, Y$356)</f>
        <v>1.1261351796081757E-2</v>
      </c>
      <c r="Z405" s="30" cm="1">
        <f t="array" ref="Z405">SUMPRODUCT($F325:$BQ325,$F$347:$BQ$347*($F$348:$BQ$348=Z$356))/SUMIFS($F$347:$BQ$347, $F$348:$BQ$348, Z$356)</f>
        <v>9.6475776139069817E-3</v>
      </c>
      <c r="AA405" s="30" cm="1">
        <f t="array" ref="AA405">SUMPRODUCT($F325:$BQ325,$F$347:$BQ$347*($F$348:$BQ$348=AA$356))/SUMIFS($F$347:$BQ$347, $F$348:$BQ$348, AA$356)</f>
        <v>1.1609504734379824E-2</v>
      </c>
      <c r="AB405" s="30" cm="1">
        <f t="array" ref="AB405">SUMPRODUCT($F325:$BQ325,$F$347:$BQ$347*($F$348:$BQ$348=AB$356))/SUMIFS($F$347:$BQ$347, $F$348:$BQ$348, AB$356)</f>
        <v>8.2781461269373705E-3</v>
      </c>
      <c r="AC405" s="30" cm="1">
        <f t="array" ref="AC405">SUMPRODUCT($F325:$BQ325,$F$347:$BQ$347*($F$348:$BQ$348=AC$356))/SUMIFS($F$347:$BQ$347, $F$348:$BQ$348, AC$356)</f>
        <v>8.4808795844726753E-3</v>
      </c>
      <c r="AD405" s="30" cm="1">
        <f t="array" ref="AD405">SUMPRODUCT($F325:$BQ325,$F$347:$BQ$347*($F$348:$BQ$348=AD$356))/SUMIFS($F$347:$BQ$347, $F$348:$BQ$348, AD$356)</f>
        <v>2.6786683550076202E-2</v>
      </c>
      <c r="AE405" s="30" cm="1">
        <f t="array" ref="AE405">SUMPRODUCT($F325:$BQ325,$F$347:$BQ$347*($F$348:$BQ$348=AE$356))/SUMIFS($F$347:$BQ$347, $F$348:$BQ$348, AE$356)</f>
        <v>1.2382008182491499E-2</v>
      </c>
      <c r="AF405" s="30" cm="1">
        <f t="array" ref="AF405">SUMPRODUCT($F325:$BQ325,$F$347:$BQ$347*($F$348:$BQ$348=AF$356))/SUMIFS($F$347:$BQ$347, $F$348:$BQ$348, AF$356)</f>
        <v>1.9711445678068828E-2</v>
      </c>
      <c r="AG405" s="30" cm="1">
        <f t="array" ref="AG405">SUMPRODUCT($F325:$BQ325,$F$347:$BQ$347*($F$348:$BQ$348=AG$356))/SUMIFS($F$347:$BQ$347, $F$348:$BQ$348, AG$356)</f>
        <v>1.6200866192036926E-2</v>
      </c>
      <c r="AH405" s="30" cm="1">
        <f t="array" ref="AH405">SUMPRODUCT($F325:$BQ325,$F$347:$BQ$347*($F$348:$BQ$348=AH$356))/SUMIFS($F$347:$BQ$347, $F$348:$BQ$348, AH$356)</f>
        <v>3.9789424519410229E-3</v>
      </c>
      <c r="AI405" s="30" cm="1">
        <f t="array" ref="AI405">SUMPRODUCT($F325:$BQ325,$F$347:$BQ$347*($F$348:$BQ$348=AI$356))/SUMIFS($F$347:$BQ$347, $F$348:$BQ$348, AI$356)</f>
        <v>6.5860491278484326E-2</v>
      </c>
      <c r="AJ405" s="30" cm="1">
        <f t="array" ref="AJ405">SUMPRODUCT($F325:$BQ325,$F$347:$BQ$347*($F$348:$BQ$348=AJ$356))/SUMIFS($F$347:$BQ$347, $F$348:$BQ$348, AJ$356)</f>
        <v>7.5432860843009653E-3</v>
      </c>
      <c r="AK405" s="30" cm="1">
        <f t="array" ref="AK405">SUMPRODUCT($F325:$BQ325,$F$347:$BQ$347*($F$348:$BQ$348=AK$356))/SUMIFS($F$347:$BQ$347, $F$348:$BQ$348, AK$356)</f>
        <v>4.647663756172548E-3</v>
      </c>
      <c r="AL405" s="30" cm="1">
        <f t="array" ref="AL405">SUMPRODUCT($F325:$BQ325,$F$347:$BQ$347*($F$348:$BQ$348=AL$356))/SUMIFS($F$347:$BQ$347, $F$348:$BQ$348, AL$356)</f>
        <v>5.4048398744006272E-3</v>
      </c>
      <c r="AM405" s="30" cm="1">
        <f t="array" ref="AM405">SUMPRODUCT($F325:$BQ325,$F$347:$BQ$347*($F$348:$BQ$348=AM$356))/SUMIFS($F$347:$BQ$347, $F$348:$BQ$348, AM$356)</f>
        <v>1.074612600155244E-2</v>
      </c>
      <c r="AN405" s="30" cm="1">
        <f t="array" ref="AN405">SUMPRODUCT($F325:$BQ325,$F$347:$BQ$347*($F$348:$BQ$348=AN$356))/SUMIFS($F$347:$BQ$347, $F$348:$BQ$348, AN$356)</f>
        <v>2.3318690060162097E-7</v>
      </c>
      <c r="AO405" s="30"/>
      <c r="AP405" s="30"/>
      <c r="AQ405" s="30"/>
    </row>
    <row r="406" spans="1:43" x14ac:dyDescent="0.35">
      <c r="A406" t="str">
        <v>ISIC 77</v>
      </c>
      <c r="C406">
        <v>219981.52</v>
      </c>
      <c r="D406" t="str">
        <v>ISIC 69T82</v>
      </c>
      <c r="E406" s="30" cm="1">
        <f t="array" ref="E406">SUMPRODUCT($F326:$BQ326,$F$347:$BQ$347*($F$348:$BQ$348=E$356))/SUMIFS($F$347:$BQ$347, $F$348:$BQ$348, E$356)</f>
        <v>2.6628713118332009E-2</v>
      </c>
      <c r="F406" s="30" cm="1">
        <f t="array" ref="F406">SUMPRODUCT($F326:$BQ326,$F$347:$BQ$347*($F$348:$BQ$348=F$356))/SUMIFS($F$347:$BQ$347, $F$348:$BQ$348, F$356)</f>
        <v>3.2625937800250193E-2</v>
      </c>
      <c r="G406" s="30" cm="1">
        <f t="array" ref="G406">SUMPRODUCT($F326:$BQ326,$F$347:$BQ$347*($F$348:$BQ$348=G$356))/SUMIFS($F$347:$BQ$347, $F$348:$BQ$348, G$356)</f>
        <v>3.0185825825513574E-2</v>
      </c>
      <c r="H406" s="30" cm="1">
        <f t="array" ref="H406">SUMPRODUCT($F326:$BQ326,$F$347:$BQ$347*($F$348:$BQ$348=H$356))/SUMIFS($F$347:$BQ$347, $F$348:$BQ$348, H$356)</f>
        <v>2.4889782992946689E-2</v>
      </c>
      <c r="I406" s="30" cm="1">
        <f t="array" ref="I406">SUMPRODUCT($F326:$BQ326,$F$347:$BQ$347*($F$348:$BQ$348=I$356))/SUMIFS($F$347:$BQ$347, $F$348:$BQ$348, I$356)</f>
        <v>2.7783578425493491E-2</v>
      </c>
      <c r="J406" s="30" cm="1">
        <f t="array" ref="J406">SUMPRODUCT($F326:$BQ326,$F$347:$BQ$347*($F$348:$BQ$348=J$356))/SUMIFS($F$347:$BQ$347, $F$348:$BQ$348, J$356)</f>
        <v>3.4369713443877417E-2</v>
      </c>
      <c r="K406" s="30" cm="1">
        <f t="array" ref="K406">SUMPRODUCT($F326:$BQ326,$F$347:$BQ$347*($F$348:$BQ$348=K$356))/SUMIFS($F$347:$BQ$347, $F$348:$BQ$348, K$356)</f>
        <v>3.4215702624066868E-2</v>
      </c>
      <c r="L406" s="30" cm="1">
        <f t="array" ref="L406">SUMPRODUCT($F326:$BQ326,$F$347:$BQ$347*($F$348:$BQ$348=L$356))/SUMIFS($F$347:$BQ$347, $F$348:$BQ$348, L$356)</f>
        <v>3.6762788193702559E-2</v>
      </c>
      <c r="M406" s="30" cm="1">
        <f t="array" ref="M406">SUMPRODUCT($F326:$BQ326,$F$347:$BQ$347*($F$348:$BQ$348=M$356))/SUMIFS($F$347:$BQ$347, $F$348:$BQ$348, M$356)</f>
        <v>0.13605513231279309</v>
      </c>
      <c r="N406" s="30" cm="1">
        <f t="array" ref="N406">SUMPRODUCT($F326:$BQ326,$F$347:$BQ$347*($F$348:$BQ$348=N$356))/SUMIFS($F$347:$BQ$347, $F$348:$BQ$348, N$356)</f>
        <v>3.0507688317380589E-2</v>
      </c>
      <c r="O406" s="30" cm="1">
        <f t="array" ref="O406">SUMPRODUCT($F326:$BQ326,$F$347:$BQ$347*($F$348:$BQ$348=O$356))/SUMIFS($F$347:$BQ$347, $F$348:$BQ$348, O$356)</f>
        <v>3.2837475374931382E-2</v>
      </c>
      <c r="P406" s="30" cm="1">
        <f t="array" ref="P406">SUMPRODUCT($F326:$BQ326,$F$347:$BQ$347*($F$348:$BQ$348=P$356))/SUMIFS($F$347:$BQ$347, $F$348:$BQ$348, P$356)</f>
        <v>3.4430211168493888E-2</v>
      </c>
      <c r="Q406" s="30" cm="1">
        <f t="array" ref="Q406">SUMPRODUCT($F326:$BQ326,$F$347:$BQ$347*($F$348:$BQ$348=Q$356))/SUMIFS($F$347:$BQ$347, $F$348:$BQ$348, Q$356)</f>
        <v>2.6084305335749128E-2</v>
      </c>
      <c r="R406" s="30" cm="1">
        <f t="array" ref="R406">SUMPRODUCT($F326:$BQ326,$F$347:$BQ$347*($F$348:$BQ$348=R$356))/SUMIFS($F$347:$BQ$347, $F$348:$BQ$348, R$356)</f>
        <v>7.9267427491175296E-2</v>
      </c>
      <c r="S406" s="30" cm="1">
        <f t="array" ref="S406">SUMPRODUCT($F326:$BQ326,$F$347:$BQ$347*($F$348:$BQ$348=S$356))/SUMIFS($F$347:$BQ$347, $F$348:$BQ$348, S$356)</f>
        <v>3.0385174131014801E-2</v>
      </c>
      <c r="T406" s="30" cm="1">
        <f t="array" ref="T406">SUMPRODUCT($F326:$BQ326,$F$347:$BQ$347*($F$348:$BQ$348=T$356))/SUMIFS($F$347:$BQ$347, $F$348:$BQ$348, T$356)</f>
        <v>2.729525096577444E-2</v>
      </c>
      <c r="U406" s="30" cm="1">
        <f t="array" ref="U406">SUMPRODUCT($F326:$BQ326,$F$347:$BQ$347*($F$348:$BQ$348=U$356))/SUMIFS($F$347:$BQ$347, $F$348:$BQ$348, U$356)</f>
        <v>2.7641000909218432E-2</v>
      </c>
      <c r="V406" s="30" cm="1">
        <f t="array" ref="V406">SUMPRODUCT($F326:$BQ326,$F$347:$BQ$347*($F$348:$BQ$348=V$356))/SUMIFS($F$347:$BQ$347, $F$348:$BQ$348, V$356)</f>
        <v>3.4809391505205532E-2</v>
      </c>
      <c r="W406" s="30" cm="1">
        <f t="array" ref="W406">SUMPRODUCT($F326:$BQ326,$F$347:$BQ$347*($F$348:$BQ$348=W$356))/SUMIFS($F$347:$BQ$347, $F$348:$BQ$348, W$356)</f>
        <v>2.992319845557493E-2</v>
      </c>
      <c r="X406" s="30" cm="1">
        <f t="array" ref="X406">SUMPRODUCT($F326:$BQ326,$F$347:$BQ$347*($F$348:$BQ$348=X$356))/SUMIFS($F$347:$BQ$347, $F$348:$BQ$348, X$356)</f>
        <v>2.8323143114912755E-2</v>
      </c>
      <c r="Y406" s="30" cm="1">
        <f t="array" ref="Y406">SUMPRODUCT($F326:$BQ326,$F$347:$BQ$347*($F$348:$BQ$348=Y$356))/SUMIFS($F$347:$BQ$347, $F$348:$BQ$348, Y$356)</f>
        <v>3.6590385777654319E-2</v>
      </c>
      <c r="Z406" s="30" cm="1">
        <f t="array" ref="Z406">SUMPRODUCT($F326:$BQ326,$F$347:$BQ$347*($F$348:$BQ$348=Z$356))/SUMIFS($F$347:$BQ$347, $F$348:$BQ$348, Z$356)</f>
        <v>3.5865627080492346E-2</v>
      </c>
      <c r="AA406" s="30" cm="1">
        <f t="array" ref="AA406">SUMPRODUCT($F326:$BQ326,$F$347:$BQ$347*($F$348:$BQ$348=AA$356))/SUMIFS($F$347:$BQ$347, $F$348:$BQ$348, AA$356)</f>
        <v>3.1679429921890698E-2</v>
      </c>
      <c r="AB406" s="30" cm="1">
        <f t="array" ref="AB406">SUMPRODUCT($F326:$BQ326,$F$347:$BQ$347*($F$348:$BQ$348=AB$356))/SUMIFS($F$347:$BQ$347, $F$348:$BQ$348, AB$356)</f>
        <v>3.9336706791777996E-2</v>
      </c>
      <c r="AC406" s="30" cm="1">
        <f t="array" ref="AC406">SUMPRODUCT($F326:$BQ326,$F$347:$BQ$347*($F$348:$BQ$348=AC$356))/SUMIFS($F$347:$BQ$347, $F$348:$BQ$348, AC$356)</f>
        <v>2.2773732678504813E-2</v>
      </c>
      <c r="AD406" s="30" cm="1">
        <f t="array" ref="AD406">SUMPRODUCT($F326:$BQ326,$F$347:$BQ$347*($F$348:$BQ$348=AD$356))/SUMIFS($F$347:$BQ$347, $F$348:$BQ$348, AD$356)</f>
        <v>5.5674505501170313E-2</v>
      </c>
      <c r="AE406" s="30" cm="1">
        <f t="array" ref="AE406">SUMPRODUCT($F326:$BQ326,$F$347:$BQ$347*($F$348:$BQ$348=AE$356))/SUMIFS($F$347:$BQ$347, $F$348:$BQ$348, AE$356)</f>
        <v>4.0439349373895032E-2</v>
      </c>
      <c r="AF406" s="30" cm="1">
        <f t="array" ref="AF406">SUMPRODUCT($F326:$BQ326,$F$347:$BQ$347*($F$348:$BQ$348=AF$356))/SUMIFS($F$347:$BQ$347, $F$348:$BQ$348, AF$356)</f>
        <v>9.6558794626442471E-2</v>
      </c>
      <c r="AG406" s="30" cm="1">
        <f t="array" ref="AG406">SUMPRODUCT($F326:$BQ326,$F$347:$BQ$347*($F$348:$BQ$348=AG$356))/SUMIFS($F$347:$BQ$347, $F$348:$BQ$348, AG$356)</f>
        <v>2.7575907172812591E-2</v>
      </c>
      <c r="AH406" s="30" cm="1">
        <f t="array" ref="AH406">SUMPRODUCT($F326:$BQ326,$F$347:$BQ$347*($F$348:$BQ$348=AH$356))/SUMIFS($F$347:$BQ$347, $F$348:$BQ$348, AH$356)</f>
        <v>7.7196410049185519E-3</v>
      </c>
      <c r="AI406" s="30" cm="1">
        <f t="array" ref="AI406">SUMPRODUCT($F326:$BQ326,$F$347:$BQ$347*($F$348:$BQ$348=AI$356))/SUMIFS($F$347:$BQ$347, $F$348:$BQ$348, AI$356)</f>
        <v>0.14715370950854786</v>
      </c>
      <c r="AJ406" s="30" cm="1">
        <f t="array" ref="AJ406">SUMPRODUCT($F326:$BQ326,$F$347:$BQ$347*($F$348:$BQ$348=AJ$356))/SUMIFS($F$347:$BQ$347, $F$348:$BQ$348, AJ$356)</f>
        <v>1.4923612534831602E-2</v>
      </c>
      <c r="AK406" s="30" cm="1">
        <f t="array" ref="AK406">SUMPRODUCT($F326:$BQ326,$F$347:$BQ$347*($F$348:$BQ$348=AK$356))/SUMIFS($F$347:$BQ$347, $F$348:$BQ$348, AK$356)</f>
        <v>1.0446443408503271E-2</v>
      </c>
      <c r="AL406" s="30" cm="1">
        <f t="array" ref="AL406">SUMPRODUCT($F326:$BQ326,$F$347:$BQ$347*($F$348:$BQ$348=AL$356))/SUMIFS($F$347:$BQ$347, $F$348:$BQ$348, AL$356)</f>
        <v>1.7303024597293343E-2</v>
      </c>
      <c r="AM406" s="30" cm="1">
        <f t="array" ref="AM406">SUMPRODUCT($F326:$BQ326,$F$347:$BQ$347*($F$348:$BQ$348=AM$356))/SUMIFS($F$347:$BQ$347, $F$348:$BQ$348, AM$356)</f>
        <v>2.7232972773385766E-2</v>
      </c>
      <c r="AN406" s="30" cm="1">
        <f t="array" ref="AN406">SUMPRODUCT($F326:$BQ326,$F$347:$BQ$347*($F$348:$BQ$348=AN$356))/SUMIFS($F$347:$BQ$347, $F$348:$BQ$348, AN$356)</f>
        <v>6.1927593007616179E-7</v>
      </c>
      <c r="AO406" s="30"/>
      <c r="AP406" s="30"/>
      <c r="AQ406" s="30"/>
    </row>
    <row r="407" spans="1:43" x14ac:dyDescent="0.35">
      <c r="A407" t="str">
        <v>ISIC 78</v>
      </c>
      <c r="C407">
        <v>140729.76999999999</v>
      </c>
      <c r="D407" t="str">
        <v>ISIC 69T82</v>
      </c>
      <c r="E407" s="30" cm="1">
        <f t="array" ref="E407">SUMPRODUCT($F327:$BQ327,$F$347:$BQ$347*($F$348:$BQ$348=E$356))/SUMIFS($F$347:$BQ$347, $F$348:$BQ$348, E$356)</f>
        <v>1.6260214393442076E-2</v>
      </c>
      <c r="F407" s="30" cm="1">
        <f t="array" ref="F407">SUMPRODUCT($F327:$BQ327,$F$347:$BQ$347*($F$348:$BQ$348=F$356))/SUMIFS($F$347:$BQ$347, $F$348:$BQ$348, F$356)</f>
        <v>1.5986455343779137E-2</v>
      </c>
      <c r="G407" s="30" cm="1">
        <f t="array" ref="G407">SUMPRODUCT($F327:$BQ327,$F$347:$BQ$347*($F$348:$BQ$348=G$356))/SUMIFS($F$347:$BQ$347, $F$348:$BQ$348, G$356)</f>
        <v>2.1195600767510002E-2</v>
      </c>
      <c r="H407" s="30" cm="1">
        <f t="array" ref="H407">SUMPRODUCT($F327:$BQ327,$F$347:$BQ$347*($F$348:$BQ$348=H$356))/SUMIFS($F$347:$BQ$347, $F$348:$BQ$348, H$356)</f>
        <v>1.5474290296827046E-2</v>
      </c>
      <c r="I407" s="30" cm="1">
        <f t="array" ref="I407">SUMPRODUCT($F327:$BQ327,$F$347:$BQ$347*($F$348:$BQ$348=I$356))/SUMIFS($F$347:$BQ$347, $F$348:$BQ$348, I$356)</f>
        <v>1.7389978120446167E-2</v>
      </c>
      <c r="J407" s="30" cm="1">
        <f t="array" ref="J407">SUMPRODUCT($F327:$BQ327,$F$347:$BQ$347*($F$348:$BQ$348=J$356))/SUMIFS($F$347:$BQ$347, $F$348:$BQ$348, J$356)</f>
        <v>1.7874134838339741E-2</v>
      </c>
      <c r="K407" s="30" cm="1">
        <f t="array" ref="K407">SUMPRODUCT($F327:$BQ327,$F$347:$BQ$347*($F$348:$BQ$348=K$356))/SUMIFS($F$347:$BQ$347, $F$348:$BQ$348, K$356)</f>
        <v>1.475152747795629E-2</v>
      </c>
      <c r="L407" s="30" cm="1">
        <f t="array" ref="L407">SUMPRODUCT($F327:$BQ327,$F$347:$BQ$347*($F$348:$BQ$348=L$356))/SUMIFS($F$347:$BQ$347, $F$348:$BQ$348, L$356)</f>
        <v>1.6498512670141456E-2</v>
      </c>
      <c r="M407" s="30" cm="1">
        <f t="array" ref="M407">SUMPRODUCT($F327:$BQ327,$F$347:$BQ$347*($F$348:$BQ$348=M$356))/SUMIFS($F$347:$BQ$347, $F$348:$BQ$348, M$356)</f>
        <v>1.6789285452139174E-2</v>
      </c>
      <c r="N407" s="30" cm="1">
        <f t="array" ref="N407">SUMPRODUCT($F327:$BQ327,$F$347:$BQ$347*($F$348:$BQ$348=N$356))/SUMIFS($F$347:$BQ$347, $F$348:$BQ$348, N$356)</f>
        <v>2.3459955832544659E-2</v>
      </c>
      <c r="O407" s="30" cm="1">
        <f t="array" ref="O407">SUMPRODUCT($F327:$BQ327,$F$347:$BQ$347*($F$348:$BQ$348=O$356))/SUMIFS($F$347:$BQ$347, $F$348:$BQ$348, O$356)</f>
        <v>2.1120959336560278E-2</v>
      </c>
      <c r="P407" s="30" cm="1">
        <f t="array" ref="P407">SUMPRODUCT($F327:$BQ327,$F$347:$BQ$347*($F$348:$BQ$348=P$356))/SUMIFS($F$347:$BQ$347, $F$348:$BQ$348, P$356)</f>
        <v>2.0295945660207676E-2</v>
      </c>
      <c r="Q407" s="30" cm="1">
        <f t="array" ref="Q407">SUMPRODUCT($F327:$BQ327,$F$347:$BQ$347*($F$348:$BQ$348=Q$356))/SUMIFS($F$347:$BQ$347, $F$348:$BQ$348, Q$356)</f>
        <v>2.4495935297568591E-2</v>
      </c>
      <c r="R407" s="30" cm="1">
        <f t="array" ref="R407">SUMPRODUCT($F327:$BQ327,$F$347:$BQ$347*($F$348:$BQ$348=R$356))/SUMIFS($F$347:$BQ$347, $F$348:$BQ$348, R$356)</f>
        <v>1.5774243585624143E-2</v>
      </c>
      <c r="S407" s="30" cm="1">
        <f t="array" ref="S407">SUMPRODUCT($F327:$BQ327,$F$347:$BQ$347*($F$348:$BQ$348=S$356))/SUMIFS($F$347:$BQ$347, $F$348:$BQ$348, S$356)</f>
        <v>2.2059144971439258E-2</v>
      </c>
      <c r="T407" s="30" cm="1">
        <f t="array" ref="T407">SUMPRODUCT($F327:$BQ327,$F$347:$BQ$347*($F$348:$BQ$348=T$356))/SUMIFS($F$347:$BQ$347, $F$348:$BQ$348, T$356)</f>
        <v>2.3264300960831319E-2</v>
      </c>
      <c r="U407" s="30" cm="1">
        <f t="array" ref="U407">SUMPRODUCT($F327:$BQ327,$F$347:$BQ$347*($F$348:$BQ$348=U$356))/SUMIFS($F$347:$BQ$347, $F$348:$BQ$348, U$356)</f>
        <v>2.4109107079679195E-2</v>
      </c>
      <c r="V407" s="30" cm="1">
        <f t="array" ref="V407">SUMPRODUCT($F327:$BQ327,$F$347:$BQ$347*($F$348:$BQ$348=V$356))/SUMIFS($F$347:$BQ$347, $F$348:$BQ$348, V$356)</f>
        <v>3.4596311147315276E-2</v>
      </c>
      <c r="W407" s="30" cm="1">
        <f t="array" ref="W407">SUMPRODUCT($F327:$BQ327,$F$347:$BQ$347*($F$348:$BQ$348=W$356))/SUMIFS($F$347:$BQ$347, $F$348:$BQ$348, W$356)</f>
        <v>2.3673190041828371E-2</v>
      </c>
      <c r="X407" s="30" cm="1">
        <f t="array" ref="X407">SUMPRODUCT($F327:$BQ327,$F$347:$BQ$347*($F$348:$BQ$348=X$356))/SUMIFS($F$347:$BQ$347, $F$348:$BQ$348, X$356)</f>
        <v>1.291494887621064E-2</v>
      </c>
      <c r="Y407" s="30" cm="1">
        <f t="array" ref="Y407">SUMPRODUCT($F327:$BQ327,$F$347:$BQ$347*($F$348:$BQ$348=Y$356))/SUMIFS($F$347:$BQ$347, $F$348:$BQ$348, Y$356)</f>
        <v>1.7522171244461374E-2</v>
      </c>
      <c r="Z407" s="30" cm="1">
        <f t="array" ref="Z407">SUMPRODUCT($F327:$BQ327,$F$347:$BQ$347*($F$348:$BQ$348=Z$356))/SUMIFS($F$347:$BQ$347, $F$348:$BQ$348, Z$356)</f>
        <v>1.7764038277951737E-2</v>
      </c>
      <c r="AA407" s="30" cm="1">
        <f t="array" ref="AA407">SUMPRODUCT($F327:$BQ327,$F$347:$BQ$347*($F$348:$BQ$348=AA$356))/SUMIFS($F$347:$BQ$347, $F$348:$BQ$348, AA$356)</f>
        <v>1.2220608828227918E-2</v>
      </c>
      <c r="AB407" s="30" cm="1">
        <f t="array" ref="AB407">SUMPRODUCT($F327:$BQ327,$F$347:$BQ$347*($F$348:$BQ$348=AB$356))/SUMIFS($F$347:$BQ$347, $F$348:$BQ$348, AB$356)</f>
        <v>2.0163727709867924E-2</v>
      </c>
      <c r="AC407" s="30" cm="1">
        <f t="array" ref="AC407">SUMPRODUCT($F327:$BQ327,$F$347:$BQ$347*($F$348:$BQ$348=AC$356))/SUMIFS($F$347:$BQ$347, $F$348:$BQ$348, AC$356)</f>
        <v>1.2513052389425846E-2</v>
      </c>
      <c r="AD407" s="30" cm="1">
        <f t="array" ref="AD407">SUMPRODUCT($F327:$BQ327,$F$347:$BQ$347*($F$348:$BQ$348=AD$356))/SUMIFS($F$347:$BQ$347, $F$348:$BQ$348, AD$356)</f>
        <v>1.0646154632455242E-2</v>
      </c>
      <c r="AE407" s="30" cm="1">
        <f t="array" ref="AE407">SUMPRODUCT($F327:$BQ327,$F$347:$BQ$347*($F$348:$BQ$348=AE$356))/SUMIFS($F$347:$BQ$347, $F$348:$BQ$348, AE$356)</f>
        <v>1.3376243869884959E-2</v>
      </c>
      <c r="AF407" s="30" cm="1">
        <f t="array" ref="AF407">SUMPRODUCT($F327:$BQ327,$F$347:$BQ$347*($F$348:$BQ$348=AF$356))/SUMIFS($F$347:$BQ$347, $F$348:$BQ$348, AF$356)</f>
        <v>1.0761539732973906E-2</v>
      </c>
      <c r="AG407" s="30" cm="1">
        <f t="array" ref="AG407">SUMPRODUCT($F327:$BQ327,$F$347:$BQ$347*($F$348:$BQ$348=AG$356))/SUMIFS($F$347:$BQ$347, $F$348:$BQ$348, AG$356)</f>
        <v>7.6416312681365783E-3</v>
      </c>
      <c r="AH407" s="30" cm="1">
        <f t="array" ref="AH407">SUMPRODUCT($F327:$BQ327,$F$347:$BQ$347*($F$348:$BQ$348=AH$356))/SUMIFS($F$347:$BQ$347, $F$348:$BQ$348, AH$356)</f>
        <v>3.2775583906279183E-3</v>
      </c>
      <c r="AI407" s="30" cm="1">
        <f t="array" ref="AI407">SUMPRODUCT($F327:$BQ327,$F$347:$BQ$347*($F$348:$BQ$348=AI$356))/SUMIFS($F$347:$BQ$347, $F$348:$BQ$348, AI$356)</f>
        <v>7.9084293014514015E-2</v>
      </c>
      <c r="AJ407" s="30" cm="1">
        <f t="array" ref="AJ407">SUMPRODUCT($F327:$BQ327,$F$347:$BQ$347*($F$348:$BQ$348=AJ$356))/SUMIFS($F$347:$BQ$347, $F$348:$BQ$348, AJ$356)</f>
        <v>6.861359952268711E-3</v>
      </c>
      <c r="AK407" s="30" cm="1">
        <f t="array" ref="AK407">SUMPRODUCT($F327:$BQ327,$F$347:$BQ$347*($F$348:$BQ$348=AK$356))/SUMIFS($F$347:$BQ$347, $F$348:$BQ$348, AK$356)</f>
        <v>5.7394968796107993E-3</v>
      </c>
      <c r="AL407" s="30" cm="1">
        <f t="array" ref="AL407">SUMPRODUCT($F327:$BQ327,$F$347:$BQ$347*($F$348:$BQ$348=AL$356))/SUMIFS($F$347:$BQ$347, $F$348:$BQ$348, AL$356)</f>
        <v>7.8570103364591515E-3</v>
      </c>
      <c r="AM407" s="30" cm="1">
        <f t="array" ref="AM407">SUMPRODUCT($F327:$BQ327,$F$347:$BQ$347*($F$348:$BQ$348=AM$356))/SUMIFS($F$347:$BQ$347, $F$348:$BQ$348, AM$356)</f>
        <v>7.7126678175779518E-3</v>
      </c>
      <c r="AN407" s="30" cm="1">
        <f t="array" ref="AN407">SUMPRODUCT($F327:$BQ327,$F$347:$BQ$347*($F$348:$BQ$348=AN$356))/SUMIFS($F$347:$BQ$347, $F$348:$BQ$348, AN$356)</f>
        <v>4.3651198362975256E-7</v>
      </c>
      <c r="AO407" s="30"/>
      <c r="AP407" s="30"/>
      <c r="AQ407" s="30"/>
    </row>
    <row r="408" spans="1:43" x14ac:dyDescent="0.35">
      <c r="A408" t="str">
        <v>ISIC 79</v>
      </c>
      <c r="C408">
        <v>99168.59</v>
      </c>
      <c r="D408" t="str">
        <v>ISIC 69T82</v>
      </c>
      <c r="E408" s="30" cm="1">
        <f t="array" ref="E408">SUMPRODUCT($F328:$BQ328,$F$347:$BQ$347*($F$348:$BQ$348=E$356))/SUMIFS($F$347:$BQ$347, $F$348:$BQ$348, E$356)</f>
        <v>1.4109913821948826E-3</v>
      </c>
      <c r="F408" s="30" cm="1">
        <f t="array" ref="F408">SUMPRODUCT($F328:$BQ328,$F$347:$BQ$347*($F$348:$BQ$348=F$356))/SUMIFS($F$347:$BQ$347, $F$348:$BQ$348, F$356)</f>
        <v>1.9957797741539823E-3</v>
      </c>
      <c r="G408" s="30" cm="1">
        <f t="array" ref="G408">SUMPRODUCT($F328:$BQ328,$F$347:$BQ$347*($F$348:$BQ$348=G$356))/SUMIFS($F$347:$BQ$347, $F$348:$BQ$348, G$356)</f>
        <v>2.2049478131201455E-3</v>
      </c>
      <c r="H408" s="30" cm="1">
        <f t="array" ref="H408">SUMPRODUCT($F328:$BQ328,$F$347:$BQ$347*($F$348:$BQ$348=H$356))/SUMIFS($F$347:$BQ$347, $F$348:$BQ$348, H$356)</f>
        <v>2.4774042620758496E-3</v>
      </c>
      <c r="I408" s="30" cm="1">
        <f t="array" ref="I408">SUMPRODUCT($F328:$BQ328,$F$347:$BQ$347*($F$348:$BQ$348=I$356))/SUMIFS($F$347:$BQ$347, $F$348:$BQ$348, I$356)</f>
        <v>2.3618642142760474E-3</v>
      </c>
      <c r="J408" s="30" cm="1">
        <f t="array" ref="J408">SUMPRODUCT($F328:$BQ328,$F$347:$BQ$347*($F$348:$BQ$348=J$356))/SUMIFS($F$347:$BQ$347, $F$348:$BQ$348, J$356)</f>
        <v>2.4508561475910431E-3</v>
      </c>
      <c r="K408" s="30" cm="1">
        <f t="array" ref="K408">SUMPRODUCT($F328:$BQ328,$F$347:$BQ$347*($F$348:$BQ$348=K$356))/SUMIFS($F$347:$BQ$347, $F$348:$BQ$348, K$356)</f>
        <v>2.8910984678567849E-3</v>
      </c>
      <c r="L408" s="30" cm="1">
        <f t="array" ref="L408">SUMPRODUCT($F328:$BQ328,$F$347:$BQ$347*($F$348:$BQ$348=L$356))/SUMIFS($F$347:$BQ$347, $F$348:$BQ$348, L$356)</f>
        <v>2.6425627866457873E-3</v>
      </c>
      <c r="M408" s="30" cm="1">
        <f t="array" ref="M408">SUMPRODUCT($F328:$BQ328,$F$347:$BQ$347*($F$348:$BQ$348=M$356))/SUMIFS($F$347:$BQ$347, $F$348:$BQ$348, M$356)</f>
        <v>2.8154565026642787E-3</v>
      </c>
      <c r="N408" s="30" cm="1">
        <f t="array" ref="N408">SUMPRODUCT($F328:$BQ328,$F$347:$BQ$347*($F$348:$BQ$348=N$356))/SUMIFS($F$347:$BQ$347, $F$348:$BQ$348, N$356)</f>
        <v>2.2891922086460095E-3</v>
      </c>
      <c r="O408" s="30" cm="1">
        <f t="array" ref="O408">SUMPRODUCT($F328:$BQ328,$F$347:$BQ$347*($F$348:$BQ$348=O$356))/SUMIFS($F$347:$BQ$347, $F$348:$BQ$348, O$356)</f>
        <v>3.4125618126271589E-3</v>
      </c>
      <c r="P408" s="30" cm="1">
        <f t="array" ref="P408">SUMPRODUCT($F328:$BQ328,$F$347:$BQ$347*($F$348:$BQ$348=P$356))/SUMIFS($F$347:$BQ$347, $F$348:$BQ$348, P$356)</f>
        <v>2.9694742798159353E-3</v>
      </c>
      <c r="Q408" s="30" cm="1">
        <f t="array" ref="Q408">SUMPRODUCT($F328:$BQ328,$F$347:$BQ$347*($F$348:$BQ$348=Q$356))/SUMIFS($F$347:$BQ$347, $F$348:$BQ$348, Q$356)</f>
        <v>1.967603988087735E-3</v>
      </c>
      <c r="R408" s="30" cm="1">
        <f t="array" ref="R408">SUMPRODUCT($F328:$BQ328,$F$347:$BQ$347*($F$348:$BQ$348=R$356))/SUMIFS($F$347:$BQ$347, $F$348:$BQ$348, R$356)</f>
        <v>2.1684054048147321E-3</v>
      </c>
      <c r="S408" s="30" cm="1">
        <f t="array" ref="S408">SUMPRODUCT($F328:$BQ328,$F$347:$BQ$347*($F$348:$BQ$348=S$356))/SUMIFS($F$347:$BQ$347, $F$348:$BQ$348, S$356)</f>
        <v>2.2496706394779546E-3</v>
      </c>
      <c r="T408" s="30" cm="1">
        <f t="array" ref="T408">SUMPRODUCT($F328:$BQ328,$F$347:$BQ$347*($F$348:$BQ$348=T$356))/SUMIFS($F$347:$BQ$347, $F$348:$BQ$348, T$356)</f>
        <v>2.2799984835385582E-3</v>
      </c>
      <c r="U408" s="30" cm="1">
        <f t="array" ref="U408">SUMPRODUCT($F328:$BQ328,$F$347:$BQ$347*($F$348:$BQ$348=U$356))/SUMIFS($F$347:$BQ$347, $F$348:$BQ$348, U$356)</f>
        <v>2.0145624724824365E-3</v>
      </c>
      <c r="V408" s="30" cm="1">
        <f t="array" ref="V408">SUMPRODUCT($F328:$BQ328,$F$347:$BQ$347*($F$348:$BQ$348=V$356))/SUMIFS($F$347:$BQ$347, $F$348:$BQ$348, V$356)</f>
        <v>2.4354074958508158E-3</v>
      </c>
      <c r="W408" s="30" cm="1">
        <f t="array" ref="W408">SUMPRODUCT($F328:$BQ328,$F$347:$BQ$347*($F$348:$BQ$348=W$356))/SUMIFS($F$347:$BQ$347, $F$348:$BQ$348, W$356)</f>
        <v>2.1840927299992675E-3</v>
      </c>
      <c r="X408" s="30" cm="1">
        <f t="array" ref="X408">SUMPRODUCT($F328:$BQ328,$F$347:$BQ$347*($F$348:$BQ$348=X$356))/SUMIFS($F$347:$BQ$347, $F$348:$BQ$348, X$356)</f>
        <v>1.8984291410378143E-3</v>
      </c>
      <c r="Y408" s="30" cm="1">
        <f t="array" ref="Y408">SUMPRODUCT($F328:$BQ328,$F$347:$BQ$347*($F$348:$BQ$348=Y$356))/SUMIFS($F$347:$BQ$347, $F$348:$BQ$348, Y$356)</f>
        <v>2.678313424648685E-3</v>
      </c>
      <c r="Z408" s="30" cm="1">
        <f t="array" ref="Z408">SUMPRODUCT($F328:$BQ328,$F$347:$BQ$347*($F$348:$BQ$348=Z$356))/SUMIFS($F$347:$BQ$347, $F$348:$BQ$348, Z$356)</f>
        <v>1.9020553354611419E-3</v>
      </c>
      <c r="AA408" s="30" cm="1">
        <f t="array" ref="AA408">SUMPRODUCT($F328:$BQ328,$F$347:$BQ$347*($F$348:$BQ$348=AA$356))/SUMIFS($F$347:$BQ$347, $F$348:$BQ$348, AA$356)</f>
        <v>3.1111282179847877E-3</v>
      </c>
      <c r="AB408" s="30" cm="1">
        <f t="array" ref="AB408">SUMPRODUCT($F328:$BQ328,$F$347:$BQ$347*($F$348:$BQ$348=AB$356))/SUMIFS($F$347:$BQ$347, $F$348:$BQ$348, AB$356)</f>
        <v>1.350757498310705E-2</v>
      </c>
      <c r="AC408" s="30" cm="1">
        <f t="array" ref="AC408">SUMPRODUCT($F328:$BQ328,$F$347:$BQ$347*($F$348:$BQ$348=AC$356))/SUMIFS($F$347:$BQ$347, $F$348:$BQ$348, AC$356)</f>
        <v>5.0194212144448278E-3</v>
      </c>
      <c r="AD408" s="30" cm="1">
        <f t="array" ref="AD408">SUMPRODUCT($F328:$BQ328,$F$347:$BQ$347*($F$348:$BQ$348=AD$356))/SUMIFS($F$347:$BQ$347, $F$348:$BQ$348, AD$356)</f>
        <v>3.2572738046762815E-3</v>
      </c>
      <c r="AE408" s="30" cm="1">
        <f t="array" ref="AE408">SUMPRODUCT($F328:$BQ328,$F$347:$BQ$347*($F$348:$BQ$348=AE$356))/SUMIFS($F$347:$BQ$347, $F$348:$BQ$348, AE$356)</f>
        <v>2.2005779815544128E-3</v>
      </c>
      <c r="AF408" s="30" cm="1">
        <f t="array" ref="AF408">SUMPRODUCT($F328:$BQ328,$F$347:$BQ$347*($F$348:$BQ$348=AF$356))/SUMIFS($F$347:$BQ$347, $F$348:$BQ$348, AF$356)</f>
        <v>2.1994244795084444E-3</v>
      </c>
      <c r="AG408" s="30" cm="1">
        <f t="array" ref="AG408">SUMPRODUCT($F328:$BQ328,$F$347:$BQ$347*($F$348:$BQ$348=AG$356))/SUMIFS($F$347:$BQ$347, $F$348:$BQ$348, AG$356)</f>
        <v>1.481932315169666E-3</v>
      </c>
      <c r="AH408" s="30" cm="1">
        <f t="array" ref="AH408">SUMPRODUCT($F328:$BQ328,$F$347:$BQ$347*($F$348:$BQ$348=AH$356))/SUMIFS($F$347:$BQ$347, $F$348:$BQ$348, AH$356)</f>
        <v>5.8878594802503335E-4</v>
      </c>
      <c r="AI408" s="30" cm="1">
        <f t="array" ref="AI408">SUMPRODUCT($F328:$BQ328,$F$347:$BQ$347*($F$348:$BQ$348=AI$356))/SUMIFS($F$347:$BQ$347, $F$348:$BQ$348, AI$356)</f>
        <v>6.5777329080207267E-2</v>
      </c>
      <c r="AJ408" s="30" cm="1">
        <f t="array" ref="AJ408">SUMPRODUCT($F328:$BQ328,$F$347:$BQ$347*($F$348:$BQ$348=AJ$356))/SUMIFS($F$347:$BQ$347, $F$348:$BQ$348, AJ$356)</f>
        <v>1.5289120552838425E-3</v>
      </c>
      <c r="AK408" s="30" cm="1">
        <f t="array" ref="AK408">SUMPRODUCT($F328:$BQ328,$F$347:$BQ$347*($F$348:$BQ$348=AK$356))/SUMIFS($F$347:$BQ$347, $F$348:$BQ$348, AK$356)</f>
        <v>1.075289767133966E-3</v>
      </c>
      <c r="AL408" s="30" cm="1">
        <f t="array" ref="AL408">SUMPRODUCT($F328:$BQ328,$F$347:$BQ$347*($F$348:$BQ$348=AL$356))/SUMIFS($F$347:$BQ$347, $F$348:$BQ$348, AL$356)</f>
        <v>9.850566910983064E-4</v>
      </c>
      <c r="AM408" s="30" cm="1">
        <f t="array" ref="AM408">SUMPRODUCT($F328:$BQ328,$F$347:$BQ$347*($F$348:$BQ$348=AM$356))/SUMIFS($F$347:$BQ$347, $F$348:$BQ$348, AM$356)</f>
        <v>5.5646586457144135E-3</v>
      </c>
      <c r="AN408" s="30" cm="1">
        <f t="array" ref="AN408">SUMPRODUCT($F328:$BQ328,$F$347:$BQ$347*($F$348:$BQ$348=AN$356))/SUMIFS($F$347:$BQ$347, $F$348:$BQ$348, AN$356)</f>
        <v>4.524438863998556E-8</v>
      </c>
      <c r="AO408" s="30"/>
      <c r="AP408" s="30"/>
      <c r="AQ408" s="30"/>
    </row>
    <row r="409" spans="1:43" x14ac:dyDescent="0.35">
      <c r="A409" t="str">
        <v>ISIC 80-82</v>
      </c>
      <c r="C409">
        <v>374505.66</v>
      </c>
      <c r="D409" t="str">
        <v>ISIC 69T82</v>
      </c>
      <c r="E409" s="30" cm="1">
        <f t="array" ref="E409">SUMPRODUCT($F329:$BQ329,$F$347:$BQ$347*($F$348:$BQ$348=E$356))/SUMIFS($F$347:$BQ$347, $F$348:$BQ$348, E$356)</f>
        <v>2.1993435938611316E-2</v>
      </c>
      <c r="F409" s="30" cm="1">
        <f t="array" ref="F409">SUMPRODUCT($F329:$BQ329,$F$347:$BQ$347*($F$348:$BQ$348=F$356))/SUMIFS($F$347:$BQ$347, $F$348:$BQ$348, F$356)</f>
        <v>2.8408284398493067E-2</v>
      </c>
      <c r="G409" s="30" cm="1">
        <f t="array" ref="G409">SUMPRODUCT($F329:$BQ329,$F$347:$BQ$347*($F$348:$BQ$348=G$356))/SUMIFS($F$347:$BQ$347, $F$348:$BQ$348, G$356)</f>
        <v>3.4995684145690382E-2</v>
      </c>
      <c r="H409" s="30" cm="1">
        <f t="array" ref="H409">SUMPRODUCT($F329:$BQ329,$F$347:$BQ$347*($F$348:$BQ$348=H$356))/SUMIFS($F$347:$BQ$347, $F$348:$BQ$348, H$356)</f>
        <v>3.9717669302964408E-2</v>
      </c>
      <c r="I409" s="30" cm="1">
        <f t="array" ref="I409">SUMPRODUCT($F329:$BQ329,$F$347:$BQ$347*($F$348:$BQ$348=I$356))/SUMIFS($F$347:$BQ$347, $F$348:$BQ$348, I$356)</f>
        <v>3.1685634386051181E-2</v>
      </c>
      <c r="J409" s="30" cm="1">
        <f t="array" ref="J409">SUMPRODUCT($F329:$BQ329,$F$347:$BQ$347*($F$348:$BQ$348=J$356))/SUMIFS($F$347:$BQ$347, $F$348:$BQ$348, J$356)</f>
        <v>4.0755131058862727E-2</v>
      </c>
      <c r="K409" s="30" cm="1">
        <f t="array" ref="K409">SUMPRODUCT($F329:$BQ329,$F$347:$BQ$347*($F$348:$BQ$348=K$356))/SUMIFS($F$347:$BQ$347, $F$348:$BQ$348, K$356)</f>
        <v>3.689264203711061E-2</v>
      </c>
      <c r="L409" s="30" cm="1">
        <f t="array" ref="L409">SUMPRODUCT($F329:$BQ329,$F$347:$BQ$347*($F$348:$BQ$348=L$356))/SUMIFS($F$347:$BQ$347, $F$348:$BQ$348, L$356)</f>
        <v>3.7798978402984337E-2</v>
      </c>
      <c r="M409" s="30" cm="1">
        <f t="array" ref="M409">SUMPRODUCT($F329:$BQ329,$F$347:$BQ$347*($F$348:$BQ$348=M$356))/SUMIFS($F$347:$BQ$347, $F$348:$BQ$348, M$356)</f>
        <v>3.2650961700036424E-2</v>
      </c>
      <c r="N409" s="30" cm="1">
        <f t="array" ref="N409">SUMPRODUCT($F329:$BQ329,$F$347:$BQ$347*($F$348:$BQ$348=N$356))/SUMIFS($F$347:$BQ$347, $F$348:$BQ$348, N$356)</f>
        <v>3.3813337775884529E-2</v>
      </c>
      <c r="O409" s="30" cm="1">
        <f t="array" ref="O409">SUMPRODUCT($F329:$BQ329,$F$347:$BQ$347*($F$348:$BQ$348=O$356))/SUMIFS($F$347:$BQ$347, $F$348:$BQ$348, O$356)</f>
        <v>3.7180011906882471E-2</v>
      </c>
      <c r="P409" s="30" cm="1">
        <f t="array" ref="P409">SUMPRODUCT($F329:$BQ329,$F$347:$BQ$347*($F$348:$BQ$348=P$356))/SUMIFS($F$347:$BQ$347, $F$348:$BQ$348, P$356)</f>
        <v>4.4349123747697457E-2</v>
      </c>
      <c r="Q409" s="30" cm="1">
        <f t="array" ref="Q409">SUMPRODUCT($F329:$BQ329,$F$347:$BQ$347*($F$348:$BQ$348=Q$356))/SUMIFS($F$347:$BQ$347, $F$348:$BQ$348, Q$356)</f>
        <v>3.3745121867864367E-2</v>
      </c>
      <c r="R409" s="30" cm="1">
        <f t="array" ref="R409">SUMPRODUCT($F329:$BQ329,$F$347:$BQ$347*($F$348:$BQ$348=R$356))/SUMIFS($F$347:$BQ$347, $F$348:$BQ$348, R$356)</f>
        <v>2.8331851193169773E-2</v>
      </c>
      <c r="S409" s="30" cm="1">
        <f t="array" ref="S409">SUMPRODUCT($F329:$BQ329,$F$347:$BQ$347*($F$348:$BQ$348=S$356))/SUMIFS($F$347:$BQ$347, $F$348:$BQ$348, S$356)</f>
        <v>3.5069924257771008E-2</v>
      </c>
      <c r="T409" s="30" cm="1">
        <f t="array" ref="T409">SUMPRODUCT($F329:$BQ329,$F$347:$BQ$347*($F$348:$BQ$348=T$356))/SUMIFS($F$347:$BQ$347, $F$348:$BQ$348, T$356)</f>
        <v>3.4862656093907221E-2</v>
      </c>
      <c r="U409" s="30" cm="1">
        <f t="array" ref="U409">SUMPRODUCT($F329:$BQ329,$F$347:$BQ$347*($F$348:$BQ$348=U$356))/SUMIFS($F$347:$BQ$347, $F$348:$BQ$348, U$356)</f>
        <v>3.4201931882205563E-2</v>
      </c>
      <c r="V409" s="30" cm="1">
        <f t="array" ref="V409">SUMPRODUCT($F329:$BQ329,$F$347:$BQ$347*($F$348:$BQ$348=V$356))/SUMIFS($F$347:$BQ$347, $F$348:$BQ$348, V$356)</f>
        <v>3.6484403472842222E-2</v>
      </c>
      <c r="W409" s="30" cm="1">
        <f t="array" ref="W409">SUMPRODUCT($F329:$BQ329,$F$347:$BQ$347*($F$348:$BQ$348=W$356))/SUMIFS($F$347:$BQ$347, $F$348:$BQ$348, W$356)</f>
        <v>3.2640500793243515E-2</v>
      </c>
      <c r="X409" s="30" cm="1">
        <f t="array" ref="X409">SUMPRODUCT($F329:$BQ329,$F$347:$BQ$347*($F$348:$BQ$348=X$356))/SUMIFS($F$347:$BQ$347, $F$348:$BQ$348, X$356)</f>
        <v>3.3678687302728182E-2</v>
      </c>
      <c r="Y409" s="30" cm="1">
        <f t="array" ref="Y409">SUMPRODUCT($F329:$BQ329,$F$347:$BQ$347*($F$348:$BQ$348=Y$356))/SUMIFS($F$347:$BQ$347, $F$348:$BQ$348, Y$356)</f>
        <v>5.6135174447285566E-2</v>
      </c>
      <c r="Z409" s="30" cm="1">
        <f t="array" ref="Z409">SUMPRODUCT($F329:$BQ329,$F$347:$BQ$347*($F$348:$BQ$348=Z$356))/SUMIFS($F$347:$BQ$347, $F$348:$BQ$348, Z$356)</f>
        <v>3.1796208125681756E-2</v>
      </c>
      <c r="AA409" s="30" cm="1">
        <f t="array" ref="AA409">SUMPRODUCT($F329:$BQ329,$F$347:$BQ$347*($F$348:$BQ$348=AA$356))/SUMIFS($F$347:$BQ$347, $F$348:$BQ$348, AA$356)</f>
        <v>3.7111569045734705E-2</v>
      </c>
      <c r="AB409" s="30" cm="1">
        <f t="array" ref="AB409">SUMPRODUCT($F329:$BQ329,$F$347:$BQ$347*($F$348:$BQ$348=AB$356))/SUMIFS($F$347:$BQ$347, $F$348:$BQ$348, AB$356)</f>
        <v>3.1854767431755068E-2</v>
      </c>
      <c r="AC409" s="30" cm="1">
        <f t="array" ref="AC409">SUMPRODUCT($F329:$BQ329,$F$347:$BQ$347*($F$348:$BQ$348=AC$356))/SUMIFS($F$347:$BQ$347, $F$348:$BQ$348, AC$356)</f>
        <v>2.7220251145733669E-2</v>
      </c>
      <c r="AD409" s="30" cm="1">
        <f t="array" ref="AD409">SUMPRODUCT($F329:$BQ329,$F$347:$BQ$347*($F$348:$BQ$348=AD$356))/SUMIFS($F$347:$BQ$347, $F$348:$BQ$348, AD$356)</f>
        <v>5.1187044137174627E-2</v>
      </c>
      <c r="AE409" s="30" cm="1">
        <f t="array" ref="AE409">SUMPRODUCT($F329:$BQ329,$F$347:$BQ$347*($F$348:$BQ$348=AE$356))/SUMIFS($F$347:$BQ$347, $F$348:$BQ$348, AE$356)</f>
        <v>3.953568157106057E-2</v>
      </c>
      <c r="AF409" s="30" cm="1">
        <f t="array" ref="AF409">SUMPRODUCT($F329:$BQ329,$F$347:$BQ$347*($F$348:$BQ$348=AF$356))/SUMIFS($F$347:$BQ$347, $F$348:$BQ$348, AF$356)</f>
        <v>3.3960504990613406E-2</v>
      </c>
      <c r="AG409" s="30" cm="1">
        <f t="array" ref="AG409">SUMPRODUCT($F329:$BQ329,$F$347:$BQ$347*($F$348:$BQ$348=AG$356))/SUMIFS($F$347:$BQ$347, $F$348:$BQ$348, AG$356)</f>
        <v>3.9614703595105126E-2</v>
      </c>
      <c r="AH409" s="30" cm="1">
        <f t="array" ref="AH409">SUMPRODUCT($F329:$BQ329,$F$347:$BQ$347*($F$348:$BQ$348=AH$356))/SUMIFS($F$347:$BQ$347, $F$348:$BQ$348, AH$356)</f>
        <v>1.8164081259239413E-2</v>
      </c>
      <c r="AI409" s="30" cm="1">
        <f t="array" ref="AI409">SUMPRODUCT($F329:$BQ329,$F$347:$BQ$347*($F$348:$BQ$348=AI$356))/SUMIFS($F$347:$BQ$347, $F$348:$BQ$348, AI$356)</f>
        <v>0.22367187596895616</v>
      </c>
      <c r="AJ409" s="30" cm="1">
        <f t="array" ref="AJ409">SUMPRODUCT($F329:$BQ329,$F$347:$BQ$347*($F$348:$BQ$348=AJ$356))/SUMIFS($F$347:$BQ$347, $F$348:$BQ$348, AJ$356)</f>
        <v>3.7234718526164653E-2</v>
      </c>
      <c r="AK409" s="30" cm="1">
        <f t="array" ref="AK409">SUMPRODUCT($F329:$BQ329,$F$347:$BQ$347*($F$348:$BQ$348=AK$356))/SUMIFS($F$347:$BQ$347, $F$348:$BQ$348, AK$356)</f>
        <v>1.8404842475951474E-2</v>
      </c>
      <c r="AL409" s="30" cm="1">
        <f t="array" ref="AL409">SUMPRODUCT($F329:$BQ329,$F$347:$BQ$347*($F$348:$BQ$348=AL$356))/SUMIFS($F$347:$BQ$347, $F$348:$BQ$348, AL$356)</f>
        <v>2.492647673008273E-2</v>
      </c>
      <c r="AM409" s="30" cm="1">
        <f t="array" ref="AM409">SUMPRODUCT($F329:$BQ329,$F$347:$BQ$347*($F$348:$BQ$348=AM$356))/SUMIFS($F$347:$BQ$347, $F$348:$BQ$348, AM$356)</f>
        <v>3.2453157721019296E-2</v>
      </c>
      <c r="AN409" s="30" cm="1">
        <f t="array" ref="AN409">SUMPRODUCT($F329:$BQ329,$F$347:$BQ$347*($F$348:$BQ$348=AN$356))/SUMIFS($F$347:$BQ$347, $F$348:$BQ$348, AN$356)</f>
        <v>7.0306659213638346E-7</v>
      </c>
      <c r="AO409" s="30"/>
      <c r="AP409" s="30"/>
      <c r="AQ409" s="30"/>
    </row>
    <row r="410" spans="1:43" x14ac:dyDescent="0.35">
      <c r="A410" t="str">
        <v>ISIC 84</v>
      </c>
      <c r="C410">
        <v>1048396.85</v>
      </c>
      <c r="D410" t="str">
        <v>ISIC 84</v>
      </c>
      <c r="E410" s="30" cm="1">
        <f t="array" ref="E410">SUMPRODUCT($F330:$BQ330,$F$347:$BQ$347*($F$348:$BQ$348=E$356))/SUMIFS($F$347:$BQ$347, $F$348:$BQ$348, E$356)</f>
        <v>5.6633164690946657E-3</v>
      </c>
      <c r="F410" s="30" cm="1">
        <f t="array" ref="F410">SUMPRODUCT($F330:$BQ330,$F$347:$BQ$347*($F$348:$BQ$348=F$356))/SUMIFS($F$347:$BQ$347, $F$348:$BQ$348, F$356)</f>
        <v>8.2402489902984547E-3</v>
      </c>
      <c r="G410" s="30" cm="1">
        <f t="array" ref="G410">SUMPRODUCT($F330:$BQ330,$F$347:$BQ$347*($F$348:$BQ$348=G$356))/SUMIFS($F$347:$BQ$347, $F$348:$BQ$348, G$356)</f>
        <v>7.3298441200518047E-3</v>
      </c>
      <c r="H410" s="30" cm="1">
        <f t="array" ref="H410">SUMPRODUCT($F330:$BQ330,$F$347:$BQ$347*($F$348:$BQ$348=H$356))/SUMIFS($F$347:$BQ$347, $F$348:$BQ$348, H$356)</f>
        <v>6.8485499485132946E-3</v>
      </c>
      <c r="I410" s="30" cm="1">
        <f t="array" ref="I410">SUMPRODUCT($F330:$BQ330,$F$347:$BQ$347*($F$348:$BQ$348=I$356))/SUMIFS($F$347:$BQ$347, $F$348:$BQ$348, I$356)</f>
        <v>8.2350483834251909E-3</v>
      </c>
      <c r="J410" s="30" cm="1">
        <f t="array" ref="J410">SUMPRODUCT($F330:$BQ330,$F$347:$BQ$347*($F$348:$BQ$348=J$356))/SUMIFS($F$347:$BQ$347, $F$348:$BQ$348, J$356)</f>
        <v>1.020257073639249E-2</v>
      </c>
      <c r="K410" s="30" cm="1">
        <f t="array" ref="K410">SUMPRODUCT($F330:$BQ330,$F$347:$BQ$347*($F$348:$BQ$348=K$356))/SUMIFS($F$347:$BQ$347, $F$348:$BQ$348, K$356)</f>
        <v>9.2161215213104573E-3</v>
      </c>
      <c r="L410" s="30" cm="1">
        <f t="array" ref="L410">SUMPRODUCT($F330:$BQ330,$F$347:$BQ$347*($F$348:$BQ$348=L$356))/SUMIFS($F$347:$BQ$347, $F$348:$BQ$348, L$356)</f>
        <v>9.9986924567283739E-3</v>
      </c>
      <c r="M410" s="30" cm="1">
        <f t="array" ref="M410">SUMPRODUCT($F330:$BQ330,$F$347:$BQ$347*($F$348:$BQ$348=M$356))/SUMIFS($F$347:$BQ$347, $F$348:$BQ$348, M$356)</f>
        <v>6.8537109717182127E-3</v>
      </c>
      <c r="N410" s="30" cm="1">
        <f t="array" ref="N410">SUMPRODUCT($F330:$BQ330,$F$347:$BQ$347*($F$348:$BQ$348=N$356))/SUMIFS($F$347:$BQ$347, $F$348:$BQ$348, N$356)</f>
        <v>8.9095481375793539E-3</v>
      </c>
      <c r="O410" s="30" cm="1">
        <f t="array" ref="O410">SUMPRODUCT($F330:$BQ330,$F$347:$BQ$347*($F$348:$BQ$348=O$356))/SUMIFS($F$347:$BQ$347, $F$348:$BQ$348, O$356)</f>
        <v>1.047086987336915E-2</v>
      </c>
      <c r="P410" s="30" cm="1">
        <f t="array" ref="P410">SUMPRODUCT($F330:$BQ330,$F$347:$BQ$347*($F$348:$BQ$348=P$356))/SUMIFS($F$347:$BQ$347, $F$348:$BQ$348, P$356)</f>
        <v>1.1522072798152342E-2</v>
      </c>
      <c r="Q410" s="30" cm="1">
        <f t="array" ref="Q410">SUMPRODUCT($F330:$BQ330,$F$347:$BQ$347*($F$348:$BQ$348=Q$356))/SUMIFS($F$347:$BQ$347, $F$348:$BQ$348, Q$356)</f>
        <v>7.4220584843045579E-3</v>
      </c>
      <c r="R410" s="30" cm="1">
        <f t="array" ref="R410">SUMPRODUCT($F330:$BQ330,$F$347:$BQ$347*($F$348:$BQ$348=R$356))/SUMIFS($F$347:$BQ$347, $F$348:$BQ$348, R$356)</f>
        <v>5.8444210794366324E-3</v>
      </c>
      <c r="S410" s="30" cm="1">
        <f t="array" ref="S410">SUMPRODUCT($F330:$BQ330,$F$347:$BQ$347*($F$348:$BQ$348=S$356))/SUMIFS($F$347:$BQ$347, $F$348:$BQ$348, S$356)</f>
        <v>8.3597772318793982E-3</v>
      </c>
      <c r="T410" s="30" cm="1">
        <f t="array" ref="T410">SUMPRODUCT($F330:$BQ330,$F$347:$BQ$347*($F$348:$BQ$348=T$356))/SUMIFS($F$347:$BQ$347, $F$348:$BQ$348, T$356)</f>
        <v>7.2192417879279715E-3</v>
      </c>
      <c r="U410" s="30" cm="1">
        <f t="array" ref="U410">SUMPRODUCT($F330:$BQ330,$F$347:$BQ$347*($F$348:$BQ$348=U$356))/SUMIFS($F$347:$BQ$347, $F$348:$BQ$348, U$356)</f>
        <v>7.6673249798565567E-3</v>
      </c>
      <c r="V410" s="30" cm="1">
        <f t="array" ref="V410">SUMPRODUCT($F330:$BQ330,$F$347:$BQ$347*($F$348:$BQ$348=V$356))/SUMIFS($F$347:$BQ$347, $F$348:$BQ$348, V$356)</f>
        <v>6.1821017653680387E-3</v>
      </c>
      <c r="W410" s="30" cm="1">
        <f t="array" ref="W410">SUMPRODUCT($F330:$BQ330,$F$347:$BQ$347*($F$348:$BQ$348=W$356))/SUMIFS($F$347:$BQ$347, $F$348:$BQ$348, W$356)</f>
        <v>6.256467921975292E-3</v>
      </c>
      <c r="X410" s="30" cm="1">
        <f t="array" ref="X410">SUMPRODUCT($F330:$BQ330,$F$347:$BQ$347*($F$348:$BQ$348=X$356))/SUMIFS($F$347:$BQ$347, $F$348:$BQ$348, X$356)</f>
        <v>2.891827044450828E-2</v>
      </c>
      <c r="Y410" s="30" cm="1">
        <f t="array" ref="Y410">SUMPRODUCT($F330:$BQ330,$F$347:$BQ$347*($F$348:$BQ$348=Y$356))/SUMIFS($F$347:$BQ$347, $F$348:$BQ$348, Y$356)</f>
        <v>9.8573066656567898E-3</v>
      </c>
      <c r="Z410" s="30" cm="1">
        <f t="array" ref="Z410">SUMPRODUCT($F330:$BQ330,$F$347:$BQ$347*($F$348:$BQ$348=Z$356))/SUMIFS($F$347:$BQ$347, $F$348:$BQ$348, Z$356)</f>
        <v>8.4090928856762528E-3</v>
      </c>
      <c r="AA410" s="30" cm="1">
        <f t="array" ref="AA410">SUMPRODUCT($F330:$BQ330,$F$347:$BQ$347*($F$348:$BQ$348=AA$356))/SUMIFS($F$347:$BQ$347, $F$348:$BQ$348, AA$356)</f>
        <v>5.3937373783446178E-3</v>
      </c>
      <c r="AB410" s="30" cm="1">
        <f t="array" ref="AB410">SUMPRODUCT($F330:$BQ330,$F$347:$BQ$347*($F$348:$BQ$348=AB$356))/SUMIFS($F$347:$BQ$347, $F$348:$BQ$348, AB$356)</f>
        <v>5.972558010086281E-3</v>
      </c>
      <c r="AC410" s="30" cm="1">
        <f t="array" ref="AC410">SUMPRODUCT($F330:$BQ330,$F$347:$BQ$347*($F$348:$BQ$348=AC$356))/SUMIFS($F$347:$BQ$347, $F$348:$BQ$348, AC$356)</f>
        <v>5.3623194257535383E-3</v>
      </c>
      <c r="AD410" s="30" cm="1">
        <f t="array" ref="AD410">SUMPRODUCT($F330:$BQ330,$F$347:$BQ$347*($F$348:$BQ$348=AD$356))/SUMIFS($F$347:$BQ$347, $F$348:$BQ$348, AD$356)</f>
        <v>5.907670022597014E-3</v>
      </c>
      <c r="AE410" s="30" cm="1">
        <f t="array" ref="AE410">SUMPRODUCT($F330:$BQ330,$F$347:$BQ$347*($F$348:$BQ$348=AE$356))/SUMIFS($F$347:$BQ$347, $F$348:$BQ$348, AE$356)</f>
        <v>5.5597688579011569E-3</v>
      </c>
      <c r="AF410" s="30" cm="1">
        <f t="array" ref="AF410">SUMPRODUCT($F330:$BQ330,$F$347:$BQ$347*($F$348:$BQ$348=AF$356))/SUMIFS($F$347:$BQ$347, $F$348:$BQ$348, AF$356)</f>
        <v>5.2826966142447357E-3</v>
      </c>
      <c r="AG410" s="30" cm="1">
        <f t="array" ref="AG410">SUMPRODUCT($F330:$BQ330,$F$347:$BQ$347*($F$348:$BQ$348=AG$356))/SUMIFS($F$347:$BQ$347, $F$348:$BQ$348, AG$356)</f>
        <v>4.2555188227321765E-3</v>
      </c>
      <c r="AH410" s="30" cm="1">
        <f t="array" ref="AH410">SUMPRODUCT($F330:$BQ330,$F$347:$BQ$347*($F$348:$BQ$348=AH$356))/SUMIFS($F$347:$BQ$347, $F$348:$BQ$348, AH$356)</f>
        <v>3.2512794276320354E-3</v>
      </c>
      <c r="AI410" s="30" cm="1">
        <f t="array" ref="AI410">SUMPRODUCT($F330:$BQ330,$F$347:$BQ$347*($F$348:$BQ$348=AI$356))/SUMIFS($F$347:$BQ$347, $F$348:$BQ$348, AI$356)</f>
        <v>8.6287820767285556E-3</v>
      </c>
      <c r="AJ410" s="30" cm="1">
        <f t="array" ref="AJ410">SUMPRODUCT($F330:$BQ330,$F$347:$BQ$347*($F$348:$BQ$348=AJ$356))/SUMIFS($F$347:$BQ$347, $F$348:$BQ$348, AJ$356)</f>
        <v>1.0117559262567568</v>
      </c>
      <c r="AK410" s="30" cm="1">
        <f t="array" ref="AK410">SUMPRODUCT($F330:$BQ330,$F$347:$BQ$347*($F$348:$BQ$348=AK$356))/SUMIFS($F$347:$BQ$347, $F$348:$BQ$348, AK$356)</f>
        <v>3.9412843750855882E-3</v>
      </c>
      <c r="AL410" s="30" cm="1">
        <f t="array" ref="AL410">SUMPRODUCT($F330:$BQ330,$F$347:$BQ$347*($F$348:$BQ$348=AL$356))/SUMIFS($F$347:$BQ$347, $F$348:$BQ$348, AL$356)</f>
        <v>4.6528065636502487E-3</v>
      </c>
      <c r="AM410" s="30" cm="1">
        <f t="array" ref="AM410">SUMPRODUCT($F330:$BQ330,$F$347:$BQ$347*($F$348:$BQ$348=AM$356))/SUMIFS($F$347:$BQ$347, $F$348:$BQ$348, AM$356)</f>
        <v>5.6899843170465456E-3</v>
      </c>
      <c r="AN410" s="30" cm="1">
        <f t="array" ref="AN410">SUMPRODUCT($F330:$BQ330,$F$347:$BQ$347*($F$348:$BQ$348=AN$356))/SUMIFS($F$347:$BQ$347, $F$348:$BQ$348, AN$356)</f>
        <v>1.7902169666199821E-7</v>
      </c>
      <c r="AO410" s="30"/>
      <c r="AP410" s="30"/>
      <c r="AQ410" s="30"/>
    </row>
    <row r="411" spans="1:43" x14ac:dyDescent="0.35">
      <c r="A411" t="str">
        <v>ISIC 85</v>
      </c>
      <c r="C411">
        <v>681436.89</v>
      </c>
      <c r="D411" t="str">
        <v>ISIC 85</v>
      </c>
      <c r="E411" s="30" cm="1">
        <f t="array" ref="E411">SUMPRODUCT($F331:$BQ331,$F$347:$BQ$347*($F$348:$BQ$348=E$356))/SUMIFS($F$347:$BQ$347, $F$348:$BQ$348, E$356)</f>
        <v>3.1728208515287384E-3</v>
      </c>
      <c r="F411" s="30" cm="1">
        <f t="array" ref="F411">SUMPRODUCT($F331:$BQ331,$F$347:$BQ$347*($F$348:$BQ$348=F$356))/SUMIFS($F$347:$BQ$347, $F$348:$BQ$348, F$356)</f>
        <v>4.0368552539538343E-3</v>
      </c>
      <c r="G411" s="30" cm="1">
        <f t="array" ref="G411">SUMPRODUCT($F331:$BQ331,$F$347:$BQ$347*($F$348:$BQ$348=G$356))/SUMIFS($F$347:$BQ$347, $F$348:$BQ$348, G$356)</f>
        <v>4.9838724471693817E-3</v>
      </c>
      <c r="H411" s="30" cm="1">
        <f t="array" ref="H411">SUMPRODUCT($F331:$BQ331,$F$347:$BQ$347*($F$348:$BQ$348=H$356))/SUMIFS($F$347:$BQ$347, $F$348:$BQ$348, H$356)</f>
        <v>4.040529846782966E-3</v>
      </c>
      <c r="I411" s="30" cm="1">
        <f t="array" ref="I411">SUMPRODUCT($F331:$BQ331,$F$347:$BQ$347*($F$348:$BQ$348=I$356))/SUMIFS($F$347:$BQ$347, $F$348:$BQ$348, I$356)</f>
        <v>3.8169084921148939E-3</v>
      </c>
      <c r="J411" s="30" cm="1">
        <f t="array" ref="J411">SUMPRODUCT($F331:$BQ331,$F$347:$BQ$347*($F$348:$BQ$348=J$356))/SUMIFS($F$347:$BQ$347, $F$348:$BQ$348, J$356)</f>
        <v>5.1016440092236008E-3</v>
      </c>
      <c r="K411" s="30" cm="1">
        <f t="array" ref="K411">SUMPRODUCT($F331:$BQ331,$F$347:$BQ$347*($F$348:$BQ$348=K$356))/SUMIFS($F$347:$BQ$347, $F$348:$BQ$348, K$356)</f>
        <v>5.1759783101115392E-3</v>
      </c>
      <c r="L411" s="30" cm="1">
        <f t="array" ref="L411">SUMPRODUCT($F331:$BQ331,$F$347:$BQ$347*($F$348:$BQ$348=L$356))/SUMIFS($F$347:$BQ$347, $F$348:$BQ$348, L$356)</f>
        <v>5.4343839101422776E-3</v>
      </c>
      <c r="M411" s="30" cm="1">
        <f t="array" ref="M411">SUMPRODUCT($F331:$BQ331,$F$347:$BQ$347*($F$348:$BQ$348=M$356))/SUMIFS($F$347:$BQ$347, $F$348:$BQ$348, M$356)</f>
        <v>6.1210419091851957E-3</v>
      </c>
      <c r="N411" s="30" cm="1">
        <f t="array" ref="N411">SUMPRODUCT($F331:$BQ331,$F$347:$BQ$347*($F$348:$BQ$348=N$356))/SUMIFS($F$347:$BQ$347, $F$348:$BQ$348, N$356)</f>
        <v>4.8828435606860683E-3</v>
      </c>
      <c r="O411" s="30" cm="1">
        <f t="array" ref="O411">SUMPRODUCT($F331:$BQ331,$F$347:$BQ$347*($F$348:$BQ$348=O$356))/SUMIFS($F$347:$BQ$347, $F$348:$BQ$348, O$356)</f>
        <v>4.6276052121044953E-3</v>
      </c>
      <c r="P411" s="30" cm="1">
        <f t="array" ref="P411">SUMPRODUCT($F331:$BQ331,$F$347:$BQ$347*($F$348:$BQ$348=P$356))/SUMIFS($F$347:$BQ$347, $F$348:$BQ$348, P$356)</f>
        <v>5.7123504403062911E-3</v>
      </c>
      <c r="Q411" s="30" cm="1">
        <f t="array" ref="Q411">SUMPRODUCT($F331:$BQ331,$F$347:$BQ$347*($F$348:$BQ$348=Q$356))/SUMIFS($F$347:$BQ$347, $F$348:$BQ$348, Q$356)</f>
        <v>4.5341313185252065E-3</v>
      </c>
      <c r="R411" s="30" cm="1">
        <f t="array" ref="R411">SUMPRODUCT($F331:$BQ331,$F$347:$BQ$347*($F$348:$BQ$348=R$356))/SUMIFS($F$347:$BQ$347, $F$348:$BQ$348, R$356)</f>
        <v>4.7640452915826068E-3</v>
      </c>
      <c r="S411" s="30" cm="1">
        <f t="array" ref="S411">SUMPRODUCT($F331:$BQ331,$F$347:$BQ$347*($F$348:$BQ$348=S$356))/SUMIFS($F$347:$BQ$347, $F$348:$BQ$348, S$356)</f>
        <v>5.8819008235106145E-3</v>
      </c>
      <c r="T411" s="30" cm="1">
        <f t="array" ref="T411">SUMPRODUCT($F331:$BQ331,$F$347:$BQ$347*($F$348:$BQ$348=T$356))/SUMIFS($F$347:$BQ$347, $F$348:$BQ$348, T$356)</f>
        <v>5.4591458653290145E-3</v>
      </c>
      <c r="U411" s="30" cm="1">
        <f t="array" ref="U411">SUMPRODUCT($F331:$BQ331,$F$347:$BQ$347*($F$348:$BQ$348=U$356))/SUMIFS($F$347:$BQ$347, $F$348:$BQ$348, U$356)</f>
        <v>6.9286910683763079E-3</v>
      </c>
      <c r="V411" s="30" cm="1">
        <f t="array" ref="V411">SUMPRODUCT($F331:$BQ331,$F$347:$BQ$347*($F$348:$BQ$348=V$356))/SUMIFS($F$347:$BQ$347, $F$348:$BQ$348, V$356)</f>
        <v>7.9188879873677617E-3</v>
      </c>
      <c r="W411" s="30" cm="1">
        <f t="array" ref="W411">SUMPRODUCT($F331:$BQ331,$F$347:$BQ$347*($F$348:$BQ$348=W$356))/SUMIFS($F$347:$BQ$347, $F$348:$BQ$348, W$356)</f>
        <v>5.1869617523233151E-3</v>
      </c>
      <c r="X411" s="30" cm="1">
        <f t="array" ref="X411">SUMPRODUCT($F331:$BQ331,$F$347:$BQ$347*($F$348:$BQ$348=X$356))/SUMIFS($F$347:$BQ$347, $F$348:$BQ$348, X$356)</f>
        <v>5.3191528003914282E-3</v>
      </c>
      <c r="Y411" s="30" cm="1">
        <f t="array" ref="Y411">SUMPRODUCT($F331:$BQ331,$F$347:$BQ$347*($F$348:$BQ$348=Y$356))/SUMIFS($F$347:$BQ$347, $F$348:$BQ$348, Y$356)</f>
        <v>4.5846844377859571E-3</v>
      </c>
      <c r="Z411" s="30" cm="1">
        <f t="array" ref="Z411">SUMPRODUCT($F331:$BQ331,$F$347:$BQ$347*($F$348:$BQ$348=Z$356))/SUMIFS($F$347:$BQ$347, $F$348:$BQ$348, Z$356)</f>
        <v>3.792934963810782E-3</v>
      </c>
      <c r="AA411" s="30" cm="1">
        <f t="array" ref="AA411">SUMPRODUCT($F331:$BQ331,$F$347:$BQ$347*($F$348:$BQ$348=AA$356))/SUMIFS($F$347:$BQ$347, $F$348:$BQ$348, AA$356)</f>
        <v>4.5622315675865072E-3</v>
      </c>
      <c r="AB411" s="30" cm="1">
        <f t="array" ref="AB411">SUMPRODUCT($F331:$BQ331,$F$347:$BQ$347*($F$348:$BQ$348=AB$356))/SUMIFS($F$347:$BQ$347, $F$348:$BQ$348, AB$356)</f>
        <v>6.1695001089441008E-3</v>
      </c>
      <c r="AC411" s="30" cm="1">
        <f t="array" ref="AC411">SUMPRODUCT($F331:$BQ331,$F$347:$BQ$347*($F$348:$BQ$348=AC$356))/SUMIFS($F$347:$BQ$347, $F$348:$BQ$348, AC$356)</f>
        <v>3.1727587504000415E-3</v>
      </c>
      <c r="AD411" s="30" cm="1">
        <f t="array" ref="AD411">SUMPRODUCT($F331:$BQ331,$F$347:$BQ$347*($F$348:$BQ$348=AD$356))/SUMIFS($F$347:$BQ$347, $F$348:$BQ$348, AD$356)</f>
        <v>5.3786519570208835E-3</v>
      </c>
      <c r="AE411" s="30" cm="1">
        <f t="array" ref="AE411">SUMPRODUCT($F331:$BQ331,$F$347:$BQ$347*($F$348:$BQ$348=AE$356))/SUMIFS($F$347:$BQ$347, $F$348:$BQ$348, AE$356)</f>
        <v>8.4790713856074517E-3</v>
      </c>
      <c r="AF411" s="30" cm="1">
        <f t="array" ref="AF411">SUMPRODUCT($F331:$BQ331,$F$347:$BQ$347*($F$348:$BQ$348=AF$356))/SUMIFS($F$347:$BQ$347, $F$348:$BQ$348, AF$356)</f>
        <v>8.3310350871247298E-3</v>
      </c>
      <c r="AG411" s="30" cm="1">
        <f t="array" ref="AG411">SUMPRODUCT($F331:$BQ331,$F$347:$BQ$347*($F$348:$BQ$348=AG$356))/SUMIFS($F$347:$BQ$347, $F$348:$BQ$348, AG$356)</f>
        <v>5.5302456556325886E-3</v>
      </c>
      <c r="AH411" s="30" cm="1">
        <f t="array" ref="AH411">SUMPRODUCT($F331:$BQ331,$F$347:$BQ$347*($F$348:$BQ$348=AH$356))/SUMIFS($F$347:$BQ$347, $F$348:$BQ$348, AH$356)</f>
        <v>1.6466203966694433E-3</v>
      </c>
      <c r="AI411" s="30" cm="1">
        <f t="array" ref="AI411">SUMPRODUCT($F331:$BQ331,$F$347:$BQ$347*($F$348:$BQ$348=AI$356))/SUMIFS($F$347:$BQ$347, $F$348:$BQ$348, AI$356)</f>
        <v>6.1152499630986673E-3</v>
      </c>
      <c r="AJ411" s="30" cm="1">
        <f t="array" ref="AJ411">SUMPRODUCT($F331:$BQ331,$F$347:$BQ$347*($F$348:$BQ$348=AJ$356))/SUMIFS($F$347:$BQ$347, $F$348:$BQ$348, AJ$356)</f>
        <v>8.5192330118967902E-3</v>
      </c>
      <c r="AK411" s="30" cm="1">
        <f t="array" ref="AK411">SUMPRODUCT($F331:$BQ331,$F$347:$BQ$347*($F$348:$BQ$348=AK$356))/SUMIFS($F$347:$BQ$347, $F$348:$BQ$348, AK$356)</f>
        <v>1.0299039312336977</v>
      </c>
      <c r="AL411" s="30" cm="1">
        <f t="array" ref="AL411">SUMPRODUCT($F331:$BQ331,$F$347:$BQ$347*($F$348:$BQ$348=AL$356))/SUMIFS($F$347:$BQ$347, $F$348:$BQ$348, AL$356)</f>
        <v>5.1765071654372597E-3</v>
      </c>
      <c r="AM411" s="30" cm="1">
        <f t="array" ref="AM411">SUMPRODUCT($F331:$BQ331,$F$347:$BQ$347*($F$348:$BQ$348=AM$356))/SUMIFS($F$347:$BQ$347, $F$348:$BQ$348, AM$356)</f>
        <v>4.9462255919246753E-3</v>
      </c>
      <c r="AN411" s="30" cm="1">
        <f t="array" ref="AN411">SUMPRODUCT($F331:$BQ331,$F$347:$BQ$347*($F$348:$BQ$348=AN$356))/SUMIFS($F$347:$BQ$347, $F$348:$BQ$348, AN$356)</f>
        <v>1.1564100951293772E-7</v>
      </c>
      <c r="AO411" s="30"/>
      <c r="AP411" s="30"/>
      <c r="AQ411" s="30"/>
    </row>
    <row r="412" spans="1:43" x14ac:dyDescent="0.35">
      <c r="A412" t="str">
        <v>ISIC 86</v>
      </c>
      <c r="C412">
        <v>858714.7</v>
      </c>
      <c r="D412" t="str">
        <v>ISIC 86T88</v>
      </c>
      <c r="E412" s="30" cm="1">
        <f t="array" ref="E412">SUMPRODUCT($F332:$BQ332,$F$347:$BQ$347*($F$348:$BQ$348=E$356))/SUMIFS($F$347:$BQ$347, $F$348:$BQ$348, E$356)</f>
        <v>1.0358351122096196E-3</v>
      </c>
      <c r="F412" s="30" cm="1">
        <f t="array" ref="F412">SUMPRODUCT($F332:$BQ332,$F$347:$BQ$347*($F$348:$BQ$348=F$356))/SUMIFS($F$347:$BQ$347, $F$348:$BQ$348, F$356)</f>
        <v>1.2335105852270716E-3</v>
      </c>
      <c r="G412" s="30" cm="1">
        <f t="array" ref="G412">SUMPRODUCT($F332:$BQ332,$F$347:$BQ$347*($F$348:$BQ$348=G$356))/SUMIFS($F$347:$BQ$347, $F$348:$BQ$348, G$356)</f>
        <v>1.7187524608933572E-3</v>
      </c>
      <c r="H412" s="30" cm="1">
        <f t="array" ref="H412">SUMPRODUCT($F332:$BQ332,$F$347:$BQ$347*($F$348:$BQ$348=H$356))/SUMIFS($F$347:$BQ$347, $F$348:$BQ$348, H$356)</f>
        <v>1.4480420381203383E-3</v>
      </c>
      <c r="I412" s="30" cm="1">
        <f t="array" ref="I412">SUMPRODUCT($F332:$BQ332,$F$347:$BQ$347*($F$348:$BQ$348=I$356))/SUMIFS($F$347:$BQ$347, $F$348:$BQ$348, I$356)</f>
        <v>1.179295509484167E-3</v>
      </c>
      <c r="J412" s="30" cm="1">
        <f t="array" ref="J412">SUMPRODUCT($F332:$BQ332,$F$347:$BQ$347*($F$348:$BQ$348=J$356))/SUMIFS($F$347:$BQ$347, $F$348:$BQ$348, J$356)</f>
        <v>1.3428750831388225E-3</v>
      </c>
      <c r="K412" s="30" cm="1">
        <f t="array" ref="K412">SUMPRODUCT($F332:$BQ332,$F$347:$BQ$347*($F$348:$BQ$348=K$356))/SUMIFS($F$347:$BQ$347, $F$348:$BQ$348, K$356)</f>
        <v>1.6469719098262509E-3</v>
      </c>
      <c r="L412" s="30" cm="1">
        <f t="array" ref="L412">SUMPRODUCT($F332:$BQ332,$F$347:$BQ$347*($F$348:$BQ$348=L$356))/SUMIFS($F$347:$BQ$347, $F$348:$BQ$348, L$356)</f>
        <v>1.4563930172681501E-3</v>
      </c>
      <c r="M412" s="30" cm="1">
        <f t="array" ref="M412">SUMPRODUCT($F332:$BQ332,$F$347:$BQ$347*($F$348:$BQ$348=M$356))/SUMIFS($F$347:$BQ$347, $F$348:$BQ$348, M$356)</f>
        <v>2.1992168227623027E-3</v>
      </c>
      <c r="N412" s="30" cm="1">
        <f t="array" ref="N412">SUMPRODUCT($F332:$BQ332,$F$347:$BQ$347*($F$348:$BQ$348=N$356))/SUMIFS($F$347:$BQ$347, $F$348:$BQ$348, N$356)</f>
        <v>1.3105754177415551E-3</v>
      </c>
      <c r="O412" s="30" cm="1">
        <f t="array" ref="O412">SUMPRODUCT($F332:$BQ332,$F$347:$BQ$347*($F$348:$BQ$348=O$356))/SUMIFS($F$347:$BQ$347, $F$348:$BQ$348, O$356)</f>
        <v>1.2631063823917237E-3</v>
      </c>
      <c r="P412" s="30" cm="1">
        <f t="array" ref="P412">SUMPRODUCT($F332:$BQ332,$F$347:$BQ$347*($F$348:$BQ$348=P$356))/SUMIFS($F$347:$BQ$347, $F$348:$BQ$348, P$356)</f>
        <v>1.7201543696932305E-3</v>
      </c>
      <c r="Q412" s="30" cm="1">
        <f t="array" ref="Q412">SUMPRODUCT($F332:$BQ332,$F$347:$BQ$347*($F$348:$BQ$348=Q$356))/SUMIFS($F$347:$BQ$347, $F$348:$BQ$348, Q$356)</f>
        <v>1.2108691030772994E-3</v>
      </c>
      <c r="R412" s="30" cm="1">
        <f t="array" ref="R412">SUMPRODUCT($F332:$BQ332,$F$347:$BQ$347*($F$348:$BQ$348=R$356))/SUMIFS($F$347:$BQ$347, $F$348:$BQ$348, R$356)</f>
        <v>9.6099709457188808E-4</v>
      </c>
      <c r="S412" s="30" cm="1">
        <f t="array" ref="S412">SUMPRODUCT($F332:$BQ332,$F$347:$BQ$347*($F$348:$BQ$348=S$356))/SUMIFS($F$347:$BQ$347, $F$348:$BQ$348, S$356)</f>
        <v>1.2634776984375338E-3</v>
      </c>
      <c r="T412" s="30" cm="1">
        <f t="array" ref="T412">SUMPRODUCT($F332:$BQ332,$F$347:$BQ$347*($F$348:$BQ$348=T$356))/SUMIFS($F$347:$BQ$347, $F$348:$BQ$348, T$356)</f>
        <v>1.2582547879917308E-3</v>
      </c>
      <c r="U412" s="30" cm="1">
        <f t="array" ref="U412">SUMPRODUCT($F332:$BQ332,$F$347:$BQ$347*($F$348:$BQ$348=U$356))/SUMIFS($F$347:$BQ$347, $F$348:$BQ$348, U$356)</f>
        <v>1.1855309982513782E-3</v>
      </c>
      <c r="V412" s="30" cm="1">
        <f t="array" ref="V412">SUMPRODUCT($F332:$BQ332,$F$347:$BQ$347*($F$348:$BQ$348=V$356))/SUMIFS($F$347:$BQ$347, $F$348:$BQ$348, V$356)</f>
        <v>1.4821678114276748E-3</v>
      </c>
      <c r="W412" s="30" cm="1">
        <f t="array" ref="W412">SUMPRODUCT($F332:$BQ332,$F$347:$BQ$347*($F$348:$BQ$348=W$356))/SUMIFS($F$347:$BQ$347, $F$348:$BQ$348, W$356)</f>
        <v>1.4471231331144216E-3</v>
      </c>
      <c r="X412" s="30" cm="1">
        <f t="array" ref="X412">SUMPRODUCT($F332:$BQ332,$F$347:$BQ$347*($F$348:$BQ$348=X$356))/SUMIFS($F$347:$BQ$347, $F$348:$BQ$348, X$356)</f>
        <v>1.3621664891745964E-3</v>
      </c>
      <c r="Y412" s="30" cm="1">
        <f t="array" ref="Y412">SUMPRODUCT($F332:$BQ332,$F$347:$BQ$347*($F$348:$BQ$348=Y$356))/SUMIFS($F$347:$BQ$347, $F$348:$BQ$348, Y$356)</f>
        <v>2.2273206792253913E-3</v>
      </c>
      <c r="Z412" s="30" cm="1">
        <f t="array" ref="Z412">SUMPRODUCT($F332:$BQ332,$F$347:$BQ$347*($F$348:$BQ$348=Z$356))/SUMIFS($F$347:$BQ$347, $F$348:$BQ$348, Z$356)</f>
        <v>1.0949427232492578E-3</v>
      </c>
      <c r="AA412" s="30" cm="1">
        <f t="array" ref="AA412">SUMPRODUCT($F332:$BQ332,$F$347:$BQ$347*($F$348:$BQ$348=AA$356))/SUMIFS($F$347:$BQ$347, $F$348:$BQ$348, AA$356)</f>
        <v>1.7572864233212191E-3</v>
      </c>
      <c r="AB412" s="30" cm="1">
        <f t="array" ref="AB412">SUMPRODUCT($F332:$BQ332,$F$347:$BQ$347*($F$348:$BQ$348=AB$356))/SUMIFS($F$347:$BQ$347, $F$348:$BQ$348, AB$356)</f>
        <v>1.2001182734590222E-3</v>
      </c>
      <c r="AC412" s="30" cm="1">
        <f t="array" ref="AC412">SUMPRODUCT($F332:$BQ332,$F$347:$BQ$347*($F$348:$BQ$348=AC$356))/SUMIFS($F$347:$BQ$347, $F$348:$BQ$348, AC$356)</f>
        <v>2.1346933840641564E-3</v>
      </c>
      <c r="AD412" s="30" cm="1">
        <f t="array" ref="AD412">SUMPRODUCT($F332:$BQ332,$F$347:$BQ$347*($F$348:$BQ$348=AD$356))/SUMIFS($F$347:$BQ$347, $F$348:$BQ$348, AD$356)</f>
        <v>1.5949982216092611E-3</v>
      </c>
      <c r="AE412" s="30" cm="1">
        <f t="array" ref="AE412">SUMPRODUCT($F332:$BQ332,$F$347:$BQ$347*($F$348:$BQ$348=AE$356))/SUMIFS($F$347:$BQ$347, $F$348:$BQ$348, AE$356)</f>
        <v>2.1272278512882554E-3</v>
      </c>
      <c r="AF412" s="30" cm="1">
        <f t="array" ref="AF412">SUMPRODUCT($F332:$BQ332,$F$347:$BQ$347*($F$348:$BQ$348=AF$356))/SUMIFS($F$347:$BQ$347, $F$348:$BQ$348, AF$356)</f>
        <v>1.3415201025132612E-3</v>
      </c>
      <c r="AG412" s="30" cm="1">
        <f t="array" ref="AG412">SUMPRODUCT($F332:$BQ332,$F$347:$BQ$347*($F$348:$BQ$348=AG$356))/SUMIFS($F$347:$BQ$347, $F$348:$BQ$348, AG$356)</f>
        <v>1.3871158995175121E-3</v>
      </c>
      <c r="AH412" s="30" cm="1">
        <f t="array" ref="AH412">SUMPRODUCT($F332:$BQ332,$F$347:$BQ$347*($F$348:$BQ$348=AH$356))/SUMIFS($F$347:$BQ$347, $F$348:$BQ$348, AH$356)</f>
        <v>3.4552774120951189E-4</v>
      </c>
      <c r="AI412" s="30" cm="1">
        <f t="array" ref="AI412">SUMPRODUCT($F332:$BQ332,$F$347:$BQ$347*($F$348:$BQ$348=AI$356))/SUMIFS($F$347:$BQ$347, $F$348:$BQ$348, AI$356)</f>
        <v>2.2645396917007105E-3</v>
      </c>
      <c r="AJ412" s="30" cm="1">
        <f t="array" ref="AJ412">SUMPRODUCT($F332:$BQ332,$F$347:$BQ$347*($F$348:$BQ$348=AJ$356))/SUMIFS($F$347:$BQ$347, $F$348:$BQ$348, AJ$356)</f>
        <v>3.0212967979131177E-3</v>
      </c>
      <c r="AK412" s="30" cm="1">
        <f t="array" ref="AK412">SUMPRODUCT($F332:$BQ332,$F$347:$BQ$347*($F$348:$BQ$348=AK$356))/SUMIFS($F$347:$BQ$347, $F$348:$BQ$348, AK$356)</f>
        <v>1.7079433969215047E-3</v>
      </c>
      <c r="AL412" s="30" cm="1">
        <f t="array" ref="AL412">SUMPRODUCT($F332:$BQ332,$F$347:$BQ$347*($F$348:$BQ$348=AL$356))/SUMIFS($F$347:$BQ$347, $F$348:$BQ$348, AL$356)</f>
        <v>0.7597416441903363</v>
      </c>
      <c r="AM412" s="30" cm="1">
        <f t="array" ref="AM412">SUMPRODUCT($F332:$BQ332,$F$347:$BQ$347*($F$348:$BQ$348=AM$356))/SUMIFS($F$347:$BQ$347, $F$348:$BQ$348, AM$356)</f>
        <v>2.0551727004004053E-3</v>
      </c>
      <c r="AN412" s="30" cm="1">
        <f t="array" ref="AN412">SUMPRODUCT($F332:$BQ332,$F$347:$BQ$347*($F$348:$BQ$348=AN$356))/SUMIFS($F$347:$BQ$347, $F$348:$BQ$348, AN$356)</f>
        <v>2.5720133408731491E-8</v>
      </c>
      <c r="AO412" s="30"/>
      <c r="AP412" s="30"/>
      <c r="AQ412" s="30"/>
    </row>
    <row r="413" spans="1:43" x14ac:dyDescent="0.35">
      <c r="A413" t="str">
        <v>ISIC 87-88</v>
      </c>
      <c r="C413">
        <v>337982.43</v>
      </c>
      <c r="D413" t="str">
        <v>ISIC 86T88</v>
      </c>
      <c r="E413" s="30" cm="1">
        <f t="array" ref="E413">SUMPRODUCT($F333:$BQ333,$F$347:$BQ$347*($F$348:$BQ$348=E$356))/SUMIFS($F$347:$BQ$347, $F$348:$BQ$348, E$356)</f>
        <v>2.7716466544939729E-4</v>
      </c>
      <c r="F413" s="30" cm="1">
        <f t="array" ref="F413">SUMPRODUCT($F333:$BQ333,$F$347:$BQ$347*($F$348:$BQ$348=F$356))/SUMIFS($F$347:$BQ$347, $F$348:$BQ$348, F$356)</f>
        <v>2.084246461984755E-4</v>
      </c>
      <c r="G413" s="30" cm="1">
        <f t="array" ref="G413">SUMPRODUCT($F333:$BQ333,$F$347:$BQ$347*($F$348:$BQ$348=G$356))/SUMIFS($F$347:$BQ$347, $F$348:$BQ$348, G$356)</f>
        <v>4.8432780649386567E-4</v>
      </c>
      <c r="H413" s="30" cm="1">
        <f t="array" ref="H413">SUMPRODUCT($F333:$BQ333,$F$347:$BQ$347*($F$348:$BQ$348=H$356))/SUMIFS($F$347:$BQ$347, $F$348:$BQ$348, H$356)</f>
        <v>3.9150189399616008E-4</v>
      </c>
      <c r="I413" s="30" cm="1">
        <f t="array" ref="I413">SUMPRODUCT($F333:$BQ333,$F$347:$BQ$347*($F$348:$BQ$348=I$356))/SUMIFS($F$347:$BQ$347, $F$348:$BQ$348, I$356)</f>
        <v>2.5061602733526025E-4</v>
      </c>
      <c r="J413" s="30" cm="1">
        <f t="array" ref="J413">SUMPRODUCT($F333:$BQ333,$F$347:$BQ$347*($F$348:$BQ$348=J$356))/SUMIFS($F$347:$BQ$347, $F$348:$BQ$348, J$356)</f>
        <v>3.2213025003358304E-4</v>
      </c>
      <c r="K413" s="30" cm="1">
        <f t="array" ref="K413">SUMPRODUCT($F333:$BQ333,$F$347:$BQ$347*($F$348:$BQ$348=K$356))/SUMIFS($F$347:$BQ$347, $F$348:$BQ$348, K$356)</f>
        <v>2.9950372945518154E-4</v>
      </c>
      <c r="L413" s="30" cm="1">
        <f t="array" ref="L413">SUMPRODUCT($F333:$BQ333,$F$347:$BQ$347*($F$348:$BQ$348=L$356))/SUMIFS($F$347:$BQ$347, $F$348:$BQ$348, L$356)</f>
        <v>3.8273952058323109E-4</v>
      </c>
      <c r="M413" s="30" cm="1">
        <f t="array" ref="M413">SUMPRODUCT($F333:$BQ333,$F$347:$BQ$347*($F$348:$BQ$348=M$356))/SUMIFS($F$347:$BQ$347, $F$348:$BQ$348, M$356)</f>
        <v>4.6101791727580195E-4</v>
      </c>
      <c r="N413" s="30" cm="1">
        <f t="array" ref="N413">SUMPRODUCT($F333:$BQ333,$F$347:$BQ$347*($F$348:$BQ$348=N$356))/SUMIFS($F$347:$BQ$347, $F$348:$BQ$348, N$356)</f>
        <v>2.9995589945843858E-4</v>
      </c>
      <c r="O413" s="30" cm="1">
        <f t="array" ref="O413">SUMPRODUCT($F333:$BQ333,$F$347:$BQ$347*($F$348:$BQ$348=O$356))/SUMIFS($F$347:$BQ$347, $F$348:$BQ$348, O$356)</f>
        <v>2.7648431516849028E-4</v>
      </c>
      <c r="P413" s="30" cm="1">
        <f t="array" ref="P413">SUMPRODUCT($F333:$BQ333,$F$347:$BQ$347*($F$348:$BQ$348=P$356))/SUMIFS($F$347:$BQ$347, $F$348:$BQ$348, P$356)</f>
        <v>2.8209869863951364E-4</v>
      </c>
      <c r="Q413" s="30" cm="1">
        <f t="array" ref="Q413">SUMPRODUCT($F333:$BQ333,$F$347:$BQ$347*($F$348:$BQ$348=Q$356))/SUMIFS($F$347:$BQ$347, $F$348:$BQ$348, Q$356)</f>
        <v>2.3599610418401971E-4</v>
      </c>
      <c r="R413" s="30" cm="1">
        <f t="array" ref="R413">SUMPRODUCT($F333:$BQ333,$F$347:$BQ$347*($F$348:$BQ$348=R$356))/SUMIFS($F$347:$BQ$347, $F$348:$BQ$348, R$356)</f>
        <v>2.5185940567987327E-4</v>
      </c>
      <c r="S413" s="30" cm="1">
        <f t="array" ref="S413">SUMPRODUCT($F333:$BQ333,$F$347:$BQ$347*($F$348:$BQ$348=S$356))/SUMIFS($F$347:$BQ$347, $F$348:$BQ$348, S$356)</f>
        <v>2.8614209528180802E-4</v>
      </c>
      <c r="T413" s="30" cm="1">
        <f t="array" ref="T413">SUMPRODUCT($F333:$BQ333,$F$347:$BQ$347*($F$348:$BQ$348=T$356))/SUMIFS($F$347:$BQ$347, $F$348:$BQ$348, T$356)</f>
        <v>2.5578222714322017E-4</v>
      </c>
      <c r="U413" s="30" cm="1">
        <f t="array" ref="U413">SUMPRODUCT($F333:$BQ333,$F$347:$BQ$347*($F$348:$BQ$348=U$356))/SUMIFS($F$347:$BQ$347, $F$348:$BQ$348, U$356)</f>
        <v>3.0046119456235187E-4</v>
      </c>
      <c r="V413" s="30" cm="1">
        <f t="array" ref="V413">SUMPRODUCT($F333:$BQ333,$F$347:$BQ$347*($F$348:$BQ$348=V$356))/SUMIFS($F$347:$BQ$347, $F$348:$BQ$348, V$356)</f>
        <v>2.9109631926658183E-4</v>
      </c>
      <c r="W413" s="30" cm="1">
        <f t="array" ref="W413">SUMPRODUCT($F333:$BQ333,$F$347:$BQ$347*($F$348:$BQ$348=W$356))/SUMIFS($F$347:$BQ$347, $F$348:$BQ$348, W$356)</f>
        <v>3.1136920856669634E-4</v>
      </c>
      <c r="X413" s="30" cm="1">
        <f t="array" ref="X413">SUMPRODUCT($F333:$BQ333,$F$347:$BQ$347*($F$348:$BQ$348=X$356))/SUMIFS($F$347:$BQ$347, $F$348:$BQ$348, X$356)</f>
        <v>2.3265365443941771E-4</v>
      </c>
      <c r="Y413" s="30" cm="1">
        <f t="array" ref="Y413">SUMPRODUCT($F333:$BQ333,$F$347:$BQ$347*($F$348:$BQ$348=Y$356))/SUMIFS($F$347:$BQ$347, $F$348:$BQ$348, Y$356)</f>
        <v>3.15293353145003E-4</v>
      </c>
      <c r="Z413" s="30" cm="1">
        <f t="array" ref="Z413">SUMPRODUCT($F333:$BQ333,$F$347:$BQ$347*($F$348:$BQ$348=Z$356))/SUMIFS($F$347:$BQ$347, $F$348:$BQ$348, Z$356)</f>
        <v>2.1770670640245218E-4</v>
      </c>
      <c r="AA413" s="30" cm="1">
        <f t="array" ref="AA413">SUMPRODUCT($F333:$BQ333,$F$347:$BQ$347*($F$348:$BQ$348=AA$356))/SUMIFS($F$347:$BQ$347, $F$348:$BQ$348, AA$356)</f>
        <v>3.8016385197025746E-4</v>
      </c>
      <c r="AB413" s="30" cm="1">
        <f t="array" ref="AB413">SUMPRODUCT($F333:$BQ333,$F$347:$BQ$347*($F$348:$BQ$348=AB$356))/SUMIFS($F$347:$BQ$347, $F$348:$BQ$348, AB$356)</f>
        <v>2.726516192285835E-4</v>
      </c>
      <c r="AC413" s="30" cm="1">
        <f t="array" ref="AC413">SUMPRODUCT($F333:$BQ333,$F$347:$BQ$347*($F$348:$BQ$348=AC$356))/SUMIFS($F$347:$BQ$347, $F$348:$BQ$348, AC$356)</f>
        <v>3.2285256010615042E-4</v>
      </c>
      <c r="AD413" s="30" cm="1">
        <f t="array" ref="AD413">SUMPRODUCT($F333:$BQ333,$F$347:$BQ$347*($F$348:$BQ$348=AD$356))/SUMIFS($F$347:$BQ$347, $F$348:$BQ$348, AD$356)</f>
        <v>5.3786846085446325E-4</v>
      </c>
      <c r="AE413" s="30" cm="1">
        <f t="array" ref="AE413">SUMPRODUCT($F333:$BQ333,$F$347:$BQ$347*($F$348:$BQ$348=AE$356))/SUMIFS($F$347:$BQ$347, $F$348:$BQ$348, AE$356)</f>
        <v>3.5892194199778609E-4</v>
      </c>
      <c r="AF413" s="30" cm="1">
        <f t="array" ref="AF413">SUMPRODUCT($F333:$BQ333,$F$347:$BQ$347*($F$348:$BQ$348=AF$356))/SUMIFS($F$347:$BQ$347, $F$348:$BQ$348, AF$356)</f>
        <v>3.1133161551380977E-4</v>
      </c>
      <c r="AG413" s="30" cm="1">
        <f t="array" ref="AG413">SUMPRODUCT($F333:$BQ333,$F$347:$BQ$347*($F$348:$BQ$348=AG$356))/SUMIFS($F$347:$BQ$347, $F$348:$BQ$348, AG$356)</f>
        <v>3.4134615191828554E-4</v>
      </c>
      <c r="AH413" s="30" cm="1">
        <f t="array" ref="AH413">SUMPRODUCT($F333:$BQ333,$F$347:$BQ$347*($F$348:$BQ$348=AH$356))/SUMIFS($F$347:$BQ$347, $F$348:$BQ$348, AH$356)</f>
        <v>1.0736059085483872E-4</v>
      </c>
      <c r="AI413" s="30" cm="1">
        <f t="array" ref="AI413">SUMPRODUCT($F333:$BQ333,$F$347:$BQ$347*($F$348:$BQ$348=AI$356))/SUMIFS($F$347:$BQ$347, $F$348:$BQ$348, AI$356)</f>
        <v>1.7749310348030194E-3</v>
      </c>
      <c r="AJ413" s="30" cm="1">
        <f t="array" ref="AJ413">SUMPRODUCT($F333:$BQ333,$F$347:$BQ$347*($F$348:$BQ$348=AJ$356))/SUMIFS($F$347:$BQ$347, $F$348:$BQ$348, AJ$356)</f>
        <v>5.2373444328521668E-4</v>
      </c>
      <c r="AK413" s="30" cm="1">
        <f t="array" ref="AK413">SUMPRODUCT($F333:$BQ333,$F$347:$BQ$347*($F$348:$BQ$348=AK$356))/SUMIFS($F$347:$BQ$347, $F$348:$BQ$348, AK$356)</f>
        <v>5.1373911897914396E-4</v>
      </c>
      <c r="AL413" s="30" cm="1">
        <f t="array" ref="AL413">SUMPRODUCT($F333:$BQ333,$F$347:$BQ$347*($F$348:$BQ$348=AL$356))/SUMIFS($F$347:$BQ$347, $F$348:$BQ$348, AL$356)</f>
        <v>0.2877335281133705</v>
      </c>
      <c r="AM413" s="30" cm="1">
        <f t="array" ref="AM413">SUMPRODUCT($F333:$BQ333,$F$347:$BQ$347*($F$348:$BQ$348=AM$356))/SUMIFS($F$347:$BQ$347, $F$348:$BQ$348, AM$356)</f>
        <v>1.1233782977843325E-3</v>
      </c>
      <c r="AN413" s="30" cm="1">
        <f t="array" ref="AN413">SUMPRODUCT($F333:$BQ333,$F$347:$BQ$347*($F$348:$BQ$348=AN$356))/SUMIFS($F$347:$BQ$347, $F$348:$BQ$348, AN$356)</f>
        <v>5.8796580850108327E-9</v>
      </c>
      <c r="AO413" s="30"/>
      <c r="AP413" s="30"/>
      <c r="AQ413" s="30"/>
    </row>
    <row r="414" spans="1:43" x14ac:dyDescent="0.35">
      <c r="A414" t="str">
        <v>ISIC 90-92</v>
      </c>
      <c r="C414">
        <v>157656.92000000001</v>
      </c>
      <c r="D414" t="str">
        <v>ISIC 90T96</v>
      </c>
      <c r="E414" s="30" cm="1">
        <f t="array" ref="E414">SUMPRODUCT($F334:$BQ334,$F$347:$BQ$347*($F$348:$BQ$348=E$356))/SUMIFS($F$347:$BQ$347, $F$348:$BQ$348, E$356)</f>
        <v>7.6178004986764787E-4</v>
      </c>
      <c r="F414" s="30" cm="1">
        <f t="array" ref="F414">SUMPRODUCT($F334:$BQ334,$F$347:$BQ$347*($F$348:$BQ$348=F$356))/SUMIFS($F$347:$BQ$347, $F$348:$BQ$348, F$356)</f>
        <v>9.3471306199620601E-4</v>
      </c>
      <c r="G414" s="30" cm="1">
        <f t="array" ref="G414">SUMPRODUCT($F334:$BQ334,$F$347:$BQ$347*($F$348:$BQ$348=G$356))/SUMIFS($F$347:$BQ$347, $F$348:$BQ$348, G$356)</f>
        <v>1.800413339551476E-3</v>
      </c>
      <c r="H414" s="30" cm="1">
        <f t="array" ref="H414">SUMPRODUCT($F334:$BQ334,$F$347:$BQ$347*($F$348:$BQ$348=H$356))/SUMIFS($F$347:$BQ$347, $F$348:$BQ$348, H$356)</f>
        <v>4.0529378483791243E-3</v>
      </c>
      <c r="I414" s="30" cm="1">
        <f t="array" ref="I414">SUMPRODUCT($F334:$BQ334,$F$347:$BQ$347*($F$348:$BQ$348=I$356))/SUMIFS($F$347:$BQ$347, $F$348:$BQ$348, I$356)</f>
        <v>1.2331674164694729E-3</v>
      </c>
      <c r="J414" s="30" cm="1">
        <f t="array" ref="J414">SUMPRODUCT($F334:$BQ334,$F$347:$BQ$347*($F$348:$BQ$348=J$356))/SUMIFS($F$347:$BQ$347, $F$348:$BQ$348, J$356)</f>
        <v>2.946920684654783E-3</v>
      </c>
      <c r="K414" s="30" cm="1">
        <f t="array" ref="K414">SUMPRODUCT($F334:$BQ334,$F$347:$BQ$347*($F$348:$BQ$348=K$356))/SUMIFS($F$347:$BQ$347, $F$348:$BQ$348, K$356)</f>
        <v>1.2133135864753554E-3</v>
      </c>
      <c r="L414" s="30" cm="1">
        <f t="array" ref="L414">SUMPRODUCT($F334:$BQ334,$F$347:$BQ$347*($F$348:$BQ$348=L$356))/SUMIFS($F$347:$BQ$347, $F$348:$BQ$348, L$356)</f>
        <v>1.2323732260353145E-3</v>
      </c>
      <c r="M414" s="30" cm="1">
        <f t="array" ref="M414">SUMPRODUCT($F334:$BQ334,$F$347:$BQ$347*($F$348:$BQ$348=M$356))/SUMIFS($F$347:$BQ$347, $F$348:$BQ$348, M$356)</f>
        <v>1.9671291697074501E-3</v>
      </c>
      <c r="N414" s="30" cm="1">
        <f t="array" ref="N414">SUMPRODUCT($F334:$BQ334,$F$347:$BQ$347*($F$348:$BQ$348=N$356))/SUMIFS($F$347:$BQ$347, $F$348:$BQ$348, N$356)</f>
        <v>2.5054968056384057E-3</v>
      </c>
      <c r="O414" s="30" cm="1">
        <f t="array" ref="O414">SUMPRODUCT($F334:$BQ334,$F$347:$BQ$347*($F$348:$BQ$348=O$356))/SUMIFS($F$347:$BQ$347, $F$348:$BQ$348, O$356)</f>
        <v>1.6715292092888787E-3</v>
      </c>
      <c r="P414" s="30" cm="1">
        <f t="array" ref="P414">SUMPRODUCT($F334:$BQ334,$F$347:$BQ$347*($F$348:$BQ$348=P$356))/SUMIFS($F$347:$BQ$347, $F$348:$BQ$348, P$356)</f>
        <v>1.2896294856908877E-3</v>
      </c>
      <c r="Q414" s="30" cm="1">
        <f t="array" ref="Q414">SUMPRODUCT($F334:$BQ334,$F$347:$BQ$347*($F$348:$BQ$348=Q$356))/SUMIFS($F$347:$BQ$347, $F$348:$BQ$348, Q$356)</f>
        <v>1.1474156874895431E-3</v>
      </c>
      <c r="R414" s="30" cm="1">
        <f t="array" ref="R414">SUMPRODUCT($F334:$BQ334,$F$347:$BQ$347*($F$348:$BQ$348=R$356))/SUMIFS($F$347:$BQ$347, $F$348:$BQ$348, R$356)</f>
        <v>9.8919258327863965E-4</v>
      </c>
      <c r="S414" s="30" cm="1">
        <f t="array" ref="S414">SUMPRODUCT($F334:$BQ334,$F$347:$BQ$347*($F$348:$BQ$348=S$356))/SUMIFS($F$347:$BQ$347, $F$348:$BQ$348, S$356)</f>
        <v>1.9371557073094435E-3</v>
      </c>
      <c r="T414" s="30" cm="1">
        <f t="array" ref="T414">SUMPRODUCT($F334:$BQ334,$F$347:$BQ$347*($F$348:$BQ$348=T$356))/SUMIFS($F$347:$BQ$347, $F$348:$BQ$348, T$356)</f>
        <v>1.1156958548182406E-3</v>
      </c>
      <c r="U414" s="30" cm="1">
        <f t="array" ref="U414">SUMPRODUCT($F334:$BQ334,$F$347:$BQ$347*($F$348:$BQ$348=U$356))/SUMIFS($F$347:$BQ$347, $F$348:$BQ$348, U$356)</f>
        <v>1.2350081085596932E-3</v>
      </c>
      <c r="V414" s="30" cm="1">
        <f t="array" ref="V414">SUMPRODUCT($F334:$BQ334,$F$347:$BQ$347*($F$348:$BQ$348=V$356))/SUMIFS($F$347:$BQ$347, $F$348:$BQ$348, V$356)</f>
        <v>1.2782276517156442E-3</v>
      </c>
      <c r="W414" s="30" cm="1">
        <f t="array" ref="W414">SUMPRODUCT($F334:$BQ334,$F$347:$BQ$347*($F$348:$BQ$348=W$356))/SUMIFS($F$347:$BQ$347, $F$348:$BQ$348, W$356)</f>
        <v>1.6644457668581994E-3</v>
      </c>
      <c r="X414" s="30" cm="1">
        <f t="array" ref="X414">SUMPRODUCT($F334:$BQ334,$F$347:$BQ$347*($F$348:$BQ$348=X$356))/SUMIFS($F$347:$BQ$347, $F$348:$BQ$348, X$356)</f>
        <v>1.2432103041903403E-3</v>
      </c>
      <c r="Y414" s="30" cm="1">
        <f t="array" ref="Y414">SUMPRODUCT($F334:$BQ334,$F$347:$BQ$347*($F$348:$BQ$348=Y$356))/SUMIFS($F$347:$BQ$347, $F$348:$BQ$348, Y$356)</f>
        <v>1.1254087557372363E-3</v>
      </c>
      <c r="Z414" s="30" cm="1">
        <f t="array" ref="Z414">SUMPRODUCT($F334:$BQ334,$F$347:$BQ$347*($F$348:$BQ$348=Z$356))/SUMIFS($F$347:$BQ$347, $F$348:$BQ$348, Z$356)</f>
        <v>1.1629875042712236E-3</v>
      </c>
      <c r="AA414" s="30" cm="1">
        <f t="array" ref="AA414">SUMPRODUCT($F334:$BQ334,$F$347:$BQ$347*($F$348:$BQ$348=AA$356))/SUMIFS($F$347:$BQ$347, $F$348:$BQ$348, AA$356)</f>
        <v>1.2476555935891384E-3</v>
      </c>
      <c r="AB414" s="30" cm="1">
        <f t="array" ref="AB414">SUMPRODUCT($F334:$BQ334,$F$347:$BQ$347*($F$348:$BQ$348=AB$356))/SUMIFS($F$347:$BQ$347, $F$348:$BQ$348, AB$356)</f>
        <v>9.5908539000349612E-4</v>
      </c>
      <c r="AC414" s="30" cm="1">
        <f t="array" ref="AC414">SUMPRODUCT($F334:$BQ334,$F$347:$BQ$347*($F$348:$BQ$348=AC$356))/SUMIFS($F$347:$BQ$347, $F$348:$BQ$348, AC$356)</f>
        <v>4.3616556320077516E-3</v>
      </c>
      <c r="AD414" s="30" cm="1">
        <f t="array" ref="AD414">SUMPRODUCT($F334:$BQ334,$F$347:$BQ$347*($F$348:$BQ$348=AD$356))/SUMIFS($F$347:$BQ$347, $F$348:$BQ$348, AD$356)</f>
        <v>2.4839676718244823E-2</v>
      </c>
      <c r="AE414" s="30" cm="1">
        <f t="array" ref="AE414">SUMPRODUCT($F334:$BQ334,$F$347:$BQ$347*($F$348:$BQ$348=AE$356))/SUMIFS($F$347:$BQ$347, $F$348:$BQ$348, AE$356)</f>
        <v>2.5468773719853812E-3</v>
      </c>
      <c r="AF414" s="30" cm="1">
        <f t="array" ref="AF414">SUMPRODUCT($F334:$BQ334,$F$347:$BQ$347*($F$348:$BQ$348=AF$356))/SUMIFS($F$347:$BQ$347, $F$348:$BQ$348, AF$356)</f>
        <v>1.5865267665720873E-3</v>
      </c>
      <c r="AG414" s="30" cm="1">
        <f t="array" ref="AG414">SUMPRODUCT($F334:$BQ334,$F$347:$BQ$347*($F$348:$BQ$348=AG$356))/SUMIFS($F$347:$BQ$347, $F$348:$BQ$348, AG$356)</f>
        <v>1.4034732676120076E-3</v>
      </c>
      <c r="AH414" s="30" cm="1">
        <f t="array" ref="AH414">SUMPRODUCT($F334:$BQ334,$F$347:$BQ$347*($F$348:$BQ$348=AH$356))/SUMIFS($F$347:$BQ$347, $F$348:$BQ$348, AH$356)</f>
        <v>6.3957601220169581E-4</v>
      </c>
      <c r="AI414" s="30" cm="1">
        <f t="array" ref="AI414">SUMPRODUCT($F334:$BQ334,$F$347:$BQ$347*($F$348:$BQ$348=AI$356))/SUMIFS($F$347:$BQ$347, $F$348:$BQ$348, AI$356)</f>
        <v>2.69476830904492E-3</v>
      </c>
      <c r="AJ414" s="30" cm="1">
        <f t="array" ref="AJ414">SUMPRODUCT($F334:$BQ334,$F$347:$BQ$347*($F$348:$BQ$348=AJ$356))/SUMIFS($F$347:$BQ$347, $F$348:$BQ$348, AJ$356)</f>
        <v>1.8779477381262394E-3</v>
      </c>
      <c r="AK414" s="30" cm="1">
        <f t="array" ref="AK414">SUMPRODUCT($F334:$BQ334,$F$347:$BQ$347*($F$348:$BQ$348=AK$356))/SUMIFS($F$347:$BQ$347, $F$348:$BQ$348, AK$356)</f>
        <v>2.0413297812071928E-3</v>
      </c>
      <c r="AL414" s="30" cm="1">
        <f t="array" ref="AL414">SUMPRODUCT($F334:$BQ334,$F$347:$BQ$347*($F$348:$BQ$348=AL$356))/SUMIFS($F$347:$BQ$347, $F$348:$BQ$348, AL$356)</f>
        <v>7.7275889776598147E-4</v>
      </c>
      <c r="AM414" s="30" cm="1">
        <f t="array" ref="AM414">SUMPRODUCT($F334:$BQ334,$F$347:$BQ$347*($F$348:$BQ$348=AM$356))/SUMIFS($F$347:$BQ$347, $F$348:$BQ$348, AM$356)</f>
        <v>0.32102510028445136</v>
      </c>
      <c r="AN414" s="30" cm="1">
        <f t="array" ref="AN414">SUMPRODUCT($F334:$BQ334,$F$347:$BQ$347*($F$348:$BQ$348=AN$356))/SUMIFS($F$347:$BQ$347, $F$348:$BQ$348, AN$356)</f>
        <v>3.8187881689298587E-8</v>
      </c>
      <c r="AO414" s="30"/>
      <c r="AP414" s="30"/>
      <c r="AQ414" s="30"/>
    </row>
    <row r="415" spans="1:43" x14ac:dyDescent="0.35">
      <c r="A415" t="str">
        <v>ISIC 93</v>
      </c>
      <c r="C415">
        <v>112336.34</v>
      </c>
      <c r="D415" t="str">
        <v>ISIC 90T96</v>
      </c>
      <c r="E415" s="30" cm="1">
        <f t="array" ref="E415">SUMPRODUCT($F335:$BQ335,$F$347:$BQ$347*($F$348:$BQ$348=E$356))/SUMIFS($F$347:$BQ$347, $F$348:$BQ$348, E$356)</f>
        <v>9.9767561769482319E-4</v>
      </c>
      <c r="F415" s="30" cm="1">
        <f t="array" ref="F415">SUMPRODUCT($F335:$BQ335,$F$347:$BQ$347*($F$348:$BQ$348=F$356))/SUMIFS($F$347:$BQ$347, $F$348:$BQ$348, F$356)</f>
        <v>1.1097357761660272E-3</v>
      </c>
      <c r="G415" s="30" cm="1">
        <f t="array" ref="G415">SUMPRODUCT($F335:$BQ335,$F$347:$BQ$347*($F$348:$BQ$348=G$356))/SUMIFS($F$347:$BQ$347, $F$348:$BQ$348, G$356)</f>
        <v>2.3098991444932275E-3</v>
      </c>
      <c r="H415" s="30" cm="1">
        <f t="array" ref="H415">SUMPRODUCT($F335:$BQ335,$F$347:$BQ$347*($F$348:$BQ$348=H$356))/SUMIFS($F$347:$BQ$347, $F$348:$BQ$348, H$356)</f>
        <v>3.2662271007379401E-3</v>
      </c>
      <c r="I415" s="30" cm="1">
        <f t="array" ref="I415">SUMPRODUCT($F335:$BQ335,$F$347:$BQ$347*($F$348:$BQ$348=I$356))/SUMIFS($F$347:$BQ$347, $F$348:$BQ$348, I$356)</f>
        <v>1.3755718920894283E-3</v>
      </c>
      <c r="J415" s="30" cm="1">
        <f t="array" ref="J415">SUMPRODUCT($F335:$BQ335,$F$347:$BQ$347*($F$348:$BQ$348=J$356))/SUMIFS($F$347:$BQ$347, $F$348:$BQ$348, J$356)</f>
        <v>2.3347789933405088E-3</v>
      </c>
      <c r="K415" s="30" cm="1">
        <f t="array" ref="K415">SUMPRODUCT($F335:$BQ335,$F$347:$BQ$347*($F$348:$BQ$348=K$356))/SUMIFS($F$347:$BQ$347, $F$348:$BQ$348, K$356)</f>
        <v>1.5855651657979211E-3</v>
      </c>
      <c r="L415" s="30" cm="1">
        <f t="array" ref="L415">SUMPRODUCT($F335:$BQ335,$F$347:$BQ$347*($F$348:$BQ$348=L$356))/SUMIFS($F$347:$BQ$347, $F$348:$BQ$348, L$356)</f>
        <v>1.5291646901779753E-3</v>
      </c>
      <c r="M415" s="30" cm="1">
        <f t="array" ref="M415">SUMPRODUCT($F335:$BQ335,$F$347:$BQ$347*($F$348:$BQ$348=M$356))/SUMIFS($F$347:$BQ$347, $F$348:$BQ$348, M$356)</f>
        <v>1.9692347990121887E-3</v>
      </c>
      <c r="N415" s="30" cm="1">
        <f t="array" ref="N415">SUMPRODUCT($F335:$BQ335,$F$347:$BQ$347*($F$348:$BQ$348=N$356))/SUMIFS($F$347:$BQ$347, $F$348:$BQ$348, N$356)</f>
        <v>2.3290542824843767E-3</v>
      </c>
      <c r="O415" s="30" cm="1">
        <f t="array" ref="O415">SUMPRODUCT($F335:$BQ335,$F$347:$BQ$347*($F$348:$BQ$348=O$356))/SUMIFS($F$347:$BQ$347, $F$348:$BQ$348, O$356)</f>
        <v>1.7513181826554127E-3</v>
      </c>
      <c r="P415" s="30" cm="1">
        <f t="array" ref="P415">SUMPRODUCT($F335:$BQ335,$F$347:$BQ$347*($F$348:$BQ$348=P$356))/SUMIFS($F$347:$BQ$347, $F$348:$BQ$348, P$356)</f>
        <v>1.6837717718037606E-3</v>
      </c>
      <c r="Q415" s="30" cm="1">
        <f t="array" ref="Q415">SUMPRODUCT($F335:$BQ335,$F$347:$BQ$347*($F$348:$BQ$348=Q$356))/SUMIFS($F$347:$BQ$347, $F$348:$BQ$348, Q$356)</f>
        <v>1.3504868786537679E-3</v>
      </c>
      <c r="R415" s="30" cm="1">
        <f t="array" ref="R415">SUMPRODUCT($F335:$BQ335,$F$347:$BQ$347*($F$348:$BQ$348=R$356))/SUMIFS($F$347:$BQ$347, $F$348:$BQ$348, R$356)</f>
        <v>1.2510954979612341E-3</v>
      </c>
      <c r="S415" s="30" cm="1">
        <f t="array" ref="S415">SUMPRODUCT($F335:$BQ335,$F$347:$BQ$347*($F$348:$BQ$348=S$356))/SUMIFS($F$347:$BQ$347, $F$348:$BQ$348, S$356)</f>
        <v>1.8130797497865193E-3</v>
      </c>
      <c r="T415" s="30" cm="1">
        <f t="array" ref="T415">SUMPRODUCT($F335:$BQ335,$F$347:$BQ$347*($F$348:$BQ$348=T$356))/SUMIFS($F$347:$BQ$347, $F$348:$BQ$348, T$356)</f>
        <v>1.4384097587454732E-3</v>
      </c>
      <c r="U415" s="30" cm="1">
        <f t="array" ref="U415">SUMPRODUCT($F335:$BQ335,$F$347:$BQ$347*($F$348:$BQ$348=U$356))/SUMIFS($F$347:$BQ$347, $F$348:$BQ$348, U$356)</f>
        <v>1.4695042162210506E-3</v>
      </c>
      <c r="V415" s="30" cm="1">
        <f t="array" ref="V415">SUMPRODUCT($F335:$BQ335,$F$347:$BQ$347*($F$348:$BQ$348=V$356))/SUMIFS($F$347:$BQ$347, $F$348:$BQ$348, V$356)</f>
        <v>2.1794755057276335E-3</v>
      </c>
      <c r="W415" s="30" cm="1">
        <f t="array" ref="W415">SUMPRODUCT($F335:$BQ335,$F$347:$BQ$347*($F$348:$BQ$348=W$356))/SUMIFS($F$347:$BQ$347, $F$348:$BQ$348, W$356)</f>
        <v>1.9857101692397202E-3</v>
      </c>
      <c r="X415" s="30" cm="1">
        <f t="array" ref="X415">SUMPRODUCT($F335:$BQ335,$F$347:$BQ$347*($F$348:$BQ$348=X$356))/SUMIFS($F$347:$BQ$347, $F$348:$BQ$348, X$356)</f>
        <v>1.5077779362475555E-3</v>
      </c>
      <c r="Y415" s="30" cm="1">
        <f t="array" ref="Y415">SUMPRODUCT($F335:$BQ335,$F$347:$BQ$347*($F$348:$BQ$348=Y$356))/SUMIFS($F$347:$BQ$347, $F$348:$BQ$348, Y$356)</f>
        <v>1.568541696669837E-3</v>
      </c>
      <c r="Z415" s="30" cm="1">
        <f t="array" ref="Z415">SUMPRODUCT($F335:$BQ335,$F$347:$BQ$347*($F$348:$BQ$348=Z$356))/SUMIFS($F$347:$BQ$347, $F$348:$BQ$348, Z$356)</f>
        <v>1.2557165820938005E-3</v>
      </c>
      <c r="AA415" s="30" cm="1">
        <f t="array" ref="AA415">SUMPRODUCT($F335:$BQ335,$F$347:$BQ$347*($F$348:$BQ$348=AA$356))/SUMIFS($F$347:$BQ$347, $F$348:$BQ$348, AA$356)</f>
        <v>1.9575821443270874E-3</v>
      </c>
      <c r="AB415" s="30" cm="1">
        <f t="array" ref="AB415">SUMPRODUCT($F335:$BQ335,$F$347:$BQ$347*($F$348:$BQ$348=AB$356))/SUMIFS($F$347:$BQ$347, $F$348:$BQ$348, AB$356)</f>
        <v>1.3853639421112132E-3</v>
      </c>
      <c r="AC415" s="30" cm="1">
        <f t="array" ref="AC415">SUMPRODUCT($F335:$BQ335,$F$347:$BQ$347*($F$348:$BQ$348=AC$356))/SUMIFS($F$347:$BQ$347, $F$348:$BQ$348, AC$356)</f>
        <v>2.6505956301771574E-3</v>
      </c>
      <c r="AD415" s="30" cm="1">
        <f t="array" ref="AD415">SUMPRODUCT($F335:$BQ335,$F$347:$BQ$347*($F$348:$BQ$348=AD$356))/SUMIFS($F$347:$BQ$347, $F$348:$BQ$348, AD$356)</f>
        <v>5.3349264512342542E-3</v>
      </c>
      <c r="AE415" s="30" cm="1">
        <f t="array" ref="AE415">SUMPRODUCT($F335:$BQ335,$F$347:$BQ$347*($F$348:$BQ$348=AE$356))/SUMIFS($F$347:$BQ$347, $F$348:$BQ$348, AE$356)</f>
        <v>2.6798298319063163E-3</v>
      </c>
      <c r="AF415" s="30" cm="1">
        <f t="array" ref="AF415">SUMPRODUCT($F335:$BQ335,$F$347:$BQ$347*($F$348:$BQ$348=AF$356))/SUMIFS($F$347:$BQ$347, $F$348:$BQ$348, AF$356)</f>
        <v>1.7845499889303344E-3</v>
      </c>
      <c r="AG415" s="30" cm="1">
        <f t="array" ref="AG415">SUMPRODUCT($F335:$BQ335,$F$347:$BQ$347*($F$348:$BQ$348=AG$356))/SUMIFS($F$347:$BQ$347, $F$348:$BQ$348, AG$356)</f>
        <v>1.6033753057810734E-3</v>
      </c>
      <c r="AH415" s="30" cm="1">
        <f t="array" ref="AH415">SUMPRODUCT($F335:$BQ335,$F$347:$BQ$347*($F$348:$BQ$348=AH$356))/SUMIFS($F$347:$BQ$347, $F$348:$BQ$348, AH$356)</f>
        <v>6.0752463130668588E-4</v>
      </c>
      <c r="AI415" s="30" cm="1">
        <f t="array" ref="AI415">SUMPRODUCT($F335:$BQ335,$F$347:$BQ$347*($F$348:$BQ$348=AI$356))/SUMIFS($F$347:$BQ$347, $F$348:$BQ$348, AI$356)</f>
        <v>2.6936760386943068E-3</v>
      </c>
      <c r="AJ415" s="30" cm="1">
        <f t="array" ref="AJ415">SUMPRODUCT($F335:$BQ335,$F$347:$BQ$347*($F$348:$BQ$348=AJ$356))/SUMIFS($F$347:$BQ$347, $F$348:$BQ$348, AJ$356)</f>
        <v>4.5900853984993471E-3</v>
      </c>
      <c r="AK415" s="30" cm="1">
        <f t="array" ref="AK415">SUMPRODUCT($F335:$BQ335,$F$347:$BQ$347*($F$348:$BQ$348=AK$356))/SUMIFS($F$347:$BQ$347, $F$348:$BQ$348, AK$356)</f>
        <v>1.7411835616999434E-3</v>
      </c>
      <c r="AL415" s="30" cm="1">
        <f t="array" ref="AL415">SUMPRODUCT($F335:$BQ335,$F$347:$BQ$347*($F$348:$BQ$348=AL$356))/SUMIFS($F$347:$BQ$347, $F$348:$BQ$348, AL$356)</f>
        <v>1.2913668769333501E-3</v>
      </c>
      <c r="AM415" s="30" cm="1">
        <f t="array" ref="AM415">SUMPRODUCT($F335:$BQ335,$F$347:$BQ$347*($F$348:$BQ$348=AM$356))/SUMIFS($F$347:$BQ$347, $F$348:$BQ$348, AM$356)</f>
        <v>0.22577437420131302</v>
      </c>
      <c r="AN415" s="30" cm="1">
        <f t="array" ref="AN415">SUMPRODUCT($F335:$BQ335,$F$347:$BQ$347*($F$348:$BQ$348=AN$356))/SUMIFS($F$347:$BQ$347, $F$348:$BQ$348, AN$356)</f>
        <v>3.6416953142390337E-8</v>
      </c>
      <c r="AO415" s="30"/>
      <c r="AP415" s="30"/>
      <c r="AQ415" s="30"/>
    </row>
    <row r="416" spans="1:43" x14ac:dyDescent="0.35">
      <c r="A416" t="str">
        <v>ISIC 94</v>
      </c>
      <c r="C416">
        <v>120309.74</v>
      </c>
      <c r="D416" t="str">
        <v>ISIC 90T96</v>
      </c>
      <c r="E416" s="30" cm="1">
        <f t="array" ref="E416">SUMPRODUCT($F336:$BQ336,$F$347:$BQ$347*($F$348:$BQ$348=E$356))/SUMIFS($F$347:$BQ$347, $F$348:$BQ$348, E$356)</f>
        <v>3.0123229361316518E-3</v>
      </c>
      <c r="F416" s="30" cm="1">
        <f t="array" ref="F416">SUMPRODUCT($F336:$BQ336,$F$347:$BQ$347*($F$348:$BQ$348=F$356))/SUMIFS($F$347:$BQ$347, $F$348:$BQ$348, F$356)</f>
        <v>2.2669460730256681E-3</v>
      </c>
      <c r="G416" s="30" cm="1">
        <f t="array" ref="G416">SUMPRODUCT($F336:$BQ336,$F$347:$BQ$347*($F$348:$BQ$348=G$356))/SUMIFS($F$347:$BQ$347, $F$348:$BQ$348, G$356)</f>
        <v>3.2672927570412775E-3</v>
      </c>
      <c r="H416" s="30" cm="1">
        <f t="array" ref="H416">SUMPRODUCT($F336:$BQ336,$F$347:$BQ$347*($F$348:$BQ$348=H$356))/SUMIFS($F$347:$BQ$347, $F$348:$BQ$348, H$356)</f>
        <v>2.8032810971533469E-3</v>
      </c>
      <c r="I416" s="30" cm="1">
        <f t="array" ref="I416">SUMPRODUCT($F336:$BQ336,$F$347:$BQ$347*($F$348:$BQ$348=I$356))/SUMIFS($F$347:$BQ$347, $F$348:$BQ$348, I$356)</f>
        <v>2.3988761701262407E-3</v>
      </c>
      <c r="J416" s="30" cm="1">
        <f t="array" ref="J416">SUMPRODUCT($F336:$BQ336,$F$347:$BQ$347*($F$348:$BQ$348=J$356))/SUMIFS($F$347:$BQ$347, $F$348:$BQ$348, J$356)</f>
        <v>2.9185279384503254E-3</v>
      </c>
      <c r="K416" s="30" cm="1">
        <f t="array" ref="K416">SUMPRODUCT($F336:$BQ336,$F$347:$BQ$347*($F$348:$BQ$348=K$356))/SUMIFS($F$347:$BQ$347, $F$348:$BQ$348, K$356)</f>
        <v>3.5079151717731199E-3</v>
      </c>
      <c r="L416" s="30" cm="1">
        <f t="array" ref="L416">SUMPRODUCT($F336:$BQ336,$F$347:$BQ$347*($F$348:$BQ$348=L$356))/SUMIFS($F$347:$BQ$347, $F$348:$BQ$348, L$356)</f>
        <v>3.4844059028311218E-3</v>
      </c>
      <c r="M416" s="30" cm="1">
        <f t="array" ref="M416">SUMPRODUCT($F336:$BQ336,$F$347:$BQ$347*($F$348:$BQ$348=M$356))/SUMIFS($F$347:$BQ$347, $F$348:$BQ$348, M$356)</f>
        <v>2.4720311944611993E-3</v>
      </c>
      <c r="N416" s="30" cm="1">
        <f t="array" ref="N416">SUMPRODUCT($F336:$BQ336,$F$347:$BQ$347*($F$348:$BQ$348=N$356))/SUMIFS($F$347:$BQ$347, $F$348:$BQ$348, N$356)</f>
        <v>2.7255928611709425E-3</v>
      </c>
      <c r="O416" s="30" cm="1">
        <f t="array" ref="O416">SUMPRODUCT($F336:$BQ336,$F$347:$BQ$347*($F$348:$BQ$348=O$356))/SUMIFS($F$347:$BQ$347, $F$348:$BQ$348, O$356)</f>
        <v>3.1149164532359654E-3</v>
      </c>
      <c r="P416" s="30" cm="1">
        <f t="array" ref="P416">SUMPRODUCT($F336:$BQ336,$F$347:$BQ$347*($F$348:$BQ$348=P$356))/SUMIFS($F$347:$BQ$347, $F$348:$BQ$348, P$356)</f>
        <v>3.9469912191372651E-3</v>
      </c>
      <c r="Q416" s="30" cm="1">
        <f t="array" ref="Q416">SUMPRODUCT($F336:$BQ336,$F$347:$BQ$347*($F$348:$BQ$348=Q$356))/SUMIFS($F$347:$BQ$347, $F$348:$BQ$348, Q$356)</f>
        <v>2.4403147804305837E-3</v>
      </c>
      <c r="R416" s="30" cm="1">
        <f t="array" ref="R416">SUMPRODUCT($F336:$BQ336,$F$347:$BQ$347*($F$348:$BQ$348=R$356))/SUMIFS($F$347:$BQ$347, $F$348:$BQ$348, R$356)</f>
        <v>1.9021445129767276E-3</v>
      </c>
      <c r="S416" s="30" cm="1">
        <f t="array" ref="S416">SUMPRODUCT($F336:$BQ336,$F$347:$BQ$347*($F$348:$BQ$348=S$356))/SUMIFS($F$347:$BQ$347, $F$348:$BQ$348, S$356)</f>
        <v>2.5689628526664632E-3</v>
      </c>
      <c r="T416" s="30" cm="1">
        <f t="array" ref="T416">SUMPRODUCT($F336:$BQ336,$F$347:$BQ$347*($F$348:$BQ$348=T$356))/SUMIFS($F$347:$BQ$347, $F$348:$BQ$348, T$356)</f>
        <v>2.3300726173528601E-3</v>
      </c>
      <c r="U416" s="30" cm="1">
        <f t="array" ref="U416">SUMPRODUCT($F336:$BQ336,$F$347:$BQ$347*($F$348:$BQ$348=U$356))/SUMIFS($F$347:$BQ$347, $F$348:$BQ$348, U$356)</f>
        <v>2.27058789256788E-3</v>
      </c>
      <c r="V416" s="30" cm="1">
        <f t="array" ref="V416">SUMPRODUCT($F336:$BQ336,$F$347:$BQ$347*($F$348:$BQ$348=V$356))/SUMIFS($F$347:$BQ$347, $F$348:$BQ$348, V$356)</f>
        <v>2.5312147875972803E-3</v>
      </c>
      <c r="W416" s="30" cm="1">
        <f t="array" ref="W416">SUMPRODUCT($F336:$BQ336,$F$347:$BQ$347*($F$348:$BQ$348=W$356))/SUMIFS($F$347:$BQ$347, $F$348:$BQ$348, W$356)</f>
        <v>2.5333813513842693E-3</v>
      </c>
      <c r="X416" s="30" cm="1">
        <f t="array" ref="X416">SUMPRODUCT($F336:$BQ336,$F$347:$BQ$347*($F$348:$BQ$348=X$356))/SUMIFS($F$347:$BQ$347, $F$348:$BQ$348, X$356)</f>
        <v>3.5854522024052118E-3</v>
      </c>
      <c r="Y416" s="30" cm="1">
        <f t="array" ref="Y416">SUMPRODUCT($F336:$BQ336,$F$347:$BQ$347*($F$348:$BQ$348=Y$356))/SUMIFS($F$347:$BQ$347, $F$348:$BQ$348, Y$356)</f>
        <v>3.8904432301774023E-3</v>
      </c>
      <c r="Z416" s="30" cm="1">
        <f t="array" ref="Z416">SUMPRODUCT($F336:$BQ336,$F$347:$BQ$347*($F$348:$BQ$348=Z$356))/SUMIFS($F$347:$BQ$347, $F$348:$BQ$348, Z$356)</f>
        <v>2.4373464479266944E-3</v>
      </c>
      <c r="AA416" s="30" cm="1">
        <f t="array" ref="AA416">SUMPRODUCT($F336:$BQ336,$F$347:$BQ$347*($F$348:$BQ$348=AA$356))/SUMIFS($F$347:$BQ$347, $F$348:$BQ$348, AA$356)</f>
        <v>2.8818668496102366E-3</v>
      </c>
      <c r="AB416" s="30" cm="1">
        <f t="array" ref="AB416">SUMPRODUCT($F336:$BQ336,$F$347:$BQ$347*($F$348:$BQ$348=AB$356))/SUMIFS($F$347:$BQ$347, $F$348:$BQ$348, AB$356)</f>
        <v>2.7132917456758436E-3</v>
      </c>
      <c r="AC416" s="30" cm="1">
        <f t="array" ref="AC416">SUMPRODUCT($F336:$BQ336,$F$347:$BQ$347*($F$348:$BQ$348=AC$356))/SUMIFS($F$347:$BQ$347, $F$348:$BQ$348, AC$356)</f>
        <v>2.3106902286378623E-3</v>
      </c>
      <c r="AD416" s="30" cm="1">
        <f t="array" ref="AD416">SUMPRODUCT($F336:$BQ336,$F$347:$BQ$347*($F$348:$BQ$348=AD$356))/SUMIFS($F$347:$BQ$347, $F$348:$BQ$348, AD$356)</f>
        <v>2.8028905663754441E-3</v>
      </c>
      <c r="AE416" s="30" cm="1">
        <f t="array" ref="AE416">SUMPRODUCT($F336:$BQ336,$F$347:$BQ$347*($F$348:$BQ$348=AE$356))/SUMIFS($F$347:$BQ$347, $F$348:$BQ$348, AE$356)</f>
        <v>2.5766528779830157E-3</v>
      </c>
      <c r="AF416" s="30" cm="1">
        <f t="array" ref="AF416">SUMPRODUCT($F336:$BQ336,$F$347:$BQ$347*($F$348:$BQ$348=AF$356))/SUMIFS($F$347:$BQ$347, $F$348:$BQ$348, AF$356)</f>
        <v>2.3817858143246819E-3</v>
      </c>
      <c r="AG416" s="30" cm="1">
        <f t="array" ref="AG416">SUMPRODUCT($F336:$BQ336,$F$347:$BQ$347*($F$348:$BQ$348=AG$356))/SUMIFS($F$347:$BQ$347, $F$348:$BQ$348, AG$356)</f>
        <v>2.7779919557895895E-3</v>
      </c>
      <c r="AH416" s="30" cm="1">
        <f t="array" ref="AH416">SUMPRODUCT($F336:$BQ336,$F$347:$BQ$347*($F$348:$BQ$348=AH$356))/SUMIFS($F$347:$BQ$347, $F$348:$BQ$348, AH$356)</f>
        <v>7.8055181504603261E-4</v>
      </c>
      <c r="AI416" s="30" cm="1">
        <f t="array" ref="AI416">SUMPRODUCT($F336:$BQ336,$F$347:$BQ$347*($F$348:$BQ$348=AI$356))/SUMIFS($F$347:$BQ$347, $F$348:$BQ$348, AI$356)</f>
        <v>3.3222298851423603E-3</v>
      </c>
      <c r="AJ416" s="30" cm="1">
        <f t="array" ref="AJ416">SUMPRODUCT($F336:$BQ336,$F$347:$BQ$347*($F$348:$BQ$348=AJ$356))/SUMIFS($F$347:$BQ$347, $F$348:$BQ$348, AJ$356)</f>
        <v>1.2693291875255992E-3</v>
      </c>
      <c r="AK416" s="30" cm="1">
        <f t="array" ref="AK416">SUMPRODUCT($F336:$BQ336,$F$347:$BQ$347*($F$348:$BQ$348=AK$356))/SUMIFS($F$347:$BQ$347, $F$348:$BQ$348, AK$356)</f>
        <v>9.7161008318414764E-4</v>
      </c>
      <c r="AL416" s="30" cm="1">
        <f t="array" ref="AL416">SUMPRODUCT($F336:$BQ336,$F$347:$BQ$347*($F$348:$BQ$348=AL$356))/SUMIFS($F$347:$BQ$347, $F$348:$BQ$348, AL$356)</f>
        <v>2.5117879336914333E-3</v>
      </c>
      <c r="AM416" s="30" cm="1">
        <f t="array" ref="AM416">SUMPRODUCT($F336:$BQ336,$F$347:$BQ$347*($F$348:$BQ$348=AM$356))/SUMIFS($F$347:$BQ$347, $F$348:$BQ$348, AM$356)</f>
        <v>0.21981809932172833</v>
      </c>
      <c r="AN416" s="30" cm="1">
        <f t="array" ref="AN416">SUMPRODUCT($F336:$BQ336,$F$347:$BQ$347*($F$348:$BQ$348=AN$356))/SUMIFS($F$347:$BQ$347, $F$348:$BQ$348, AN$356)</f>
        <v>5.3916554941426698E-8</v>
      </c>
      <c r="AO416" s="30"/>
      <c r="AP416" s="30"/>
      <c r="AQ416" s="30"/>
    </row>
    <row r="417" spans="1:403" x14ac:dyDescent="0.35">
      <c r="A417" t="str">
        <v>ISIC 95</v>
      </c>
      <c r="C417">
        <v>25322.62</v>
      </c>
      <c r="D417" t="str">
        <v>ISIC 90T96</v>
      </c>
      <c r="E417" s="30" cm="1">
        <f t="array" ref="E417">SUMPRODUCT($F337:$BQ337,$F$347:$BQ$347*($F$348:$BQ$348=E$356))/SUMIFS($F$347:$BQ$347, $F$348:$BQ$348, E$356)</f>
        <v>1.0307528168239427E-3</v>
      </c>
      <c r="F417" s="30" cm="1">
        <f t="array" ref="F417">SUMPRODUCT($F337:$BQ337,$F$347:$BQ$347*($F$348:$BQ$348=F$356))/SUMIFS($F$347:$BQ$347, $F$348:$BQ$348, F$356)</f>
        <v>1.104866657589844E-3</v>
      </c>
      <c r="G417" s="30" cm="1">
        <f t="array" ref="G417">SUMPRODUCT($F337:$BQ337,$F$347:$BQ$347*($F$348:$BQ$348=G$356))/SUMIFS($F$347:$BQ$347, $F$348:$BQ$348, G$356)</f>
        <v>1.5496847499559298E-3</v>
      </c>
      <c r="H417" s="30" cm="1">
        <f t="array" ref="H417">SUMPRODUCT($F337:$BQ337,$F$347:$BQ$347*($F$348:$BQ$348=H$356))/SUMIFS($F$347:$BQ$347, $F$348:$BQ$348, H$356)</f>
        <v>1.6720884465834395E-3</v>
      </c>
      <c r="I417" s="30" cm="1">
        <f t="array" ref="I417">SUMPRODUCT($F337:$BQ337,$F$347:$BQ$347*($F$348:$BQ$348=I$356))/SUMIFS($F$347:$BQ$347, $F$348:$BQ$348, I$356)</f>
        <v>1.7465402803043333E-3</v>
      </c>
      <c r="J417" s="30" cm="1">
        <f t="array" ref="J417">SUMPRODUCT($F337:$BQ337,$F$347:$BQ$347*($F$348:$BQ$348=J$356))/SUMIFS($F$347:$BQ$347, $F$348:$BQ$348, J$356)</f>
        <v>1.6438903473319248E-3</v>
      </c>
      <c r="K417" s="30" cm="1">
        <f t="array" ref="K417">SUMPRODUCT($F337:$BQ337,$F$347:$BQ$347*($F$348:$BQ$348=K$356))/SUMIFS($F$347:$BQ$347, $F$348:$BQ$348, K$356)</f>
        <v>1.6239783401490488E-3</v>
      </c>
      <c r="L417" s="30" cm="1">
        <f t="array" ref="L417">SUMPRODUCT($F337:$BQ337,$F$347:$BQ$347*($F$348:$BQ$348=L$356))/SUMIFS($F$347:$BQ$347, $F$348:$BQ$348, L$356)</f>
        <v>1.3405996218229712E-3</v>
      </c>
      <c r="M417" s="30" cm="1">
        <f t="array" ref="M417">SUMPRODUCT($F337:$BQ337,$F$347:$BQ$347*($F$348:$BQ$348=M$356))/SUMIFS($F$347:$BQ$347, $F$348:$BQ$348, M$356)</f>
        <v>1.2054134946879208E-3</v>
      </c>
      <c r="N417" s="30" cm="1">
        <f t="array" ref="N417">SUMPRODUCT($F337:$BQ337,$F$347:$BQ$347*($F$348:$BQ$348=N$356))/SUMIFS($F$347:$BQ$347, $F$348:$BQ$348, N$356)</f>
        <v>1.4663620655558981E-3</v>
      </c>
      <c r="O417" s="30" cm="1">
        <f t="array" ref="O417">SUMPRODUCT($F337:$BQ337,$F$347:$BQ$347*($F$348:$BQ$348=O$356))/SUMIFS($F$347:$BQ$347, $F$348:$BQ$348, O$356)</f>
        <v>1.7050657698270777E-3</v>
      </c>
      <c r="P417" s="30" cm="1">
        <f t="array" ref="P417">SUMPRODUCT($F337:$BQ337,$F$347:$BQ$347*($F$348:$BQ$348=P$356))/SUMIFS($F$347:$BQ$347, $F$348:$BQ$348, P$356)</f>
        <v>1.6098083174612109E-3</v>
      </c>
      <c r="Q417" s="30" cm="1">
        <f t="array" ref="Q417">SUMPRODUCT($F337:$BQ337,$F$347:$BQ$347*($F$348:$BQ$348=Q$356))/SUMIFS($F$347:$BQ$347, $F$348:$BQ$348, Q$356)</f>
        <v>1.1686840384126263E-3</v>
      </c>
      <c r="R417" s="30" cm="1">
        <f t="array" ref="R417">SUMPRODUCT($F337:$BQ337,$F$347:$BQ$347*($F$348:$BQ$348=R$356))/SUMIFS($F$347:$BQ$347, $F$348:$BQ$348, R$356)</f>
        <v>1.7213441424052875E-3</v>
      </c>
      <c r="S417" s="30" cm="1">
        <f t="array" ref="S417">SUMPRODUCT($F337:$BQ337,$F$347:$BQ$347*($F$348:$BQ$348=S$356))/SUMIFS($F$347:$BQ$347, $F$348:$BQ$348, S$356)</f>
        <v>1.991891916355802E-3</v>
      </c>
      <c r="T417" s="30" cm="1">
        <f t="array" ref="T417">SUMPRODUCT($F337:$BQ337,$F$347:$BQ$347*($F$348:$BQ$348=T$356))/SUMIFS($F$347:$BQ$347, $F$348:$BQ$348, T$356)</f>
        <v>1.5629615292757106E-3</v>
      </c>
      <c r="U417" s="30" cm="1">
        <f t="array" ref="U417">SUMPRODUCT($F337:$BQ337,$F$347:$BQ$347*($F$348:$BQ$348=U$356))/SUMIFS($F$347:$BQ$347, $F$348:$BQ$348, U$356)</f>
        <v>1.9605920598145558E-3</v>
      </c>
      <c r="V417" s="30" cm="1">
        <f t="array" ref="V417">SUMPRODUCT($F337:$BQ337,$F$347:$BQ$347*($F$348:$BQ$348=V$356))/SUMIFS($F$347:$BQ$347, $F$348:$BQ$348, V$356)</f>
        <v>1.9826970295496013E-3</v>
      </c>
      <c r="W417" s="30" cm="1">
        <f t="array" ref="W417">SUMPRODUCT($F337:$BQ337,$F$347:$BQ$347*($F$348:$BQ$348=W$356))/SUMIFS($F$347:$BQ$347, $F$348:$BQ$348, W$356)</f>
        <v>2.7581481702910128E-3</v>
      </c>
      <c r="X417" s="30" cm="1">
        <f t="array" ref="X417">SUMPRODUCT($F337:$BQ337,$F$347:$BQ$347*($F$348:$BQ$348=X$356))/SUMIFS($F$347:$BQ$347, $F$348:$BQ$348, X$356)</f>
        <v>1.2948115653147179E-3</v>
      </c>
      <c r="Y417" s="30" cm="1">
        <f t="array" ref="Y417">SUMPRODUCT($F337:$BQ337,$F$347:$BQ$347*($F$348:$BQ$348=Y$356))/SUMIFS($F$347:$BQ$347, $F$348:$BQ$348, Y$356)</f>
        <v>1.5280100879292635E-3</v>
      </c>
      <c r="Z417" s="30" cm="1">
        <f t="array" ref="Z417">SUMPRODUCT($F337:$BQ337,$F$347:$BQ$347*($F$348:$BQ$348=Z$356))/SUMIFS($F$347:$BQ$347, $F$348:$BQ$348, Z$356)</f>
        <v>1.098603596778418E-3</v>
      </c>
      <c r="AA417" s="30" cm="1">
        <f t="array" ref="AA417">SUMPRODUCT($F337:$BQ337,$F$347:$BQ$347*($F$348:$BQ$348=AA$356))/SUMIFS($F$347:$BQ$347, $F$348:$BQ$348, AA$356)</f>
        <v>1.4881896027693976E-3</v>
      </c>
      <c r="AB417" s="30" cm="1">
        <f t="array" ref="AB417">SUMPRODUCT($F337:$BQ337,$F$347:$BQ$347*($F$348:$BQ$348=AB$356))/SUMIFS($F$347:$BQ$347, $F$348:$BQ$348, AB$356)</f>
        <v>1.2783303128819079E-3</v>
      </c>
      <c r="AC417" s="30" cm="1">
        <f t="array" ref="AC417">SUMPRODUCT($F337:$BQ337,$F$347:$BQ$347*($F$348:$BQ$348=AC$356))/SUMIFS($F$347:$BQ$347, $F$348:$BQ$348, AC$356)</f>
        <v>1.3809298260599183E-3</v>
      </c>
      <c r="AD417" s="30" cm="1">
        <f t="array" ref="AD417">SUMPRODUCT($F337:$BQ337,$F$347:$BQ$347*($F$348:$BQ$348=AD$356))/SUMIFS($F$347:$BQ$347, $F$348:$BQ$348, AD$356)</f>
        <v>2.6696745254690402E-3</v>
      </c>
      <c r="AE417" s="30" cm="1">
        <f t="array" ref="AE417">SUMPRODUCT($F337:$BQ337,$F$347:$BQ$347*($F$348:$BQ$348=AE$356))/SUMIFS($F$347:$BQ$347, $F$348:$BQ$348, AE$356)</f>
        <v>2.4680202059631129E-3</v>
      </c>
      <c r="AF417" s="30" cm="1">
        <f t="array" ref="AF417">SUMPRODUCT($F337:$BQ337,$F$347:$BQ$347*($F$348:$BQ$348=AF$356))/SUMIFS($F$347:$BQ$347, $F$348:$BQ$348, AF$356)</f>
        <v>2.3270472835205001E-3</v>
      </c>
      <c r="AG417" s="30" cm="1">
        <f t="array" ref="AG417">SUMPRODUCT($F337:$BQ337,$F$347:$BQ$347*($F$348:$BQ$348=AG$356))/SUMIFS($F$347:$BQ$347, $F$348:$BQ$348, AG$356)</f>
        <v>1.8009380877453448E-3</v>
      </c>
      <c r="AH417" s="30" cm="1">
        <f t="array" ref="AH417">SUMPRODUCT($F337:$BQ337,$F$347:$BQ$347*($F$348:$BQ$348=AH$356))/SUMIFS($F$347:$BQ$347, $F$348:$BQ$348, AH$356)</f>
        <v>5.1103081605511768E-4</v>
      </c>
      <c r="AI417" s="30" cm="1">
        <f t="array" ref="AI417">SUMPRODUCT($F337:$BQ337,$F$347:$BQ$347*($F$348:$BQ$348=AI$356))/SUMIFS($F$347:$BQ$347, $F$348:$BQ$348, AI$356)</f>
        <v>1.5176081023054008E-3</v>
      </c>
      <c r="AJ417" s="30" cm="1">
        <f t="array" ref="AJ417">SUMPRODUCT($F337:$BQ337,$F$347:$BQ$347*($F$348:$BQ$348=AJ$356))/SUMIFS($F$347:$BQ$347, $F$348:$BQ$348, AJ$356)</f>
        <v>1.6165002852647863E-3</v>
      </c>
      <c r="AK417" s="30" cm="1">
        <f t="array" ref="AK417">SUMPRODUCT($F337:$BQ337,$F$347:$BQ$347*($F$348:$BQ$348=AK$356))/SUMIFS($F$347:$BQ$347, $F$348:$BQ$348, AK$356)</f>
        <v>9.598328892617456E-4</v>
      </c>
      <c r="AL417" s="30" cm="1">
        <f t="array" ref="AL417">SUMPRODUCT($F337:$BQ337,$F$347:$BQ$347*($F$348:$BQ$348=AL$356))/SUMIFS($F$347:$BQ$347, $F$348:$BQ$348, AL$356)</f>
        <v>1.0041937488578531E-3</v>
      </c>
      <c r="AM417" s="30" cm="1">
        <f t="array" ref="AM417">SUMPRODUCT($F337:$BQ337,$F$347:$BQ$347*($F$348:$BQ$348=AM$356))/SUMIFS($F$347:$BQ$347, $F$348:$BQ$348, AM$356)</f>
        <v>4.7453703739745411E-2</v>
      </c>
      <c r="AN417" s="30" cm="1">
        <f t="array" ref="AN417">SUMPRODUCT($F337:$BQ337,$F$347:$BQ$347*($F$348:$BQ$348=AN$356))/SUMIFS($F$347:$BQ$347, $F$348:$BQ$348, AN$356)</f>
        <v>3.8104083967138697E-8</v>
      </c>
      <c r="AO417" s="30"/>
      <c r="AP417" s="30"/>
      <c r="AQ417" s="30"/>
    </row>
    <row r="418" spans="1:403" x14ac:dyDescent="0.35">
      <c r="A418" t="str">
        <v>ISIC 96</v>
      </c>
      <c r="C418">
        <v>146072.09</v>
      </c>
      <c r="D418" t="str">
        <v>ISIC 90T96</v>
      </c>
      <c r="E418" s="30" cm="1">
        <f t="array" ref="E418">SUMPRODUCT($F338:$BQ338,$F$347:$BQ$347*($F$348:$BQ$348=E$356))/SUMIFS($F$347:$BQ$347, $F$348:$BQ$348, E$356)</f>
        <v>1.3270948155474744E-3</v>
      </c>
      <c r="F418" s="30" cm="1">
        <f t="array" ref="F418">SUMPRODUCT($F338:$BQ338,$F$347:$BQ$347*($F$348:$BQ$348=F$356))/SUMIFS($F$347:$BQ$347, $F$348:$BQ$348, F$356)</f>
        <v>2.0351923963231296E-3</v>
      </c>
      <c r="G418" s="30" cm="1">
        <f t="array" ref="G418">SUMPRODUCT($F338:$BQ338,$F$347:$BQ$347*($F$348:$BQ$348=G$356))/SUMIFS($F$347:$BQ$347, $F$348:$BQ$348, G$356)</f>
        <v>2.1502072962334149E-3</v>
      </c>
      <c r="H418" s="30" cm="1">
        <f t="array" ref="H418">SUMPRODUCT($F338:$BQ338,$F$347:$BQ$347*($F$348:$BQ$348=H$356))/SUMIFS($F$347:$BQ$347, $F$348:$BQ$348, H$356)</f>
        <v>2.2841814138312411E-3</v>
      </c>
      <c r="I418" s="30" cm="1">
        <f t="array" ref="I418">SUMPRODUCT($F338:$BQ338,$F$347:$BQ$347*($F$348:$BQ$348=I$356))/SUMIFS($F$347:$BQ$347, $F$348:$BQ$348, I$356)</f>
        <v>1.6237613090516003E-3</v>
      </c>
      <c r="J418" s="30" cm="1">
        <f t="array" ref="J418">SUMPRODUCT($F338:$BQ338,$F$347:$BQ$347*($F$348:$BQ$348=J$356))/SUMIFS($F$347:$BQ$347, $F$348:$BQ$348, J$356)</f>
        <v>2.301785874300136E-3</v>
      </c>
      <c r="K418" s="30" cm="1">
        <f t="array" ref="K418">SUMPRODUCT($F338:$BQ338,$F$347:$BQ$347*($F$348:$BQ$348=K$356))/SUMIFS($F$347:$BQ$347, $F$348:$BQ$348, K$356)</f>
        <v>2.3476998035320915E-3</v>
      </c>
      <c r="L418" s="30" cm="1">
        <f t="array" ref="L418">SUMPRODUCT($F338:$BQ338,$F$347:$BQ$347*($F$348:$BQ$348=L$356))/SUMIFS($F$347:$BQ$347, $F$348:$BQ$348, L$356)</f>
        <v>2.3858310125807617E-3</v>
      </c>
      <c r="M418" s="30" cm="1">
        <f t="array" ref="M418">SUMPRODUCT($F338:$BQ338,$F$347:$BQ$347*($F$348:$BQ$348=M$356))/SUMIFS($F$347:$BQ$347, $F$348:$BQ$348, M$356)</f>
        <v>2.4611639941538388E-3</v>
      </c>
      <c r="N418" s="30" cm="1">
        <f t="array" ref="N418">SUMPRODUCT($F338:$BQ338,$F$347:$BQ$347*($F$348:$BQ$348=N$356))/SUMIFS($F$347:$BQ$347, $F$348:$BQ$348, N$356)</f>
        <v>2.0876758383746381E-3</v>
      </c>
      <c r="O418" s="30" cm="1">
        <f t="array" ref="O418">SUMPRODUCT($F338:$BQ338,$F$347:$BQ$347*($F$348:$BQ$348=O$356))/SUMIFS($F$347:$BQ$347, $F$348:$BQ$348, O$356)</f>
        <v>2.1141580319576441E-3</v>
      </c>
      <c r="P418" s="30" cm="1">
        <f t="array" ref="P418">SUMPRODUCT($F338:$BQ338,$F$347:$BQ$347*($F$348:$BQ$348=P$356))/SUMIFS($F$347:$BQ$347, $F$348:$BQ$348, P$356)</f>
        <v>2.698879431217611E-3</v>
      </c>
      <c r="Q418" s="30" cm="1">
        <f t="array" ref="Q418">SUMPRODUCT($F338:$BQ338,$F$347:$BQ$347*($F$348:$BQ$348=Q$356))/SUMIFS($F$347:$BQ$347, $F$348:$BQ$348, Q$356)</f>
        <v>1.8354594343336047E-3</v>
      </c>
      <c r="R418" s="30" cm="1">
        <f t="array" ref="R418">SUMPRODUCT($F338:$BQ338,$F$347:$BQ$347*($F$348:$BQ$348=R$356))/SUMIFS($F$347:$BQ$347, $F$348:$BQ$348, R$356)</f>
        <v>2.0555137441016611E-3</v>
      </c>
      <c r="S418" s="30" cm="1">
        <f t="array" ref="S418">SUMPRODUCT($F338:$BQ338,$F$347:$BQ$347*($F$348:$BQ$348=S$356))/SUMIFS($F$347:$BQ$347, $F$348:$BQ$348, S$356)</f>
        <v>2.0804465026829171E-3</v>
      </c>
      <c r="T418" s="30" cm="1">
        <f t="array" ref="T418">SUMPRODUCT($F338:$BQ338,$F$347:$BQ$347*($F$348:$BQ$348=T$356))/SUMIFS($F$347:$BQ$347, $F$348:$BQ$348, T$356)</f>
        <v>1.874071415727301E-3</v>
      </c>
      <c r="U418" s="30" cm="1">
        <f t="array" ref="U418">SUMPRODUCT($F338:$BQ338,$F$347:$BQ$347*($F$348:$BQ$348=U$356))/SUMIFS($F$347:$BQ$347, $F$348:$BQ$348, U$356)</f>
        <v>1.800692804491689E-3</v>
      </c>
      <c r="V418" s="30" cm="1">
        <f t="array" ref="V418">SUMPRODUCT($F338:$BQ338,$F$347:$BQ$347*($F$348:$BQ$348=V$356))/SUMIFS($F$347:$BQ$347, $F$348:$BQ$348, V$356)</f>
        <v>2.0254889803196035E-3</v>
      </c>
      <c r="W418" s="30" cm="1">
        <f t="array" ref="W418">SUMPRODUCT($F338:$BQ338,$F$347:$BQ$347*($F$348:$BQ$348=W$356))/SUMIFS($F$347:$BQ$347, $F$348:$BQ$348, W$356)</f>
        <v>2.3975022075653205E-3</v>
      </c>
      <c r="X418" s="30" cm="1">
        <f t="array" ref="X418">SUMPRODUCT($F338:$BQ338,$F$347:$BQ$347*($F$348:$BQ$348=X$356))/SUMIFS($F$347:$BQ$347, $F$348:$BQ$348, X$356)</f>
        <v>2.1404636079713157E-3</v>
      </c>
      <c r="Y418" s="30" cm="1">
        <f t="array" ref="Y418">SUMPRODUCT($F338:$BQ338,$F$347:$BQ$347*($F$348:$BQ$348=Y$356))/SUMIFS($F$347:$BQ$347, $F$348:$BQ$348, Y$356)</f>
        <v>4.9206495019548744E-3</v>
      </c>
      <c r="Z418" s="30" cm="1">
        <f t="array" ref="Z418">SUMPRODUCT($F338:$BQ338,$F$347:$BQ$347*($F$348:$BQ$348=Z$356))/SUMIFS($F$347:$BQ$347, $F$348:$BQ$348, Z$356)</f>
        <v>1.7888711018497257E-3</v>
      </c>
      <c r="AA418" s="30" cm="1">
        <f t="array" ref="AA418">SUMPRODUCT($F338:$BQ338,$F$347:$BQ$347*($F$348:$BQ$348=AA$356))/SUMIFS($F$347:$BQ$347, $F$348:$BQ$348, AA$356)</f>
        <v>1.8522304814809556E-3</v>
      </c>
      <c r="AB418" s="30" cm="1">
        <f t="array" ref="AB418">SUMPRODUCT($F338:$BQ338,$F$347:$BQ$347*($F$348:$BQ$348=AB$356))/SUMIFS($F$347:$BQ$347, $F$348:$BQ$348, AB$356)</f>
        <v>2.5067153076574907E-3</v>
      </c>
      <c r="AC418" s="30" cm="1">
        <f t="array" ref="AC418">SUMPRODUCT($F338:$BQ338,$F$347:$BQ$347*($F$348:$BQ$348=AC$356))/SUMIFS($F$347:$BQ$347, $F$348:$BQ$348, AC$356)</f>
        <v>4.767188596445684E-3</v>
      </c>
      <c r="AD418" s="30" cm="1">
        <f t="array" ref="AD418">SUMPRODUCT($F338:$BQ338,$F$347:$BQ$347*($F$348:$BQ$348=AD$356))/SUMIFS($F$347:$BQ$347, $F$348:$BQ$348, AD$356)</f>
        <v>2.6180797610268892E-3</v>
      </c>
      <c r="AE418" s="30" cm="1">
        <f t="array" ref="AE418">SUMPRODUCT($F338:$BQ338,$F$347:$BQ$347*($F$348:$BQ$348=AE$356))/SUMIFS($F$347:$BQ$347, $F$348:$BQ$348, AE$356)</f>
        <v>2.6156927538634354E-3</v>
      </c>
      <c r="AF418" s="30" cm="1">
        <f t="array" ref="AF418">SUMPRODUCT($F338:$BQ338,$F$347:$BQ$347*($F$348:$BQ$348=AF$356))/SUMIFS($F$347:$BQ$347, $F$348:$BQ$348, AF$356)</f>
        <v>2.5321724952852395E-3</v>
      </c>
      <c r="AG418" s="30" cm="1">
        <f t="array" ref="AG418">SUMPRODUCT($F338:$BQ338,$F$347:$BQ$347*($F$348:$BQ$348=AG$356))/SUMIFS($F$347:$BQ$347, $F$348:$BQ$348, AG$356)</f>
        <v>1.4874250876347498E-3</v>
      </c>
      <c r="AH418" s="30" cm="1">
        <f t="array" ref="AH418">SUMPRODUCT($F338:$BQ338,$F$347:$BQ$347*($F$348:$BQ$348=AH$356))/SUMIFS($F$347:$BQ$347, $F$348:$BQ$348, AH$356)</f>
        <v>6.0123113644752692E-4</v>
      </c>
      <c r="AI418" s="30" cm="1">
        <f t="array" ref="AI418">SUMPRODUCT($F338:$BQ338,$F$347:$BQ$347*($F$348:$BQ$348=AI$356))/SUMIFS($F$347:$BQ$347, $F$348:$BQ$348, AI$356)</f>
        <v>4.6936024917059423E-3</v>
      </c>
      <c r="AJ418" s="30" cm="1">
        <f t="array" ref="AJ418">SUMPRODUCT($F338:$BQ338,$F$347:$BQ$347*($F$348:$BQ$348=AJ$356))/SUMIFS($F$347:$BQ$347, $F$348:$BQ$348, AJ$356)</f>
        <v>1.786730771511609E-3</v>
      </c>
      <c r="AK418" s="30" cm="1">
        <f t="array" ref="AK418">SUMPRODUCT($F338:$BQ338,$F$347:$BQ$347*($F$348:$BQ$348=AK$356))/SUMIFS($F$347:$BQ$347, $F$348:$BQ$348, AK$356)</f>
        <v>1.2695385069961963E-3</v>
      </c>
      <c r="AL418" s="30" cm="1">
        <f t="array" ref="AL418">SUMPRODUCT($F338:$BQ338,$F$347:$BQ$347*($F$348:$BQ$348=AL$356))/SUMIFS($F$347:$BQ$347, $F$348:$BQ$348, AL$356)</f>
        <v>5.1767506152419571E-3</v>
      </c>
      <c r="AM418" s="30" cm="1">
        <f t="array" ref="AM418">SUMPRODUCT($F338:$BQ338,$F$347:$BQ$347*($F$348:$BQ$348=AM$356))/SUMIFS($F$347:$BQ$347, $F$348:$BQ$348, AM$356)</f>
        <v>0.27881337452124705</v>
      </c>
      <c r="AN418" s="30" cm="1">
        <f t="array" ref="AN418">SUMPRODUCT($F338:$BQ338,$F$347:$BQ$347*($F$348:$BQ$348=AN$356))/SUMIFS($F$347:$BQ$347, $F$348:$BQ$348, AN$356)</f>
        <v>4.1991425249709232E-8</v>
      </c>
      <c r="AO418" s="30"/>
      <c r="AP418" s="30"/>
      <c r="AQ418" s="30"/>
    </row>
    <row r="419" spans="1:403" x14ac:dyDescent="0.35">
      <c r="A419" t="str">
        <v>ISIC 97-98</v>
      </c>
      <c r="C419">
        <v>44391.38</v>
      </c>
      <c r="D419" t="str">
        <v>ISIC 97T98</v>
      </c>
      <c r="E419" s="30" cm="1">
        <f t="array" ref="E419">SUMPRODUCT($F339:$BQ339,$F$347:$BQ$347*($F$348:$BQ$348=E$356))/SUMIFS($F$347:$BQ$347, $F$348:$BQ$348, E$356)</f>
        <v>5.0745338410012316E-5</v>
      </c>
      <c r="F419" s="30" cm="1">
        <f t="array" ref="F419">SUMPRODUCT($F339:$BQ339,$F$347:$BQ$347*($F$348:$BQ$348=F$356))/SUMIFS($F$347:$BQ$347, $F$348:$BQ$348, F$356)</f>
        <v>1.6300374553602851E-5</v>
      </c>
      <c r="G419" s="30" cm="1">
        <f t="array" ref="G419">SUMPRODUCT($F339:$BQ339,$F$347:$BQ$347*($F$348:$BQ$348=G$356))/SUMIFS($F$347:$BQ$347, $F$348:$BQ$348, G$356)</f>
        <v>1.7908758712991686E-5</v>
      </c>
      <c r="H419" s="30" cm="1">
        <f t="array" ref="H419">SUMPRODUCT($F339:$BQ339,$F$347:$BQ$347*($F$348:$BQ$348=H$356))/SUMIFS($F$347:$BQ$347, $F$348:$BQ$348, H$356)</f>
        <v>1.4748120446475952E-5</v>
      </c>
      <c r="I419" s="30" cm="1">
        <f t="array" ref="I419">SUMPRODUCT($F339:$BQ339,$F$347:$BQ$347*($F$348:$BQ$348=I$356))/SUMIFS($F$347:$BQ$347, $F$348:$BQ$348, I$356)</f>
        <v>7.5340933135744964E-5</v>
      </c>
      <c r="J419" s="30" cm="1">
        <f t="array" ref="J419">SUMPRODUCT($F339:$BQ339,$F$347:$BQ$347*($F$348:$BQ$348=J$356))/SUMIFS($F$347:$BQ$347, $F$348:$BQ$348, J$356)</f>
        <v>3.275063199526297E-5</v>
      </c>
      <c r="K419" s="30" cm="1">
        <f t="array" ref="K419">SUMPRODUCT($F339:$BQ339,$F$347:$BQ$347*($F$348:$BQ$348=K$356))/SUMIFS($F$347:$BQ$347, $F$348:$BQ$348, K$356)</f>
        <v>1.9471876940742086E-5</v>
      </c>
      <c r="L419" s="30" cm="1">
        <f t="array" ref="L419">SUMPRODUCT($F339:$BQ339,$F$347:$BQ$347*($F$348:$BQ$348=L$356))/SUMIFS($F$347:$BQ$347, $F$348:$BQ$348, L$356)</f>
        <v>1.9065376816649503E-5</v>
      </c>
      <c r="M419" s="30" cm="1">
        <f t="array" ref="M419">SUMPRODUCT($F339:$BQ339,$F$347:$BQ$347*($F$348:$BQ$348=M$356))/SUMIFS($F$347:$BQ$347, $F$348:$BQ$348, M$356)</f>
        <v>1.5496035301070564E-5</v>
      </c>
      <c r="N419" s="30" cm="1">
        <f t="array" ref="N419">SUMPRODUCT($F339:$BQ339,$F$347:$BQ$347*($F$348:$BQ$348=N$356))/SUMIFS($F$347:$BQ$347, $F$348:$BQ$348, N$356)</f>
        <v>1.7718617939148807E-5</v>
      </c>
      <c r="O419" s="30" cm="1">
        <f t="array" ref="O419">SUMPRODUCT($F339:$BQ339,$F$347:$BQ$347*($F$348:$BQ$348=O$356))/SUMIFS($F$347:$BQ$347, $F$348:$BQ$348, O$356)</f>
        <v>1.9535103604322304E-5</v>
      </c>
      <c r="P419" s="30" cm="1">
        <f t="array" ref="P419">SUMPRODUCT($F339:$BQ339,$F$347:$BQ$347*($F$348:$BQ$348=P$356))/SUMIFS($F$347:$BQ$347, $F$348:$BQ$348, P$356)</f>
        <v>2.1160442002619392E-5</v>
      </c>
      <c r="Q419" s="30" cm="1">
        <f t="array" ref="Q419">SUMPRODUCT($F339:$BQ339,$F$347:$BQ$347*($F$348:$BQ$348=Q$356))/SUMIFS($F$347:$BQ$347, $F$348:$BQ$348, Q$356)</f>
        <v>1.5460788249442136E-5</v>
      </c>
      <c r="R419" s="30" cm="1">
        <f t="array" ref="R419">SUMPRODUCT($F339:$BQ339,$F$347:$BQ$347*($F$348:$BQ$348=R$356))/SUMIFS($F$347:$BQ$347, $F$348:$BQ$348, R$356)</f>
        <v>1.3061711598211758E-5</v>
      </c>
      <c r="S419" s="30" cm="1">
        <f t="array" ref="S419">SUMPRODUCT($F339:$BQ339,$F$347:$BQ$347*($F$348:$BQ$348=S$356))/SUMIFS($F$347:$BQ$347, $F$348:$BQ$348, S$356)</f>
        <v>1.733209614556319E-5</v>
      </c>
      <c r="T419" s="30" cm="1">
        <f t="array" ref="T419">SUMPRODUCT($F339:$BQ339,$F$347:$BQ$347*($F$348:$BQ$348=T$356))/SUMIFS($F$347:$BQ$347, $F$348:$BQ$348, T$356)</f>
        <v>1.6146465067053205E-5</v>
      </c>
      <c r="U419" s="30" cm="1">
        <f t="array" ref="U419">SUMPRODUCT($F339:$BQ339,$F$347:$BQ$347*($F$348:$BQ$348=U$356))/SUMIFS($F$347:$BQ$347, $F$348:$BQ$348, U$356)</f>
        <v>1.7921394070895121E-5</v>
      </c>
      <c r="V419" s="30" cm="1">
        <f t="array" ref="V419">SUMPRODUCT($F339:$BQ339,$F$347:$BQ$347*($F$348:$BQ$348=V$356))/SUMIFS($F$347:$BQ$347, $F$348:$BQ$348, V$356)</f>
        <v>1.852724552390872E-5</v>
      </c>
      <c r="W419" s="30" cm="1">
        <f t="array" ref="W419">SUMPRODUCT($F339:$BQ339,$F$347:$BQ$347*($F$348:$BQ$348=W$356))/SUMIFS($F$347:$BQ$347, $F$348:$BQ$348, W$356)</f>
        <v>1.7876189994251756E-5</v>
      </c>
      <c r="X419" s="30" cm="1">
        <f t="array" ref="X419">SUMPRODUCT($F339:$BQ339,$F$347:$BQ$347*($F$348:$BQ$348=X$356))/SUMIFS($F$347:$BQ$347, $F$348:$BQ$348, X$356)</f>
        <v>3.0341703287209841E-5</v>
      </c>
      <c r="Y419" s="30" cm="1">
        <f t="array" ref="Y419">SUMPRODUCT($F339:$BQ339,$F$347:$BQ$347*($F$348:$BQ$348=Y$356))/SUMIFS($F$347:$BQ$347, $F$348:$BQ$348, Y$356)</f>
        <v>1.7822558656176837E-5</v>
      </c>
      <c r="Z419" s="30" cm="1">
        <f t="array" ref="Z419">SUMPRODUCT($F339:$BQ339,$F$347:$BQ$347*($F$348:$BQ$348=Z$356))/SUMIFS($F$347:$BQ$347, $F$348:$BQ$348, Z$356)</f>
        <v>6.1599467075688365E-5</v>
      </c>
      <c r="AA419" s="30" cm="1">
        <f t="array" ref="AA419">SUMPRODUCT($F339:$BQ339,$F$347:$BQ$347*($F$348:$BQ$348=AA$356))/SUMIFS($F$347:$BQ$347, $F$348:$BQ$348, AA$356)</f>
        <v>1.5682359636415591E-5</v>
      </c>
      <c r="AB419" s="30" cm="1">
        <f t="array" ref="AB419">SUMPRODUCT($F339:$BQ339,$F$347:$BQ$347*($F$348:$BQ$348=AB$356))/SUMIFS($F$347:$BQ$347, $F$348:$BQ$348, AB$356)</f>
        <v>5.4759682311618279E-5</v>
      </c>
      <c r="AC419" s="30" cm="1">
        <f t="array" ref="AC419">SUMPRODUCT($F339:$BQ339,$F$347:$BQ$347*($F$348:$BQ$348=AC$356))/SUMIFS($F$347:$BQ$347, $F$348:$BQ$348, AC$356)</f>
        <v>1.4027983152910289E-5</v>
      </c>
      <c r="AD419" s="30" cm="1">
        <f t="array" ref="AD419">SUMPRODUCT($F339:$BQ339,$F$347:$BQ$347*($F$348:$BQ$348=AD$356))/SUMIFS($F$347:$BQ$347, $F$348:$BQ$348, AD$356)</f>
        <v>1.6379857953758497E-5</v>
      </c>
      <c r="AE419" s="30" cm="1">
        <f t="array" ref="AE419">SUMPRODUCT($F339:$BQ339,$F$347:$BQ$347*($F$348:$BQ$348=AE$356))/SUMIFS($F$347:$BQ$347, $F$348:$BQ$348, AE$356)</f>
        <v>1.629831418946842E-5</v>
      </c>
      <c r="AF419" s="30" cm="1">
        <f t="array" ref="AF419">SUMPRODUCT($F339:$BQ339,$F$347:$BQ$347*($F$348:$BQ$348=AF$356))/SUMIFS($F$347:$BQ$347, $F$348:$BQ$348, AF$356)</f>
        <v>1.4269323743224606E-5</v>
      </c>
      <c r="AG419" s="30" cm="1">
        <f t="array" ref="AG419">SUMPRODUCT($F339:$BQ339,$F$347:$BQ$347*($F$348:$BQ$348=AG$356))/SUMIFS($F$347:$BQ$347, $F$348:$BQ$348, AG$356)</f>
        <v>1.0962492114909904E-5</v>
      </c>
      <c r="AH419" s="30" cm="1">
        <f t="array" ref="AH419">SUMPRODUCT($F339:$BQ339,$F$347:$BQ$347*($F$348:$BQ$348=AH$356))/SUMIFS($F$347:$BQ$347, $F$348:$BQ$348, AH$356)</f>
        <v>9.5547283425270305E-6</v>
      </c>
      <c r="AI419" s="30" cm="1">
        <f t="array" ref="AI419">SUMPRODUCT($F339:$BQ339,$F$347:$BQ$347*($F$348:$BQ$348=AI$356))/SUMIFS($F$347:$BQ$347, $F$348:$BQ$348, AI$356)</f>
        <v>2.7294449366657966E-5</v>
      </c>
      <c r="AJ419" s="30" cm="1">
        <f t="array" ref="AJ419">SUMPRODUCT($F339:$BQ339,$F$347:$BQ$347*($F$348:$BQ$348=AJ$356))/SUMIFS($F$347:$BQ$347, $F$348:$BQ$348, AJ$356)</f>
        <v>6.2701034147134578E-4</v>
      </c>
      <c r="AK419" s="30" cm="1">
        <f t="array" ref="AK419">SUMPRODUCT($F339:$BQ339,$F$347:$BQ$347*($F$348:$BQ$348=AK$356))/SUMIFS($F$347:$BQ$347, $F$348:$BQ$348, AK$356)</f>
        <v>8.1384947582659769E-4</v>
      </c>
      <c r="AL419" s="30" cm="1">
        <f t="array" ref="AL419">SUMPRODUCT($F339:$BQ339,$F$347:$BQ$347*($F$348:$BQ$348=AL$356))/SUMIFS($F$347:$BQ$347, $F$348:$BQ$348, AL$356)</f>
        <v>2.69985929151584E-4</v>
      </c>
      <c r="AM419" s="30" cm="1">
        <f t="array" ref="AM419">SUMPRODUCT($F339:$BQ339,$F$347:$BQ$347*($F$348:$BQ$348=AM$356))/SUMIFS($F$347:$BQ$347, $F$348:$BQ$348, AM$356)</f>
        <v>7.4187069539610682E-5</v>
      </c>
      <c r="AN419" s="30" cm="1">
        <f t="array" ref="AN419">SUMPRODUCT($F339:$BQ339,$F$347:$BQ$347*($F$348:$BQ$348=AN$356))/SUMIFS($F$347:$BQ$347, $F$348:$BQ$348, AN$356)</f>
        <v>1.0000000003559835</v>
      </c>
      <c r="AO419" s="30"/>
      <c r="AP419" s="30"/>
      <c r="AQ419" s="30"/>
    </row>
    <row r="420" spans="1:403" x14ac:dyDescent="0.35">
      <c r="A420" t="str">
        <v>ISIC 99</v>
      </c>
      <c r="C420">
        <v>0</v>
      </c>
      <c r="D420" t="str">
        <v>ISIC 97T98</v>
      </c>
      <c r="E420" s="30" cm="1">
        <f t="array" ref="E420">SUMPRODUCT($F340:$BQ340,$F$347:$BQ$347*($F$348:$BQ$348=E$356))/SUMIFS($F$347:$BQ$347, $F$348:$BQ$348, E$356)</f>
        <v>0</v>
      </c>
      <c r="F420" s="30" cm="1">
        <f t="array" ref="F420">SUMPRODUCT($F340:$BQ340,$F$347:$BQ$347*($F$348:$BQ$348=F$356))/SUMIFS($F$347:$BQ$347, $F$348:$BQ$348, F$356)</f>
        <v>0</v>
      </c>
      <c r="G420" s="30" cm="1">
        <f t="array" ref="G420">SUMPRODUCT($F340:$BQ340,$F$347:$BQ$347*($F$348:$BQ$348=G$356))/SUMIFS($F$347:$BQ$347, $F$348:$BQ$348, G$356)</f>
        <v>0</v>
      </c>
      <c r="H420" s="30" cm="1">
        <f t="array" ref="H420">SUMPRODUCT($F340:$BQ340,$F$347:$BQ$347*($F$348:$BQ$348=H$356))/SUMIFS($F$347:$BQ$347, $F$348:$BQ$348, H$356)</f>
        <v>0</v>
      </c>
      <c r="I420" s="30" cm="1">
        <f t="array" ref="I420">SUMPRODUCT($F340:$BQ340,$F$347:$BQ$347*($F$348:$BQ$348=I$356))/SUMIFS($F$347:$BQ$347, $F$348:$BQ$348, I$356)</f>
        <v>0</v>
      </c>
      <c r="J420" s="30" cm="1">
        <f t="array" ref="J420">SUMPRODUCT($F340:$BQ340,$F$347:$BQ$347*($F$348:$BQ$348=J$356))/SUMIFS($F$347:$BQ$347, $F$348:$BQ$348, J$356)</f>
        <v>0</v>
      </c>
      <c r="K420" s="30" cm="1">
        <f t="array" ref="K420">SUMPRODUCT($F340:$BQ340,$F$347:$BQ$347*($F$348:$BQ$348=K$356))/SUMIFS($F$347:$BQ$347, $F$348:$BQ$348, K$356)</f>
        <v>0</v>
      </c>
      <c r="L420" s="30" cm="1">
        <f t="array" ref="L420">SUMPRODUCT($F340:$BQ340,$F$347:$BQ$347*($F$348:$BQ$348=L$356))/SUMIFS($F$347:$BQ$347, $F$348:$BQ$348, L$356)</f>
        <v>0</v>
      </c>
      <c r="M420" s="30" cm="1">
        <f t="array" ref="M420">SUMPRODUCT($F340:$BQ340,$F$347:$BQ$347*($F$348:$BQ$348=M$356))/SUMIFS($F$347:$BQ$347, $F$348:$BQ$348, M$356)</f>
        <v>0</v>
      </c>
      <c r="N420" s="30" cm="1">
        <f t="array" ref="N420">SUMPRODUCT($F340:$BQ340,$F$347:$BQ$347*($F$348:$BQ$348=N$356))/SUMIFS($F$347:$BQ$347, $F$348:$BQ$348, N$356)</f>
        <v>0</v>
      </c>
      <c r="O420" s="30" cm="1">
        <f t="array" ref="O420">SUMPRODUCT($F340:$BQ340,$F$347:$BQ$347*($F$348:$BQ$348=O$356))/SUMIFS($F$347:$BQ$347, $F$348:$BQ$348, O$356)</f>
        <v>0</v>
      </c>
      <c r="P420" s="30" cm="1">
        <f t="array" ref="P420">SUMPRODUCT($F340:$BQ340,$F$347:$BQ$347*($F$348:$BQ$348=P$356))/SUMIFS($F$347:$BQ$347, $F$348:$BQ$348, P$356)</f>
        <v>0</v>
      </c>
      <c r="Q420" s="30" cm="1">
        <f t="array" ref="Q420">SUMPRODUCT($F340:$BQ340,$F$347:$BQ$347*($F$348:$BQ$348=Q$356))/SUMIFS($F$347:$BQ$347, $F$348:$BQ$348, Q$356)</f>
        <v>0</v>
      </c>
      <c r="R420" s="30" cm="1">
        <f t="array" ref="R420">SUMPRODUCT($F340:$BQ340,$F$347:$BQ$347*($F$348:$BQ$348=R$356))/SUMIFS($F$347:$BQ$347, $F$348:$BQ$348, R$356)</f>
        <v>0</v>
      </c>
      <c r="S420" s="30" cm="1">
        <f t="array" ref="S420">SUMPRODUCT($F340:$BQ340,$F$347:$BQ$347*($F$348:$BQ$348=S$356))/SUMIFS($F$347:$BQ$347, $F$348:$BQ$348, S$356)</f>
        <v>0</v>
      </c>
      <c r="T420" s="30" cm="1">
        <f t="array" ref="T420">SUMPRODUCT($F340:$BQ340,$F$347:$BQ$347*($F$348:$BQ$348=T$356))/SUMIFS($F$347:$BQ$347, $F$348:$BQ$348, T$356)</f>
        <v>0</v>
      </c>
      <c r="U420" s="30" cm="1">
        <f t="array" ref="U420">SUMPRODUCT($F340:$BQ340,$F$347:$BQ$347*($F$348:$BQ$348=U$356))/SUMIFS($F$347:$BQ$347, $F$348:$BQ$348, U$356)</f>
        <v>0</v>
      </c>
      <c r="V420" s="30" cm="1">
        <f t="array" ref="V420">SUMPRODUCT($F340:$BQ340,$F$347:$BQ$347*($F$348:$BQ$348=V$356))/SUMIFS($F$347:$BQ$347, $F$348:$BQ$348, V$356)</f>
        <v>0</v>
      </c>
      <c r="W420" s="30" cm="1">
        <f t="array" ref="W420">SUMPRODUCT($F340:$BQ340,$F$347:$BQ$347*($F$348:$BQ$348=W$356))/SUMIFS($F$347:$BQ$347, $F$348:$BQ$348, W$356)</f>
        <v>0</v>
      </c>
      <c r="X420" s="30" cm="1">
        <f t="array" ref="X420">SUMPRODUCT($F340:$BQ340,$F$347:$BQ$347*($F$348:$BQ$348=X$356))/SUMIFS($F$347:$BQ$347, $F$348:$BQ$348, X$356)</f>
        <v>0</v>
      </c>
      <c r="Y420" s="30" cm="1">
        <f t="array" ref="Y420">SUMPRODUCT($F340:$BQ340,$F$347:$BQ$347*($F$348:$BQ$348=Y$356))/SUMIFS($F$347:$BQ$347, $F$348:$BQ$348, Y$356)</f>
        <v>0</v>
      </c>
      <c r="Z420" s="30" cm="1">
        <f t="array" ref="Z420">SUMPRODUCT($F340:$BQ340,$F$347:$BQ$347*($F$348:$BQ$348=Z$356))/SUMIFS($F$347:$BQ$347, $F$348:$BQ$348, Z$356)</f>
        <v>0</v>
      </c>
      <c r="AA420" s="30" cm="1">
        <f t="array" ref="AA420">SUMPRODUCT($F340:$BQ340,$F$347:$BQ$347*($F$348:$BQ$348=AA$356))/SUMIFS($F$347:$BQ$347, $F$348:$BQ$348, AA$356)</f>
        <v>0</v>
      </c>
      <c r="AB420" s="30" cm="1">
        <f t="array" ref="AB420">SUMPRODUCT($F340:$BQ340,$F$347:$BQ$347*($F$348:$BQ$348=AB$356))/SUMIFS($F$347:$BQ$347, $F$348:$BQ$348, AB$356)</f>
        <v>0</v>
      </c>
      <c r="AC420" s="30" cm="1">
        <f t="array" ref="AC420">SUMPRODUCT($F340:$BQ340,$F$347:$BQ$347*($F$348:$BQ$348=AC$356))/SUMIFS($F$347:$BQ$347, $F$348:$BQ$348, AC$356)</f>
        <v>0</v>
      </c>
      <c r="AD420" s="30" cm="1">
        <f t="array" ref="AD420">SUMPRODUCT($F340:$BQ340,$F$347:$BQ$347*($F$348:$BQ$348=AD$356))/SUMIFS($F$347:$BQ$347, $F$348:$BQ$348, AD$356)</f>
        <v>0</v>
      </c>
      <c r="AE420" s="30" cm="1">
        <f t="array" ref="AE420">SUMPRODUCT($F340:$BQ340,$F$347:$BQ$347*($F$348:$BQ$348=AE$356))/SUMIFS($F$347:$BQ$347, $F$348:$BQ$348, AE$356)</f>
        <v>0</v>
      </c>
      <c r="AF420" s="30" cm="1">
        <f t="array" ref="AF420">SUMPRODUCT($F340:$BQ340,$F$347:$BQ$347*($F$348:$BQ$348=AF$356))/SUMIFS($F$347:$BQ$347, $F$348:$BQ$348, AF$356)</f>
        <v>0</v>
      </c>
      <c r="AG420" s="30" cm="1">
        <f t="array" ref="AG420">SUMPRODUCT($F340:$BQ340,$F$347:$BQ$347*($F$348:$BQ$348=AG$356))/SUMIFS($F$347:$BQ$347, $F$348:$BQ$348, AG$356)</f>
        <v>0</v>
      </c>
      <c r="AH420" s="30" cm="1">
        <f t="array" ref="AH420">SUMPRODUCT($F340:$BQ340,$F$347:$BQ$347*($F$348:$BQ$348=AH$356))/SUMIFS($F$347:$BQ$347, $F$348:$BQ$348, AH$356)</f>
        <v>0</v>
      </c>
      <c r="AI420" s="30" cm="1">
        <f t="array" ref="AI420">SUMPRODUCT($F340:$BQ340,$F$347:$BQ$347*($F$348:$BQ$348=AI$356))/SUMIFS($F$347:$BQ$347, $F$348:$BQ$348, AI$356)</f>
        <v>0</v>
      </c>
      <c r="AJ420" s="30" cm="1">
        <f t="array" ref="AJ420">SUMPRODUCT($F340:$BQ340,$F$347:$BQ$347*($F$348:$BQ$348=AJ$356))/SUMIFS($F$347:$BQ$347, $F$348:$BQ$348, AJ$356)</f>
        <v>0</v>
      </c>
      <c r="AK420" s="30" cm="1">
        <f t="array" ref="AK420">SUMPRODUCT($F340:$BQ340,$F$347:$BQ$347*($F$348:$BQ$348=AK$356))/SUMIFS($F$347:$BQ$347, $F$348:$BQ$348, AK$356)</f>
        <v>0</v>
      </c>
      <c r="AL420" s="30" cm="1">
        <f t="array" ref="AL420">SUMPRODUCT($F340:$BQ340,$F$347:$BQ$347*($F$348:$BQ$348=AL$356))/SUMIFS($F$347:$BQ$347, $F$348:$BQ$348, AL$356)</f>
        <v>0</v>
      </c>
      <c r="AM420" s="30" cm="1">
        <f t="array" ref="AM420">SUMPRODUCT($F340:$BQ340,$F$347:$BQ$347*($F$348:$BQ$348=AM$356))/SUMIFS($F$347:$BQ$347, $F$348:$BQ$348, AM$356)</f>
        <v>0</v>
      </c>
      <c r="AN420" s="30" cm="1">
        <f t="array" ref="AN420">SUMPRODUCT($F340:$BQ340,$F$347:$BQ$347*($F$348:$BQ$348=AN$356))/SUMIFS($F$347:$BQ$347, $F$348:$BQ$348, AN$356)</f>
        <v>0</v>
      </c>
      <c r="AO420" s="30"/>
      <c r="AP420" s="30"/>
      <c r="AQ420" s="30"/>
    </row>
    <row r="422" spans="1:403" s="9" customFormat="1" ht="13" x14ac:dyDescent="0.3">
      <c r="A422" s="16" t="s">
        <v>60</v>
      </c>
      <c r="B422" s="16"/>
      <c r="C422" s="11"/>
      <c r="D422" s="11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  <c r="AO422" s="12"/>
      <c r="AP422" s="12"/>
      <c r="AQ422" s="12"/>
      <c r="AR422" s="12"/>
      <c r="AS422" s="12"/>
      <c r="AT422" s="12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  <c r="CY422" s="10"/>
      <c r="CZ422" s="10"/>
      <c r="DA422" s="10"/>
      <c r="DB422" s="10"/>
      <c r="DC422" s="10"/>
      <c r="DD422" s="10"/>
      <c r="DE422" s="10"/>
      <c r="DF422" s="10"/>
      <c r="DG422" s="10"/>
      <c r="DH422" s="10"/>
      <c r="DI422" s="10"/>
      <c r="DJ422" s="10"/>
      <c r="DK422" s="10"/>
      <c r="DL422" s="10"/>
      <c r="DM422" s="10"/>
      <c r="DN422" s="10"/>
      <c r="DO422" s="10"/>
      <c r="DP422" s="10"/>
      <c r="DQ422" s="10"/>
      <c r="DR422" s="10"/>
      <c r="DS422" s="10"/>
      <c r="DT422" s="10"/>
      <c r="DU422" s="10"/>
      <c r="DV422" s="10"/>
      <c r="DW422" s="10"/>
      <c r="DX422" s="10"/>
      <c r="DY422" s="10"/>
      <c r="DZ422" s="10"/>
      <c r="EA422" s="10"/>
      <c r="EB422" s="10"/>
      <c r="EC422" s="10"/>
      <c r="ED422" s="10"/>
      <c r="EE422" s="10"/>
      <c r="EF422" s="10"/>
      <c r="EG422" s="10"/>
      <c r="EH422" s="10"/>
      <c r="EI422" s="10"/>
      <c r="EJ422" s="10"/>
      <c r="EK422" s="10"/>
      <c r="EL422" s="10"/>
      <c r="EM422" s="10"/>
      <c r="EN422" s="10"/>
      <c r="EO422" s="10"/>
      <c r="EP422" s="10"/>
      <c r="EQ422" s="10"/>
      <c r="ER422" s="10"/>
      <c r="ES422" s="10"/>
      <c r="ET422" s="10"/>
      <c r="EU422" s="10"/>
      <c r="EV422" s="10"/>
      <c r="EW422" s="10"/>
      <c r="EX422" s="10"/>
      <c r="EY422" s="10"/>
      <c r="EZ422" s="10"/>
      <c r="FA422" s="10"/>
      <c r="FB422" s="10"/>
      <c r="FC422" s="10"/>
      <c r="FD422" s="10"/>
      <c r="FE422" s="10"/>
      <c r="FF422" s="10"/>
      <c r="FG422" s="10"/>
      <c r="FH422" s="10"/>
      <c r="FI422" s="10"/>
      <c r="FJ422" s="10"/>
      <c r="FK422" s="10"/>
      <c r="FL422" s="10"/>
      <c r="FM422" s="10"/>
      <c r="FN422" s="10"/>
      <c r="FO422" s="10"/>
      <c r="FP422" s="10"/>
      <c r="FQ422" s="10"/>
      <c r="FR422" s="10"/>
      <c r="FS422" s="10"/>
      <c r="FT422" s="10"/>
      <c r="FU422" s="10"/>
      <c r="FV422" s="10"/>
      <c r="FW422" s="10"/>
      <c r="FX422" s="10"/>
      <c r="FY422" s="10"/>
      <c r="FZ422" s="10"/>
      <c r="GA422" s="10"/>
      <c r="GB422" s="10"/>
      <c r="GC422" s="10"/>
      <c r="GD422" s="10"/>
      <c r="GE422" s="10"/>
      <c r="GF422" s="10"/>
      <c r="GG422" s="10"/>
      <c r="GH422" s="10"/>
      <c r="GI422" s="10"/>
      <c r="GJ422" s="10"/>
      <c r="GK422" s="10"/>
      <c r="GL422" s="10"/>
      <c r="GM422" s="10"/>
      <c r="GN422" s="10"/>
      <c r="GO422" s="10"/>
      <c r="GP422" s="10"/>
      <c r="GQ422" s="10"/>
      <c r="GR422" s="10"/>
      <c r="GS422" s="10"/>
      <c r="GT422" s="10"/>
      <c r="GU422" s="10"/>
      <c r="GV422" s="10"/>
      <c r="GW422" s="10"/>
      <c r="GX422" s="10"/>
      <c r="GY422" s="10"/>
      <c r="GZ422" s="10"/>
      <c r="HA422" s="10"/>
      <c r="HB422" s="10"/>
      <c r="HC422" s="10"/>
      <c r="HD422" s="10"/>
      <c r="HE422" s="10"/>
      <c r="HF422" s="10"/>
      <c r="HG422" s="10"/>
      <c r="HH422" s="10"/>
      <c r="HI422" s="10"/>
      <c r="HJ422" s="10"/>
      <c r="HK422" s="10"/>
      <c r="HL422" s="10"/>
      <c r="HM422" s="10"/>
      <c r="HN422" s="10"/>
      <c r="HO422" s="10"/>
      <c r="HP422" s="10"/>
      <c r="HQ422" s="10"/>
      <c r="HR422" s="10"/>
      <c r="HS422" s="10"/>
      <c r="HT422" s="10"/>
      <c r="HU422" s="10"/>
      <c r="HV422" s="10"/>
      <c r="HW422" s="10"/>
      <c r="HX422" s="10"/>
      <c r="HY422" s="10"/>
      <c r="HZ422" s="10"/>
      <c r="IA422" s="10"/>
      <c r="IB422" s="10"/>
      <c r="IC422" s="10"/>
      <c r="ID422" s="10"/>
      <c r="IE422" s="10"/>
      <c r="IF422" s="10"/>
      <c r="IG422" s="10"/>
      <c r="IH422" s="10"/>
      <c r="II422" s="10"/>
      <c r="IJ422" s="10"/>
      <c r="IK422" s="10"/>
      <c r="IL422" s="10"/>
      <c r="IM422" s="10"/>
      <c r="IN422" s="10"/>
      <c r="IO422" s="10"/>
      <c r="IP422" s="10"/>
      <c r="IQ422" s="10"/>
      <c r="IR422" s="10"/>
      <c r="IS422" s="10"/>
      <c r="IT422" s="10"/>
      <c r="IU422" s="10"/>
      <c r="IV422" s="10"/>
      <c r="IW422" s="10"/>
      <c r="IX422" s="10"/>
      <c r="IY422" s="10"/>
      <c r="IZ422" s="10"/>
      <c r="JA422" s="10"/>
      <c r="JB422" s="10"/>
      <c r="JC422" s="10"/>
      <c r="JD422" s="10"/>
      <c r="JE422" s="10"/>
      <c r="JF422" s="10"/>
      <c r="JG422" s="10"/>
      <c r="JH422" s="10"/>
      <c r="JI422" s="10"/>
      <c r="JJ422" s="10"/>
      <c r="JK422" s="10"/>
      <c r="JL422" s="10"/>
      <c r="JM422" s="10"/>
      <c r="JN422" s="10"/>
      <c r="JO422" s="10"/>
      <c r="JP422" s="10"/>
      <c r="JQ422" s="10"/>
      <c r="JR422" s="10"/>
      <c r="JS422" s="10"/>
      <c r="JT422" s="10"/>
      <c r="JU422" s="10"/>
      <c r="JV422" s="10"/>
      <c r="JW422" s="10"/>
      <c r="JX422" s="10"/>
      <c r="JY422" s="10"/>
      <c r="JZ422" s="10"/>
      <c r="KA422" s="10"/>
      <c r="KB422" s="10"/>
      <c r="KC422" s="10"/>
      <c r="KD422" s="10"/>
      <c r="KE422" s="10"/>
      <c r="KF422" s="10"/>
      <c r="KG422" s="10"/>
      <c r="KH422" s="10"/>
      <c r="KI422" s="10"/>
      <c r="KJ422" s="10"/>
      <c r="KK422" s="10"/>
      <c r="KL422" s="10"/>
      <c r="KM422" s="10"/>
      <c r="KN422" s="10"/>
      <c r="KO422" s="10"/>
      <c r="KP422" s="10"/>
      <c r="KQ422" s="10"/>
      <c r="KR422" s="10"/>
      <c r="KS422" s="10"/>
      <c r="KT422" s="10"/>
      <c r="KU422" s="10"/>
      <c r="KV422" s="10"/>
      <c r="KW422" s="10"/>
      <c r="KX422" s="10"/>
      <c r="KY422" s="10"/>
      <c r="KZ422" s="10"/>
      <c r="LA422" s="10"/>
      <c r="LB422" s="10"/>
      <c r="LC422" s="10"/>
      <c r="LD422" s="10"/>
      <c r="LE422" s="10"/>
      <c r="LF422" s="10"/>
      <c r="LG422" s="10"/>
      <c r="LH422" s="10"/>
      <c r="LI422" s="10"/>
      <c r="LJ422" s="10"/>
      <c r="LK422" s="10"/>
      <c r="LL422" s="10"/>
      <c r="LM422" s="10"/>
      <c r="LN422" s="10"/>
      <c r="LO422" s="10"/>
      <c r="LP422" s="10"/>
      <c r="LQ422" s="10"/>
      <c r="LR422" s="10"/>
      <c r="LS422" s="10"/>
      <c r="LT422" s="10"/>
      <c r="LU422" s="10"/>
      <c r="LV422" s="10"/>
      <c r="LW422" s="10"/>
      <c r="LX422" s="10"/>
      <c r="LY422" s="10"/>
      <c r="LZ422" s="10"/>
      <c r="MA422" s="10"/>
      <c r="MB422" s="10"/>
      <c r="MC422" s="10"/>
      <c r="MD422" s="10"/>
      <c r="ME422" s="10"/>
      <c r="MF422" s="10"/>
      <c r="MG422" s="10"/>
      <c r="MH422" s="10"/>
      <c r="MI422" s="10"/>
      <c r="MJ422" s="10"/>
      <c r="MK422" s="10"/>
      <c r="ML422" s="10"/>
      <c r="MM422" s="10"/>
      <c r="MN422" s="10"/>
      <c r="MO422" s="10"/>
      <c r="MP422" s="10"/>
      <c r="MQ422" s="10"/>
      <c r="MR422" s="10"/>
      <c r="MS422" s="10"/>
      <c r="MT422" s="10"/>
      <c r="MU422" s="10"/>
      <c r="MV422" s="10"/>
      <c r="MW422" s="10"/>
      <c r="MX422" s="10"/>
      <c r="MY422" s="10"/>
      <c r="MZ422" s="10"/>
      <c r="NA422" s="10"/>
      <c r="NB422" s="10"/>
      <c r="NC422" s="10"/>
      <c r="ND422" s="10"/>
      <c r="NE422" s="10"/>
      <c r="NF422" s="10"/>
      <c r="NG422" s="10"/>
      <c r="NH422" s="10"/>
      <c r="NI422" s="10"/>
      <c r="NJ422" s="10"/>
      <c r="NK422" s="10"/>
      <c r="NL422" s="10"/>
      <c r="NM422" s="10"/>
      <c r="NN422" s="10"/>
      <c r="NO422" s="10"/>
      <c r="NP422" s="10"/>
      <c r="NQ422" s="10"/>
      <c r="NR422" s="10"/>
      <c r="NS422" s="10"/>
      <c r="NT422" s="10"/>
      <c r="NU422" s="10"/>
      <c r="NV422" s="10"/>
      <c r="NW422" s="10"/>
      <c r="NX422" s="10"/>
      <c r="NY422" s="10"/>
      <c r="NZ422" s="10"/>
      <c r="OA422" s="10"/>
      <c r="OB422" s="10"/>
      <c r="OC422" s="10"/>
      <c r="OD422" s="10"/>
      <c r="OE422" s="10"/>
      <c r="OF422" s="10"/>
      <c r="OG422" s="10"/>
      <c r="OH422" s="10"/>
      <c r="OI422" s="10"/>
      <c r="OJ422" s="10"/>
      <c r="OK422" s="10"/>
      <c r="OL422" s="10"/>
      <c r="OM422" s="10"/>
    </row>
    <row r="423" spans="1:403" x14ac:dyDescent="0.35">
      <c r="A423" s="1"/>
      <c r="B423" s="1"/>
      <c r="C423" s="1"/>
      <c r="D423" s="1" t="s">
        <v>163</v>
      </c>
      <c r="E423" s="14" t="str">
        <f>E356</f>
        <v>ISIC 01T03</v>
      </c>
      <c r="F423" s="14" t="str">
        <f t="shared" ref="F423:AN423" si="58">F356</f>
        <v>ISIC 05T09</v>
      </c>
      <c r="G423" s="14" t="str">
        <f t="shared" si="58"/>
        <v>ISIC 10T12</v>
      </c>
      <c r="H423" s="14" t="str">
        <f t="shared" si="58"/>
        <v>ISIC 13T15</v>
      </c>
      <c r="I423" s="14" t="str">
        <f t="shared" si="58"/>
        <v>ISIC 16</v>
      </c>
      <c r="J423" s="14" t="str">
        <f t="shared" si="58"/>
        <v>ISIC 17T18</v>
      </c>
      <c r="K423" s="14" t="str">
        <f t="shared" si="58"/>
        <v>ISIC 19</v>
      </c>
      <c r="L423" s="14" t="str">
        <f t="shared" si="58"/>
        <v>ISIC 20</v>
      </c>
      <c r="M423" s="14" t="str">
        <f t="shared" si="58"/>
        <v>ISIC 21</v>
      </c>
      <c r="N423" s="14" t="str">
        <f t="shared" si="58"/>
        <v>ISIC 22</v>
      </c>
      <c r="O423" s="14" t="str">
        <f t="shared" si="58"/>
        <v>ISIC 23</v>
      </c>
      <c r="P423" s="14" t="str">
        <f t="shared" si="58"/>
        <v>ISIC 24</v>
      </c>
      <c r="Q423" s="14" t="str">
        <f t="shared" si="58"/>
        <v>ISIC 25</v>
      </c>
      <c r="R423" s="14" t="str">
        <f t="shared" si="58"/>
        <v>ISIC 26</v>
      </c>
      <c r="S423" s="14" t="str">
        <f t="shared" si="58"/>
        <v>ISIC 27</v>
      </c>
      <c r="T423" s="14" t="str">
        <f t="shared" si="58"/>
        <v>ISIC 28</v>
      </c>
      <c r="U423" s="14" t="str">
        <f t="shared" si="58"/>
        <v>ISIC 29</v>
      </c>
      <c r="V423" s="14" t="str">
        <f t="shared" si="58"/>
        <v>ISIC 30</v>
      </c>
      <c r="W423" s="14" t="str">
        <f t="shared" si="58"/>
        <v>ISIC 31T33</v>
      </c>
      <c r="X423" s="14" t="str">
        <f t="shared" si="58"/>
        <v>ISIC 35</v>
      </c>
      <c r="Y423" s="14" t="str">
        <f t="shared" si="58"/>
        <v>ISIC 36T39</v>
      </c>
      <c r="Z423" s="14" t="str">
        <f t="shared" si="58"/>
        <v>ISIC 41T43</v>
      </c>
      <c r="AA423" s="14" t="str">
        <f t="shared" si="58"/>
        <v>ISIC 45T47</v>
      </c>
      <c r="AB423" s="14" t="str">
        <f t="shared" si="58"/>
        <v>ISIC 49T53</v>
      </c>
      <c r="AC423" s="14" t="str">
        <f t="shared" si="58"/>
        <v>ISIC 55T56</v>
      </c>
      <c r="AD423" s="14" t="str">
        <f t="shared" si="58"/>
        <v>ISIC 58T60</v>
      </c>
      <c r="AE423" s="14" t="str">
        <f t="shared" si="58"/>
        <v>ISIC 61</v>
      </c>
      <c r="AF423" s="14" t="str">
        <f t="shared" si="58"/>
        <v>ISIC 62T63</v>
      </c>
      <c r="AG423" s="14" t="str">
        <f t="shared" si="58"/>
        <v>ISIC 64T66</v>
      </c>
      <c r="AH423" s="14" t="str">
        <f t="shared" si="58"/>
        <v>ISIC 68</v>
      </c>
      <c r="AI423" s="14" t="str">
        <f t="shared" si="58"/>
        <v>ISIC 69T82</v>
      </c>
      <c r="AJ423" s="14" t="str">
        <f t="shared" si="58"/>
        <v>ISIC 84</v>
      </c>
      <c r="AK423" s="14" t="str">
        <f t="shared" si="58"/>
        <v>ISIC 85</v>
      </c>
      <c r="AL423" s="14" t="str">
        <f t="shared" si="58"/>
        <v>ISIC 86T88</v>
      </c>
      <c r="AM423" s="14" t="str">
        <f t="shared" si="58"/>
        <v>ISIC 90T96</v>
      </c>
      <c r="AN423" s="14" t="str">
        <f t="shared" si="58"/>
        <v>ISIC 97T98</v>
      </c>
      <c r="AO423" s="14"/>
      <c r="AP423" s="14"/>
      <c r="AQ423" s="14"/>
      <c r="AR423" s="14"/>
      <c r="AS423" s="14"/>
      <c r="AT423" s="14"/>
    </row>
    <row r="424" spans="1:403" x14ac:dyDescent="0.35">
      <c r="D424" s="14" t="str" cm="1">
        <f t="array" ref="D424:D459">_xlfn.UNIQUE(_xlfn.ANCHORARRAY(D357))</f>
        <v>ISIC 01T03</v>
      </c>
      <c r="E424" s="30">
        <f>SUMPRODUCT(E$357:E$420,$C$357:$C$420*($D$357:$D$420=$D424))/SUMIFS($C$357:$C$420, $D$357:$D$420, $D424)</f>
        <v>0.91790941969732265</v>
      </c>
      <c r="F424" s="30" cm="1">
        <f t="array" ref="F424">SUMPRODUCT(F$357:F$420,$C$357:$C$420*($D$357:$D$420=$D424))/SUMIFS($C$357:$C$420, $D$357:$D$420, $D424)</f>
        <v>2.6161556923540654E-3</v>
      </c>
      <c r="G424" s="30" cm="1">
        <f t="array" ref="G424">SUMPRODUCT(G$357:G$420,$C$357:$C$420*($D$357:$D$420=$D424))/SUMIFS($C$357:$C$420, $D$357:$D$420, $D424)</f>
        <v>0.2759087260483164</v>
      </c>
      <c r="H424" s="30" cm="1">
        <f t="array" ref="H424">SUMPRODUCT(H$357:H$420,$C$357:$C$420*($D$357:$D$420=$D424))/SUMIFS($C$357:$C$420, $D$357:$D$420, $D424)</f>
        <v>2.174103652894915E-2</v>
      </c>
      <c r="I424" s="30" cm="1">
        <f t="array" ref="I424">SUMPRODUCT(I$357:I$420,$C$357:$C$420*($D$357:$D$420=$D424))/SUMIFS($C$357:$C$420, $D$357:$D$420, $D424)</f>
        <v>2.7780474509931131E-2</v>
      </c>
      <c r="J424" s="30" cm="1">
        <f t="array" ref="J424">SUMPRODUCT(J$357:J$420,$C$357:$C$420*($D$357:$D$420=$D424))/SUMIFS($C$357:$C$420, $D$357:$D$420, $D424)</f>
        <v>1.0390938128642637E-2</v>
      </c>
      <c r="K424" s="30" cm="1">
        <f t="array" ref="K424">SUMPRODUCT(K$357:K$420,$C$357:$C$420*($D$357:$D$420=$D424))/SUMIFS($C$357:$C$420, $D$357:$D$420, $D424)</f>
        <v>4.4080426117491288E-3</v>
      </c>
      <c r="L424" s="30" cm="1">
        <f t="array" ref="L424">SUMPRODUCT(L$357:L$420,$C$357:$C$420*($D$357:$D$420=$D424))/SUMIFS($C$357:$C$420, $D$357:$D$420, $D424)</f>
        <v>1.371027698105993E-2</v>
      </c>
      <c r="M424" s="30" cm="1">
        <f t="array" ref="M424">SUMPRODUCT(M$357:M$420,$C$357:$C$420*($D$357:$D$420=$D424))/SUMIFS($C$357:$C$420, $D$357:$D$420, $D424)</f>
        <v>7.0378449988737629E-3</v>
      </c>
      <c r="N424" s="30" cm="1">
        <f t="array" ref="N424">SUMPRODUCT(N$357:N$420,$C$357:$C$420*($D$357:$D$420=$D424))/SUMIFS($C$357:$C$420, $D$357:$D$420, $D424)</f>
        <v>1.2403853185649127E-2</v>
      </c>
      <c r="O424" s="30" cm="1">
        <f t="array" ref="O424">SUMPRODUCT(O$357:O$420,$C$357:$C$420*($D$357:$D$420=$D424))/SUMIFS($C$357:$C$420, $D$357:$D$420, $D424)</f>
        <v>3.255363931723414E-3</v>
      </c>
      <c r="P424" s="30" cm="1">
        <f t="array" ref="P424">SUMPRODUCT(P$357:P$420,$C$357:$C$420*($D$357:$D$420=$D424))/SUMIFS($C$357:$C$420, $D$357:$D$420, $D424)</f>
        <v>3.6536970455758747E-3</v>
      </c>
      <c r="Q424" s="30" cm="1">
        <f t="array" ref="Q424">SUMPRODUCT(Q$357:Q$420,$C$357:$C$420*($D$357:$D$420=$D424))/SUMIFS($C$357:$C$420, $D$357:$D$420, $D424)</f>
        <v>2.8089035074588741E-3</v>
      </c>
      <c r="R424" s="30" cm="1">
        <f t="array" ref="R424">SUMPRODUCT(R$357:R$420,$C$357:$C$420*($D$357:$D$420=$D424))/SUMIFS($C$357:$C$420, $D$357:$D$420, $D424)</f>
        <v>3.0662858870872224E-3</v>
      </c>
      <c r="S424" s="30" cm="1">
        <f t="array" ref="S424">SUMPRODUCT(S$357:S$420,$C$357:$C$420*($D$357:$D$420=$D424))/SUMIFS($C$357:$C$420, $D$357:$D$420, $D424)</f>
        <v>3.0698601455526509E-3</v>
      </c>
      <c r="T424" s="30" cm="1">
        <f t="array" ref="T424">SUMPRODUCT(T$357:T$420,$C$357:$C$420*($D$357:$D$420=$D424))/SUMIFS($C$357:$C$420, $D$357:$D$420, $D424)</f>
        <v>2.8411332553183043E-3</v>
      </c>
      <c r="U424" s="30" cm="1">
        <f t="array" ref="U424">SUMPRODUCT(U$357:U$420,$C$357:$C$420*($D$357:$D$420=$D424))/SUMIFS($C$357:$C$420, $D$357:$D$420, $D424)</f>
        <v>3.1876524989288167E-3</v>
      </c>
      <c r="V424" s="30" cm="1">
        <f t="array" ref="V424">SUMPRODUCT(V$357:V$420,$C$357:$C$420*($D$357:$D$420=$D424))/SUMIFS($C$357:$C$420, $D$357:$D$420, $D424)</f>
        <v>3.0340769871934556E-3</v>
      </c>
      <c r="W424" s="30" cm="1">
        <f t="array" ref="W424">SUMPRODUCT(W$357:W$420,$C$357:$C$420*($D$357:$D$420=$D424))/SUMIFS($C$357:$C$420, $D$357:$D$420, $D424)</f>
        <v>4.8741818776602171E-3</v>
      </c>
      <c r="X424" s="30" cm="1">
        <f t="array" ref="X424">SUMPRODUCT(X$357:X$420,$C$357:$C$420*($D$357:$D$420=$D424))/SUMIFS($C$357:$C$420, $D$357:$D$420, $D424)</f>
        <v>3.9150781982850965E-3</v>
      </c>
      <c r="Y424" s="30" cm="1">
        <f t="array" ref="Y424">SUMPRODUCT(Y$357:Y$420,$C$357:$C$420*($D$357:$D$420=$D424))/SUMIFS($C$357:$C$420, $D$357:$D$420, $D424)</f>
        <v>3.494134981842434E-3</v>
      </c>
      <c r="Z424" s="30" cm="1">
        <f t="array" ref="Z424">SUMPRODUCT(Z$357:Z$420,$C$357:$C$420*($D$357:$D$420=$D424))/SUMIFS($C$357:$C$420, $D$357:$D$420, $D424)</f>
        <v>3.510557436170565E-3</v>
      </c>
      <c r="AA424" s="30" cm="1">
        <f t="array" ref="AA424">SUMPRODUCT(AA$357:AA$420,$C$357:$C$420*($D$357:$D$420=$D424))/SUMIFS($C$357:$C$420, $D$357:$D$420, $D424)</f>
        <v>5.7562500874289721E-3</v>
      </c>
      <c r="AB424" s="30" cm="1">
        <f t="array" ref="AB424">SUMPRODUCT(AB$357:AB$420,$C$357:$C$420*($D$357:$D$420=$D424))/SUMIFS($C$357:$C$420, $D$357:$D$420, $D424)</f>
        <v>2.8758050196026419E-3</v>
      </c>
      <c r="AC424" s="30" cm="1">
        <f t="array" ref="AC424">SUMPRODUCT(AC$357:AC$420,$C$357:$C$420*($D$357:$D$420=$D424))/SUMIFS($C$357:$C$420, $D$357:$D$420, $D424)</f>
        <v>6.1656136870297404E-2</v>
      </c>
      <c r="AD424" s="30" cm="1">
        <f t="array" ref="AD424">SUMPRODUCT(AD$357:AD$420,$C$357:$C$420*($D$357:$D$420=$D424))/SUMIFS($C$357:$C$420, $D$357:$D$420, $D424)</f>
        <v>3.3793877945269813E-3</v>
      </c>
      <c r="AE424" s="30" cm="1">
        <f t="array" ref="AE424">SUMPRODUCT(AE$357:AE$420,$C$357:$C$420*($D$357:$D$420=$D424))/SUMIFS($C$357:$C$420, $D$357:$D$420, $D424)</f>
        <v>2.1311560271212249E-3</v>
      </c>
      <c r="AF424" s="30" cm="1">
        <f t="array" ref="AF424">SUMPRODUCT(AF$357:AF$420,$C$357:$C$420*($D$357:$D$420=$D424))/SUMIFS($C$357:$C$420, $D$357:$D$420, $D424)</f>
        <v>2.0506553148379632E-3</v>
      </c>
      <c r="AG424" s="30" cm="1">
        <f t="array" ref="AG424">SUMPRODUCT(AG$357:AG$420,$C$357:$C$420*($D$357:$D$420=$D424))/SUMIFS($C$357:$C$420, $D$357:$D$420, $D424)</f>
        <v>1.4970271099828535E-3</v>
      </c>
      <c r="AH424" s="30" cm="1">
        <f t="array" ref="AH424">SUMPRODUCT(AH$357:AH$420,$C$357:$C$420*($D$357:$D$420=$D424))/SUMIFS($C$357:$C$420, $D$357:$D$420, $D424)</f>
        <v>7.9242684066611251E-4</v>
      </c>
      <c r="AI424" s="30" cm="1">
        <f t="array" ref="AI424">SUMPRODUCT(AI$357:AI$420,$C$357:$C$420*($D$357:$D$420=$D424))/SUMIFS($C$357:$C$420, $D$357:$D$420, $D424)</f>
        <v>3.913958395044625E-3</v>
      </c>
      <c r="AJ424" s="30" cm="1">
        <f t="array" ref="AJ424">SUMPRODUCT(AJ$357:AJ$420,$C$357:$C$420*($D$357:$D$420=$D424))/SUMIFS($C$357:$C$420, $D$357:$D$420, $D424)</f>
        <v>3.3693179251009864E-3</v>
      </c>
      <c r="AK424" s="30" cm="1">
        <f t="array" ref="AK424">SUMPRODUCT(AK$357:AK$420,$C$357:$C$420*($D$357:$D$420=$D424))/SUMIFS($C$357:$C$420, $D$357:$D$420, $D424)</f>
        <v>3.0338603127257309E-3</v>
      </c>
      <c r="AL424" s="30" cm="1">
        <f t="array" ref="AL424">SUMPRODUCT(AL$357:AL$420,$C$357:$C$420*($D$357:$D$420=$D424))/SUMIFS($C$357:$C$420, $D$357:$D$420, $D424)</f>
        <v>6.4591336606986335E-3</v>
      </c>
      <c r="AM424" s="30" cm="1">
        <f t="array" ref="AM424">SUMPRODUCT(AM$357:AM$420,$C$357:$C$420*($D$357:$D$420=$D424))/SUMIFS($C$357:$C$420, $D$357:$D$420, $D424)</f>
        <v>4.941281226034001E-3</v>
      </c>
      <c r="AN424" s="30" cm="1">
        <f t="array" ref="AN424">SUMPRODUCT(AN$357:AN$420,$C$357:$C$420*($D$357:$D$420=$D424))/SUMIFS($C$357:$C$420, $D$357:$D$420, $D424)</f>
        <v>7.807004158938975E-7</v>
      </c>
      <c r="AO424" s="30"/>
      <c r="AP424" s="30"/>
      <c r="AQ424" s="30"/>
      <c r="AR424" s="30"/>
      <c r="AS424" s="30"/>
      <c r="AT424" s="30"/>
    </row>
    <row r="425" spans="1:403" x14ac:dyDescent="0.35">
      <c r="D425" s="14" t="str">
        <v>ISIC 05T09</v>
      </c>
      <c r="E425" s="30" cm="1">
        <f t="array" ref="E425">SUMPRODUCT(E$357:E$420,$C$357:$C$420*($D$357:$D$420=$D425))/SUMIFS($C$357:$C$420, $D$357:$D$420, $D425)</f>
        <v>3.29423310372483E-2</v>
      </c>
      <c r="F425" s="30" cm="1">
        <f t="array" ref="F425">SUMPRODUCT(F$357:F$420,$C$357:$C$420*($D$357:$D$420=$D425))/SUMIFS($C$357:$C$420, $D$357:$D$420, $D425)</f>
        <v>1.1098775441593496</v>
      </c>
      <c r="G425" s="30" cm="1">
        <f t="array" ref="G425">SUMPRODUCT(G$357:G$420,$C$357:$C$420*($D$357:$D$420=$D425))/SUMIFS($C$357:$C$420, $D$357:$D$420, $D425)</f>
        <v>2.6622352100908239E-2</v>
      </c>
      <c r="H425" s="30" cm="1">
        <f t="array" ref="H425">SUMPRODUCT(H$357:H$420,$C$357:$C$420*($D$357:$D$420=$D425))/SUMIFS($C$357:$C$420, $D$357:$D$420, $D425)</f>
        <v>2.000171927853605E-2</v>
      </c>
      <c r="I425" s="30" cm="1">
        <f t="array" ref="I425">SUMPRODUCT(I$357:I$420,$C$357:$C$420*($D$357:$D$420=$D425))/SUMIFS($C$357:$C$420, $D$357:$D$420, $D425)</f>
        <v>2.3686778891978729E-2</v>
      </c>
      <c r="J425" s="30" cm="1">
        <f t="array" ref="J425">SUMPRODUCT(J$357:J$420,$C$357:$C$420*($D$357:$D$420=$D425))/SUMIFS($C$357:$C$420, $D$357:$D$420, $D425)</f>
        <v>3.4428934747711304E-2</v>
      </c>
      <c r="K425" s="30" cm="1">
        <f t="array" ref="K425">SUMPRODUCT(K$357:K$420,$C$357:$C$420*($D$357:$D$420=$D425))/SUMIFS($C$357:$C$420, $D$357:$D$420, $D425)</f>
        <v>0.62978317281629359</v>
      </c>
      <c r="L425" s="30" cm="1">
        <f t="array" ref="L425">SUMPRODUCT(L$357:L$420,$C$357:$C$420*($D$357:$D$420=$D425))/SUMIFS($C$357:$C$420, $D$357:$D$420, $D425)</f>
        <v>8.2698769208077977E-2</v>
      </c>
      <c r="M425" s="30" cm="1">
        <f t="array" ref="M425">SUMPRODUCT(M$357:M$420,$C$357:$C$420*($D$357:$D$420=$D425))/SUMIFS($C$357:$C$420, $D$357:$D$420, $D425)</f>
        <v>1.5308929293392299E-2</v>
      </c>
      <c r="N425" s="30" cm="1">
        <f t="array" ref="N425">SUMPRODUCT(N$357:N$420,$C$357:$C$420*($D$357:$D$420=$D425))/SUMIFS($C$357:$C$420, $D$357:$D$420, $D425)</f>
        <v>3.5422079704628712E-2</v>
      </c>
      <c r="O425" s="30" cm="1">
        <f t="array" ref="O425">SUMPRODUCT(O$357:O$420,$C$357:$C$420*($D$357:$D$420=$D425))/SUMIFS($C$357:$C$420, $D$357:$D$420, $D425)</f>
        <v>0.10584054329061074</v>
      </c>
      <c r="P425" s="30" cm="1">
        <f t="array" ref="P425">SUMPRODUCT(P$357:P$420,$C$357:$C$420*($D$357:$D$420=$D425))/SUMIFS($C$357:$C$420, $D$357:$D$420, $D425)</f>
        <v>0.13484963233962127</v>
      </c>
      <c r="Q425" s="30" cm="1">
        <f t="array" ref="Q425">SUMPRODUCT(Q$357:Q$420,$C$357:$C$420*($D$357:$D$420=$D425))/SUMIFS($C$357:$C$420, $D$357:$D$420, $D425)</f>
        <v>3.6935616111644802E-2</v>
      </c>
      <c r="R425" s="30" cm="1">
        <f t="array" ref="R425">SUMPRODUCT(R$357:R$420,$C$357:$C$420*($D$357:$D$420=$D425))/SUMIFS($C$357:$C$420, $D$357:$D$420, $D425)</f>
        <v>1.2860254447817972E-2</v>
      </c>
      <c r="S425" s="30" cm="1">
        <f t="array" ref="S425">SUMPRODUCT(S$357:S$420,$C$357:$C$420*($D$357:$D$420=$D425))/SUMIFS($C$357:$C$420, $D$357:$D$420, $D425)</f>
        <v>3.0027824539398038E-2</v>
      </c>
      <c r="T425" s="30" cm="1">
        <f t="array" ref="T425">SUMPRODUCT(T$357:T$420,$C$357:$C$420*($D$357:$D$420=$D425))/SUMIFS($C$357:$C$420, $D$357:$D$420, $D425)</f>
        <v>2.5729894383937683E-2</v>
      </c>
      <c r="U425" s="30" cm="1">
        <f t="array" ref="U425">SUMPRODUCT(U$357:U$420,$C$357:$C$420*($D$357:$D$420=$D425))/SUMIFS($C$357:$C$420, $D$357:$D$420, $D425)</f>
        <v>2.646947512751377E-2</v>
      </c>
      <c r="V425" s="30" cm="1">
        <f t="array" ref="V425">SUMPRODUCT(V$357:V$420,$C$357:$C$420*($D$357:$D$420=$D425))/SUMIFS($C$357:$C$420, $D$357:$D$420, $D425)</f>
        <v>2.1541498623049927E-2</v>
      </c>
      <c r="W425" s="30" cm="1">
        <f t="array" ref="W425">SUMPRODUCT(W$357:W$420,$C$357:$C$420*($D$357:$D$420=$D425))/SUMIFS($C$357:$C$420, $D$357:$D$420, $D425)</f>
        <v>2.228221091483671E-2</v>
      </c>
      <c r="X425" s="30" cm="1">
        <f t="array" ref="X425">SUMPRODUCT(X$357:X$420,$C$357:$C$420*($D$357:$D$420=$D425))/SUMIFS($C$357:$C$420, $D$357:$D$420, $D425)</f>
        <v>0.15412475022735028</v>
      </c>
      <c r="Y425" s="30" cm="1">
        <f t="array" ref="Y425">SUMPRODUCT(Y$357:Y$420,$C$357:$C$420*($D$357:$D$420=$D425))/SUMIFS($C$357:$C$420, $D$357:$D$420, $D425)</f>
        <v>2.1549068695105884E-2</v>
      </c>
      <c r="Z425" s="30" cm="1">
        <f t="array" ref="Z425">SUMPRODUCT(Z$357:Z$420,$C$357:$C$420*($D$357:$D$420=$D425))/SUMIFS($C$357:$C$420, $D$357:$D$420, $D425)</f>
        <v>3.2957514978691545E-2</v>
      </c>
      <c r="AA425" s="30" cm="1">
        <f t="array" ref="AA425">SUMPRODUCT(AA$357:AA$420,$C$357:$C$420*($D$357:$D$420=$D425))/SUMIFS($C$357:$C$420, $D$357:$D$420, $D425)</f>
        <v>1.3484861211469206E-2</v>
      </c>
      <c r="AB425" s="30" cm="1">
        <f t="array" ref="AB425">SUMPRODUCT(AB$357:AB$420,$C$357:$C$420*($D$357:$D$420=$D425))/SUMIFS($C$357:$C$420, $D$357:$D$420, $D425)</f>
        <v>4.004117053586121E-2</v>
      </c>
      <c r="AC425" s="30" cm="1">
        <f t="array" ref="AC425">SUMPRODUCT(AC$357:AC$420,$C$357:$C$420*($D$357:$D$420=$D425))/SUMIFS($C$357:$C$420, $D$357:$D$420, $D425)</f>
        <v>1.4080924523829247E-2</v>
      </c>
      <c r="AD425" s="30" cm="1">
        <f t="array" ref="AD425">SUMPRODUCT(AD$357:AD$420,$C$357:$C$420*($D$357:$D$420=$D425))/SUMIFS($C$357:$C$420, $D$357:$D$420, $D425)</f>
        <v>1.0190388357431711E-2</v>
      </c>
      <c r="AE425" s="30" cm="1">
        <f t="array" ref="AE425">SUMPRODUCT(AE$357:AE$420,$C$357:$C$420*($D$357:$D$420=$D425))/SUMIFS($C$357:$C$420, $D$357:$D$420, $D425)</f>
        <v>9.0606317909423771E-3</v>
      </c>
      <c r="AF425" s="30" cm="1">
        <f t="array" ref="AF425">SUMPRODUCT(AF$357:AF$420,$C$357:$C$420*($D$357:$D$420=$D425))/SUMIFS($C$357:$C$420, $D$357:$D$420, $D425)</f>
        <v>5.7062122705485857E-3</v>
      </c>
      <c r="AG425" s="30" cm="1">
        <f t="array" ref="AG425">SUMPRODUCT(AG$357:AG$420,$C$357:$C$420*($D$357:$D$420=$D425))/SUMIFS($C$357:$C$420, $D$357:$D$420, $D425)</f>
        <v>4.9922656237856508E-3</v>
      </c>
      <c r="AH425" s="30" cm="1">
        <f t="array" ref="AH425">SUMPRODUCT(AH$357:AH$420,$C$357:$C$420*($D$357:$D$420=$D425))/SUMIFS($C$357:$C$420, $D$357:$D$420, $D425)</f>
        <v>4.6328468819321362E-3</v>
      </c>
      <c r="AI425" s="30" cm="1">
        <f t="array" ref="AI425">SUMPRODUCT(AI$357:AI$420,$C$357:$C$420*($D$357:$D$420=$D425))/SUMIFS($C$357:$C$420, $D$357:$D$420, $D425)</f>
        <v>8.5172067905094975E-3</v>
      </c>
      <c r="AJ425" s="30" cm="1">
        <f t="array" ref="AJ425">SUMPRODUCT(AJ$357:AJ$420,$C$357:$C$420*($D$357:$D$420=$D425))/SUMIFS($C$357:$C$420, $D$357:$D$420, $D425)</f>
        <v>8.783817683825957E-3</v>
      </c>
      <c r="AK425" s="30" cm="1">
        <f t="array" ref="AK425">SUMPRODUCT(AK$357:AK$420,$C$357:$C$420*($D$357:$D$420=$D425))/SUMIFS($C$357:$C$420, $D$357:$D$420, $D425)</f>
        <v>5.4837467618258934E-3</v>
      </c>
      <c r="AL425" s="30" cm="1">
        <f t="array" ref="AL425">SUMPRODUCT(AL$357:AL$420,$C$357:$C$420*($D$357:$D$420=$D425))/SUMIFS($C$357:$C$420, $D$357:$D$420, $D425)</f>
        <v>7.3786717994877588E-3</v>
      </c>
      <c r="AM425" s="30" cm="1">
        <f t="array" ref="AM425">SUMPRODUCT(AM$357:AM$420,$C$357:$C$420*($D$357:$D$420=$D425))/SUMIFS($C$357:$C$420, $D$357:$D$420, $D425)</f>
        <v>1.0506434915196547E-2</v>
      </c>
      <c r="AN425" s="30" cm="1">
        <f t="array" ref="AN425">SUMPRODUCT(AN$357:AN$420,$C$357:$C$420*($D$357:$D$420=$D425))/SUMIFS($C$357:$C$420, $D$357:$D$420, $D425)</f>
        <v>7.2109383926587873E-7</v>
      </c>
      <c r="AO425" s="30"/>
      <c r="AP425" s="30"/>
      <c r="AQ425" s="30"/>
      <c r="AR425" s="30"/>
      <c r="AS425" s="30"/>
      <c r="AT425" s="30"/>
    </row>
    <row r="426" spans="1:403" x14ac:dyDescent="0.35">
      <c r="D426" s="14" t="str">
        <v>ISIC 10T12</v>
      </c>
      <c r="E426" s="30" cm="1">
        <f t="array" ref="E426">SUMPRODUCT(E$357:E$420,$C$357:$C$420*($D$357:$D$420=$D426))/SUMIFS($C$357:$C$420, $D$357:$D$420, $D426)</f>
        <v>0.1529244970622653</v>
      </c>
      <c r="F426" s="30" cm="1">
        <f t="array" ref="F426">SUMPRODUCT(F$357:F$420,$C$357:$C$420*($D$357:$D$420=$D426))/SUMIFS($C$357:$C$420, $D$357:$D$420, $D426)</f>
        <v>7.0452329492272196E-3</v>
      </c>
      <c r="G426" s="30" cm="1">
        <f t="array" ref="G426">SUMPRODUCT(G$357:G$420,$C$357:$C$420*($D$357:$D$420=$D426))/SUMIFS($C$357:$C$420, $D$357:$D$420, $D426)</f>
        <v>1.3288332893484076</v>
      </c>
      <c r="H426" s="30" cm="1">
        <f t="array" ref="H426">SUMPRODUCT(H$357:H$420,$C$357:$C$420*($D$357:$D$420=$D426))/SUMIFS($C$357:$C$420, $D$357:$D$420, $D426)</f>
        <v>3.2390603080719678E-2</v>
      </c>
      <c r="I426" s="30" cm="1">
        <f t="array" ref="I426">SUMPRODUCT(I$357:I$420,$C$357:$C$420*($D$357:$D$420=$D426))/SUMIFS($C$357:$C$420, $D$357:$D$420, $D426)</f>
        <v>8.9874531549837735E-3</v>
      </c>
      <c r="J426" s="30" cm="1">
        <f t="array" ref="J426">SUMPRODUCT(J$357:J$420,$C$357:$C$420*($D$357:$D$420=$D426))/SUMIFS($C$357:$C$420, $D$357:$D$420, $D426)</f>
        <v>1.4277859021233397E-2</v>
      </c>
      <c r="K426" s="30" cm="1">
        <f t="array" ref="K426">SUMPRODUCT(K$357:K$420,$C$357:$C$420*($D$357:$D$420=$D426))/SUMIFS($C$357:$C$420, $D$357:$D$420, $D426)</f>
        <v>1.3702685693557542E-2</v>
      </c>
      <c r="L426" s="30" cm="1">
        <f t="array" ref="L426">SUMPRODUCT(L$357:L$420,$C$357:$C$420*($D$357:$D$420=$D426))/SUMIFS($C$357:$C$420, $D$357:$D$420, $D426)</f>
        <v>4.2075918605588292E-2</v>
      </c>
      <c r="M426" s="30" cm="1">
        <f t="array" ref="M426">SUMPRODUCT(M$357:M$420,$C$357:$C$420*($D$357:$D$420=$D426))/SUMIFS($C$357:$C$420, $D$357:$D$420, $D426)</f>
        <v>2.3099248347905485E-2</v>
      </c>
      <c r="N426" s="30" cm="1">
        <f t="array" ref="N426">SUMPRODUCT(N$357:N$420,$C$357:$C$420*($D$357:$D$420=$D426))/SUMIFS($C$357:$C$420, $D$357:$D$420, $D426)</f>
        <v>1.7044113406187233E-2</v>
      </c>
      <c r="O426" s="30" cm="1">
        <f t="array" ref="O426">SUMPRODUCT(O$357:O$420,$C$357:$C$420*($D$357:$D$420=$D426))/SUMIFS($C$357:$C$420, $D$357:$D$420, $D426)</f>
        <v>8.0186108518949303E-3</v>
      </c>
      <c r="P426" s="30" cm="1">
        <f t="array" ref="P426">SUMPRODUCT(P$357:P$420,$C$357:$C$420*($D$357:$D$420=$D426))/SUMIFS($C$357:$C$420, $D$357:$D$420, $D426)</f>
        <v>1.0210129790909631E-2</v>
      </c>
      <c r="Q426" s="30" cm="1">
        <f t="array" ref="Q426">SUMPRODUCT(Q$357:Q$420,$C$357:$C$420*($D$357:$D$420=$D426))/SUMIFS($C$357:$C$420, $D$357:$D$420, $D426)</f>
        <v>7.1408127267079177E-3</v>
      </c>
      <c r="R426" s="30" cm="1">
        <f t="array" ref="R426">SUMPRODUCT(R$357:R$420,$C$357:$C$420*($D$357:$D$420=$D426))/SUMIFS($C$357:$C$420, $D$357:$D$420, $D426)</f>
        <v>6.1844388864440592E-3</v>
      </c>
      <c r="S426" s="30" cm="1">
        <f t="array" ref="S426">SUMPRODUCT(S$357:S$420,$C$357:$C$420*($D$357:$D$420=$D426))/SUMIFS($C$357:$C$420, $D$357:$D$420, $D426)</f>
        <v>7.5319698612595822E-3</v>
      </c>
      <c r="T426" s="30" cm="1">
        <f t="array" ref="T426">SUMPRODUCT(T$357:T$420,$C$357:$C$420*($D$357:$D$420=$D426))/SUMIFS($C$357:$C$420, $D$357:$D$420, $D426)</f>
        <v>7.1219712889554528E-3</v>
      </c>
      <c r="U426" s="30" cm="1">
        <f t="array" ref="U426">SUMPRODUCT(U$357:U$420,$C$357:$C$420*($D$357:$D$420=$D426))/SUMIFS($C$357:$C$420, $D$357:$D$420, $D426)</f>
        <v>7.1089018751500496E-3</v>
      </c>
      <c r="V426" s="30" cm="1">
        <f t="array" ref="V426">SUMPRODUCT(V$357:V$420,$C$357:$C$420*($D$357:$D$420=$D426))/SUMIFS($C$357:$C$420, $D$357:$D$420, $D426)</f>
        <v>7.0915890523476728E-3</v>
      </c>
      <c r="W426" s="30" cm="1">
        <f t="array" ref="W426">SUMPRODUCT(W$357:W$420,$C$357:$C$420*($D$357:$D$420=$D426))/SUMIFS($C$357:$C$420, $D$357:$D$420, $D426)</f>
        <v>9.3699288744857525E-3</v>
      </c>
      <c r="X426" s="30" cm="1">
        <f t="array" ref="X426">SUMPRODUCT(X$357:X$420,$C$357:$C$420*($D$357:$D$420=$D426))/SUMIFS($C$357:$C$420, $D$357:$D$420, $D426)</f>
        <v>8.6759163980409983E-3</v>
      </c>
      <c r="Y426" s="30" cm="1">
        <f t="array" ref="Y426">SUMPRODUCT(Y$357:Y$420,$C$357:$C$420*($D$357:$D$420=$D426))/SUMIFS($C$357:$C$420, $D$357:$D$420, $D426)</f>
        <v>1.0480451282579389E-2</v>
      </c>
      <c r="Z426" s="30" cm="1">
        <f t="array" ref="Z426">SUMPRODUCT(Z$357:Z$420,$C$357:$C$420*($D$357:$D$420=$D426))/SUMIFS($C$357:$C$420, $D$357:$D$420, $D426)</f>
        <v>7.1425955753917983E-3</v>
      </c>
      <c r="AA426" s="30" cm="1">
        <f t="array" ref="AA426">SUMPRODUCT(AA$357:AA$420,$C$357:$C$420*($D$357:$D$420=$D426))/SUMIFS($C$357:$C$420, $D$357:$D$420, $D426)</f>
        <v>1.2294788304414335E-2</v>
      </c>
      <c r="AB426" s="30" cm="1">
        <f t="array" ref="AB426">SUMPRODUCT(AB$357:AB$420,$C$357:$C$420*($D$357:$D$420=$D426))/SUMIFS($C$357:$C$420, $D$357:$D$420, $D426)</f>
        <v>9.2631646544382648E-3</v>
      </c>
      <c r="AC426" s="30" cm="1">
        <f t="array" ref="AC426">SUMPRODUCT(AC$357:AC$420,$C$357:$C$420*($D$357:$D$420=$D426))/SUMIFS($C$357:$C$420, $D$357:$D$420, $D426)</f>
        <v>0.22691815888076924</v>
      </c>
      <c r="AD426" s="30" cm="1">
        <f t="array" ref="AD426">SUMPRODUCT(AD$357:AD$420,$C$357:$C$420*($D$357:$D$420=$D426))/SUMIFS($C$357:$C$420, $D$357:$D$420, $D426)</f>
        <v>9.7302119289412216E-3</v>
      </c>
      <c r="AE426" s="30" cm="1">
        <f t="array" ref="AE426">SUMPRODUCT(AE$357:AE$420,$C$357:$C$420*($D$357:$D$420=$D426))/SUMIFS($C$357:$C$420, $D$357:$D$420, $D426)</f>
        <v>6.2569634391497113E-3</v>
      </c>
      <c r="AF426" s="30" cm="1">
        <f t="array" ref="AF426">SUMPRODUCT(AF$357:AF$420,$C$357:$C$420*($D$357:$D$420=$D426))/SUMIFS($C$357:$C$420, $D$357:$D$420, $D426)</f>
        <v>6.3311646701873564E-3</v>
      </c>
      <c r="AG426" s="30" cm="1">
        <f t="array" ref="AG426">SUMPRODUCT(AG$357:AG$420,$C$357:$C$420*($D$357:$D$420=$D426))/SUMIFS($C$357:$C$420, $D$357:$D$420, $D426)</f>
        <v>4.3111341549133281E-3</v>
      </c>
      <c r="AH426" s="30" cm="1">
        <f t="array" ref="AH426">SUMPRODUCT(AH$357:AH$420,$C$357:$C$420*($D$357:$D$420=$D426))/SUMIFS($C$357:$C$420, $D$357:$D$420, $D426)</f>
        <v>1.9913269152341557E-3</v>
      </c>
      <c r="AI426" s="30" cm="1">
        <f t="array" ref="AI426">SUMPRODUCT(AI$357:AI$420,$C$357:$C$420*($D$357:$D$420=$D426))/SUMIFS($C$357:$C$420, $D$357:$D$420, $D426)</f>
        <v>9.9376068960786018E-3</v>
      </c>
      <c r="AJ426" s="30" cm="1">
        <f t="array" ref="AJ426">SUMPRODUCT(AJ$357:AJ$420,$C$357:$C$420*($D$357:$D$420=$D426))/SUMIFS($C$357:$C$420, $D$357:$D$420, $D426)</f>
        <v>9.4739950773331857E-3</v>
      </c>
      <c r="AK426" s="30" cm="1">
        <f t="array" ref="AK426">SUMPRODUCT(AK$357:AK$420,$C$357:$C$420*($D$357:$D$420=$D426))/SUMIFS($C$357:$C$420, $D$357:$D$420, $D426)</f>
        <v>1.153034206482666E-2</v>
      </c>
      <c r="AL426" s="30" cm="1">
        <f t="array" ref="AL426">SUMPRODUCT(AL$357:AL$420,$C$357:$C$420*($D$357:$D$420=$D426))/SUMIFS($C$357:$C$420, $D$357:$D$420, $D426)</f>
        <v>2.2697925397979261E-2</v>
      </c>
      <c r="AM426" s="30" cm="1">
        <f t="array" ref="AM426">SUMPRODUCT(AM$357:AM$420,$C$357:$C$420*($D$357:$D$420=$D426))/SUMIFS($C$357:$C$420, $D$357:$D$420, $D426)</f>
        <v>1.4608458436760376E-2</v>
      </c>
      <c r="AN426" s="30" cm="1">
        <f t="array" ref="AN426">SUMPRODUCT(AN$357:AN$420,$C$357:$C$420*($D$357:$D$420=$D426))/SUMIFS($C$357:$C$420, $D$357:$D$420, $D426)</f>
        <v>3.0676945818899754E-7</v>
      </c>
      <c r="AO426" s="30"/>
      <c r="AP426" s="30"/>
      <c r="AQ426" s="30"/>
      <c r="AR426" s="30"/>
      <c r="AS426" s="30"/>
      <c r="AT426" s="30"/>
    </row>
    <row r="427" spans="1:403" x14ac:dyDescent="0.35">
      <c r="D427" s="14" t="str">
        <v>ISIC 13T15</v>
      </c>
      <c r="E427" s="30" cm="1">
        <f t="array" ref="E427">SUMPRODUCT(E$357:E$420,$C$357:$C$420*($D$357:$D$420=$D427))/SUMIFS($C$357:$C$420, $D$357:$D$420, $D427)</f>
        <v>5.7872154553835885E-3</v>
      </c>
      <c r="F427" s="30" cm="1">
        <f t="array" ref="F427">SUMPRODUCT(F$357:F$420,$C$357:$C$420*($D$357:$D$420=$D427))/SUMIFS($C$357:$C$420, $D$357:$D$420, $D427)</f>
        <v>3.9798095036024843E-3</v>
      </c>
      <c r="G427" s="30" cm="1">
        <f t="array" ref="G427">SUMPRODUCT(G$357:G$420,$C$357:$C$420*($D$357:$D$420=$D427))/SUMIFS($C$357:$C$420, $D$357:$D$420, $D427)</f>
        <v>5.7305277730749374E-3</v>
      </c>
      <c r="H427" s="30" cm="1">
        <f t="array" ref="H427">SUMPRODUCT(H$357:H$420,$C$357:$C$420*($D$357:$D$420=$D427))/SUMIFS($C$357:$C$420, $D$357:$D$420, $D427)</f>
        <v>1.4565736800374669</v>
      </c>
      <c r="I427" s="30" cm="1">
        <f t="array" ref="I427">SUMPRODUCT(I$357:I$420,$C$357:$C$420*($D$357:$D$420=$D427))/SUMIFS($C$357:$C$420, $D$357:$D$420, $D427)</f>
        <v>9.085801869310314E-3</v>
      </c>
      <c r="J427" s="30" cm="1">
        <f t="array" ref="J427">SUMPRODUCT(J$357:J$420,$C$357:$C$420*($D$357:$D$420=$D427))/SUMIFS($C$357:$C$420, $D$357:$D$420, $D427)</f>
        <v>2.0161475643671056E-2</v>
      </c>
      <c r="K427" s="30" cm="1">
        <f t="array" ref="K427">SUMPRODUCT(K$357:K$420,$C$357:$C$420*($D$357:$D$420=$D427))/SUMIFS($C$357:$C$420, $D$357:$D$420, $D427)</f>
        <v>4.5438121619312917E-3</v>
      </c>
      <c r="L427" s="30" cm="1">
        <f t="array" ref="L427">SUMPRODUCT(L$357:L$420,$C$357:$C$420*($D$357:$D$420=$D427))/SUMIFS($C$357:$C$420, $D$357:$D$420, $D427)</f>
        <v>7.1424805014675416E-3</v>
      </c>
      <c r="M427" s="30" cm="1">
        <f t="array" ref="M427">SUMPRODUCT(M$357:M$420,$C$357:$C$420*($D$357:$D$420=$D427))/SUMIFS($C$357:$C$420, $D$357:$D$420, $D427)</f>
        <v>5.6159804179420469E-3</v>
      </c>
      <c r="N427" s="30" cm="1">
        <f t="array" ref="N427">SUMPRODUCT(N$357:N$420,$C$357:$C$420*($D$357:$D$420=$D427))/SUMIFS($C$357:$C$420, $D$357:$D$420, $D427)</f>
        <v>2.1543249370428893E-2</v>
      </c>
      <c r="O427" s="30" cm="1">
        <f t="array" ref="O427">SUMPRODUCT(O$357:O$420,$C$357:$C$420*($D$357:$D$420=$D427))/SUMIFS($C$357:$C$420, $D$357:$D$420, $D427)</f>
        <v>6.180271277958985E-3</v>
      </c>
      <c r="P427" s="30" cm="1">
        <f t="array" ref="P427">SUMPRODUCT(P$357:P$420,$C$357:$C$420*($D$357:$D$420=$D427))/SUMIFS($C$357:$C$420, $D$357:$D$420, $D427)</f>
        <v>5.4957171040530776E-3</v>
      </c>
      <c r="Q427" s="30" cm="1">
        <f t="array" ref="Q427">SUMPRODUCT(Q$357:Q$420,$C$357:$C$420*($D$357:$D$420=$D427))/SUMIFS($C$357:$C$420, $D$357:$D$420, $D427)</f>
        <v>6.6410229847069877E-3</v>
      </c>
      <c r="R427" s="30" cm="1">
        <f t="array" ref="R427">SUMPRODUCT(R$357:R$420,$C$357:$C$420*($D$357:$D$420=$D427))/SUMIFS($C$357:$C$420, $D$357:$D$420, $D427)</f>
        <v>4.4774893058759221E-3</v>
      </c>
      <c r="S427" s="30" cm="1">
        <f t="array" ref="S427">SUMPRODUCT(S$357:S$420,$C$357:$C$420*($D$357:$D$420=$D427))/SUMIFS($C$357:$C$420, $D$357:$D$420, $D427)</f>
        <v>5.7466268432743214E-3</v>
      </c>
      <c r="T427" s="30" cm="1">
        <f t="array" ref="T427">SUMPRODUCT(T$357:T$420,$C$357:$C$420*($D$357:$D$420=$D427))/SUMIFS($C$357:$C$420, $D$357:$D$420, $D427)</f>
        <v>6.3057628811686063E-3</v>
      </c>
      <c r="U427" s="30" cm="1">
        <f t="array" ref="U427">SUMPRODUCT(U$357:U$420,$C$357:$C$420*($D$357:$D$420=$D427))/SUMIFS($C$357:$C$420, $D$357:$D$420, $D427)</f>
        <v>1.6327162448443837E-2</v>
      </c>
      <c r="V427" s="30" cm="1">
        <f t="array" ref="V427">SUMPRODUCT(V$357:V$420,$C$357:$C$420*($D$357:$D$420=$D427))/SUMIFS($C$357:$C$420, $D$357:$D$420, $D427)</f>
        <v>1.0681548345837127E-2</v>
      </c>
      <c r="W427" s="30" cm="1">
        <f t="array" ref="W427">SUMPRODUCT(W$357:W$420,$C$357:$C$420*($D$357:$D$420=$D427))/SUMIFS($C$357:$C$420, $D$357:$D$420, $D427)</f>
        <v>2.0982436780776142E-2</v>
      </c>
      <c r="X427" s="30" cm="1">
        <f t="array" ref="X427">SUMPRODUCT(X$357:X$420,$C$357:$C$420*($D$357:$D$420=$D427))/SUMIFS($C$357:$C$420, $D$357:$D$420, $D427)</f>
        <v>3.0741356530280409E-3</v>
      </c>
      <c r="Y427" s="30" cm="1">
        <f t="array" ref="Y427">SUMPRODUCT(Y$357:Y$420,$C$357:$C$420*($D$357:$D$420=$D427))/SUMIFS($C$357:$C$420, $D$357:$D$420, $D427)</f>
        <v>4.6766731914972774E-3</v>
      </c>
      <c r="Z427" s="30" cm="1">
        <f t="array" ref="Z427">SUMPRODUCT(Z$357:Z$420,$C$357:$C$420*($D$357:$D$420=$D427))/SUMIFS($C$357:$C$420, $D$357:$D$420, $D427)</f>
        <v>6.4219112779182325E-3</v>
      </c>
      <c r="AA427" s="30" cm="1">
        <f t="array" ref="AA427">SUMPRODUCT(AA$357:AA$420,$C$357:$C$420*($D$357:$D$420=$D427))/SUMIFS($C$357:$C$420, $D$357:$D$420, $D427)</f>
        <v>5.0444960193534198E-3</v>
      </c>
      <c r="AB427" s="30" cm="1">
        <f t="array" ref="AB427">SUMPRODUCT(AB$357:AB$420,$C$357:$C$420*($D$357:$D$420=$D427))/SUMIFS($C$357:$C$420, $D$357:$D$420, $D427)</f>
        <v>3.0401470961534827E-3</v>
      </c>
      <c r="AC427" s="30" cm="1">
        <f t="array" ref="AC427">SUMPRODUCT(AC$357:AC$420,$C$357:$C$420*($D$357:$D$420=$D427))/SUMIFS($C$357:$C$420, $D$357:$D$420, $D427)</f>
        <v>6.259759291139289E-3</v>
      </c>
      <c r="AD427" s="30" cm="1">
        <f t="array" ref="AD427">SUMPRODUCT(AD$357:AD$420,$C$357:$C$420*($D$357:$D$420=$D427))/SUMIFS($C$357:$C$420, $D$357:$D$420, $D427)</f>
        <v>8.9486004011944675E-3</v>
      </c>
      <c r="AE427" s="30" cm="1">
        <f t="array" ref="AE427">SUMPRODUCT(AE$357:AE$420,$C$357:$C$420*($D$357:$D$420=$D427))/SUMIFS($C$357:$C$420, $D$357:$D$420, $D427)</f>
        <v>3.5516532871316809E-3</v>
      </c>
      <c r="AF427" s="30" cm="1">
        <f t="array" ref="AF427">SUMPRODUCT(AF$357:AF$420,$C$357:$C$420*($D$357:$D$420=$D427))/SUMIFS($C$357:$C$420, $D$357:$D$420, $D427)</f>
        <v>2.1228200581037216E-3</v>
      </c>
      <c r="AG427" s="30" cm="1">
        <f t="array" ref="AG427">SUMPRODUCT(AG$357:AG$420,$C$357:$C$420*($D$357:$D$420=$D427))/SUMIFS($C$357:$C$420, $D$357:$D$420, $D427)</f>
        <v>1.571582496524113E-3</v>
      </c>
      <c r="AH427" s="30" cm="1">
        <f t="array" ref="AH427">SUMPRODUCT(AH$357:AH$420,$C$357:$C$420*($D$357:$D$420=$D427))/SUMIFS($C$357:$C$420, $D$357:$D$420, $D427)</f>
        <v>1.1825127247948148E-3</v>
      </c>
      <c r="AI427" s="30" cm="1">
        <f t="array" ref="AI427">SUMPRODUCT(AI$357:AI$420,$C$357:$C$420*($D$357:$D$420=$D427))/SUMIFS($C$357:$C$420, $D$357:$D$420, $D427)</f>
        <v>3.8091616889139005E-3</v>
      </c>
      <c r="AJ427" s="30" cm="1">
        <f t="array" ref="AJ427">SUMPRODUCT(AJ$357:AJ$420,$C$357:$C$420*($D$357:$D$420=$D427))/SUMIFS($C$357:$C$420, $D$357:$D$420, $D427)</f>
        <v>3.3340579958458976E-3</v>
      </c>
      <c r="AK427" s="30" cm="1">
        <f t="array" ref="AK427">SUMPRODUCT(AK$357:AK$420,$C$357:$C$420*($D$357:$D$420=$D427))/SUMIFS($C$357:$C$420, $D$357:$D$420, $D427)</f>
        <v>1.6176696461652515E-3</v>
      </c>
      <c r="AL427" s="30" cm="1">
        <f t="array" ref="AL427">SUMPRODUCT(AL$357:AL$420,$C$357:$C$420*($D$357:$D$420=$D427))/SUMIFS($C$357:$C$420, $D$357:$D$420, $D427)</f>
        <v>4.7389936422142379E-3</v>
      </c>
      <c r="AM427" s="30" cm="1">
        <f t="array" ref="AM427">SUMPRODUCT(AM$357:AM$420,$C$357:$C$420*($D$357:$D$420=$D427))/SUMIFS($C$357:$C$420, $D$357:$D$420, $D427)</f>
        <v>6.9342717013688845E-3</v>
      </c>
      <c r="AN427" s="30" cm="1">
        <f t="array" ref="AN427">SUMPRODUCT(AN$357:AN$420,$C$357:$C$420*($D$357:$D$420=$D427))/SUMIFS($C$357:$C$420, $D$357:$D$420, $D427)</f>
        <v>1.339814363800716E-7</v>
      </c>
      <c r="AO427" s="30"/>
      <c r="AP427" s="30"/>
      <c r="AQ427" s="30"/>
      <c r="AR427" s="30"/>
      <c r="AS427" s="30"/>
      <c r="AT427" s="30"/>
    </row>
    <row r="428" spans="1:403" x14ac:dyDescent="0.35">
      <c r="D428" s="14" t="str">
        <v>ISIC 16</v>
      </c>
      <c r="E428" s="30" cm="1">
        <f t="array" ref="E428">SUMPRODUCT(E$357:E$420,$C$357:$C$420*($D$357:$D$420=$D428))/SUMIFS($C$357:$C$420, $D$357:$D$420, $D428)</f>
        <v>7.1624060673843729E-3</v>
      </c>
      <c r="F428" s="30" cm="1">
        <f t="array" ref="F428">SUMPRODUCT(F$357:F$420,$C$357:$C$420*($D$357:$D$420=$D428))/SUMIFS($C$357:$C$420, $D$357:$D$420, $D428)</f>
        <v>6.6297622045685132E-3</v>
      </c>
      <c r="G428" s="30" cm="1">
        <f t="array" ref="G428">SUMPRODUCT(G$357:G$420,$C$357:$C$420*($D$357:$D$420=$D428))/SUMIFS($C$357:$C$420, $D$357:$D$420, $D428)</f>
        <v>7.5969264693189443E-3</v>
      </c>
      <c r="H428" s="30" cm="1">
        <f t="array" ref="H428">SUMPRODUCT(H$357:H$420,$C$357:$C$420*($D$357:$D$420=$D428))/SUMIFS($C$357:$C$420, $D$357:$D$420, $D428)</f>
        <v>4.5632342939179527E-3</v>
      </c>
      <c r="I428" s="30" cm="1">
        <f t="array" ref="I428">SUMPRODUCT(I$357:I$420,$C$357:$C$420*($D$357:$D$420=$D428))/SUMIFS($C$357:$C$420, $D$357:$D$420, $D428)</f>
        <v>1.2953661072602405</v>
      </c>
      <c r="J428" s="30" cm="1">
        <f t="array" ref="J428">SUMPRODUCT(J$357:J$420,$C$357:$C$420*($D$357:$D$420=$D428))/SUMIFS($C$357:$C$420, $D$357:$D$420, $D428)</f>
        <v>2.8972131881282684E-2</v>
      </c>
      <c r="K428" s="30" cm="1">
        <f t="array" ref="K428">SUMPRODUCT(K$357:K$420,$C$357:$C$420*($D$357:$D$420=$D428))/SUMIFS($C$357:$C$420, $D$357:$D$420, $D428)</f>
        <v>5.6322271746147212E-3</v>
      </c>
      <c r="L428" s="30" cm="1">
        <f t="array" ref="L428">SUMPRODUCT(L$357:L$420,$C$357:$C$420*($D$357:$D$420=$D428))/SUMIFS($C$357:$C$420, $D$357:$D$420, $D428)</f>
        <v>6.1789910999614029E-3</v>
      </c>
      <c r="M428" s="30" cm="1">
        <f t="array" ref="M428">SUMPRODUCT(M$357:M$420,$C$357:$C$420*($D$357:$D$420=$D428))/SUMIFS($C$357:$C$420, $D$357:$D$420, $D428)</f>
        <v>3.8788764588316995E-3</v>
      </c>
      <c r="N428" s="30" cm="1">
        <f t="array" ref="N428">SUMPRODUCT(N$357:N$420,$C$357:$C$420*($D$357:$D$420=$D428))/SUMIFS($C$357:$C$420, $D$357:$D$420, $D428)</f>
        <v>6.6262373386519902E-3</v>
      </c>
      <c r="O428" s="30" cm="1">
        <f t="array" ref="O428">SUMPRODUCT(O$357:O$420,$C$357:$C$420*($D$357:$D$420=$D428))/SUMIFS($C$357:$C$420, $D$357:$D$420, $D428)</f>
        <v>1.2253099219727259E-2</v>
      </c>
      <c r="P428" s="30" cm="1">
        <f t="array" ref="P428">SUMPRODUCT(P$357:P$420,$C$357:$C$420*($D$357:$D$420=$D428))/SUMIFS($C$357:$C$420, $D$357:$D$420, $D428)</f>
        <v>7.9092754896261681E-3</v>
      </c>
      <c r="Q428" s="30" cm="1">
        <f t="array" ref="Q428">SUMPRODUCT(Q$357:Q$420,$C$357:$C$420*($D$357:$D$420=$D428))/SUMIFS($C$357:$C$420, $D$357:$D$420, $D428)</f>
        <v>8.0276420550783045E-3</v>
      </c>
      <c r="R428" s="30" cm="1">
        <f t="array" ref="R428">SUMPRODUCT(R$357:R$420,$C$357:$C$420*($D$357:$D$420=$D428))/SUMIFS($C$357:$C$420, $D$357:$D$420, $D428)</f>
        <v>4.3835078633608958E-3</v>
      </c>
      <c r="S428" s="30" cm="1">
        <f t="array" ref="S428">SUMPRODUCT(S$357:S$420,$C$357:$C$420*($D$357:$D$420=$D428))/SUMIFS($C$357:$C$420, $D$357:$D$420, $D428)</f>
        <v>6.2990181204373528E-3</v>
      </c>
      <c r="T428" s="30" cm="1">
        <f t="array" ref="T428">SUMPRODUCT(T$357:T$420,$C$357:$C$420*($D$357:$D$420=$D428))/SUMIFS($C$357:$C$420, $D$357:$D$420, $D428)</f>
        <v>6.0006015707479961E-3</v>
      </c>
      <c r="U428" s="30" cm="1">
        <f t="array" ref="U428">SUMPRODUCT(U$357:U$420,$C$357:$C$420*($D$357:$D$420=$D428))/SUMIFS($C$357:$C$420, $D$357:$D$420, $D428)</f>
        <v>7.1918462962582488E-3</v>
      </c>
      <c r="V428" s="30" cm="1">
        <f t="array" ref="V428">SUMPRODUCT(V$357:V$420,$C$357:$C$420*($D$357:$D$420=$D428))/SUMIFS($C$357:$C$420, $D$357:$D$420, $D428)</f>
        <v>1.2025633906747202E-2</v>
      </c>
      <c r="W428" s="30" cm="1">
        <f t="array" ref="W428">SUMPRODUCT(W$357:W$420,$C$357:$C$420*($D$357:$D$420=$D428))/SUMIFS($C$357:$C$420, $D$357:$D$420, $D428)</f>
        <v>5.5881411310160375E-2</v>
      </c>
      <c r="X428" s="30" cm="1">
        <f t="array" ref="X428">SUMPRODUCT(X$357:X$420,$C$357:$C$420*($D$357:$D$420=$D428))/SUMIFS($C$357:$C$420, $D$357:$D$420, $D428)</f>
        <v>8.5517169589807429E-3</v>
      </c>
      <c r="Y428" s="30" cm="1">
        <f t="array" ref="Y428">SUMPRODUCT(Y$357:Y$420,$C$357:$C$420*($D$357:$D$420=$D428))/SUMIFS($C$357:$C$420, $D$357:$D$420, $D428)</f>
        <v>5.1778477835994312E-3</v>
      </c>
      <c r="Z428" s="30" cm="1">
        <f t="array" ref="Z428">SUMPRODUCT(Z$357:Z$420,$C$357:$C$420*($D$357:$D$420=$D428))/SUMIFS($C$357:$C$420, $D$357:$D$420, $D428)</f>
        <v>3.0980893247013083E-2</v>
      </c>
      <c r="AA428" s="30" cm="1">
        <f t="array" ref="AA428">SUMPRODUCT(AA$357:AA$420,$C$357:$C$420*($D$357:$D$420=$D428))/SUMIFS($C$357:$C$420, $D$357:$D$420, $D428)</f>
        <v>3.2084102234754318E-3</v>
      </c>
      <c r="AB428" s="30" cm="1">
        <f t="array" ref="AB428">SUMPRODUCT(AB$357:AB$420,$C$357:$C$420*($D$357:$D$420=$D428))/SUMIFS($C$357:$C$420, $D$357:$D$420, $D428)</f>
        <v>3.2375211023341656E-3</v>
      </c>
      <c r="AC428" s="30" cm="1">
        <f t="array" ref="AC428">SUMPRODUCT(AC$357:AC$420,$C$357:$C$420*($D$357:$D$420=$D428))/SUMIFS($C$357:$C$420, $D$357:$D$420, $D428)</f>
        <v>4.0015871881218298E-3</v>
      </c>
      <c r="AD428" s="30" cm="1">
        <f t="array" ref="AD428">SUMPRODUCT(AD$357:AD$420,$C$357:$C$420*($D$357:$D$420=$D428))/SUMIFS($C$357:$C$420, $D$357:$D$420, $D428)</f>
        <v>5.2367964304284448E-3</v>
      </c>
      <c r="AE428" s="30" cm="1">
        <f t="array" ref="AE428">SUMPRODUCT(AE$357:AE$420,$C$357:$C$420*($D$357:$D$420=$D428))/SUMIFS($C$357:$C$420, $D$357:$D$420, $D428)</f>
        <v>3.1849633795775524E-3</v>
      </c>
      <c r="AF428" s="30" cm="1">
        <f t="array" ref="AF428">SUMPRODUCT(AF$357:AF$420,$C$357:$C$420*($D$357:$D$420=$D428))/SUMIFS($C$357:$C$420, $D$357:$D$420, $D428)</f>
        <v>1.709424802422568E-3</v>
      </c>
      <c r="AG428" s="30" cm="1">
        <f t="array" ref="AG428">SUMPRODUCT(AG$357:AG$420,$C$357:$C$420*($D$357:$D$420=$D428))/SUMIFS($C$357:$C$420, $D$357:$D$420, $D428)</f>
        <v>1.4465451303474111E-3</v>
      </c>
      <c r="AH428" s="30" cm="1">
        <f t="array" ref="AH428">SUMPRODUCT(AH$357:AH$420,$C$357:$C$420*($D$357:$D$420=$D428))/SUMIFS($C$357:$C$420, $D$357:$D$420, $D428)</f>
        <v>3.6283452595618419E-3</v>
      </c>
      <c r="AI428" s="30" cm="1">
        <f t="array" ref="AI428">SUMPRODUCT(AI$357:AI$420,$C$357:$C$420*($D$357:$D$420=$D428))/SUMIFS($C$357:$C$420, $D$357:$D$420, $D428)</f>
        <v>3.125170405770089E-3</v>
      </c>
      <c r="AJ428" s="30" cm="1">
        <f t="array" ref="AJ428">SUMPRODUCT(AJ$357:AJ$420,$C$357:$C$420*($D$357:$D$420=$D428))/SUMIFS($C$357:$C$420, $D$357:$D$420, $D428)</f>
        <v>2.1689175254463412E-3</v>
      </c>
      <c r="AK428" s="30" cm="1">
        <f t="array" ref="AK428">SUMPRODUCT(AK$357:AK$420,$C$357:$C$420*($D$357:$D$420=$D428))/SUMIFS($C$357:$C$420, $D$357:$D$420, $D428)</f>
        <v>1.5978252484670869E-3</v>
      </c>
      <c r="AL428" s="30" cm="1">
        <f t="array" ref="AL428">SUMPRODUCT(AL$357:AL$420,$C$357:$C$420*($D$357:$D$420=$D428))/SUMIFS($C$357:$C$420, $D$357:$D$420, $D428)</f>
        <v>3.0077596336638033E-3</v>
      </c>
      <c r="AM428" s="30" cm="1">
        <f t="array" ref="AM428">SUMPRODUCT(AM$357:AM$420,$C$357:$C$420*($D$357:$D$420=$D428))/SUMIFS($C$357:$C$420, $D$357:$D$420, $D428)</f>
        <v>6.1553733010744436E-3</v>
      </c>
      <c r="AN428" s="30" cm="1">
        <f t="array" ref="AN428">SUMPRODUCT(AN$357:AN$420,$C$357:$C$420*($D$357:$D$420=$D428))/SUMIFS($C$357:$C$420, $D$357:$D$420, $D428)</f>
        <v>1.2935667100658519E-7</v>
      </c>
      <c r="AO428" s="30"/>
      <c r="AP428" s="30"/>
      <c r="AQ428" s="30"/>
      <c r="AR428" s="30"/>
      <c r="AS428" s="30"/>
      <c r="AT428" s="30"/>
    </row>
    <row r="429" spans="1:403" x14ac:dyDescent="0.35">
      <c r="D429" s="14" t="str">
        <v>ISIC 17T18</v>
      </c>
      <c r="E429" s="30" cm="1">
        <f t="array" ref="E429">SUMPRODUCT(E$357:E$420,$C$357:$C$420*($D$357:$D$420=$D429))/SUMIFS($C$357:$C$420, $D$357:$D$420, $D429)</f>
        <v>7.0859661570376676E-3</v>
      </c>
      <c r="F429" s="30" cm="1">
        <f t="array" ref="F429">SUMPRODUCT(F$357:F$420,$C$357:$C$420*($D$357:$D$420=$D429))/SUMIFS($C$357:$C$420, $D$357:$D$420, $D429)</f>
        <v>5.8659262815516757E-3</v>
      </c>
      <c r="G429" s="30" cm="1">
        <f t="array" ref="G429">SUMPRODUCT(G$357:G$420,$C$357:$C$420*($D$357:$D$420=$D429))/SUMIFS($C$357:$C$420, $D$357:$D$420, $D429)</f>
        <v>2.189956821329692E-2</v>
      </c>
      <c r="H429" s="30" cm="1">
        <f t="array" ref="H429">SUMPRODUCT(H$357:H$420,$C$357:$C$420*($D$357:$D$420=$D429))/SUMIFS($C$357:$C$420, $D$357:$D$420, $D429)</f>
        <v>1.2629455320061113E-2</v>
      </c>
      <c r="I429" s="30" cm="1">
        <f t="array" ref="I429">SUMPRODUCT(I$357:I$420,$C$357:$C$420*($D$357:$D$420=$D429))/SUMIFS($C$357:$C$420, $D$357:$D$420, $D429)</f>
        <v>1.5798834259649515E-2</v>
      </c>
      <c r="J429" s="30" cm="1">
        <f t="array" ref="J429">SUMPRODUCT(J$357:J$420,$C$357:$C$420*($D$357:$D$420=$D429))/SUMIFS($C$357:$C$420, $D$357:$D$420, $D429)</f>
        <v>0.79339422489382383</v>
      </c>
      <c r="K429" s="30" cm="1">
        <f t="array" ref="K429">SUMPRODUCT(K$357:K$420,$C$357:$C$420*($D$357:$D$420=$D429))/SUMIFS($C$357:$C$420, $D$357:$D$420, $D429)</f>
        <v>7.4559222419127123E-3</v>
      </c>
      <c r="L429" s="30" cm="1">
        <f t="array" ref="L429">SUMPRODUCT(L$357:L$420,$C$357:$C$420*($D$357:$D$420=$D429))/SUMIFS($C$357:$C$420, $D$357:$D$420, $D429)</f>
        <v>1.6718433261565514E-2</v>
      </c>
      <c r="M429" s="30" cm="1">
        <f t="array" ref="M429">SUMPRODUCT(M$357:M$420,$C$357:$C$420*($D$357:$D$420=$D429))/SUMIFS($C$357:$C$420, $D$357:$D$420, $D429)</f>
        <v>1.4097924046615036E-2</v>
      </c>
      <c r="N429" s="30" cm="1">
        <f t="array" ref="N429">SUMPRODUCT(N$357:N$420,$C$357:$C$420*($D$357:$D$420=$D429))/SUMIFS($C$357:$C$420, $D$357:$D$420, $D429)</f>
        <v>1.7560381480361261E-2</v>
      </c>
      <c r="O429" s="30" cm="1">
        <f t="array" ref="O429">SUMPRODUCT(O$357:O$420,$C$357:$C$420*($D$357:$D$420=$D429))/SUMIFS($C$357:$C$420, $D$357:$D$420, $D429)</f>
        <v>1.3158261004822735E-2</v>
      </c>
      <c r="P429" s="30" cm="1">
        <f t="array" ref="P429">SUMPRODUCT(P$357:P$420,$C$357:$C$420*($D$357:$D$420=$D429))/SUMIFS($C$357:$C$420, $D$357:$D$420, $D429)</f>
        <v>8.7124346896471413E-3</v>
      </c>
      <c r="Q429" s="30" cm="1">
        <f t="array" ref="Q429">SUMPRODUCT(Q$357:Q$420,$C$357:$C$420*($D$357:$D$420=$D429))/SUMIFS($C$357:$C$420, $D$357:$D$420, $D429)</f>
        <v>8.0440716001870319E-3</v>
      </c>
      <c r="R429" s="30" cm="1">
        <f t="array" ref="R429">SUMPRODUCT(R$357:R$420,$C$357:$C$420*($D$357:$D$420=$D429))/SUMIFS($C$357:$C$420, $D$357:$D$420, $D429)</f>
        <v>7.8102245036909936E-3</v>
      </c>
      <c r="S429" s="30" cm="1">
        <f t="array" ref="S429">SUMPRODUCT(S$357:S$420,$C$357:$C$420*($D$357:$D$420=$D429))/SUMIFS($C$357:$C$420, $D$357:$D$420, $D429)</f>
        <v>1.1729509374268364E-2</v>
      </c>
      <c r="T429" s="30" cm="1">
        <f t="array" ref="T429">SUMPRODUCT(T$357:T$420,$C$357:$C$420*($D$357:$D$420=$D429))/SUMIFS($C$357:$C$420, $D$357:$D$420, $D429)</f>
        <v>8.0941032280571965E-3</v>
      </c>
      <c r="U429" s="30" cm="1">
        <f t="array" ref="U429">SUMPRODUCT(U$357:U$420,$C$357:$C$420*($D$357:$D$420=$D429))/SUMIFS($C$357:$C$420, $D$357:$D$420, $D429)</f>
        <v>8.1407468770686581E-3</v>
      </c>
      <c r="V429" s="30" cm="1">
        <f t="array" ref="V429">SUMPRODUCT(V$357:V$420,$C$357:$C$420*($D$357:$D$420=$D429))/SUMIFS($C$357:$C$420, $D$357:$D$420, $D429)</f>
        <v>7.6032427558177015E-3</v>
      </c>
      <c r="W429" s="30" cm="1">
        <f t="array" ref="W429">SUMPRODUCT(W$357:W$420,$C$357:$C$420*($D$357:$D$420=$D429))/SUMIFS($C$357:$C$420, $D$357:$D$420, $D429)</f>
        <v>1.1658073442644898E-2</v>
      </c>
      <c r="X429" s="30" cm="1">
        <f t="array" ref="X429">SUMPRODUCT(X$357:X$420,$C$357:$C$420*($D$357:$D$420=$D429))/SUMIFS($C$357:$C$420, $D$357:$D$420, $D429)</f>
        <v>5.3645548399060073E-3</v>
      </c>
      <c r="Y429" s="30" cm="1">
        <f t="array" ref="Y429">SUMPRODUCT(Y$357:Y$420,$C$357:$C$420*($D$357:$D$420=$D429))/SUMIFS($C$357:$C$420, $D$357:$D$420, $D429)</f>
        <v>1.0621968226568695E-2</v>
      </c>
      <c r="Z429" s="30" cm="1">
        <f t="array" ref="Z429">SUMPRODUCT(Z$357:Z$420,$C$357:$C$420*($D$357:$D$420=$D429))/SUMIFS($C$357:$C$420, $D$357:$D$420, $D429)</f>
        <v>6.5351546821253064E-3</v>
      </c>
      <c r="AA429" s="30" cm="1">
        <f t="array" ref="AA429">SUMPRODUCT(AA$357:AA$420,$C$357:$C$420*($D$357:$D$420=$D429))/SUMIFS($C$357:$C$420, $D$357:$D$420, $D429)</f>
        <v>7.7271131058388211E-3</v>
      </c>
      <c r="AB429" s="30" cm="1">
        <f t="array" ref="AB429">SUMPRODUCT(AB$357:AB$420,$C$357:$C$420*($D$357:$D$420=$D429))/SUMIFS($C$357:$C$420, $D$357:$D$420, $D429)</f>
        <v>5.641533428844831E-3</v>
      </c>
      <c r="AC429" s="30" cm="1">
        <f t="array" ref="AC429">SUMPRODUCT(AC$357:AC$420,$C$357:$C$420*($D$357:$D$420=$D429))/SUMIFS($C$357:$C$420, $D$357:$D$420, $D429)</f>
        <v>8.8433886144807898E-3</v>
      </c>
      <c r="AD429" s="30" cm="1">
        <f t="array" ref="AD429">SUMPRODUCT(AD$357:AD$420,$C$357:$C$420*($D$357:$D$420=$D429))/SUMIFS($C$357:$C$420, $D$357:$D$420, $D429)</f>
        <v>4.6026985679938098E-2</v>
      </c>
      <c r="AE429" s="30" cm="1">
        <f t="array" ref="AE429">SUMPRODUCT(AE$357:AE$420,$C$357:$C$420*($D$357:$D$420=$D429))/SUMIFS($C$357:$C$420, $D$357:$D$420, $D429)</f>
        <v>8.2617685577538701E-3</v>
      </c>
      <c r="AF429" s="30" cm="1">
        <f t="array" ref="AF429">SUMPRODUCT(AF$357:AF$420,$C$357:$C$420*($D$357:$D$420=$D429))/SUMIFS($C$357:$C$420, $D$357:$D$420, $D429)</f>
        <v>6.9059748810589815E-3</v>
      </c>
      <c r="AG429" s="30" cm="1">
        <f t="array" ref="AG429">SUMPRODUCT(AG$357:AG$420,$C$357:$C$420*($D$357:$D$420=$D429))/SUMIFS($C$357:$C$420, $D$357:$D$420, $D429)</f>
        <v>7.5954064328509884E-3</v>
      </c>
      <c r="AH429" s="30" cm="1">
        <f t="array" ref="AH429">SUMPRODUCT(AH$357:AH$420,$C$357:$C$420*($D$357:$D$420=$D429))/SUMIFS($C$357:$C$420, $D$357:$D$420, $D429)</f>
        <v>2.2202255852147297E-3</v>
      </c>
      <c r="AI429" s="30" cm="1">
        <f t="array" ref="AI429">SUMPRODUCT(AI$357:AI$420,$C$357:$C$420*($D$357:$D$420=$D429))/SUMIFS($C$357:$C$420, $D$357:$D$420, $D429)</f>
        <v>1.2019142572047991E-2</v>
      </c>
      <c r="AJ429" s="30" cm="1">
        <f t="array" ref="AJ429">SUMPRODUCT(AJ$357:AJ$420,$C$357:$C$420*($D$357:$D$420=$D429))/SUMIFS($C$357:$C$420, $D$357:$D$420, $D429)</f>
        <v>5.0717422758119989E-3</v>
      </c>
      <c r="AK429" s="30" cm="1">
        <f t="array" ref="AK429">SUMPRODUCT(AK$357:AK$420,$C$357:$C$420*($D$357:$D$420=$D429))/SUMIFS($C$357:$C$420, $D$357:$D$420, $D429)</f>
        <v>4.4392399907660389E-3</v>
      </c>
      <c r="AL429" s="30" cm="1">
        <f t="array" ref="AL429">SUMPRODUCT(AL$357:AL$420,$C$357:$C$420*($D$357:$D$420=$D429))/SUMIFS($C$357:$C$420, $D$357:$D$420, $D429)</f>
        <v>4.6721661631753926E-3</v>
      </c>
      <c r="AM429" s="30" cm="1">
        <f t="array" ref="AM429">SUMPRODUCT(AM$357:AM$420,$C$357:$C$420*($D$357:$D$420=$D429))/SUMIFS($C$357:$C$420, $D$357:$D$420, $D429)</f>
        <v>8.4368872832745329E-3</v>
      </c>
      <c r="AN429" s="30" cm="1">
        <f t="array" ref="AN429">SUMPRODUCT(AN$357:AN$420,$C$357:$C$420*($D$357:$D$420=$D429))/SUMIFS($C$357:$C$420, $D$357:$D$420, $D429)</f>
        <v>2.4314580833795153E-7</v>
      </c>
      <c r="AO429" s="30"/>
      <c r="AP429" s="30"/>
      <c r="AQ429" s="30"/>
      <c r="AR429" s="30"/>
      <c r="AS429" s="30"/>
      <c r="AT429" s="30"/>
    </row>
    <row r="430" spans="1:403" x14ac:dyDescent="0.35">
      <c r="D430" s="14" t="str">
        <v>ISIC 19</v>
      </c>
      <c r="E430" s="30" cm="1">
        <f t="array" ref="E430">SUMPRODUCT(E$357:E$420,$C$357:$C$420*($D$357:$D$420=$D430))/SUMIFS($C$357:$C$420, $D$357:$D$420, $D430)</f>
        <v>3.7836545003826001E-2</v>
      </c>
      <c r="F430" s="30" cm="1">
        <f t="array" ref="F430">SUMPRODUCT(F$357:F$420,$C$357:$C$420*($D$357:$D$420=$D430))/SUMIFS($C$357:$C$420, $D$357:$D$420, $D430)</f>
        <v>2.493908139487418E-2</v>
      </c>
      <c r="G430" s="30" cm="1">
        <f t="array" ref="G430">SUMPRODUCT(G$357:G$420,$C$357:$C$420*($D$357:$D$420=$D430))/SUMIFS($C$357:$C$420, $D$357:$D$420, $D430)</f>
        <v>2.2346199216956405E-2</v>
      </c>
      <c r="H430" s="30" cm="1">
        <f t="array" ref="H430">SUMPRODUCT(H$357:H$420,$C$357:$C$420*($D$357:$D$420=$D430))/SUMIFS($C$357:$C$420, $D$357:$D$420, $D430)</f>
        <v>1.5321780791352744E-2</v>
      </c>
      <c r="I430" s="30" cm="1">
        <f t="array" ref="I430">SUMPRODUCT(I$357:I$420,$C$357:$C$420*($D$357:$D$420=$D430))/SUMIFS($C$357:$C$420, $D$357:$D$420, $D430)</f>
        <v>2.0879499324561148E-2</v>
      </c>
      <c r="J430" s="30" cm="1">
        <f t="array" ref="J430">SUMPRODUCT(J$357:J$420,$C$357:$C$420*($D$357:$D$420=$D430))/SUMIFS($C$357:$C$420, $D$357:$D$420, $D430)</f>
        <v>1.9743400409659478E-2</v>
      </c>
      <c r="K430" s="30" cm="1">
        <f t="array" ref="K430">SUMPRODUCT(K$357:K$420,$C$357:$C$420*($D$357:$D$420=$D430))/SUMIFS($C$357:$C$420, $D$357:$D$420, $D430)</f>
        <v>1.1648656372220736</v>
      </c>
      <c r="L430" s="30" cm="1">
        <f t="array" ref="L430">SUMPRODUCT(L$357:L$420,$C$357:$C$420*($D$357:$D$420=$D430))/SUMIFS($C$357:$C$420, $D$357:$D$420, $D430)</f>
        <v>7.6708286458547353E-2</v>
      </c>
      <c r="M430" s="30" cm="1">
        <f t="array" ref="M430">SUMPRODUCT(M$357:M$420,$C$357:$C$420*($D$357:$D$420=$D430))/SUMIFS($C$357:$C$420, $D$357:$D$420, $D430)</f>
        <v>1.2965613606576828E-2</v>
      </c>
      <c r="N430" s="30" cm="1">
        <f t="array" ref="N430">SUMPRODUCT(N$357:N$420,$C$357:$C$420*($D$357:$D$420=$D430))/SUMIFS($C$357:$C$420, $D$357:$D$420, $D430)</f>
        <v>2.7912543280257832E-2</v>
      </c>
      <c r="O430" s="30" cm="1">
        <f t="array" ref="O430">SUMPRODUCT(O$357:O$420,$C$357:$C$420*($D$357:$D$420=$D430))/SUMIFS($C$357:$C$420, $D$357:$D$420, $D430)</f>
        <v>3.213678364192419E-2</v>
      </c>
      <c r="P430" s="30" cm="1">
        <f t="array" ref="P430">SUMPRODUCT(P$357:P$420,$C$357:$C$420*($D$357:$D$420=$D430))/SUMIFS($C$357:$C$420, $D$357:$D$420, $D430)</f>
        <v>3.7802973102014907E-2</v>
      </c>
      <c r="Q430" s="30" cm="1">
        <f t="array" ref="Q430">SUMPRODUCT(Q$357:Q$420,$C$357:$C$420*($D$357:$D$420=$D430))/SUMIFS($C$357:$C$420, $D$357:$D$420, $D430)</f>
        <v>1.5836651265043408E-2</v>
      </c>
      <c r="R430" s="30" cm="1">
        <f t="array" ref="R430">SUMPRODUCT(R$357:R$420,$C$357:$C$420*($D$357:$D$420=$D430))/SUMIFS($C$357:$C$420, $D$357:$D$420, $D430)</f>
        <v>9.0519537539157056E-3</v>
      </c>
      <c r="S430" s="30" cm="1">
        <f t="array" ref="S430">SUMPRODUCT(S$357:S$420,$C$357:$C$420*($D$357:$D$420=$D430))/SUMIFS($C$357:$C$420, $D$357:$D$420, $D430)</f>
        <v>1.5147456996126539E-2</v>
      </c>
      <c r="T430" s="30" cm="1">
        <f t="array" ref="T430">SUMPRODUCT(T$357:T$420,$C$357:$C$420*($D$357:$D$420=$D430))/SUMIFS($C$357:$C$420, $D$357:$D$420, $D430)</f>
        <v>1.3228147161772992E-2</v>
      </c>
      <c r="U430" s="30" cm="1">
        <f t="array" ref="U430">SUMPRODUCT(U$357:U$420,$C$357:$C$420*($D$357:$D$420=$D430))/SUMIFS($C$357:$C$420, $D$357:$D$420, $D430)</f>
        <v>1.4181118656101327E-2</v>
      </c>
      <c r="V430" s="30" cm="1">
        <f t="array" ref="V430">SUMPRODUCT(V$357:V$420,$C$357:$C$420*($D$357:$D$420=$D430))/SUMIFS($C$357:$C$420, $D$357:$D$420, $D430)</f>
        <v>1.2115286461967642E-2</v>
      </c>
      <c r="W430" s="30" cm="1">
        <f t="array" ref="W430">SUMPRODUCT(W$357:W$420,$C$357:$C$420*($D$357:$D$420=$D430))/SUMIFS($C$357:$C$420, $D$357:$D$420, $D430)</f>
        <v>1.4083919972468622E-2</v>
      </c>
      <c r="X430" s="30" cm="1">
        <f t="array" ref="X430">SUMPRODUCT(X$357:X$420,$C$357:$C$420*($D$357:$D$420=$D430))/SUMIFS($C$357:$C$420, $D$357:$D$420, $D430)</f>
        <v>3.5971370872280264E-2</v>
      </c>
      <c r="Y430" s="30" cm="1">
        <f t="array" ref="Y430">SUMPRODUCT(Y$357:Y$420,$C$357:$C$420*($D$357:$D$420=$D430))/SUMIFS($C$357:$C$420, $D$357:$D$420, $D430)</f>
        <v>1.6879972498815121E-2</v>
      </c>
      <c r="Z430" s="30" cm="1">
        <f t="array" ref="Z430">SUMPRODUCT(Z$357:Z$420,$C$357:$C$420*($D$357:$D$420=$D430))/SUMIFS($C$357:$C$420, $D$357:$D$420, $D430)</f>
        <v>1.863650901934321E-2</v>
      </c>
      <c r="AA430" s="30" cm="1">
        <f t="array" ref="AA430">SUMPRODUCT(AA$357:AA$420,$C$357:$C$420*($D$357:$D$420=$D430))/SUMIFS($C$357:$C$420, $D$357:$D$420, $D430)</f>
        <v>1.346780323271334E-2</v>
      </c>
      <c r="AB430" s="30" cm="1">
        <f t="array" ref="AB430">SUMPRODUCT(AB$357:AB$420,$C$357:$C$420*($D$357:$D$420=$D430))/SUMIFS($C$357:$C$420, $D$357:$D$420, $D430)</f>
        <v>6.1926969783092568E-2</v>
      </c>
      <c r="AC430" s="30" cm="1">
        <f t="array" ref="AC430">SUMPRODUCT(AC$357:AC$420,$C$357:$C$420*($D$357:$D$420=$D430))/SUMIFS($C$357:$C$420, $D$357:$D$420, $D430)</f>
        <v>1.055999183806158E-2</v>
      </c>
      <c r="AD430" s="30" cm="1">
        <f t="array" ref="AD430">SUMPRODUCT(AD$357:AD$420,$C$357:$C$420*($D$357:$D$420=$D430))/SUMIFS($C$357:$C$420, $D$357:$D$420, $D430)</f>
        <v>8.9647953588165349E-3</v>
      </c>
      <c r="AE430" s="30" cm="1">
        <f t="array" ref="AE430">SUMPRODUCT(AE$357:AE$420,$C$357:$C$420*($D$357:$D$420=$D430))/SUMIFS($C$357:$C$420, $D$357:$D$420, $D430)</f>
        <v>6.8480721735447829E-3</v>
      </c>
      <c r="AF430" s="30" cm="1">
        <f t="array" ref="AF430">SUMPRODUCT(AF$357:AF$420,$C$357:$C$420*($D$357:$D$420=$D430))/SUMIFS($C$357:$C$420, $D$357:$D$420, $D430)</f>
        <v>5.5153432225053091E-3</v>
      </c>
      <c r="AG430" s="30" cm="1">
        <f t="array" ref="AG430">SUMPRODUCT(AG$357:AG$420,$C$357:$C$420*($D$357:$D$420=$D430))/SUMIFS($C$357:$C$420, $D$357:$D$420, $D430)</f>
        <v>5.0325125649168133E-3</v>
      </c>
      <c r="AH430" s="30" cm="1">
        <f t="array" ref="AH430">SUMPRODUCT(AH$357:AH$420,$C$357:$C$420*($D$357:$D$420=$D430))/SUMIFS($C$357:$C$420, $D$357:$D$420, $D430)</f>
        <v>2.9348975516076447E-3</v>
      </c>
      <c r="AI430" s="30" cm="1">
        <f t="array" ref="AI430">SUMPRODUCT(AI$357:AI$420,$C$357:$C$420*($D$357:$D$420=$D430))/SUMIFS($C$357:$C$420, $D$357:$D$420, $D430)</f>
        <v>8.3848891434239771E-3</v>
      </c>
      <c r="AJ430" s="30" cm="1">
        <f t="array" ref="AJ430">SUMPRODUCT(AJ$357:AJ$420,$C$357:$C$420*($D$357:$D$420=$D430))/SUMIFS($C$357:$C$420, $D$357:$D$420, $D430)</f>
        <v>7.6264367329791066E-3</v>
      </c>
      <c r="AK430" s="30" cm="1">
        <f t="array" ref="AK430">SUMPRODUCT(AK$357:AK$420,$C$357:$C$420*($D$357:$D$420=$D430))/SUMIFS($C$357:$C$420, $D$357:$D$420, $D430)</f>
        <v>4.5920538603369219E-3</v>
      </c>
      <c r="AL430" s="30" cm="1">
        <f t="array" ref="AL430">SUMPRODUCT(AL$357:AL$420,$C$357:$C$420*($D$357:$D$420=$D430))/SUMIFS($C$357:$C$420, $D$357:$D$420, $D430)</f>
        <v>5.4919694696068883E-3</v>
      </c>
      <c r="AM430" s="30" cm="1">
        <f t="array" ref="AM430">SUMPRODUCT(AM$357:AM$420,$C$357:$C$420*($D$357:$D$420=$D430))/SUMIFS($C$357:$C$420, $D$357:$D$420, $D430)</f>
        <v>8.6465416816332071E-3</v>
      </c>
      <c r="AN430" s="30" cm="1">
        <f t="array" ref="AN430">SUMPRODUCT(AN$357:AN$420,$C$357:$C$420*($D$357:$D$420=$D430))/SUMIFS($C$357:$C$420, $D$357:$D$420, $D430)</f>
        <v>4.0215384889707811E-7</v>
      </c>
      <c r="AO430" s="30"/>
      <c r="AP430" s="30"/>
      <c r="AQ430" s="30"/>
      <c r="AR430" s="30"/>
      <c r="AS430" s="30"/>
      <c r="AT430" s="30"/>
    </row>
    <row r="431" spans="1:403" x14ac:dyDescent="0.35">
      <c r="D431" s="14" t="str">
        <v>ISIC 20</v>
      </c>
      <c r="E431" s="30" cm="1">
        <f t="array" ref="E431">SUMPRODUCT(E$357:E$420,$C$357:$C$420*($D$357:$D$420=$D431))/SUMIFS($C$357:$C$420, $D$357:$D$420, $D431)</f>
        <v>8.7074704717446078E-2</v>
      </c>
      <c r="F431" s="30" cm="1">
        <f t="array" ref="F431">SUMPRODUCT(F$357:F$420,$C$357:$C$420*($D$357:$D$420=$D431))/SUMIFS($C$357:$C$420, $D$357:$D$420, $D431)</f>
        <v>3.6020912393495634E-2</v>
      </c>
      <c r="G431" s="30" cm="1">
        <f t="array" ref="G431">SUMPRODUCT(G$357:G$420,$C$357:$C$420*($D$357:$D$420=$D431))/SUMIFS($C$357:$C$420, $D$357:$D$420, $D431)</f>
        <v>5.8010081953618828E-2</v>
      </c>
      <c r="H431" s="30" cm="1">
        <f t="array" ref="H431">SUMPRODUCT(H$357:H$420,$C$357:$C$420*($D$357:$D$420=$D431))/SUMIFS($C$357:$C$420, $D$357:$D$420, $D431)</f>
        <v>0.1074509539585765</v>
      </c>
      <c r="I431" s="30" cm="1">
        <f t="array" ref="I431">SUMPRODUCT(I$357:I$420,$C$357:$C$420*($D$357:$D$420=$D431))/SUMIFS($C$357:$C$420, $D$357:$D$420, $D431)</f>
        <v>7.2041148348193584E-2</v>
      </c>
      <c r="J431" s="30" cm="1">
        <f t="array" ref="J431">SUMPRODUCT(J$357:J$420,$C$357:$C$420*($D$357:$D$420=$D431))/SUMIFS($C$357:$C$420, $D$357:$D$420, $D431)</f>
        <v>0.10871747472410351</v>
      </c>
      <c r="K431" s="30" cm="1">
        <f t="array" ref="K431">SUMPRODUCT(K$357:K$420,$C$357:$C$420*($D$357:$D$420=$D431))/SUMIFS($C$357:$C$420, $D$357:$D$420, $D431)</f>
        <v>0.11696343902679723</v>
      </c>
      <c r="L431" s="30" cm="1">
        <f t="array" ref="L431">SUMPRODUCT(L$357:L$420,$C$357:$C$420*($D$357:$D$420=$D431))/SUMIFS($C$357:$C$420, $D$357:$D$420, $D431)</f>
        <v>1.4303849262252817</v>
      </c>
      <c r="M431" s="30" cm="1">
        <f t="array" ref="M431">SUMPRODUCT(M$357:M$420,$C$357:$C$420*($D$357:$D$420=$D431))/SUMIFS($C$357:$C$420, $D$357:$D$420, $D431)</f>
        <v>0.10183800410277953</v>
      </c>
      <c r="N431" s="30" cm="1">
        <f t="array" ref="N431">SUMPRODUCT(N$357:N$420,$C$357:$C$420*($D$357:$D$420=$D431))/SUMIFS($C$357:$C$420, $D$357:$D$420, $D431)</f>
        <v>0.35244407835385988</v>
      </c>
      <c r="O431" s="30" cm="1">
        <f t="array" ref="O431">SUMPRODUCT(O$357:O$420,$C$357:$C$420*($D$357:$D$420=$D431))/SUMIFS($C$357:$C$420, $D$357:$D$420, $D431)</f>
        <v>6.4563450321710458E-2</v>
      </c>
      <c r="P431" s="30" cm="1">
        <f t="array" ref="P431">SUMPRODUCT(P$357:P$420,$C$357:$C$420*($D$357:$D$420=$D431))/SUMIFS($C$357:$C$420, $D$357:$D$420, $D431)</f>
        <v>6.7837839473523523E-2</v>
      </c>
      <c r="Q431" s="30" cm="1">
        <f t="array" ref="Q431">SUMPRODUCT(Q$357:Q$420,$C$357:$C$420*($D$357:$D$420=$D431))/SUMIFS($C$357:$C$420, $D$357:$D$420, $D431)</f>
        <v>4.9217444382904138E-2</v>
      </c>
      <c r="R431" s="30" cm="1">
        <f t="array" ref="R431">SUMPRODUCT(R$357:R$420,$C$357:$C$420*($D$357:$D$420=$D431))/SUMIFS($C$357:$C$420, $D$357:$D$420, $D431)</f>
        <v>3.1942338852577121E-2</v>
      </c>
      <c r="S431" s="30" cm="1">
        <f t="array" ref="S431">SUMPRODUCT(S$357:S$420,$C$357:$C$420*($D$357:$D$420=$D431))/SUMIFS($C$357:$C$420, $D$357:$D$420, $D431)</f>
        <v>5.8128969590300623E-2</v>
      </c>
      <c r="T431" s="30" cm="1">
        <f t="array" ref="T431">SUMPRODUCT(T$357:T$420,$C$357:$C$420*($D$357:$D$420=$D431))/SUMIFS($C$357:$C$420, $D$357:$D$420, $D431)</f>
        <v>4.0319819971509997E-2</v>
      </c>
      <c r="U431" s="30" cm="1">
        <f t="array" ref="U431">SUMPRODUCT(U$357:U$420,$C$357:$C$420*($D$357:$D$420=$D431))/SUMIFS($C$357:$C$420, $D$357:$D$420, $D431)</f>
        <v>6.1823190657944435E-2</v>
      </c>
      <c r="V431" s="30" cm="1">
        <f t="array" ref="V431">SUMPRODUCT(V$357:V$420,$C$357:$C$420*($D$357:$D$420=$D431))/SUMIFS($C$357:$C$420, $D$357:$D$420, $D431)</f>
        <v>4.6873928916423321E-2</v>
      </c>
      <c r="W431" s="30" cm="1">
        <f t="array" ref="W431">SUMPRODUCT(W$357:W$420,$C$357:$C$420*($D$357:$D$420=$D431))/SUMIFS($C$357:$C$420, $D$357:$D$420, $D431)</f>
        <v>5.3421148180262175E-2</v>
      </c>
      <c r="X431" s="30" cm="1">
        <f t="array" ref="X431">SUMPRODUCT(X$357:X$420,$C$357:$C$420*($D$357:$D$420=$D431))/SUMIFS($C$357:$C$420, $D$357:$D$420, $D431)</f>
        <v>3.790487757083838E-2</v>
      </c>
      <c r="Y431" s="30" cm="1">
        <f t="array" ref="Y431">SUMPRODUCT(Y$357:Y$420,$C$357:$C$420*($D$357:$D$420=$D431))/SUMIFS($C$357:$C$420, $D$357:$D$420, $D431)</f>
        <v>3.0272687845997816E-2</v>
      </c>
      <c r="Z431" s="30" cm="1">
        <f t="array" ref="Z431">SUMPRODUCT(Z$357:Z$420,$C$357:$C$420*($D$357:$D$420=$D431))/SUMIFS($C$357:$C$420, $D$357:$D$420, $D431)</f>
        <v>4.1817854780052614E-2</v>
      </c>
      <c r="AA431" s="30" cm="1">
        <f t="array" ref="AA431">SUMPRODUCT(AA$357:AA$420,$C$357:$C$420*($D$357:$D$420=$D431))/SUMIFS($C$357:$C$420, $D$357:$D$420, $D431)</f>
        <v>1.4030746595697372E-2</v>
      </c>
      <c r="AB431" s="30" cm="1">
        <f t="array" ref="AB431">SUMPRODUCT(AB$357:AB$420,$C$357:$C$420*($D$357:$D$420=$D431))/SUMIFS($C$357:$C$420, $D$357:$D$420, $D431)</f>
        <v>1.7221089411424459E-2</v>
      </c>
      <c r="AC431" s="30" cm="1">
        <f t="array" ref="AC431">SUMPRODUCT(AC$357:AC$420,$C$357:$C$420*($D$357:$D$420=$D431))/SUMIFS($C$357:$C$420, $D$357:$D$420, $D431)</f>
        <v>2.272941041554935E-2</v>
      </c>
      <c r="AD431" s="30" cm="1">
        <f t="array" ref="AD431">SUMPRODUCT(AD$357:AD$420,$C$357:$C$420*($D$357:$D$420=$D431))/SUMIFS($C$357:$C$420, $D$357:$D$420, $D431)</f>
        <v>2.0644166948799874E-2</v>
      </c>
      <c r="AE431" s="30" cm="1">
        <f t="array" ref="AE431">SUMPRODUCT(AE$357:AE$420,$C$357:$C$420*($D$357:$D$420=$D431))/SUMIFS($C$357:$C$420, $D$357:$D$420, $D431)</f>
        <v>1.1015551011909512E-2</v>
      </c>
      <c r="AF431" s="30" cm="1">
        <f t="array" ref="AF431">SUMPRODUCT(AF$357:AF$420,$C$357:$C$420*($D$357:$D$420=$D431))/SUMIFS($C$357:$C$420, $D$357:$D$420, $D431)</f>
        <v>7.6659523306799905E-3</v>
      </c>
      <c r="AG431" s="30" cm="1">
        <f t="array" ref="AG431">SUMPRODUCT(AG$357:AG$420,$C$357:$C$420*($D$357:$D$420=$D431))/SUMIFS($C$357:$C$420, $D$357:$D$420, $D431)</f>
        <v>5.5034870569175935E-3</v>
      </c>
      <c r="AH431" s="30" cm="1">
        <f t="array" ref="AH431">SUMPRODUCT(AH$357:AH$420,$C$357:$C$420*($D$357:$D$420=$D431))/SUMIFS($C$357:$C$420, $D$357:$D$420, $D431)</f>
        <v>6.3734223943124413E-3</v>
      </c>
      <c r="AI431" s="30" cm="1">
        <f t="array" ref="AI431">SUMPRODUCT(AI$357:AI$420,$C$357:$C$420*($D$357:$D$420=$D431))/SUMIFS($C$357:$C$420, $D$357:$D$420, $D431)</f>
        <v>1.3443163760117499E-2</v>
      </c>
      <c r="AJ431" s="30" cm="1">
        <f t="array" ref="AJ431">SUMPRODUCT(AJ$357:AJ$420,$C$357:$C$420*($D$357:$D$420=$D431))/SUMIFS($C$357:$C$420, $D$357:$D$420, $D431)</f>
        <v>8.3389142798123012E-3</v>
      </c>
      <c r="AK431" s="30" cm="1">
        <f t="array" ref="AK431">SUMPRODUCT(AK$357:AK$420,$C$357:$C$420*($D$357:$D$420=$D431))/SUMIFS($C$357:$C$420, $D$357:$D$420, $D431)</f>
        <v>5.5376647668745728E-3</v>
      </c>
      <c r="AL431" s="30" cm="1">
        <f t="array" ref="AL431">SUMPRODUCT(AL$357:AL$420,$C$357:$C$420*($D$357:$D$420=$D431))/SUMIFS($C$357:$C$420, $D$357:$D$420, $D431)</f>
        <v>1.9484070772009688E-2</v>
      </c>
      <c r="AM431" s="30" cm="1">
        <f t="array" ref="AM431">SUMPRODUCT(AM$357:AM$420,$C$357:$C$420*($D$357:$D$420=$D431))/SUMIFS($C$357:$C$420, $D$357:$D$420, $D431)</f>
        <v>1.730051261979312E-2</v>
      </c>
      <c r="AN431" s="30" cm="1">
        <f t="array" ref="AN431">SUMPRODUCT(AN$357:AN$420,$C$357:$C$420*($D$357:$D$420=$D431))/SUMIFS($C$357:$C$420, $D$357:$D$420, $D431)</f>
        <v>2.7630831417333522E-6</v>
      </c>
      <c r="AO431" s="30"/>
      <c r="AP431" s="30"/>
      <c r="AQ431" s="30"/>
      <c r="AR431" s="30"/>
      <c r="AS431" s="30"/>
      <c r="AT431" s="30"/>
    </row>
    <row r="432" spans="1:403" x14ac:dyDescent="0.35">
      <c r="D432" s="14" t="str">
        <v>ISIC 21</v>
      </c>
      <c r="E432" s="30" cm="1">
        <f t="array" ref="E432">SUMPRODUCT(E$357:E$420,$C$357:$C$420*($D$357:$D$420=$D432))/SUMIFS($C$357:$C$420, $D$357:$D$420, $D432)</f>
        <v>4.9637418409323245E-3</v>
      </c>
      <c r="F432" s="30" cm="1">
        <f t="array" ref="F432">SUMPRODUCT(F$357:F$420,$C$357:$C$420*($D$357:$D$420=$D432))/SUMIFS($C$357:$C$420, $D$357:$D$420, $D432)</f>
        <v>3.475810173906271E-4</v>
      </c>
      <c r="G432" s="30" cm="1">
        <f t="array" ref="G432">SUMPRODUCT(G$357:G$420,$C$357:$C$420*($D$357:$D$420=$D432))/SUMIFS($C$357:$C$420, $D$357:$D$420, $D432)</f>
        <v>3.7603637849384086E-3</v>
      </c>
      <c r="H432" s="30" cm="1">
        <f t="array" ref="H432">SUMPRODUCT(H$357:H$420,$C$357:$C$420*($D$357:$D$420=$D432))/SUMIFS($C$357:$C$420, $D$357:$D$420, $D432)</f>
        <v>9.072229528580074E-4</v>
      </c>
      <c r="I432" s="30" cm="1">
        <f t="array" ref="I432">SUMPRODUCT(I$357:I$420,$C$357:$C$420*($D$357:$D$420=$D432))/SUMIFS($C$357:$C$420, $D$357:$D$420, $D432)</f>
        <v>5.066965694681887E-4</v>
      </c>
      <c r="J432" s="30" cm="1">
        <f t="array" ref="J432">SUMPRODUCT(J$357:J$420,$C$357:$C$420*($D$357:$D$420=$D432))/SUMIFS($C$357:$C$420, $D$357:$D$420, $D432)</f>
        <v>6.8363151347643463E-4</v>
      </c>
      <c r="K432" s="30" cm="1">
        <f t="array" ref="K432">SUMPRODUCT(K$357:K$420,$C$357:$C$420*($D$357:$D$420=$D432))/SUMIFS($C$357:$C$420, $D$357:$D$420, $D432)</f>
        <v>6.8685836794158761E-4</v>
      </c>
      <c r="L432" s="30" cm="1">
        <f t="array" ref="L432">SUMPRODUCT(L$357:L$420,$C$357:$C$420*($D$357:$D$420=$D432))/SUMIFS($C$357:$C$420, $D$357:$D$420, $D432)</f>
        <v>4.6635937104697973E-3</v>
      </c>
      <c r="M432" s="30" cm="1">
        <f t="array" ref="M432">SUMPRODUCT(M$357:M$420,$C$357:$C$420*($D$357:$D$420=$D432))/SUMIFS($C$357:$C$420, $D$357:$D$420, $D432)</f>
        <v>1.1073512688765257</v>
      </c>
      <c r="N432" s="30" cm="1">
        <f t="array" ref="N432">SUMPRODUCT(N$357:N$420,$C$357:$C$420*($D$357:$D$420=$D432))/SUMIFS($C$357:$C$420, $D$357:$D$420, $D432)</f>
        <v>2.4315099746626506E-3</v>
      </c>
      <c r="O432" s="30" cm="1">
        <f t="array" ref="O432">SUMPRODUCT(O$357:O$420,$C$357:$C$420*($D$357:$D$420=$D432))/SUMIFS($C$357:$C$420, $D$357:$D$420, $D432)</f>
        <v>8.6081214279273475E-4</v>
      </c>
      <c r="P432" s="30" cm="1">
        <f t="array" ref="P432">SUMPRODUCT(P$357:P$420,$C$357:$C$420*($D$357:$D$420=$D432))/SUMIFS($C$357:$C$420, $D$357:$D$420, $D432)</f>
        <v>5.3641230027197731E-4</v>
      </c>
      <c r="Q432" s="30" cm="1">
        <f t="array" ref="Q432">SUMPRODUCT(Q$357:Q$420,$C$357:$C$420*($D$357:$D$420=$D432))/SUMIFS($C$357:$C$420, $D$357:$D$420, $D432)</f>
        <v>4.1164384096267531E-4</v>
      </c>
      <c r="R432" s="30" cm="1">
        <f t="array" ref="R432">SUMPRODUCT(R$357:R$420,$C$357:$C$420*($D$357:$D$420=$D432))/SUMIFS($C$357:$C$420, $D$357:$D$420, $D432)</f>
        <v>4.2727174046079658E-4</v>
      </c>
      <c r="S432" s="30" cm="1">
        <f t="array" ref="S432">SUMPRODUCT(S$357:S$420,$C$357:$C$420*($D$357:$D$420=$D432))/SUMIFS($C$357:$C$420, $D$357:$D$420, $D432)</f>
        <v>5.1272959087831748E-4</v>
      </c>
      <c r="T432" s="30" cm="1">
        <f t="array" ref="T432">SUMPRODUCT(T$357:T$420,$C$357:$C$420*($D$357:$D$420=$D432))/SUMIFS($C$357:$C$420, $D$357:$D$420, $D432)</f>
        <v>4.2174251689401415E-4</v>
      </c>
      <c r="U432" s="30" cm="1">
        <f t="array" ref="U432">SUMPRODUCT(U$357:U$420,$C$357:$C$420*($D$357:$D$420=$D432))/SUMIFS($C$357:$C$420, $D$357:$D$420, $D432)</f>
        <v>6.1029711097200566E-4</v>
      </c>
      <c r="V432" s="30" cm="1">
        <f t="array" ref="V432">SUMPRODUCT(V$357:V$420,$C$357:$C$420*($D$357:$D$420=$D432))/SUMIFS($C$357:$C$420, $D$357:$D$420, $D432)</f>
        <v>4.6722522618591601E-4</v>
      </c>
      <c r="W432" s="30" cm="1">
        <f t="array" ref="W432">SUMPRODUCT(W$357:W$420,$C$357:$C$420*($D$357:$D$420=$D432))/SUMIFS($C$357:$C$420, $D$357:$D$420, $D432)</f>
        <v>6.8615095754065132E-4</v>
      </c>
      <c r="X432" s="30" cm="1">
        <f t="array" ref="X432">SUMPRODUCT(X$357:X$420,$C$357:$C$420*($D$357:$D$420=$D432))/SUMIFS($C$357:$C$420, $D$357:$D$420, $D432)</f>
        <v>3.7947078372346798E-4</v>
      </c>
      <c r="Y432" s="30" cm="1">
        <f t="array" ref="Y432">SUMPRODUCT(Y$357:Y$420,$C$357:$C$420*($D$357:$D$420=$D432))/SUMIFS($C$357:$C$420, $D$357:$D$420, $D432)</f>
        <v>5.2623766416100466E-4</v>
      </c>
      <c r="Z432" s="30" cm="1">
        <f t="array" ref="Z432">SUMPRODUCT(Z$357:Z$420,$C$357:$C$420*($D$357:$D$420=$D432))/SUMIFS($C$357:$C$420, $D$357:$D$420, $D432)</f>
        <v>4.2471691888530449E-4</v>
      </c>
      <c r="AA432" s="30" cm="1">
        <f t="array" ref="AA432">SUMPRODUCT(AA$357:AA$420,$C$357:$C$420*($D$357:$D$420=$D432))/SUMIFS($C$357:$C$420, $D$357:$D$420, $D432)</f>
        <v>5.2086762035701191E-4</v>
      </c>
      <c r="AB432" s="30" cm="1">
        <f t="array" ref="AB432">SUMPRODUCT(AB$357:AB$420,$C$357:$C$420*($D$357:$D$420=$D432))/SUMIFS($C$357:$C$420, $D$357:$D$420, $D432)</f>
        <v>2.9277256536979618E-4</v>
      </c>
      <c r="AC432" s="30" cm="1">
        <f t="array" ref="AC432">SUMPRODUCT(AC$357:AC$420,$C$357:$C$420*($D$357:$D$420=$D432))/SUMIFS($C$357:$C$420, $D$357:$D$420, $D432)</f>
        <v>9.6339168172824457E-4</v>
      </c>
      <c r="AD432" s="30" cm="1">
        <f t="array" ref="AD432">SUMPRODUCT(AD$357:AD$420,$C$357:$C$420*($D$357:$D$420=$D432))/SUMIFS($C$357:$C$420, $D$357:$D$420, $D432)</f>
        <v>5.0260782378552739E-4</v>
      </c>
      <c r="AE432" s="30" cm="1">
        <f t="array" ref="AE432">SUMPRODUCT(AE$357:AE$420,$C$357:$C$420*($D$357:$D$420=$D432))/SUMIFS($C$357:$C$420, $D$357:$D$420, $D432)</f>
        <v>3.2603597648782513E-4</v>
      </c>
      <c r="AF432" s="30" cm="1">
        <f t="array" ref="AF432">SUMPRODUCT(AF$357:AF$420,$C$357:$C$420*($D$357:$D$420=$D432))/SUMIFS($C$357:$C$420, $D$357:$D$420, $D432)</f>
        <v>3.7742884542757709E-4</v>
      </c>
      <c r="AG432" s="30" cm="1">
        <f t="array" ref="AG432">SUMPRODUCT(AG$357:AG$420,$C$357:$C$420*($D$357:$D$420=$D432))/SUMIFS($C$357:$C$420, $D$357:$D$420, $D432)</f>
        <v>2.8838094903041439E-4</v>
      </c>
      <c r="AH432" s="30" cm="1">
        <f t="array" ref="AH432">SUMPRODUCT(AH$357:AH$420,$C$357:$C$420*($D$357:$D$420=$D432))/SUMIFS($C$357:$C$420, $D$357:$D$420, $D432)</f>
        <v>1.0395230942982564E-4</v>
      </c>
      <c r="AI432" s="30" cm="1">
        <f t="array" ref="AI432">SUMPRODUCT(AI$357:AI$420,$C$357:$C$420*($D$357:$D$420=$D432))/SUMIFS($C$357:$C$420, $D$357:$D$420, $D432)</f>
        <v>1.1081930940689683E-3</v>
      </c>
      <c r="AJ432" s="30" cm="1">
        <f t="array" ref="AJ432">SUMPRODUCT(AJ$357:AJ$420,$C$357:$C$420*($D$357:$D$420=$D432))/SUMIFS($C$357:$C$420, $D$357:$D$420, $D432)</f>
        <v>8.3898518829470014E-4</v>
      </c>
      <c r="AK432" s="30" cm="1">
        <f t="array" ref="AK432">SUMPRODUCT(AK$357:AK$420,$C$357:$C$420*($D$357:$D$420=$D432))/SUMIFS($C$357:$C$420, $D$357:$D$420, $D432)</f>
        <v>6.896270046050357E-4</v>
      </c>
      <c r="AL432" s="30" cm="1">
        <f t="array" ref="AL432">SUMPRODUCT(AL$357:AL$420,$C$357:$C$420*($D$357:$D$420=$D432))/SUMIFS($C$357:$C$420, $D$357:$D$420, $D432)</f>
        <v>3.5338417530418491E-2</v>
      </c>
      <c r="AM432" s="30" cm="1">
        <f t="array" ref="AM432">SUMPRODUCT(AM$357:AM$420,$C$357:$C$420*($D$357:$D$420=$D432))/SUMIFS($C$357:$C$420, $D$357:$D$420, $D432)</f>
        <v>4.7114987157554754E-4</v>
      </c>
      <c r="AN432" s="30" cm="1">
        <f t="array" ref="AN432">SUMPRODUCT(AN$357:AN$420,$C$357:$C$420*($D$357:$D$420=$D432))/SUMIFS($C$357:$C$420, $D$357:$D$420, $D432)</f>
        <v>1.962892978561444E-8</v>
      </c>
      <c r="AO432" s="30"/>
      <c r="AP432" s="30"/>
      <c r="AQ432" s="30"/>
      <c r="AR432" s="30"/>
      <c r="AS432" s="30"/>
      <c r="AT432" s="30"/>
    </row>
    <row r="433" spans="4:46" x14ac:dyDescent="0.35">
      <c r="D433" s="14" t="str">
        <v>ISIC 22</v>
      </c>
      <c r="E433" s="30" cm="1">
        <f t="array" ref="E433">SUMPRODUCT(E$357:E$420,$C$357:$C$420*($D$357:$D$420=$D433))/SUMIFS($C$357:$C$420, $D$357:$D$420, $D433)</f>
        <v>1.5264737203635107E-2</v>
      </c>
      <c r="F433" s="30" cm="1">
        <f t="array" ref="F433">SUMPRODUCT(F$357:F$420,$C$357:$C$420*($D$357:$D$420=$D433))/SUMIFS($C$357:$C$420, $D$357:$D$420, $D433)</f>
        <v>1.3638428231200737E-2</v>
      </c>
      <c r="G433" s="30" cm="1">
        <f t="array" ref="G433">SUMPRODUCT(G$357:G$420,$C$357:$C$420*($D$357:$D$420=$D433))/SUMIFS($C$357:$C$420, $D$357:$D$420, $D433)</f>
        <v>3.017959100237123E-2</v>
      </c>
      <c r="H433" s="30" cm="1">
        <f t="array" ref="H433">SUMPRODUCT(H$357:H$420,$C$357:$C$420*($D$357:$D$420=$D433))/SUMIFS($C$357:$C$420, $D$357:$D$420, $D433)</f>
        <v>3.0157287334106282E-2</v>
      </c>
      <c r="I433" s="30" cm="1">
        <f t="array" ref="I433">SUMPRODUCT(I$357:I$420,$C$357:$C$420*($D$357:$D$420=$D433))/SUMIFS($C$357:$C$420, $D$357:$D$420, $D433)</f>
        <v>2.2559346044941638E-2</v>
      </c>
      <c r="J433" s="30" cm="1">
        <f t="array" ref="J433">SUMPRODUCT(J$357:J$420,$C$357:$C$420*($D$357:$D$420=$D433))/SUMIFS($C$357:$C$420, $D$357:$D$420, $D433)</f>
        <v>3.2989503164006069E-2</v>
      </c>
      <c r="K433" s="30" cm="1">
        <f t="array" ref="K433">SUMPRODUCT(K$357:K$420,$C$357:$C$420*($D$357:$D$420=$D433))/SUMIFS($C$357:$C$420, $D$357:$D$420, $D433)</f>
        <v>2.0783189168130333E-2</v>
      </c>
      <c r="L433" s="30" cm="1">
        <f t="array" ref="L433">SUMPRODUCT(L$357:L$420,$C$357:$C$420*($D$357:$D$420=$D433))/SUMIFS($C$357:$C$420, $D$357:$D$420, $D433)</f>
        <v>3.3470249059656489E-2</v>
      </c>
      <c r="M433" s="30" cm="1">
        <f t="array" ref="M433">SUMPRODUCT(M$357:M$420,$C$357:$C$420*($D$357:$D$420=$D433))/SUMIFS($C$357:$C$420, $D$357:$D$420, $D433)</f>
        <v>2.2619619449130587E-2</v>
      </c>
      <c r="N433" s="30" cm="1">
        <f t="array" ref="N433">SUMPRODUCT(N$357:N$420,$C$357:$C$420*($D$357:$D$420=$D433))/SUMIFS($C$357:$C$420, $D$357:$D$420, $D433)</f>
        <v>1.1724119424362378</v>
      </c>
      <c r="O433" s="30" cm="1">
        <f t="array" ref="O433">SUMPRODUCT(O$357:O$420,$C$357:$C$420*($D$357:$D$420=$D433))/SUMIFS($C$357:$C$420, $D$357:$D$420, $D433)</f>
        <v>2.6785921889682714E-2</v>
      </c>
      <c r="P433" s="30" cm="1">
        <f t="array" ref="P433">SUMPRODUCT(P$357:P$420,$C$357:$C$420*($D$357:$D$420=$D433))/SUMIFS($C$357:$C$420, $D$357:$D$420, $D433)</f>
        <v>1.9058744303617772E-2</v>
      </c>
      <c r="Q433" s="30" cm="1">
        <f t="array" ref="Q433">SUMPRODUCT(Q$357:Q$420,$C$357:$C$420*($D$357:$D$420=$D433))/SUMIFS($C$357:$C$420, $D$357:$D$420, $D433)</f>
        <v>2.7996868850304939E-2</v>
      </c>
      <c r="R433" s="30" cm="1">
        <f t="array" ref="R433">SUMPRODUCT(R$357:R$420,$C$357:$C$420*($D$357:$D$420=$D433))/SUMIFS($C$357:$C$420, $D$357:$D$420, $D433)</f>
        <v>2.3221705890434676E-2</v>
      </c>
      <c r="S433" s="30" cm="1">
        <f t="array" ref="S433">SUMPRODUCT(S$357:S$420,$C$357:$C$420*($D$357:$D$420=$D433))/SUMIFS($C$357:$C$420, $D$357:$D$420, $D433)</f>
        <v>4.7232263141587724E-2</v>
      </c>
      <c r="T433" s="30" cm="1">
        <f t="array" ref="T433">SUMPRODUCT(T$357:T$420,$C$357:$C$420*($D$357:$D$420=$D433))/SUMIFS($C$357:$C$420, $D$357:$D$420, $D433)</f>
        <v>3.9850474185791386E-2</v>
      </c>
      <c r="U433" s="30" cm="1">
        <f t="array" ref="U433">SUMPRODUCT(U$357:U$420,$C$357:$C$420*($D$357:$D$420=$D433))/SUMIFS($C$357:$C$420, $D$357:$D$420, $D433)</f>
        <v>8.06424305504303E-2</v>
      </c>
      <c r="V433" s="30" cm="1">
        <f t="array" ref="V433">SUMPRODUCT(V$357:V$420,$C$357:$C$420*($D$357:$D$420=$D433))/SUMIFS($C$357:$C$420, $D$357:$D$420, $D433)</f>
        <v>4.0441403031461917E-2</v>
      </c>
      <c r="W433" s="30" cm="1">
        <f t="array" ref="W433">SUMPRODUCT(W$357:W$420,$C$357:$C$420*($D$357:$D$420=$D433))/SUMIFS($C$357:$C$420, $D$357:$D$420, $D433)</f>
        <v>3.6096047268164379E-2</v>
      </c>
      <c r="X433" s="30" cm="1">
        <f t="array" ref="X433">SUMPRODUCT(X$357:X$420,$C$357:$C$420*($D$357:$D$420=$D433))/SUMIFS($C$357:$C$420, $D$357:$D$420, $D433)</f>
        <v>1.1626937691396777E-2</v>
      </c>
      <c r="Y433" s="30" cm="1">
        <f t="array" ref="Y433">SUMPRODUCT(Y$357:Y$420,$C$357:$C$420*($D$357:$D$420=$D433))/SUMIFS($C$357:$C$420, $D$357:$D$420, $D433)</f>
        <v>1.4749535787411758E-2</v>
      </c>
      <c r="Z433" s="30" cm="1">
        <f t="array" ref="Z433">SUMPRODUCT(Z$357:Z$420,$C$357:$C$420*($D$357:$D$420=$D433))/SUMIFS($C$357:$C$420, $D$357:$D$420, $D433)</f>
        <v>4.1469244913208296E-2</v>
      </c>
      <c r="AA433" s="30" cm="1">
        <f t="array" ref="AA433">SUMPRODUCT(AA$357:AA$420,$C$357:$C$420*($D$357:$D$420=$D433))/SUMIFS($C$357:$C$420, $D$357:$D$420, $D433)</f>
        <v>1.190584438534179E-2</v>
      </c>
      <c r="AB433" s="30" cm="1">
        <f t="array" ref="AB433">SUMPRODUCT(AB$357:AB$420,$C$357:$C$420*($D$357:$D$420=$D433))/SUMIFS($C$357:$C$420, $D$357:$D$420, $D433)</f>
        <v>1.2194247086877379E-2</v>
      </c>
      <c r="AC433" s="30" cm="1">
        <f t="array" ref="AC433">SUMPRODUCT(AC$357:AC$420,$C$357:$C$420*($D$357:$D$420=$D433))/SUMIFS($C$357:$C$420, $D$357:$D$420, $D433)</f>
        <v>1.0069716924712094E-2</v>
      </c>
      <c r="AD433" s="30" cm="1">
        <f t="array" ref="AD433">SUMPRODUCT(AD$357:AD$420,$C$357:$C$420*($D$357:$D$420=$D433))/SUMIFS($C$357:$C$420, $D$357:$D$420, $D433)</f>
        <v>9.6491272486860253E-3</v>
      </c>
      <c r="AE433" s="30" cm="1">
        <f t="array" ref="AE433">SUMPRODUCT(AE$357:AE$420,$C$357:$C$420*($D$357:$D$420=$D433))/SUMIFS($C$357:$C$420, $D$357:$D$420, $D433)</f>
        <v>1.0232765250293688E-2</v>
      </c>
      <c r="AF433" s="30" cm="1">
        <f t="array" ref="AF433">SUMPRODUCT(AF$357:AF$420,$C$357:$C$420*($D$357:$D$420=$D433))/SUMIFS($C$357:$C$420, $D$357:$D$420, $D433)</f>
        <v>5.2576094100334906E-3</v>
      </c>
      <c r="AG433" s="30" cm="1">
        <f t="array" ref="AG433">SUMPRODUCT(AG$357:AG$420,$C$357:$C$420*($D$357:$D$420=$D433))/SUMIFS($C$357:$C$420, $D$357:$D$420, $D433)</f>
        <v>3.8278869884693753E-3</v>
      </c>
      <c r="AH433" s="30" cm="1">
        <f t="array" ref="AH433">SUMPRODUCT(AH$357:AH$420,$C$357:$C$420*($D$357:$D$420=$D433))/SUMIFS($C$357:$C$420, $D$357:$D$420, $D433)</f>
        <v>4.2651195112427464E-3</v>
      </c>
      <c r="AI433" s="30" cm="1">
        <f t="array" ref="AI433">SUMPRODUCT(AI$357:AI$420,$C$357:$C$420*($D$357:$D$420=$D433))/SUMIFS($C$357:$C$420, $D$357:$D$420, $D433)</f>
        <v>8.1100329971054621E-3</v>
      </c>
      <c r="AJ433" s="30" cm="1">
        <f t="array" ref="AJ433">SUMPRODUCT(AJ$357:AJ$420,$C$357:$C$420*($D$357:$D$420=$D433))/SUMIFS($C$357:$C$420, $D$357:$D$420, $D433)</f>
        <v>4.7476977779777859E-3</v>
      </c>
      <c r="AK433" s="30" cm="1">
        <f t="array" ref="AK433">SUMPRODUCT(AK$357:AK$420,$C$357:$C$420*($D$357:$D$420=$D433))/SUMIFS($C$357:$C$420, $D$357:$D$420, $D433)</f>
        <v>2.7122667169303324E-3</v>
      </c>
      <c r="AL433" s="30" cm="1">
        <f t="array" ref="AL433">SUMPRODUCT(AL$357:AL$420,$C$357:$C$420*($D$357:$D$420=$D433))/SUMIFS($C$357:$C$420, $D$357:$D$420, $D433)</f>
        <v>6.7016812968811457E-3</v>
      </c>
      <c r="AM433" s="30" cm="1">
        <f t="array" ref="AM433">SUMPRODUCT(AM$357:AM$420,$C$357:$C$420*($D$357:$D$420=$D433))/SUMIFS($C$357:$C$420, $D$357:$D$420, $D433)</f>
        <v>7.2768117780255661E-3</v>
      </c>
      <c r="AN433" s="30" cm="1">
        <f t="array" ref="AN433">SUMPRODUCT(AN$357:AN$420,$C$357:$C$420*($D$357:$D$420=$D433))/SUMIFS($C$357:$C$420, $D$357:$D$420, $D433)</f>
        <v>2.1754228325330838E-6</v>
      </c>
      <c r="AO433" s="30"/>
      <c r="AP433" s="30"/>
      <c r="AQ433" s="30"/>
      <c r="AR433" s="30"/>
      <c r="AS433" s="30"/>
      <c r="AT433" s="30"/>
    </row>
    <row r="434" spans="4:46" x14ac:dyDescent="0.35">
      <c r="D434" s="14" t="str">
        <v>ISIC 23</v>
      </c>
      <c r="E434" s="30" cm="1">
        <f t="array" ref="E434">SUMPRODUCT(E$357:E$420,$C$357:$C$420*($D$357:$D$420=$D434))/SUMIFS($C$357:$C$420, $D$357:$D$420, $D434)</f>
        <v>9.1151530128615234E-3</v>
      </c>
      <c r="F434" s="30" cm="1">
        <f t="array" ref="F434">SUMPRODUCT(F$357:F$420,$C$357:$C$420*($D$357:$D$420=$D434))/SUMIFS($C$357:$C$420, $D$357:$D$420, $D434)</f>
        <v>1.2808660272331253E-2</v>
      </c>
      <c r="G434" s="30" cm="1">
        <f t="array" ref="G434">SUMPRODUCT(G$357:G$420,$C$357:$C$420*($D$357:$D$420=$D434))/SUMIFS($C$357:$C$420, $D$357:$D$420, $D434)</f>
        <v>1.2065043155444523E-2</v>
      </c>
      <c r="H434" s="30" cm="1">
        <f t="array" ref="H434">SUMPRODUCT(H$357:H$420,$C$357:$C$420*($D$357:$D$420=$D434))/SUMIFS($C$357:$C$420, $D$357:$D$420, $D434)</f>
        <v>7.1837333229830755E-3</v>
      </c>
      <c r="I434" s="30" cm="1">
        <f t="array" ref="I434">SUMPRODUCT(I$357:I$420,$C$357:$C$420*($D$357:$D$420=$D434))/SUMIFS($C$357:$C$420, $D$357:$D$420, $D434)</f>
        <v>2.4429066349963585E-2</v>
      </c>
      <c r="J434" s="30" cm="1">
        <f t="array" ref="J434">SUMPRODUCT(J$357:J$420,$C$357:$C$420*($D$357:$D$420=$D434))/SUMIFS($C$357:$C$420, $D$357:$D$420, $D434)</f>
        <v>6.4468449308051458E-3</v>
      </c>
      <c r="K434" s="30" cm="1">
        <f t="array" ref="K434">SUMPRODUCT(K$357:K$420,$C$357:$C$420*($D$357:$D$420=$D434))/SUMIFS($C$357:$C$420, $D$357:$D$420, $D434)</f>
        <v>1.0526787906546039E-2</v>
      </c>
      <c r="L434" s="30" cm="1">
        <f t="array" ref="L434">SUMPRODUCT(L$357:L$420,$C$357:$C$420*($D$357:$D$420=$D434))/SUMIFS($C$357:$C$420, $D$357:$D$420, $D434)</f>
        <v>1.289384239647772E-2</v>
      </c>
      <c r="M434" s="30" cm="1">
        <f t="array" ref="M434">SUMPRODUCT(M$357:M$420,$C$357:$C$420*($D$357:$D$420=$D434))/SUMIFS($C$357:$C$420, $D$357:$D$420, $D434)</f>
        <v>7.851154729971126E-3</v>
      </c>
      <c r="N434" s="30" cm="1">
        <f t="array" ref="N434">SUMPRODUCT(N$357:N$420,$C$357:$C$420*($D$357:$D$420=$D434))/SUMIFS($C$357:$C$420, $D$357:$D$420, $D434)</f>
        <v>1.3523277924500098E-2</v>
      </c>
      <c r="O434" s="30" cm="1">
        <f t="array" ref="O434">SUMPRODUCT(O$357:O$420,$C$357:$C$420*($D$357:$D$420=$D434))/SUMIFS($C$357:$C$420, $D$357:$D$420, $D434)</f>
        <v>1.1603402017883742</v>
      </c>
      <c r="P434" s="30" cm="1">
        <f t="array" ref="P434">SUMPRODUCT(P$357:P$420,$C$357:$C$420*($D$357:$D$420=$D434))/SUMIFS($C$357:$C$420, $D$357:$D$420, $D434)</f>
        <v>1.8411920138100425E-2</v>
      </c>
      <c r="Q434" s="30" cm="1">
        <f t="array" ref="Q434">SUMPRODUCT(Q$357:Q$420,$C$357:$C$420*($D$357:$D$420=$D434))/SUMIFS($C$357:$C$420, $D$357:$D$420, $D434)</f>
        <v>1.4402614783865963E-2</v>
      </c>
      <c r="R434" s="30" cm="1">
        <f t="array" ref="R434">SUMPRODUCT(R$357:R$420,$C$357:$C$420*($D$357:$D$420=$D434))/SUMIFS($C$357:$C$420, $D$357:$D$420, $D434)</f>
        <v>9.428741502993972E-3</v>
      </c>
      <c r="S434" s="30" cm="1">
        <f t="array" ref="S434">SUMPRODUCT(S$357:S$420,$C$357:$C$420*($D$357:$D$420=$D434))/SUMIFS($C$357:$C$420, $D$357:$D$420, $D434)</f>
        <v>1.5839180679636043E-2</v>
      </c>
      <c r="T434" s="30" cm="1">
        <f t="array" ref="T434">SUMPRODUCT(T$357:T$420,$C$357:$C$420*($D$357:$D$420=$D434))/SUMIFS($C$357:$C$420, $D$357:$D$420, $D434)</f>
        <v>1.059708873323254E-2</v>
      </c>
      <c r="U434" s="30" cm="1">
        <f t="array" ref="U434">SUMPRODUCT(U$357:U$420,$C$357:$C$420*($D$357:$D$420=$D434))/SUMIFS($C$357:$C$420, $D$357:$D$420, $D434)</f>
        <v>1.6214046622443357E-2</v>
      </c>
      <c r="V434" s="30" cm="1">
        <f t="array" ref="V434">SUMPRODUCT(V$357:V$420,$C$357:$C$420*($D$357:$D$420=$D434))/SUMIFS($C$357:$C$420, $D$357:$D$420, $D434)</f>
        <v>1.2738728159239621E-2</v>
      </c>
      <c r="W434" s="30" cm="1">
        <f t="array" ref="W434">SUMPRODUCT(W$357:W$420,$C$357:$C$420*($D$357:$D$420=$D434))/SUMIFS($C$357:$C$420, $D$357:$D$420, $D434)</f>
        <v>1.3420368226587978E-2</v>
      </c>
      <c r="X434" s="30" cm="1">
        <f t="array" ref="X434">SUMPRODUCT(X$357:X$420,$C$357:$C$420*($D$357:$D$420=$D434))/SUMIFS($C$357:$C$420, $D$357:$D$420, $D434)</f>
        <v>1.1696314729057423E-2</v>
      </c>
      <c r="Y434" s="30" cm="1">
        <f t="array" ref="Y434">SUMPRODUCT(Y$357:Y$420,$C$357:$C$420*($D$357:$D$420=$D434))/SUMIFS($C$357:$C$420, $D$357:$D$420, $D434)</f>
        <v>1.0119057738841891E-2</v>
      </c>
      <c r="Z434" s="30" cm="1">
        <f t="array" ref="Z434">SUMPRODUCT(Z$357:Z$420,$C$357:$C$420*($D$357:$D$420=$D434))/SUMIFS($C$357:$C$420, $D$357:$D$420, $D434)</f>
        <v>7.6683390522294795E-2</v>
      </c>
      <c r="AA434" s="30" cm="1">
        <f t="array" ref="AA434">SUMPRODUCT(AA$357:AA$420,$C$357:$C$420*($D$357:$D$420=$D434))/SUMIFS($C$357:$C$420, $D$357:$D$420, $D434)</f>
        <v>4.5706896105408429E-3</v>
      </c>
      <c r="AB434" s="30" cm="1">
        <f t="array" ref="AB434">SUMPRODUCT(AB$357:AB$420,$C$357:$C$420*($D$357:$D$420=$D434))/SUMIFS($C$357:$C$420, $D$357:$D$420, $D434)</f>
        <v>4.8436636564144894E-3</v>
      </c>
      <c r="AC434" s="30" cm="1">
        <f t="array" ref="AC434">SUMPRODUCT(AC$357:AC$420,$C$357:$C$420*($D$357:$D$420=$D434))/SUMIFS($C$357:$C$420, $D$357:$D$420, $D434)</f>
        <v>6.1642144974606754E-3</v>
      </c>
      <c r="AD434" s="30" cm="1">
        <f t="array" ref="AD434">SUMPRODUCT(AD$357:AD$420,$C$357:$C$420*($D$357:$D$420=$D434))/SUMIFS($C$357:$C$420, $D$357:$D$420, $D434)</f>
        <v>3.2552540133201193E-3</v>
      </c>
      <c r="AE434" s="30" cm="1">
        <f t="array" ref="AE434">SUMPRODUCT(AE$357:AE$420,$C$357:$C$420*($D$357:$D$420=$D434))/SUMIFS($C$357:$C$420, $D$357:$D$420, $D434)</f>
        <v>4.8775844771010435E-3</v>
      </c>
      <c r="AF434" s="30" cm="1">
        <f t="array" ref="AF434">SUMPRODUCT(AF$357:AF$420,$C$357:$C$420*($D$357:$D$420=$D434))/SUMIFS($C$357:$C$420, $D$357:$D$420, $D434)</f>
        <v>2.3060369365271454E-3</v>
      </c>
      <c r="AG434" s="30" cm="1">
        <f t="array" ref="AG434">SUMPRODUCT(AG$357:AG$420,$C$357:$C$420*($D$357:$D$420=$D434))/SUMIFS($C$357:$C$420, $D$357:$D$420, $D434)</f>
        <v>1.9741083910795065E-3</v>
      </c>
      <c r="AH434" s="30" cm="1">
        <f t="array" ref="AH434">SUMPRODUCT(AH$357:AH$420,$C$357:$C$420*($D$357:$D$420=$D434))/SUMIFS($C$357:$C$420, $D$357:$D$420, $D434)</f>
        <v>6.5126552465098794E-3</v>
      </c>
      <c r="AI434" s="30" cm="1">
        <f t="array" ref="AI434">SUMPRODUCT(AI$357:AI$420,$C$357:$C$420*($D$357:$D$420=$D434))/SUMIFS($C$357:$C$420, $D$357:$D$420, $D434)</f>
        <v>4.010188453727177E-3</v>
      </c>
      <c r="AJ434" s="30" cm="1">
        <f t="array" ref="AJ434">SUMPRODUCT(AJ$357:AJ$420,$C$357:$C$420*($D$357:$D$420=$D434))/SUMIFS($C$357:$C$420, $D$357:$D$420, $D434)</f>
        <v>3.7691859992284452E-3</v>
      </c>
      <c r="AK434" s="30" cm="1">
        <f t="array" ref="AK434">SUMPRODUCT(AK$357:AK$420,$C$357:$C$420*($D$357:$D$420=$D434))/SUMIFS($C$357:$C$420, $D$357:$D$420, $D434)</f>
        <v>2.2740703780443753E-3</v>
      </c>
      <c r="AL434" s="30" cm="1">
        <f t="array" ref="AL434">SUMPRODUCT(AL$357:AL$420,$C$357:$C$420*($D$357:$D$420=$D434))/SUMIFS($C$357:$C$420, $D$357:$D$420, $D434)</f>
        <v>3.3542343660062203E-3</v>
      </c>
      <c r="AM434" s="30" cm="1">
        <f t="array" ref="AM434">SUMPRODUCT(AM$357:AM$420,$C$357:$C$420*($D$357:$D$420=$D434))/SUMIFS($C$357:$C$420, $D$357:$D$420, $D434)</f>
        <v>4.6051548071843404E-3</v>
      </c>
      <c r="AN434" s="30" cm="1">
        <f t="array" ref="AN434">SUMPRODUCT(AN$357:AN$420,$C$357:$C$420*($D$357:$D$420=$D434))/SUMIFS($C$357:$C$420, $D$357:$D$420, $D434)</f>
        <v>3.0981228687474371E-7</v>
      </c>
      <c r="AO434" s="30"/>
      <c r="AP434" s="30"/>
      <c r="AQ434" s="30"/>
      <c r="AR434" s="30"/>
      <c r="AS434" s="30"/>
      <c r="AT434" s="30"/>
    </row>
    <row r="435" spans="4:46" x14ac:dyDescent="0.35">
      <c r="D435" s="14" t="str">
        <v>ISIC 24</v>
      </c>
      <c r="E435" s="30" cm="1">
        <f t="array" ref="E435">SUMPRODUCT(E$357:E$420,$C$357:$C$420*($D$357:$D$420=$D435))/SUMIFS($C$357:$C$420, $D$357:$D$420, $D435)</f>
        <v>1.2340080669370047E-2</v>
      </c>
      <c r="F435" s="30" cm="1">
        <f t="array" ref="F435">SUMPRODUCT(F$357:F$420,$C$357:$C$420*($D$357:$D$420=$D435))/SUMIFS($C$357:$C$420, $D$357:$D$420, $D435)</f>
        <v>2.9843978303269438E-2</v>
      </c>
      <c r="G435" s="30" cm="1">
        <f t="array" ref="G435">SUMPRODUCT(G$357:G$420,$C$357:$C$420*($D$357:$D$420=$D435))/SUMIFS($C$357:$C$420, $D$357:$D$420, $D435)</f>
        <v>1.4084945990078646E-2</v>
      </c>
      <c r="H435" s="30" cm="1">
        <f t="array" ref="H435">SUMPRODUCT(H$357:H$420,$C$357:$C$420*($D$357:$D$420=$D435))/SUMIFS($C$357:$C$420, $D$357:$D$420, $D435)</f>
        <v>1.3312993773901922E-2</v>
      </c>
      <c r="I435" s="30" cm="1">
        <f t="array" ref="I435">SUMPRODUCT(I$357:I$420,$C$357:$C$420*($D$357:$D$420=$D435))/SUMIFS($C$357:$C$420, $D$357:$D$420, $D435)</f>
        <v>2.1620987599161427E-2</v>
      </c>
      <c r="J435" s="30" cm="1">
        <f t="array" ref="J435">SUMPRODUCT(J$357:J$420,$C$357:$C$420*($D$357:$D$420=$D435))/SUMIFS($C$357:$C$420, $D$357:$D$420, $D435)</f>
        <v>1.8736574974029401E-2</v>
      </c>
      <c r="K435" s="30" cm="1">
        <f t="array" ref="K435">SUMPRODUCT(K$357:K$420,$C$357:$C$420*($D$357:$D$420=$D435))/SUMIFS($C$357:$C$420, $D$357:$D$420, $D435)</f>
        <v>2.7791411874256353E-2</v>
      </c>
      <c r="L435" s="30" cm="1">
        <f t="array" ref="L435">SUMPRODUCT(L$357:L$420,$C$357:$C$420*($D$357:$D$420=$D435))/SUMIFS($C$357:$C$420, $D$357:$D$420, $D435)</f>
        <v>3.4083049908000401E-2</v>
      </c>
      <c r="M435" s="30" cm="1">
        <f t="array" ref="M435">SUMPRODUCT(M$357:M$420,$C$357:$C$420*($D$357:$D$420=$D435))/SUMIFS($C$357:$C$420, $D$357:$D$420, $D435)</f>
        <v>1.2897058681247282E-2</v>
      </c>
      <c r="N435" s="30" cm="1">
        <f t="array" ref="N435">SUMPRODUCT(N$357:N$420,$C$357:$C$420*($D$357:$D$420=$D435))/SUMIFS($C$357:$C$420, $D$357:$D$420, $D435)</f>
        <v>3.4013227657180699E-2</v>
      </c>
      <c r="O435" s="30" cm="1">
        <f t="array" ref="O435">SUMPRODUCT(O$357:O$420,$C$357:$C$420*($D$357:$D$420=$D435))/SUMIFS($C$357:$C$420, $D$357:$D$420, $D435)</f>
        <v>3.8454348671216596E-2</v>
      </c>
      <c r="P435" s="30" cm="1">
        <f t="array" ref="P435">SUMPRODUCT(P$357:P$420,$C$357:$C$420*($D$357:$D$420=$D435))/SUMIFS($C$357:$C$420, $D$357:$D$420, $D435)</f>
        <v>1.4738574956852422</v>
      </c>
      <c r="Q435" s="30" cm="1">
        <f t="array" ref="Q435">SUMPRODUCT(Q$357:Q$420,$C$357:$C$420*($D$357:$D$420=$D435))/SUMIFS($C$357:$C$420, $D$357:$D$420, $D435)</f>
        <v>0.26149073465544481</v>
      </c>
      <c r="R435" s="30" cm="1">
        <f t="array" ref="R435">SUMPRODUCT(R$357:R$420,$C$357:$C$420*($D$357:$D$420=$D435))/SUMIFS($C$357:$C$420, $D$357:$D$420, $D435)</f>
        <v>3.7260057415677846E-2</v>
      </c>
      <c r="S435" s="30" cm="1">
        <f t="array" ref="S435">SUMPRODUCT(S$357:S$420,$C$357:$C$420*($D$357:$D$420=$D435))/SUMIFS($C$357:$C$420, $D$357:$D$420, $D435)</f>
        <v>0.16213469015065668</v>
      </c>
      <c r="T435" s="30" cm="1">
        <f t="array" ref="T435">SUMPRODUCT(T$357:T$420,$C$357:$C$420*($D$357:$D$420=$D435))/SUMIFS($C$357:$C$420, $D$357:$D$420, $D435)</f>
        <v>0.13847702357976013</v>
      </c>
      <c r="U435" s="30" cm="1">
        <f t="array" ref="U435">SUMPRODUCT(U$357:U$420,$C$357:$C$420*($D$357:$D$420=$D435))/SUMIFS($C$357:$C$420, $D$357:$D$420, $D435)</f>
        <v>0.12502120009979703</v>
      </c>
      <c r="V435" s="30" cm="1">
        <f t="array" ref="V435">SUMPRODUCT(V$357:V$420,$C$357:$C$420*($D$357:$D$420=$D435))/SUMIFS($C$357:$C$420, $D$357:$D$420, $D435)</f>
        <v>9.3398889523212333E-2</v>
      </c>
      <c r="W435" s="30" cm="1">
        <f t="array" ref="W435">SUMPRODUCT(W$357:W$420,$C$357:$C$420*($D$357:$D$420=$D435))/SUMIFS($C$357:$C$420, $D$357:$D$420, $D435)</f>
        <v>7.759760345762215E-2</v>
      </c>
      <c r="X435" s="30" cm="1">
        <f t="array" ref="X435">SUMPRODUCT(X$357:X$420,$C$357:$C$420*($D$357:$D$420=$D435))/SUMIFS($C$357:$C$420, $D$357:$D$420, $D435)</f>
        <v>1.9346798420465196E-2</v>
      </c>
      <c r="Y435" s="30" cm="1">
        <f t="array" ref="Y435">SUMPRODUCT(Y$357:Y$420,$C$357:$C$420*($D$357:$D$420=$D435))/SUMIFS($C$357:$C$420, $D$357:$D$420, $D435)</f>
        <v>3.6315416543801445E-2</v>
      </c>
      <c r="Z435" s="30" cm="1">
        <f t="array" ref="Z435">SUMPRODUCT(Z$357:Z$420,$C$357:$C$420*($D$357:$D$420=$D435))/SUMIFS($C$357:$C$420, $D$357:$D$420, $D435)</f>
        <v>4.9470181496810005E-2</v>
      </c>
      <c r="AA435" s="30" cm="1">
        <f t="array" ref="AA435">SUMPRODUCT(AA$357:AA$420,$C$357:$C$420*($D$357:$D$420=$D435))/SUMIFS($C$357:$C$420, $D$357:$D$420, $D435)</f>
        <v>8.3768788600063603E-3</v>
      </c>
      <c r="AB435" s="30" cm="1">
        <f t="array" ref="AB435">SUMPRODUCT(AB$357:AB$420,$C$357:$C$420*($D$357:$D$420=$D435))/SUMIFS($C$357:$C$420, $D$357:$D$420, $D435)</f>
        <v>1.0696166157979491E-2</v>
      </c>
      <c r="AC435" s="30" cm="1">
        <f t="array" ref="AC435">SUMPRODUCT(AC$357:AC$420,$C$357:$C$420*($D$357:$D$420=$D435))/SUMIFS($C$357:$C$420, $D$357:$D$420, $D435)</f>
        <v>6.9148140554641984E-3</v>
      </c>
      <c r="AD435" s="30" cm="1">
        <f t="array" ref="AD435">SUMPRODUCT(AD$357:AD$420,$C$357:$C$420*($D$357:$D$420=$D435))/SUMIFS($C$357:$C$420, $D$357:$D$420, $D435)</f>
        <v>6.5621912904361744E-3</v>
      </c>
      <c r="AE435" s="30" cm="1">
        <f t="array" ref="AE435">SUMPRODUCT(AE$357:AE$420,$C$357:$C$420*($D$357:$D$420=$D435))/SUMIFS($C$357:$C$420, $D$357:$D$420, $D435)</f>
        <v>1.0293648629149372E-2</v>
      </c>
      <c r="AF435" s="30" cm="1">
        <f t="array" ref="AF435">SUMPRODUCT(AF$357:AF$420,$C$357:$C$420*($D$357:$D$420=$D435))/SUMIFS($C$357:$C$420, $D$357:$D$420, $D435)</f>
        <v>4.9162858202432018E-3</v>
      </c>
      <c r="AG435" s="30" cm="1">
        <f t="array" ref="AG435">SUMPRODUCT(AG$357:AG$420,$C$357:$C$420*($D$357:$D$420=$D435))/SUMIFS($C$357:$C$420, $D$357:$D$420, $D435)</f>
        <v>2.9189032418856075E-3</v>
      </c>
      <c r="AH435" s="30" cm="1">
        <f t="array" ref="AH435">SUMPRODUCT(AH$357:AH$420,$C$357:$C$420*($D$357:$D$420=$D435))/SUMIFS($C$357:$C$420, $D$357:$D$420, $D435)</f>
        <v>5.0631226060874751E-3</v>
      </c>
      <c r="AI435" s="30" cm="1">
        <f t="array" ref="AI435">SUMPRODUCT(AI$357:AI$420,$C$357:$C$420*($D$357:$D$420=$D435))/SUMIFS($C$357:$C$420, $D$357:$D$420, $D435)</f>
        <v>7.1708123304355812E-3</v>
      </c>
      <c r="AJ435" s="30" cm="1">
        <f t="array" ref="AJ435">SUMPRODUCT(AJ$357:AJ$420,$C$357:$C$420*($D$357:$D$420=$D435))/SUMIFS($C$357:$C$420, $D$357:$D$420, $D435)</f>
        <v>5.7835429936727977E-3</v>
      </c>
      <c r="AK435" s="30" cm="1">
        <f t="array" ref="AK435">SUMPRODUCT(AK$357:AK$420,$C$357:$C$420*($D$357:$D$420=$D435))/SUMIFS($C$357:$C$420, $D$357:$D$420, $D435)</f>
        <v>2.5941737933317705E-3</v>
      </c>
      <c r="AL435" s="30" cm="1">
        <f t="array" ref="AL435">SUMPRODUCT(AL$357:AL$420,$C$357:$C$420*($D$357:$D$420=$D435))/SUMIFS($C$357:$C$420, $D$357:$D$420, $D435)</f>
        <v>5.9297775588423541E-3</v>
      </c>
      <c r="AM435" s="30" cm="1">
        <f t="array" ref="AM435">SUMPRODUCT(AM$357:AM$420,$C$357:$C$420*($D$357:$D$420=$D435))/SUMIFS($C$357:$C$420, $D$357:$D$420, $D435)</f>
        <v>6.5509137445686075E-3</v>
      </c>
      <c r="AN435" s="30" cm="1">
        <f t="array" ref="AN435">SUMPRODUCT(AN$357:AN$420,$C$357:$C$420*($D$357:$D$420=$D435))/SUMIFS($C$357:$C$420, $D$357:$D$420, $D435)</f>
        <v>2.862131842725705E-6</v>
      </c>
      <c r="AO435" s="30"/>
      <c r="AP435" s="30"/>
      <c r="AQ435" s="30"/>
      <c r="AR435" s="30"/>
      <c r="AS435" s="30"/>
      <c r="AT435" s="30"/>
    </row>
    <row r="436" spans="4:46" x14ac:dyDescent="0.35">
      <c r="D436" s="14" t="str">
        <v>ISIC 25</v>
      </c>
      <c r="E436" s="30" cm="1">
        <f t="array" ref="E436">SUMPRODUCT(E$357:E$420,$C$357:$C$420*($D$357:$D$420=$D436))/SUMIFS($C$357:$C$420, $D$357:$D$420, $D436)</f>
        <v>1.860144337980563E-2</v>
      </c>
      <c r="F436" s="30" cm="1">
        <f t="array" ref="F436">SUMPRODUCT(F$357:F$420,$C$357:$C$420*($D$357:$D$420=$D436))/SUMIFS($C$357:$C$420, $D$357:$D$420, $D436)</f>
        <v>2.9756616936473381E-2</v>
      </c>
      <c r="G436" s="30" cm="1">
        <f t="array" ref="G436">SUMPRODUCT(G$357:G$420,$C$357:$C$420*($D$357:$D$420=$D436))/SUMIFS($C$357:$C$420, $D$357:$D$420, $D436)</f>
        <v>2.3327831081781523E-2</v>
      </c>
      <c r="H436" s="30" cm="1">
        <f t="array" ref="H436">SUMPRODUCT(H$357:H$420,$C$357:$C$420*($D$357:$D$420=$D436))/SUMIFS($C$357:$C$420, $D$357:$D$420, $D436)</f>
        <v>1.8778958545229381E-2</v>
      </c>
      <c r="I436" s="30" cm="1">
        <f t="array" ref="I436">SUMPRODUCT(I$357:I$420,$C$357:$C$420*($D$357:$D$420=$D436))/SUMIFS($C$357:$C$420, $D$357:$D$420, $D436)</f>
        <v>3.3605838398528577E-2</v>
      </c>
      <c r="J436" s="30" cm="1">
        <f t="array" ref="J436">SUMPRODUCT(J$357:J$420,$C$357:$C$420*($D$357:$D$420=$D436))/SUMIFS($C$357:$C$420, $D$357:$D$420, $D436)</f>
        <v>2.1630065959752205E-2</v>
      </c>
      <c r="K436" s="30" cm="1">
        <f t="array" ref="K436">SUMPRODUCT(K$357:K$420,$C$357:$C$420*($D$357:$D$420=$D436))/SUMIFS($C$357:$C$420, $D$357:$D$420, $D436)</f>
        <v>3.1660009221775871E-2</v>
      </c>
      <c r="L436" s="30" cm="1">
        <f t="array" ref="L436">SUMPRODUCT(L$357:L$420,$C$357:$C$420*($D$357:$D$420=$D436))/SUMIFS($C$357:$C$420, $D$357:$D$420, $D436)</f>
        <v>2.5927059856618594E-2</v>
      </c>
      <c r="M436" s="30" cm="1">
        <f t="array" ref="M436">SUMPRODUCT(M$357:M$420,$C$357:$C$420*($D$357:$D$420=$D436))/SUMIFS($C$357:$C$420, $D$357:$D$420, $D436)</f>
        <v>1.1600986045429697E-2</v>
      </c>
      <c r="N436" s="30" cm="1">
        <f t="array" ref="N436">SUMPRODUCT(N$357:N$420,$C$357:$C$420*($D$357:$D$420=$D436))/SUMIFS($C$357:$C$420, $D$357:$D$420, $D436)</f>
        <v>3.5282284580336352E-2</v>
      </c>
      <c r="O436" s="30" cm="1">
        <f t="array" ref="O436">SUMPRODUCT(O$357:O$420,$C$357:$C$420*($D$357:$D$420=$D436))/SUMIFS($C$357:$C$420, $D$357:$D$420, $D436)</f>
        <v>3.0085386224854065E-2</v>
      </c>
      <c r="P436" s="30" cm="1">
        <f t="array" ref="P436">SUMPRODUCT(P$357:P$420,$C$357:$C$420*($D$357:$D$420=$D436))/SUMIFS($C$357:$C$420, $D$357:$D$420, $D436)</f>
        <v>6.7746671767083239E-2</v>
      </c>
      <c r="Q436" s="30" cm="1">
        <f t="array" ref="Q436">SUMPRODUCT(Q$357:Q$420,$C$357:$C$420*($D$357:$D$420=$D436))/SUMIFS($C$357:$C$420, $D$357:$D$420, $D436)</f>
        <v>1.2423735055838994</v>
      </c>
      <c r="R436" s="30" cm="1">
        <f t="array" ref="R436">SUMPRODUCT(R$357:R$420,$C$357:$C$420*($D$357:$D$420=$D436))/SUMIFS($C$357:$C$420, $D$357:$D$420, $D436)</f>
        <v>3.4153829658954346E-2</v>
      </c>
      <c r="S436" s="30" cm="1">
        <f t="array" ref="S436">SUMPRODUCT(S$357:S$420,$C$357:$C$420*($D$357:$D$420=$D436))/SUMIFS($C$357:$C$420, $D$357:$D$420, $D436)</f>
        <v>8.2233718934888581E-2</v>
      </c>
      <c r="T436" s="30" cm="1">
        <f t="array" ref="T436">SUMPRODUCT(T$357:T$420,$C$357:$C$420*($D$357:$D$420=$D436))/SUMIFS($C$357:$C$420, $D$357:$D$420, $D436)</f>
        <v>0.15606579732129081</v>
      </c>
      <c r="U436" s="30" cm="1">
        <f t="array" ref="U436">SUMPRODUCT(U$357:U$420,$C$357:$C$420*($D$357:$D$420=$D436))/SUMIFS($C$357:$C$420, $D$357:$D$420, $D436)</f>
        <v>0.11890020553985294</v>
      </c>
      <c r="V436" s="30" cm="1">
        <f t="array" ref="V436">SUMPRODUCT(V$357:V$420,$C$357:$C$420*($D$357:$D$420=$D436))/SUMIFS($C$357:$C$420, $D$357:$D$420, $D436)</f>
        <v>0.11126618615824474</v>
      </c>
      <c r="W436" s="30" cm="1">
        <f t="array" ref="W436">SUMPRODUCT(W$357:W$420,$C$357:$C$420*($D$357:$D$420=$D436))/SUMIFS($C$357:$C$420, $D$357:$D$420, $D436)</f>
        <v>7.6038966705030436E-2</v>
      </c>
      <c r="X436" s="30" cm="1">
        <f t="array" ref="X436">SUMPRODUCT(X$357:X$420,$C$357:$C$420*($D$357:$D$420=$D436))/SUMIFS($C$357:$C$420, $D$357:$D$420, $D436)</f>
        <v>2.4581409776745583E-2</v>
      </c>
      <c r="Y436" s="30" cm="1">
        <f t="array" ref="Y436">SUMPRODUCT(Y$357:Y$420,$C$357:$C$420*($D$357:$D$420=$D436))/SUMIFS($C$357:$C$420, $D$357:$D$420, $D436)</f>
        <v>3.2803032956012272E-2</v>
      </c>
      <c r="Z436" s="30" cm="1">
        <f t="array" ref="Z436">SUMPRODUCT(Z$357:Z$420,$C$357:$C$420*($D$357:$D$420=$D436))/SUMIFS($C$357:$C$420, $D$357:$D$420, $D436)</f>
        <v>6.8862594687514711E-2</v>
      </c>
      <c r="AA436" s="30" cm="1">
        <f t="array" ref="AA436">SUMPRODUCT(AA$357:AA$420,$C$357:$C$420*($D$357:$D$420=$D436))/SUMIFS($C$357:$C$420, $D$357:$D$420, $D436)</f>
        <v>1.0254890472785702E-2</v>
      </c>
      <c r="AB436" s="30" cm="1">
        <f t="array" ref="AB436">SUMPRODUCT(AB$357:AB$420,$C$357:$C$420*($D$357:$D$420=$D436))/SUMIFS($C$357:$C$420, $D$357:$D$420, $D436)</f>
        <v>1.3963118087872551E-2</v>
      </c>
      <c r="AC436" s="30" cm="1">
        <f t="array" ref="AC436">SUMPRODUCT(AC$357:AC$420,$C$357:$C$420*($D$357:$D$420=$D436))/SUMIFS($C$357:$C$420, $D$357:$D$420, $D436)</f>
        <v>1.0345192680334375E-2</v>
      </c>
      <c r="AD436" s="30" cm="1">
        <f t="array" ref="AD436">SUMPRODUCT(AD$357:AD$420,$C$357:$C$420*($D$357:$D$420=$D436))/SUMIFS($C$357:$C$420, $D$357:$D$420, $D436)</f>
        <v>7.907902067225742E-3</v>
      </c>
      <c r="AE436" s="30" cm="1">
        <f t="array" ref="AE436">SUMPRODUCT(AE$357:AE$420,$C$357:$C$420*($D$357:$D$420=$D436))/SUMIFS($C$357:$C$420, $D$357:$D$420, $D436)</f>
        <v>1.1824768080671419E-2</v>
      </c>
      <c r="AF436" s="30" cm="1">
        <f t="array" ref="AF436">SUMPRODUCT(AF$357:AF$420,$C$357:$C$420*($D$357:$D$420=$D436))/SUMIFS($C$357:$C$420, $D$357:$D$420, $D436)</f>
        <v>6.3630489502794728E-3</v>
      </c>
      <c r="AG436" s="30" cm="1">
        <f t="array" ref="AG436">SUMPRODUCT(AG$357:AG$420,$C$357:$C$420*($D$357:$D$420=$D436))/SUMIFS($C$357:$C$420, $D$357:$D$420, $D436)</f>
        <v>3.8627895593216885E-3</v>
      </c>
      <c r="AH436" s="30" cm="1">
        <f t="array" ref="AH436">SUMPRODUCT(AH$357:AH$420,$C$357:$C$420*($D$357:$D$420=$D436))/SUMIFS($C$357:$C$420, $D$357:$D$420, $D436)</f>
        <v>6.6993583928666497E-3</v>
      </c>
      <c r="AI436" s="30" cm="1">
        <f t="array" ref="AI436">SUMPRODUCT(AI$357:AI$420,$C$357:$C$420*($D$357:$D$420=$D436))/SUMIFS($C$357:$C$420, $D$357:$D$420, $D436)</f>
        <v>9.0186573130720277E-3</v>
      </c>
      <c r="AJ436" s="30" cm="1">
        <f t="array" ref="AJ436">SUMPRODUCT(AJ$357:AJ$420,$C$357:$C$420*($D$357:$D$420=$D436))/SUMIFS($C$357:$C$420, $D$357:$D$420, $D436)</f>
        <v>8.8636783369351185E-3</v>
      </c>
      <c r="AK436" s="30" cm="1">
        <f t="array" ref="AK436">SUMPRODUCT(AK$357:AK$420,$C$357:$C$420*($D$357:$D$420=$D436))/SUMIFS($C$357:$C$420, $D$357:$D$420, $D436)</f>
        <v>3.665500160226977E-3</v>
      </c>
      <c r="AL436" s="30" cm="1">
        <f t="array" ref="AL436">SUMPRODUCT(AL$357:AL$420,$C$357:$C$420*($D$357:$D$420=$D436))/SUMIFS($C$357:$C$420, $D$357:$D$420, $D436)</f>
        <v>5.6505234741410833E-3</v>
      </c>
      <c r="AM436" s="30" cm="1">
        <f t="array" ref="AM436">SUMPRODUCT(AM$357:AM$420,$C$357:$C$420*($D$357:$D$420=$D436))/SUMIFS($C$357:$C$420, $D$357:$D$420, $D436)</f>
        <v>8.2089401912078669E-3</v>
      </c>
      <c r="AN436" s="30" cm="1">
        <f t="array" ref="AN436">SUMPRODUCT(AN$357:AN$420,$C$357:$C$420*($D$357:$D$420=$D436))/SUMIFS($C$357:$C$420, $D$357:$D$420, $D436)</f>
        <v>1.4950244468937371E-6</v>
      </c>
      <c r="AO436" s="30"/>
      <c r="AP436" s="30"/>
      <c r="AQ436" s="30"/>
      <c r="AR436" s="30"/>
      <c r="AS436" s="30"/>
      <c r="AT436" s="30"/>
    </row>
    <row r="437" spans="4:46" x14ac:dyDescent="0.35">
      <c r="D437" s="14" t="str">
        <v>ISIC 26</v>
      </c>
      <c r="E437" s="30" cm="1">
        <f t="array" ref="E437">SUMPRODUCT(E$357:E$420,$C$357:$C$420*($D$357:$D$420=$D437))/SUMIFS($C$357:$C$420, $D$357:$D$420, $D437)</f>
        <v>4.5777017590876434E-3</v>
      </c>
      <c r="F437" s="30" cm="1">
        <f t="array" ref="F437">SUMPRODUCT(F$357:F$420,$C$357:$C$420*($D$357:$D$420=$D437))/SUMIFS($C$357:$C$420, $D$357:$D$420, $D437)</f>
        <v>6.7856522177822728E-3</v>
      </c>
      <c r="G437" s="30" cm="1">
        <f t="array" ref="G437">SUMPRODUCT(G$357:G$420,$C$357:$C$420*($D$357:$D$420=$D437))/SUMIFS($C$357:$C$420, $D$357:$D$420, $D437)</f>
        <v>5.536941164549016E-3</v>
      </c>
      <c r="H437" s="30" cm="1">
        <f t="array" ref="H437">SUMPRODUCT(H$357:H$420,$C$357:$C$420*($D$357:$D$420=$D437))/SUMIFS($C$357:$C$420, $D$357:$D$420, $D437)</f>
        <v>5.0672244908175996E-3</v>
      </c>
      <c r="I437" s="30" cm="1">
        <f t="array" ref="I437">SUMPRODUCT(I$357:I$420,$C$357:$C$420*($D$357:$D$420=$D437))/SUMIFS($C$357:$C$420, $D$357:$D$420, $D437)</f>
        <v>6.2311510392202459E-3</v>
      </c>
      <c r="J437" s="30" cm="1">
        <f t="array" ref="J437">SUMPRODUCT(J$357:J$420,$C$357:$C$420*($D$357:$D$420=$D437))/SUMIFS($C$357:$C$420, $D$357:$D$420, $D437)</f>
        <v>8.8643410293269363E-3</v>
      </c>
      <c r="K437" s="30" cm="1">
        <f t="array" ref="K437">SUMPRODUCT(K$357:K$420,$C$357:$C$420*($D$357:$D$420=$D437))/SUMIFS($C$357:$C$420, $D$357:$D$420, $D437)</f>
        <v>7.9790592743663423E-3</v>
      </c>
      <c r="L437" s="30" cm="1">
        <f t="array" ref="L437">SUMPRODUCT(L$357:L$420,$C$357:$C$420*($D$357:$D$420=$D437))/SUMIFS($C$357:$C$420, $D$357:$D$420, $D437)</f>
        <v>7.5187070361879115E-3</v>
      </c>
      <c r="M437" s="30" cm="1">
        <f t="array" ref="M437">SUMPRODUCT(M$357:M$420,$C$357:$C$420*($D$357:$D$420=$D437))/SUMIFS($C$357:$C$420, $D$357:$D$420, $D437)</f>
        <v>7.6173202625297344E-3</v>
      </c>
      <c r="N437" s="30" cm="1">
        <f t="array" ref="N437">SUMPRODUCT(N$357:N$420,$C$357:$C$420*($D$357:$D$420=$D437))/SUMIFS($C$357:$C$420, $D$357:$D$420, $D437)</f>
        <v>7.7783411936117718E-3</v>
      </c>
      <c r="O437" s="30" cm="1">
        <f t="array" ref="O437">SUMPRODUCT(O$357:O$420,$C$357:$C$420*($D$357:$D$420=$D437))/SUMIFS($C$357:$C$420, $D$357:$D$420, $D437)</f>
        <v>7.9207280915614148E-3</v>
      </c>
      <c r="P437" s="30" cm="1">
        <f t="array" ref="P437">SUMPRODUCT(P$357:P$420,$C$357:$C$420*($D$357:$D$420=$D437))/SUMIFS($C$357:$C$420, $D$357:$D$420, $D437)</f>
        <v>9.3329071563324727E-3</v>
      </c>
      <c r="Q437" s="30" cm="1">
        <f t="array" ref="Q437">SUMPRODUCT(Q$357:Q$420,$C$357:$C$420*($D$357:$D$420=$D437))/SUMIFS($C$357:$C$420, $D$357:$D$420, $D437)</f>
        <v>1.0278862936088953E-2</v>
      </c>
      <c r="R437" s="30" cm="1">
        <f t="array" ref="R437">SUMPRODUCT(R$357:R$420,$C$357:$C$420*($D$357:$D$420=$D437))/SUMIFS($C$357:$C$420, $D$357:$D$420, $D437)</f>
        <v>1.2326165422762925</v>
      </c>
      <c r="S437" s="30" cm="1">
        <f t="array" ref="S437">SUMPRODUCT(S$357:S$420,$C$357:$C$420*($D$357:$D$420=$D437))/SUMIFS($C$357:$C$420, $D$357:$D$420, $D437)</f>
        <v>5.5754949631783193E-2</v>
      </c>
      <c r="T437" s="30" cm="1">
        <f t="array" ref="T437">SUMPRODUCT(T$357:T$420,$C$357:$C$420*($D$357:$D$420=$D437))/SUMIFS($C$357:$C$420, $D$357:$D$420, $D437)</f>
        <v>2.6514536694452424E-2</v>
      </c>
      <c r="U437" s="30" cm="1">
        <f t="array" ref="U437">SUMPRODUCT(U$357:U$420,$C$357:$C$420*($D$357:$D$420=$D437))/SUMIFS($C$357:$C$420, $D$357:$D$420, $D437)</f>
        <v>2.5328861319350814E-2</v>
      </c>
      <c r="V437" s="30" cm="1">
        <f t="array" ref="V437">SUMPRODUCT(V$357:V$420,$C$357:$C$420*($D$357:$D$420=$D437))/SUMIFS($C$357:$C$420, $D$357:$D$420, $D437)</f>
        <v>6.9717737536240248E-2</v>
      </c>
      <c r="W437" s="30" cm="1">
        <f t="array" ref="W437">SUMPRODUCT(W$357:W$420,$C$357:$C$420*($D$357:$D$420=$D437))/SUMIFS($C$357:$C$420, $D$357:$D$420, $D437)</f>
        <v>3.0754527997351469E-2</v>
      </c>
      <c r="X437" s="30" cm="1">
        <f t="array" ref="X437">SUMPRODUCT(X$357:X$420,$C$357:$C$420*($D$357:$D$420=$D437))/SUMIFS($C$357:$C$420, $D$357:$D$420, $D437)</f>
        <v>1.1742357037207971E-2</v>
      </c>
      <c r="Y437" s="30" cm="1">
        <f t="array" ref="Y437">SUMPRODUCT(Y$357:Y$420,$C$357:$C$420*($D$357:$D$420=$D437))/SUMIFS($C$357:$C$420, $D$357:$D$420, $D437)</f>
        <v>7.5789265211384411E-3</v>
      </c>
      <c r="Z437" s="30" cm="1">
        <f t="array" ref="Z437">SUMPRODUCT(Z$357:Z$420,$C$357:$C$420*($D$357:$D$420=$D437))/SUMIFS($C$357:$C$420, $D$357:$D$420, $D437)</f>
        <v>1.1926728285362544E-2</v>
      </c>
      <c r="AA437" s="30" cm="1">
        <f t="array" ref="AA437">SUMPRODUCT(AA$357:AA$420,$C$357:$C$420*($D$357:$D$420=$D437))/SUMIFS($C$357:$C$420, $D$357:$D$420, $D437)</f>
        <v>6.0521768190149204E-3</v>
      </c>
      <c r="AB437" s="30" cm="1">
        <f t="array" ref="AB437">SUMPRODUCT(AB$357:AB$420,$C$357:$C$420*($D$357:$D$420=$D437))/SUMIFS($C$357:$C$420, $D$357:$D$420, $D437)</f>
        <v>6.2288242341908551E-3</v>
      </c>
      <c r="AC437" s="30" cm="1">
        <f t="array" ref="AC437">SUMPRODUCT(AC$357:AC$420,$C$357:$C$420*($D$357:$D$420=$D437))/SUMIFS($C$357:$C$420, $D$357:$D$420, $D437)</f>
        <v>4.5002152510740688E-3</v>
      </c>
      <c r="AD437" s="30" cm="1">
        <f t="array" ref="AD437">SUMPRODUCT(AD$357:AD$420,$C$357:$C$420*($D$357:$D$420=$D437))/SUMIFS($C$357:$C$420, $D$357:$D$420, $D437)</f>
        <v>1.0757774604315764E-2</v>
      </c>
      <c r="AE437" s="30" cm="1">
        <f t="array" ref="AE437">SUMPRODUCT(AE$357:AE$420,$C$357:$C$420*($D$357:$D$420=$D437))/SUMIFS($C$357:$C$420, $D$357:$D$420, $D437)</f>
        <v>4.9798962557235892E-2</v>
      </c>
      <c r="AF437" s="30" cm="1">
        <f t="array" ref="AF437">SUMPRODUCT(AF$357:AF$420,$C$357:$C$420*($D$357:$D$420=$D437))/SUMIFS($C$357:$C$420, $D$357:$D$420, $D437)</f>
        <v>2.0593874428022893E-2</v>
      </c>
      <c r="AG437" s="30" cm="1">
        <f t="array" ref="AG437">SUMPRODUCT(AG$357:AG$420,$C$357:$C$420*($D$357:$D$420=$D437))/SUMIFS($C$357:$C$420, $D$357:$D$420, $D437)</f>
        <v>5.176585215690423E-3</v>
      </c>
      <c r="AH437" s="30" cm="1">
        <f t="array" ref="AH437">SUMPRODUCT(AH$357:AH$420,$C$357:$C$420*($D$357:$D$420=$D437))/SUMIFS($C$357:$C$420, $D$357:$D$420, $D437)</f>
        <v>2.084782334997651E-3</v>
      </c>
      <c r="AI437" s="30" cm="1">
        <f t="array" ref="AI437">SUMPRODUCT(AI$357:AI$420,$C$357:$C$420*($D$357:$D$420=$D437))/SUMIFS($C$357:$C$420, $D$357:$D$420, $D437)</f>
        <v>9.4187065696407571E-3</v>
      </c>
      <c r="AJ437" s="30" cm="1">
        <f t="array" ref="AJ437">SUMPRODUCT(AJ$357:AJ$420,$C$357:$C$420*($D$357:$D$420=$D437))/SUMIFS($C$357:$C$420, $D$357:$D$420, $D437)</f>
        <v>6.2210546894168346E-3</v>
      </c>
      <c r="AK437" s="30" cm="1">
        <f t="array" ref="AK437">SUMPRODUCT(AK$357:AK$420,$C$357:$C$420*($D$357:$D$420=$D437))/SUMIFS($C$357:$C$420, $D$357:$D$420, $D437)</f>
        <v>3.0938012552719687E-3</v>
      </c>
      <c r="AL437" s="30" cm="1">
        <f t="array" ref="AL437">SUMPRODUCT(AL$357:AL$420,$C$357:$C$420*($D$357:$D$420=$D437))/SUMIFS($C$357:$C$420, $D$357:$D$420, $D437)</f>
        <v>6.5401201215996496E-3</v>
      </c>
      <c r="AM437" s="30" cm="1">
        <f t="array" ref="AM437">SUMPRODUCT(AM$357:AM$420,$C$357:$C$420*($D$357:$D$420=$D437))/SUMIFS($C$357:$C$420, $D$357:$D$420, $D437)</f>
        <v>9.3797612899402579E-3</v>
      </c>
      <c r="AN437" s="30" cm="1">
        <f t="array" ref="AN437">SUMPRODUCT(AN$357:AN$420,$C$357:$C$420*($D$357:$D$420=$D437))/SUMIFS($C$357:$C$420, $D$357:$D$420, $D437)</f>
        <v>9.7844584864966125E-7</v>
      </c>
      <c r="AO437" s="30"/>
      <c r="AP437" s="30"/>
      <c r="AQ437" s="30"/>
      <c r="AR437" s="30"/>
      <c r="AS437" s="30"/>
      <c r="AT437" s="30"/>
    </row>
    <row r="438" spans="4:46" x14ac:dyDescent="0.35">
      <c r="D438" s="14" t="str">
        <v>ISIC 27</v>
      </c>
      <c r="E438" s="30" cm="1">
        <f t="array" ref="E438">SUMPRODUCT(E$357:E$420,$C$357:$C$420*($D$357:$D$420=$D438))/SUMIFS($C$357:$C$420, $D$357:$D$420, $D438)</f>
        <v>5.7969550980604906E-3</v>
      </c>
      <c r="F438" s="30" cm="1">
        <f t="array" ref="F438">SUMPRODUCT(F$357:F$420,$C$357:$C$420*($D$357:$D$420=$D438))/SUMIFS($C$357:$C$420, $D$357:$D$420, $D438)</f>
        <v>9.8349717257382764E-3</v>
      </c>
      <c r="G438" s="30" cm="1">
        <f t="array" ref="G438">SUMPRODUCT(G$357:G$420,$C$357:$C$420*($D$357:$D$420=$D438))/SUMIFS($C$357:$C$420, $D$357:$D$420, $D438)</f>
        <v>6.3780609386905381E-3</v>
      </c>
      <c r="H438" s="30" cm="1">
        <f t="array" ref="H438">SUMPRODUCT(H$357:H$420,$C$357:$C$420*($D$357:$D$420=$D438))/SUMIFS($C$357:$C$420, $D$357:$D$420, $D438)</f>
        <v>5.5774995665012631E-3</v>
      </c>
      <c r="I438" s="30" cm="1">
        <f t="array" ref="I438">SUMPRODUCT(I$357:I$420,$C$357:$C$420*($D$357:$D$420=$D438))/SUMIFS($C$357:$C$420, $D$357:$D$420, $D438)</f>
        <v>7.1960253219291422E-3</v>
      </c>
      <c r="J438" s="30" cm="1">
        <f t="array" ref="J438">SUMPRODUCT(J$357:J$420,$C$357:$C$420*($D$357:$D$420=$D438))/SUMIFS($C$357:$C$420, $D$357:$D$420, $D438)</f>
        <v>8.1009272426428251E-3</v>
      </c>
      <c r="K438" s="30" cm="1">
        <f t="array" ref="K438">SUMPRODUCT(K$357:K$420,$C$357:$C$420*($D$357:$D$420=$D438))/SUMIFS($C$357:$C$420, $D$357:$D$420, $D438)</f>
        <v>1.0509250893810477E-2</v>
      </c>
      <c r="L438" s="30" cm="1">
        <f t="array" ref="L438">SUMPRODUCT(L$357:L$420,$C$357:$C$420*($D$357:$D$420=$D438))/SUMIFS($C$357:$C$420, $D$357:$D$420, $D438)</f>
        <v>8.6635750604307331E-3</v>
      </c>
      <c r="M438" s="30" cm="1">
        <f t="array" ref="M438">SUMPRODUCT(M$357:M$420,$C$357:$C$420*($D$357:$D$420=$D438))/SUMIFS($C$357:$C$420, $D$357:$D$420, $D438)</f>
        <v>4.5952841727700637E-3</v>
      </c>
      <c r="N438" s="30" cm="1">
        <f t="array" ref="N438">SUMPRODUCT(N$357:N$420,$C$357:$C$420*($D$357:$D$420=$D438))/SUMIFS($C$357:$C$420, $D$357:$D$420, $D438)</f>
        <v>9.2547197440200901E-3</v>
      </c>
      <c r="O438" s="30" cm="1">
        <f t="array" ref="O438">SUMPRODUCT(O$357:O$420,$C$357:$C$420*($D$357:$D$420=$D438))/SUMIFS($C$357:$C$420, $D$357:$D$420, $D438)</f>
        <v>9.7161814677192634E-3</v>
      </c>
      <c r="P438" s="30" cm="1">
        <f t="array" ref="P438">SUMPRODUCT(P$357:P$420,$C$357:$C$420*($D$357:$D$420=$D438))/SUMIFS($C$357:$C$420, $D$357:$D$420, $D438)</f>
        <v>1.5235180657339639E-2</v>
      </c>
      <c r="Q438" s="30" cm="1">
        <f t="array" ref="Q438">SUMPRODUCT(Q$357:Q$420,$C$357:$C$420*($D$357:$D$420=$D438))/SUMIFS($C$357:$C$420, $D$357:$D$420, $D438)</f>
        <v>1.7234057295218243E-2</v>
      </c>
      <c r="R438" s="30" cm="1">
        <f t="array" ref="R438">SUMPRODUCT(R$357:R$420,$C$357:$C$420*($D$357:$D$420=$D438))/SUMIFS($C$357:$C$420, $D$357:$D$420, $D438)</f>
        <v>3.5866774459731458E-2</v>
      </c>
      <c r="S438" s="30" cm="1">
        <f t="array" ref="S438">SUMPRODUCT(S$357:S$420,$C$357:$C$420*($D$357:$D$420=$D438))/SUMIFS($C$357:$C$420, $D$357:$D$420, $D438)</f>
        <v>1.1960243778803559</v>
      </c>
      <c r="T438" s="30" cm="1">
        <f t="array" ref="T438">SUMPRODUCT(T$357:T$420,$C$357:$C$420*($D$357:$D$420=$D438))/SUMIFS($C$357:$C$420, $D$357:$D$420, $D438)</f>
        <v>4.2416352891753911E-2</v>
      </c>
      <c r="U438" s="30" cm="1">
        <f t="array" ref="U438">SUMPRODUCT(U$357:U$420,$C$357:$C$420*($D$357:$D$420=$D438))/SUMIFS($C$357:$C$420, $D$357:$D$420, $D438)</f>
        <v>4.3795745667976907E-2</v>
      </c>
      <c r="V438" s="30" cm="1">
        <f t="array" ref="V438">SUMPRODUCT(V$357:V$420,$C$357:$C$420*($D$357:$D$420=$D438))/SUMIFS($C$357:$C$420, $D$357:$D$420, $D438)</f>
        <v>3.9283165814333366E-2</v>
      </c>
      <c r="W438" s="30" cm="1">
        <f t="array" ref="W438">SUMPRODUCT(W$357:W$420,$C$357:$C$420*($D$357:$D$420=$D438))/SUMIFS($C$357:$C$420, $D$357:$D$420, $D438)</f>
        <v>2.7426222896769926E-2</v>
      </c>
      <c r="X438" s="30" cm="1">
        <f t="array" ref="X438">SUMPRODUCT(X$357:X$420,$C$357:$C$420*($D$357:$D$420=$D438))/SUMIFS($C$357:$C$420, $D$357:$D$420, $D438)</f>
        <v>2.393735125091092E-2</v>
      </c>
      <c r="Y438" s="30" cm="1">
        <f t="array" ref="Y438">SUMPRODUCT(Y$357:Y$420,$C$357:$C$420*($D$357:$D$420=$D438))/SUMIFS($C$357:$C$420, $D$357:$D$420, $D438)</f>
        <v>9.1239057185111116E-3</v>
      </c>
      <c r="Z438" s="30" cm="1">
        <f t="array" ref="Z438">SUMPRODUCT(Z$357:Z$420,$C$357:$C$420*($D$357:$D$420=$D438))/SUMIFS($C$357:$C$420, $D$357:$D$420, $D438)</f>
        <v>3.413995262061327E-2</v>
      </c>
      <c r="AA438" s="30" cm="1">
        <f t="array" ref="AA438">SUMPRODUCT(AA$357:AA$420,$C$357:$C$420*($D$357:$D$420=$D438))/SUMIFS($C$357:$C$420, $D$357:$D$420, $D438)</f>
        <v>5.6027372010038472E-3</v>
      </c>
      <c r="AB438" s="30" cm="1">
        <f t="array" ref="AB438">SUMPRODUCT(AB$357:AB$420,$C$357:$C$420*($D$357:$D$420=$D438))/SUMIFS($C$357:$C$420, $D$357:$D$420, $D438)</f>
        <v>6.9870355027697971E-3</v>
      </c>
      <c r="AC438" s="30" cm="1">
        <f t="array" ref="AC438">SUMPRODUCT(AC$357:AC$420,$C$357:$C$420*($D$357:$D$420=$D438))/SUMIFS($C$357:$C$420, $D$357:$D$420, $D438)</f>
        <v>5.9823229058109462E-3</v>
      </c>
      <c r="AD438" s="30" cm="1">
        <f t="array" ref="AD438">SUMPRODUCT(AD$357:AD$420,$C$357:$C$420*($D$357:$D$420=$D438))/SUMIFS($C$357:$C$420, $D$357:$D$420, $D438)</f>
        <v>4.8680324342538156E-3</v>
      </c>
      <c r="AE438" s="30" cm="1">
        <f t="array" ref="AE438">SUMPRODUCT(AE$357:AE$420,$C$357:$C$420*($D$357:$D$420=$D438))/SUMIFS($C$357:$C$420, $D$357:$D$420, $D438)</f>
        <v>1.7977076264761957E-2</v>
      </c>
      <c r="AF438" s="30" cm="1">
        <f t="array" ref="AF438">SUMPRODUCT(AF$357:AF$420,$C$357:$C$420*($D$357:$D$420=$D438))/SUMIFS($C$357:$C$420, $D$357:$D$420, $D438)</f>
        <v>6.1313275233269423E-3</v>
      </c>
      <c r="AG438" s="30" cm="1">
        <f t="array" ref="AG438">SUMPRODUCT(AG$357:AG$420,$C$357:$C$420*($D$357:$D$420=$D438))/SUMIFS($C$357:$C$420, $D$357:$D$420, $D438)</f>
        <v>2.4536543202435209E-3</v>
      </c>
      <c r="AH438" s="30" cm="1">
        <f t="array" ref="AH438">SUMPRODUCT(AH$357:AH$420,$C$357:$C$420*($D$357:$D$420=$D438))/SUMIFS($C$357:$C$420, $D$357:$D$420, $D438)</f>
        <v>3.4561706589844206E-3</v>
      </c>
      <c r="AI438" s="30" cm="1">
        <f t="array" ref="AI438">SUMPRODUCT(AI$357:AI$420,$C$357:$C$420*($D$357:$D$420=$D438))/SUMIFS($C$357:$C$420, $D$357:$D$420, $D438)</f>
        <v>5.7116890932263128E-3</v>
      </c>
      <c r="AJ438" s="30" cm="1">
        <f t="array" ref="AJ438">SUMPRODUCT(AJ$357:AJ$420,$C$357:$C$420*($D$357:$D$420=$D438))/SUMIFS($C$357:$C$420, $D$357:$D$420, $D438)</f>
        <v>3.6548107764413072E-3</v>
      </c>
      <c r="AK438" s="30" cm="1">
        <f t="array" ref="AK438">SUMPRODUCT(AK$357:AK$420,$C$357:$C$420*($D$357:$D$420=$D438))/SUMIFS($C$357:$C$420, $D$357:$D$420, $D438)</f>
        <v>1.9873730737411423E-3</v>
      </c>
      <c r="AL438" s="30" cm="1">
        <f t="array" ref="AL438">SUMPRODUCT(AL$357:AL$420,$C$357:$C$420*($D$357:$D$420=$D438))/SUMIFS($C$357:$C$420, $D$357:$D$420, $D438)</f>
        <v>2.7789932157526978E-3</v>
      </c>
      <c r="AM438" s="30" cm="1">
        <f t="array" ref="AM438">SUMPRODUCT(AM$357:AM$420,$C$357:$C$420*($D$357:$D$420=$D438))/SUMIFS($C$357:$C$420, $D$357:$D$420, $D438)</f>
        <v>6.1293761396521455E-3</v>
      </c>
      <c r="AN438" s="30" cm="1">
        <f t="array" ref="AN438">SUMPRODUCT(AN$357:AN$420,$C$357:$C$420*($D$357:$D$420=$D438))/SUMIFS($C$357:$C$420, $D$357:$D$420, $D438)</f>
        <v>2.0509459316298703E-5</v>
      </c>
      <c r="AO438" s="30"/>
      <c r="AP438" s="30"/>
      <c r="AQ438" s="30"/>
      <c r="AR438" s="30"/>
      <c r="AS438" s="30"/>
      <c r="AT438" s="30"/>
    </row>
    <row r="439" spans="4:46" x14ac:dyDescent="0.35">
      <c r="D439" s="14" t="str">
        <v>ISIC 28</v>
      </c>
      <c r="E439" s="30" cm="1">
        <f t="array" ref="E439">SUMPRODUCT(E$357:E$420,$C$357:$C$420*($D$357:$D$420=$D439))/SUMIFS($C$357:$C$420, $D$357:$D$420, $D439)</f>
        <v>1.5253666469508795E-2</v>
      </c>
      <c r="F439" s="30" cm="1">
        <f t="array" ref="F439">SUMPRODUCT(F$357:F$420,$C$357:$C$420*($D$357:$D$420=$D439))/SUMIFS($C$357:$C$420, $D$357:$D$420, $D439)</f>
        <v>2.8629538266496841E-2</v>
      </c>
      <c r="G439" s="30" cm="1">
        <f t="array" ref="G439">SUMPRODUCT(G$357:G$420,$C$357:$C$420*($D$357:$D$420=$D439))/SUMIFS($C$357:$C$420, $D$357:$D$420, $D439)</f>
        <v>1.2926924270839701E-2</v>
      </c>
      <c r="H439" s="30" cm="1">
        <f t="array" ref="H439">SUMPRODUCT(H$357:H$420,$C$357:$C$420*($D$357:$D$420=$D439))/SUMIFS($C$357:$C$420, $D$357:$D$420, $D439)</f>
        <v>1.2456424373060463E-2</v>
      </c>
      <c r="I439" s="30" cm="1">
        <f t="array" ref="I439">SUMPRODUCT(I$357:I$420,$C$357:$C$420*($D$357:$D$420=$D439))/SUMIFS($C$357:$C$420, $D$357:$D$420, $D439)</f>
        <v>1.4951319561971274E-2</v>
      </c>
      <c r="J439" s="30" cm="1">
        <f t="array" ref="J439">SUMPRODUCT(J$357:J$420,$C$357:$C$420*($D$357:$D$420=$D439))/SUMIFS($C$357:$C$420, $D$357:$D$420, $D439)</f>
        <v>1.7007417886758126E-2</v>
      </c>
      <c r="K439" s="30" cm="1">
        <f t="array" ref="K439">SUMPRODUCT(K$357:K$420,$C$357:$C$420*($D$357:$D$420=$D439))/SUMIFS($C$357:$C$420, $D$357:$D$420, $D439)</f>
        <v>2.5349639121216822E-2</v>
      </c>
      <c r="L439" s="30" cm="1">
        <f t="array" ref="L439">SUMPRODUCT(L$357:L$420,$C$357:$C$420*($D$357:$D$420=$D439))/SUMIFS($C$357:$C$420, $D$357:$D$420, $D439)</f>
        <v>1.5423959251518952E-2</v>
      </c>
      <c r="M439" s="30" cm="1">
        <f t="array" ref="M439">SUMPRODUCT(M$357:M$420,$C$357:$C$420*($D$357:$D$420=$D439))/SUMIFS($C$357:$C$420, $D$357:$D$420, $D439)</f>
        <v>9.7230692675406606E-3</v>
      </c>
      <c r="N439" s="30" cm="1">
        <f t="array" ref="N439">SUMPRODUCT(N$357:N$420,$C$357:$C$420*($D$357:$D$420=$D439))/SUMIFS($C$357:$C$420, $D$357:$D$420, $D439)</f>
        <v>1.836152913340185E-2</v>
      </c>
      <c r="O439" s="30" cm="1">
        <f t="array" ref="O439">SUMPRODUCT(O$357:O$420,$C$357:$C$420*($D$357:$D$420=$D439))/SUMIFS($C$357:$C$420, $D$357:$D$420, $D439)</f>
        <v>1.908293883099995E-2</v>
      </c>
      <c r="P439" s="30" cm="1">
        <f t="array" ref="P439">SUMPRODUCT(P$357:P$420,$C$357:$C$420*($D$357:$D$420=$D439))/SUMIFS($C$357:$C$420, $D$357:$D$420, $D439)</f>
        <v>2.6606863645583158E-2</v>
      </c>
      <c r="Q439" s="30" cm="1">
        <f t="array" ref="Q439">SUMPRODUCT(Q$357:Q$420,$C$357:$C$420*($D$357:$D$420=$D439))/SUMIFS($C$357:$C$420, $D$357:$D$420, $D439)</f>
        <v>2.8620607010459213E-2</v>
      </c>
      <c r="R439" s="30" cm="1">
        <f t="array" ref="R439">SUMPRODUCT(R$357:R$420,$C$357:$C$420*($D$357:$D$420=$D439))/SUMIFS($C$357:$C$420, $D$357:$D$420, $D439)</f>
        <v>1.6468923987572191E-2</v>
      </c>
      <c r="S439" s="30" cm="1">
        <f t="array" ref="S439">SUMPRODUCT(S$357:S$420,$C$357:$C$420*($D$357:$D$420=$D439))/SUMIFS($C$357:$C$420, $D$357:$D$420, $D439)</f>
        <v>3.3701660862854955E-2</v>
      </c>
      <c r="T439" s="30" cm="1">
        <f t="array" ref="T439">SUMPRODUCT(T$357:T$420,$C$357:$C$420*($D$357:$D$420=$D439))/SUMIFS($C$357:$C$420, $D$357:$D$420, $D439)</f>
        <v>1.2004416573138785</v>
      </c>
      <c r="U439" s="30" cm="1">
        <f t="array" ref="U439">SUMPRODUCT(U$357:U$420,$C$357:$C$420*($D$357:$D$420=$D439))/SUMIFS($C$357:$C$420, $D$357:$D$420, $D439)</f>
        <v>8.2057642863461663E-2</v>
      </c>
      <c r="V439" s="30" cm="1">
        <f t="array" ref="V439">SUMPRODUCT(V$357:V$420,$C$357:$C$420*($D$357:$D$420=$D439))/SUMIFS($C$357:$C$420, $D$357:$D$420, $D439)</f>
        <v>7.5292132243761523E-2</v>
      </c>
      <c r="W439" s="30" cm="1">
        <f t="array" ref="W439">SUMPRODUCT(W$357:W$420,$C$357:$C$420*($D$357:$D$420=$D439))/SUMIFS($C$357:$C$420, $D$357:$D$420, $D439)</f>
        <v>4.5284919913556945E-2</v>
      </c>
      <c r="X439" s="30" cm="1">
        <f t="array" ref="X439">SUMPRODUCT(X$357:X$420,$C$357:$C$420*($D$357:$D$420=$D439))/SUMIFS($C$357:$C$420, $D$357:$D$420, $D439)</f>
        <v>1.7156871038893951E-2</v>
      </c>
      <c r="Y439" s="30" cm="1">
        <f t="array" ref="Y439">SUMPRODUCT(Y$357:Y$420,$C$357:$C$420*($D$357:$D$420=$D439))/SUMIFS($C$357:$C$420, $D$357:$D$420, $D439)</f>
        <v>1.8410897945894518E-2</v>
      </c>
      <c r="Z439" s="30" cm="1">
        <f t="array" ref="Z439">SUMPRODUCT(Z$357:Z$420,$C$357:$C$420*($D$357:$D$420=$D439))/SUMIFS($C$357:$C$420, $D$357:$D$420, $D439)</f>
        <v>2.4690839858185855E-2</v>
      </c>
      <c r="AA439" s="30" cm="1">
        <f t="array" ref="AA439">SUMPRODUCT(AA$357:AA$420,$C$357:$C$420*($D$357:$D$420=$D439))/SUMIFS($C$357:$C$420, $D$357:$D$420, $D439)</f>
        <v>6.9741532793937766E-3</v>
      </c>
      <c r="AB439" s="30" cm="1">
        <f t="array" ref="AB439">SUMPRODUCT(AB$357:AB$420,$C$357:$C$420*($D$357:$D$420=$D439))/SUMIFS($C$357:$C$420, $D$357:$D$420, $D439)</f>
        <v>9.0233065621679737E-3</v>
      </c>
      <c r="AC439" s="30" cm="1">
        <f t="array" ref="AC439">SUMPRODUCT(AC$357:AC$420,$C$357:$C$420*($D$357:$D$420=$D439))/SUMIFS($C$357:$C$420, $D$357:$D$420, $D439)</f>
        <v>6.3242825685296223E-3</v>
      </c>
      <c r="AD439" s="30" cm="1">
        <f t="array" ref="AD439">SUMPRODUCT(AD$357:AD$420,$C$357:$C$420*($D$357:$D$420=$D439))/SUMIFS($C$357:$C$420, $D$357:$D$420, $D439)</f>
        <v>5.8524013688041783E-3</v>
      </c>
      <c r="AE439" s="30" cm="1">
        <f t="array" ref="AE439">SUMPRODUCT(AE$357:AE$420,$C$357:$C$420*($D$357:$D$420=$D439))/SUMIFS($C$357:$C$420, $D$357:$D$420, $D439)</f>
        <v>7.7494171109898317E-3</v>
      </c>
      <c r="AF439" s="30" cm="1">
        <f t="array" ref="AF439">SUMPRODUCT(AF$357:AF$420,$C$357:$C$420*($D$357:$D$420=$D439))/SUMIFS($C$357:$C$420, $D$357:$D$420, $D439)</f>
        <v>4.2608932193028085E-3</v>
      </c>
      <c r="AG439" s="30" cm="1">
        <f t="array" ref="AG439">SUMPRODUCT(AG$357:AG$420,$C$357:$C$420*($D$357:$D$420=$D439))/SUMIFS($C$357:$C$420, $D$357:$D$420, $D439)</f>
        <v>2.4526926430027221E-3</v>
      </c>
      <c r="AH439" s="30" cm="1">
        <f t="array" ref="AH439">SUMPRODUCT(AH$357:AH$420,$C$357:$C$420*($D$357:$D$420=$D439))/SUMIFS($C$357:$C$420, $D$357:$D$420, $D439)</f>
        <v>2.6546767014477774E-3</v>
      </c>
      <c r="AI439" s="30" cm="1">
        <f t="array" ref="AI439">SUMPRODUCT(AI$357:AI$420,$C$357:$C$420*($D$357:$D$420=$D439))/SUMIFS($C$357:$C$420, $D$357:$D$420, $D439)</f>
        <v>6.0937664511407858E-3</v>
      </c>
      <c r="AJ439" s="30" cm="1">
        <f t="array" ref="AJ439">SUMPRODUCT(AJ$357:AJ$420,$C$357:$C$420*($D$357:$D$420=$D439))/SUMIFS($C$357:$C$420, $D$357:$D$420, $D439)</f>
        <v>3.9835620030738792E-3</v>
      </c>
      <c r="AK439" s="30" cm="1">
        <f t="array" ref="AK439">SUMPRODUCT(AK$357:AK$420,$C$357:$C$420*($D$357:$D$420=$D439))/SUMIFS($C$357:$C$420, $D$357:$D$420, $D439)</f>
        <v>1.9140491378985731E-3</v>
      </c>
      <c r="AL439" s="30" cm="1">
        <f t="array" ref="AL439">SUMPRODUCT(AL$357:AL$420,$C$357:$C$420*($D$357:$D$420=$D439))/SUMIFS($C$357:$C$420, $D$357:$D$420, $D439)</f>
        <v>3.5243838308779713E-3</v>
      </c>
      <c r="AM439" s="30" cm="1">
        <f t="array" ref="AM439">SUMPRODUCT(AM$357:AM$420,$C$357:$C$420*($D$357:$D$420=$D439))/SUMIFS($C$357:$C$420, $D$357:$D$420, $D439)</f>
        <v>5.3381655213856297E-3</v>
      </c>
      <c r="AN439" s="30" cm="1">
        <f t="array" ref="AN439">SUMPRODUCT(AN$357:AN$420,$C$357:$C$420*($D$357:$D$420=$D439))/SUMIFS($C$357:$C$420, $D$357:$D$420, $D439)</f>
        <v>6.2920345264645615E-7</v>
      </c>
      <c r="AO439" s="30"/>
      <c r="AP439" s="30"/>
      <c r="AQ439" s="30"/>
      <c r="AR439" s="30"/>
      <c r="AS439" s="30"/>
      <c r="AT439" s="30"/>
    </row>
    <row r="440" spans="4:46" x14ac:dyDescent="0.35">
      <c r="D440" s="14" t="str">
        <v>ISIC 29</v>
      </c>
      <c r="E440" s="30" cm="1">
        <f t="array" ref="E440">SUMPRODUCT(E$357:E$420,$C$357:$C$420*($D$357:$D$420=$D440))/SUMIFS($C$357:$C$420, $D$357:$D$420, $D440)</f>
        <v>6.1706646143095236E-3</v>
      </c>
      <c r="F440" s="30" cm="1">
        <f t="array" ref="F440">SUMPRODUCT(F$357:F$420,$C$357:$C$420*($D$357:$D$420=$D440))/SUMIFS($C$357:$C$420, $D$357:$D$420, $D440)</f>
        <v>6.4724259468360371E-3</v>
      </c>
      <c r="G440" s="30" cm="1">
        <f t="array" ref="G440">SUMPRODUCT(G$357:G$420,$C$357:$C$420*($D$357:$D$420=$D440))/SUMIFS($C$357:$C$420, $D$357:$D$420, $D440)</f>
        <v>5.2773081808500212E-3</v>
      </c>
      <c r="H440" s="30" cm="1">
        <f t="array" ref="H440">SUMPRODUCT(H$357:H$420,$C$357:$C$420*($D$357:$D$420=$D440))/SUMIFS($C$357:$C$420, $D$357:$D$420, $D440)</f>
        <v>3.8544001707097103E-3</v>
      </c>
      <c r="I440" s="30" cm="1">
        <f t="array" ref="I440">SUMPRODUCT(I$357:I$420,$C$357:$C$420*($D$357:$D$420=$D440))/SUMIFS($C$357:$C$420, $D$357:$D$420, $D440)</f>
        <v>7.1467333459363479E-3</v>
      </c>
      <c r="J440" s="30" cm="1">
        <f t="array" ref="J440">SUMPRODUCT(J$357:J$420,$C$357:$C$420*($D$357:$D$420=$D440))/SUMIFS($C$357:$C$420, $D$357:$D$420, $D440)</f>
        <v>5.1164218886872205E-3</v>
      </c>
      <c r="K440" s="30" cm="1">
        <f t="array" ref="K440">SUMPRODUCT(K$357:K$420,$C$357:$C$420*($D$357:$D$420=$D440))/SUMIFS($C$357:$C$420, $D$357:$D$420, $D440)</f>
        <v>7.7182713514964826E-3</v>
      </c>
      <c r="L440" s="30" cm="1">
        <f t="array" ref="L440">SUMPRODUCT(L$357:L$420,$C$357:$C$420*($D$357:$D$420=$D440))/SUMIFS($C$357:$C$420, $D$357:$D$420, $D440)</f>
        <v>7.7690380809268189E-3</v>
      </c>
      <c r="M440" s="30" cm="1">
        <f t="array" ref="M440">SUMPRODUCT(M$357:M$420,$C$357:$C$420*($D$357:$D$420=$D440))/SUMIFS($C$357:$C$420, $D$357:$D$420, $D440)</f>
        <v>3.3481441359905517E-3</v>
      </c>
      <c r="N440" s="30" cm="1">
        <f t="array" ref="N440">SUMPRODUCT(N$357:N$420,$C$357:$C$420*($D$357:$D$420=$D440))/SUMIFS($C$357:$C$420, $D$357:$D$420, $D440)</f>
        <v>8.0339174536305531E-3</v>
      </c>
      <c r="O440" s="30" cm="1">
        <f t="array" ref="O440">SUMPRODUCT(O$357:O$420,$C$357:$C$420*($D$357:$D$420=$D440))/SUMIFS($C$357:$C$420, $D$357:$D$420, $D440)</f>
        <v>1.0761087000281441E-2</v>
      </c>
      <c r="P440" s="30" cm="1">
        <f t="array" ref="P440">SUMPRODUCT(P$357:P$420,$C$357:$C$420*($D$357:$D$420=$D440))/SUMIFS($C$357:$C$420, $D$357:$D$420, $D440)</f>
        <v>7.8485373358509417E-3</v>
      </c>
      <c r="Q440" s="30" cm="1">
        <f t="array" ref="Q440">SUMPRODUCT(Q$357:Q$420,$C$357:$C$420*($D$357:$D$420=$D440))/SUMIFS($C$357:$C$420, $D$357:$D$420, $D440)</f>
        <v>9.7351463882512142E-3</v>
      </c>
      <c r="R440" s="30" cm="1">
        <f t="array" ref="R440">SUMPRODUCT(R$357:R$420,$C$357:$C$420*($D$357:$D$420=$D440))/SUMIFS($C$357:$C$420, $D$357:$D$420, $D440)</f>
        <v>5.3584818062624856E-3</v>
      </c>
      <c r="S440" s="30" cm="1">
        <f t="array" ref="S440">SUMPRODUCT(S$357:S$420,$C$357:$C$420*($D$357:$D$420=$D440))/SUMIFS($C$357:$C$420, $D$357:$D$420, $D440)</f>
        <v>1.8262004164819538E-2</v>
      </c>
      <c r="T440" s="30" cm="1">
        <f t="array" ref="T440">SUMPRODUCT(T$357:T$420,$C$357:$C$420*($D$357:$D$420=$D440))/SUMIFS($C$357:$C$420, $D$357:$D$420, $D440)</f>
        <v>4.0914244186044495E-2</v>
      </c>
      <c r="U440" s="30" cm="1">
        <f t="array" ref="U440">SUMPRODUCT(U$357:U$420,$C$357:$C$420*($D$357:$D$420=$D440))/SUMIFS($C$357:$C$420, $D$357:$D$420, $D440)</f>
        <v>1.4100321324861342</v>
      </c>
      <c r="V440" s="30" cm="1">
        <f t="array" ref="V440">SUMPRODUCT(V$357:V$420,$C$357:$C$420*($D$357:$D$420=$D440))/SUMIFS($C$357:$C$420, $D$357:$D$420, $D440)</f>
        <v>2.1251789351322822E-2</v>
      </c>
      <c r="W440" s="30" cm="1">
        <f t="array" ref="W440">SUMPRODUCT(W$357:W$420,$C$357:$C$420*($D$357:$D$420=$D440))/SUMIFS($C$357:$C$420, $D$357:$D$420, $D440)</f>
        <v>1.5611143070368937E-2</v>
      </c>
      <c r="X440" s="30" cm="1">
        <f t="array" ref="X440">SUMPRODUCT(X$357:X$420,$C$357:$C$420*($D$357:$D$420=$D440))/SUMIFS($C$357:$C$420, $D$357:$D$420, $D440)</f>
        <v>5.0791767469772773E-3</v>
      </c>
      <c r="Y440" s="30" cm="1">
        <f t="array" ref="Y440">SUMPRODUCT(Y$357:Y$420,$C$357:$C$420*($D$357:$D$420=$D440))/SUMIFS($C$357:$C$420, $D$357:$D$420, $D440)</f>
        <v>1.1259924663294212E-2</v>
      </c>
      <c r="Z440" s="30" cm="1">
        <f t="array" ref="Z440">SUMPRODUCT(Z$357:Z$420,$C$357:$C$420*($D$357:$D$420=$D440))/SUMIFS($C$357:$C$420, $D$357:$D$420, $D440)</f>
        <v>7.0592348223436135E-3</v>
      </c>
      <c r="AA440" s="30" cm="1">
        <f t="array" ref="AA440">SUMPRODUCT(AA$357:AA$420,$C$357:$C$420*($D$357:$D$420=$D440))/SUMIFS($C$357:$C$420, $D$357:$D$420, $D440)</f>
        <v>1.3601060574957614E-2</v>
      </c>
      <c r="AB440" s="30" cm="1">
        <f t="array" ref="AB440">SUMPRODUCT(AB$357:AB$420,$C$357:$C$420*($D$357:$D$420=$D440))/SUMIFS($C$357:$C$420, $D$357:$D$420, $D440)</f>
        <v>1.3880640635539784E-2</v>
      </c>
      <c r="AC440" s="30" cm="1">
        <f t="array" ref="AC440">SUMPRODUCT(AC$357:AC$420,$C$357:$C$420*($D$357:$D$420=$D440))/SUMIFS($C$357:$C$420, $D$357:$D$420, $D440)</f>
        <v>2.5397635105535157E-3</v>
      </c>
      <c r="AD440" s="30" cm="1">
        <f t="array" ref="AD440">SUMPRODUCT(AD$357:AD$420,$C$357:$C$420*($D$357:$D$420=$D440))/SUMIFS($C$357:$C$420, $D$357:$D$420, $D440)</f>
        <v>3.0547048371794682E-3</v>
      </c>
      <c r="AE440" s="30" cm="1">
        <f t="array" ref="AE440">SUMPRODUCT(AE$357:AE$420,$C$357:$C$420*($D$357:$D$420=$D440))/SUMIFS($C$357:$C$420, $D$357:$D$420, $D440)</f>
        <v>3.0693592302274936E-3</v>
      </c>
      <c r="AF440" s="30" cm="1">
        <f t="array" ref="AF440">SUMPRODUCT(AF$357:AF$420,$C$357:$C$420*($D$357:$D$420=$D440))/SUMIFS($C$357:$C$420, $D$357:$D$420, $D440)</f>
        <v>2.1869958136562632E-3</v>
      </c>
      <c r="AG440" s="30" cm="1">
        <f t="array" ref="AG440">SUMPRODUCT(AG$357:AG$420,$C$357:$C$420*($D$357:$D$420=$D440))/SUMIFS($C$357:$C$420, $D$357:$D$420, $D440)</f>
        <v>1.3838831954818191E-3</v>
      </c>
      <c r="AH440" s="30" cm="1">
        <f t="array" ref="AH440">SUMPRODUCT(AH$357:AH$420,$C$357:$C$420*($D$357:$D$420=$D440))/SUMIFS($C$357:$C$420, $D$357:$D$420, $D440)</f>
        <v>9.6778496068987744E-4</v>
      </c>
      <c r="AI440" s="30" cm="1">
        <f t="array" ref="AI440">SUMPRODUCT(AI$357:AI$420,$C$357:$C$420*($D$357:$D$420=$D440))/SUMIFS($C$357:$C$420, $D$357:$D$420, $D440)</f>
        <v>3.2316552702584267E-3</v>
      </c>
      <c r="AJ440" s="30" cm="1">
        <f t="array" ref="AJ440">SUMPRODUCT(AJ$357:AJ$420,$C$357:$C$420*($D$357:$D$420=$D440))/SUMIFS($C$357:$C$420, $D$357:$D$420, $D440)</f>
        <v>2.3124169216023269E-3</v>
      </c>
      <c r="AK440" s="30" cm="1">
        <f t="array" ref="AK440">SUMPRODUCT(AK$357:AK$420,$C$357:$C$420*($D$357:$D$420=$D440))/SUMIFS($C$357:$C$420, $D$357:$D$420, $D440)</f>
        <v>1.1269171853081274E-3</v>
      </c>
      <c r="AL440" s="30" cm="1">
        <f t="array" ref="AL440">SUMPRODUCT(AL$357:AL$420,$C$357:$C$420*($D$357:$D$420=$D440))/SUMIFS($C$357:$C$420, $D$357:$D$420, $D440)</f>
        <v>1.6457227960896877E-3</v>
      </c>
      <c r="AM440" s="30" cm="1">
        <f t="array" ref="AM440">SUMPRODUCT(AM$357:AM$420,$C$357:$C$420*($D$357:$D$420=$D440))/SUMIFS($C$357:$C$420, $D$357:$D$420, $D440)</f>
        <v>2.6836996729036216E-3</v>
      </c>
      <c r="AN440" s="30" cm="1">
        <f t="array" ref="AN440">SUMPRODUCT(AN$357:AN$420,$C$357:$C$420*($D$357:$D$420=$D440))/SUMIFS($C$357:$C$420, $D$357:$D$420, $D440)</f>
        <v>3.3509967869363547E-7</v>
      </c>
      <c r="AO440" s="30"/>
      <c r="AP440" s="30"/>
      <c r="AQ440" s="30"/>
      <c r="AR440" s="30"/>
      <c r="AS440" s="30"/>
      <c r="AT440" s="30"/>
    </row>
    <row r="441" spans="4:46" x14ac:dyDescent="0.35">
      <c r="D441" s="14" t="str">
        <v>ISIC 30</v>
      </c>
      <c r="E441" s="30" cm="1">
        <f t="array" ref="E441">SUMPRODUCT(E$357:E$420,$C$357:$C$420*($D$357:$D$420=$D441))/SUMIFS($C$357:$C$420, $D$357:$D$420, $D441)</f>
        <v>2.5379854392541651E-3</v>
      </c>
      <c r="F441" s="30" cm="1">
        <f t="array" ref="F441">SUMPRODUCT(F$357:F$420,$C$357:$C$420*($D$357:$D$420=$D441))/SUMIFS($C$357:$C$420, $D$357:$D$420, $D441)</f>
        <v>3.5047223793708464E-3</v>
      </c>
      <c r="G441" s="30" cm="1">
        <f t="array" ref="G441">SUMPRODUCT(G$357:G$420,$C$357:$C$420*($D$357:$D$420=$D441))/SUMIFS($C$357:$C$420, $D$357:$D$420, $D441)</f>
        <v>2.0222709015574945E-3</v>
      </c>
      <c r="H441" s="30" cm="1">
        <f t="array" ref="H441">SUMPRODUCT(H$357:H$420,$C$357:$C$420*($D$357:$D$420=$D441))/SUMIFS($C$357:$C$420, $D$357:$D$420, $D441)</f>
        <v>1.580052319641522E-3</v>
      </c>
      <c r="I441" s="30" cm="1">
        <f t="array" ref="I441">SUMPRODUCT(I$357:I$420,$C$357:$C$420*($D$357:$D$420=$D441))/SUMIFS($C$357:$C$420, $D$357:$D$420, $D441)</f>
        <v>2.3604248570212759E-3</v>
      </c>
      <c r="J441" s="30" cm="1">
        <f t="array" ref="J441">SUMPRODUCT(J$357:J$420,$C$357:$C$420*($D$357:$D$420=$D441))/SUMIFS($C$357:$C$420, $D$357:$D$420, $D441)</f>
        <v>2.2957997685747449E-3</v>
      </c>
      <c r="K441" s="30" cm="1">
        <f t="array" ref="K441">SUMPRODUCT(K$357:K$420,$C$357:$C$420*($D$357:$D$420=$D441))/SUMIFS($C$357:$C$420, $D$357:$D$420, $D441)</f>
        <v>3.1342174804354509E-3</v>
      </c>
      <c r="L441" s="30" cm="1">
        <f t="array" ref="L441">SUMPRODUCT(L$357:L$420,$C$357:$C$420*($D$357:$D$420=$D441))/SUMIFS($C$357:$C$420, $D$357:$D$420, $D441)</f>
        <v>2.1773220186592853E-3</v>
      </c>
      <c r="M441" s="30" cm="1">
        <f t="array" ref="M441">SUMPRODUCT(M$357:M$420,$C$357:$C$420*($D$357:$D$420=$D441))/SUMIFS($C$357:$C$420, $D$357:$D$420, $D441)</f>
        <v>2.2035822648144841E-3</v>
      </c>
      <c r="N441" s="30" cm="1">
        <f t="array" ref="N441">SUMPRODUCT(N$357:N$420,$C$357:$C$420*($D$357:$D$420=$D441))/SUMIFS($C$357:$C$420, $D$357:$D$420, $D441)</f>
        <v>2.6190383198819861E-3</v>
      </c>
      <c r="O441" s="30" cm="1">
        <f t="array" ref="O441">SUMPRODUCT(O$357:O$420,$C$357:$C$420*($D$357:$D$420=$D441))/SUMIFS($C$357:$C$420, $D$357:$D$420, $D441)</f>
        <v>2.4442537021687411E-3</v>
      </c>
      <c r="P441" s="30" cm="1">
        <f t="array" ref="P441">SUMPRODUCT(P$357:P$420,$C$357:$C$420*($D$357:$D$420=$D441))/SUMIFS($C$357:$C$420, $D$357:$D$420, $D441)</f>
        <v>3.1031567771535777E-3</v>
      </c>
      <c r="Q441" s="30" cm="1">
        <f t="array" ref="Q441">SUMPRODUCT(Q$357:Q$420,$C$357:$C$420*($D$357:$D$420=$D441))/SUMIFS($C$357:$C$420, $D$357:$D$420, $D441)</f>
        <v>2.4870145648992511E-3</v>
      </c>
      <c r="R441" s="30" cm="1">
        <f t="array" ref="R441">SUMPRODUCT(R$357:R$420,$C$357:$C$420*($D$357:$D$420=$D441))/SUMIFS($C$357:$C$420, $D$357:$D$420, $D441)</f>
        <v>2.1751966948275791E-3</v>
      </c>
      <c r="S441" s="30" cm="1">
        <f t="array" ref="S441">SUMPRODUCT(S$357:S$420,$C$357:$C$420*($D$357:$D$420=$D441))/SUMIFS($C$357:$C$420, $D$357:$D$420, $D441)</f>
        <v>4.2686953613062222E-3</v>
      </c>
      <c r="T441" s="30" cm="1">
        <f t="array" ref="T441">SUMPRODUCT(T$357:T$420,$C$357:$C$420*($D$357:$D$420=$D441))/SUMIFS($C$357:$C$420, $D$357:$D$420, $D441)</f>
        <v>2.8854605236647091E-3</v>
      </c>
      <c r="U441" s="30" cm="1">
        <f t="array" ref="U441">SUMPRODUCT(U$357:U$420,$C$357:$C$420*($D$357:$D$420=$D441))/SUMIFS($C$357:$C$420, $D$357:$D$420, $D441)</f>
        <v>4.1122385504461859E-3</v>
      </c>
      <c r="V441" s="30" cm="1">
        <f t="array" ref="V441">SUMPRODUCT(V$357:V$420,$C$357:$C$420*($D$357:$D$420=$D441))/SUMIFS($C$357:$C$420, $D$357:$D$420, $D441)</f>
        <v>1.328462759771782</v>
      </c>
      <c r="W441" s="30" cm="1">
        <f t="array" ref="W441">SUMPRODUCT(W$357:W$420,$C$357:$C$420*($D$357:$D$420=$D441))/SUMIFS($C$357:$C$420, $D$357:$D$420, $D441)</f>
        <v>2.0662414074771058E-2</v>
      </c>
      <c r="X441" s="30" cm="1">
        <f t="array" ref="X441">SUMPRODUCT(X$357:X$420,$C$357:$C$420*($D$357:$D$420=$D441))/SUMIFS($C$357:$C$420, $D$357:$D$420, $D441)</f>
        <v>2.560435444804548E-3</v>
      </c>
      <c r="Y441" s="30" cm="1">
        <f t="array" ref="Y441">SUMPRODUCT(Y$357:Y$420,$C$357:$C$420*($D$357:$D$420=$D441))/SUMIFS($C$357:$C$420, $D$357:$D$420, $D441)</f>
        <v>1.8708333021133434E-3</v>
      </c>
      <c r="Z441" s="30" cm="1">
        <f t="array" ref="Z441">SUMPRODUCT(Z$357:Z$420,$C$357:$C$420*($D$357:$D$420=$D441))/SUMIFS($C$357:$C$420, $D$357:$D$420, $D441)</f>
        <v>1.9620421122471155E-3</v>
      </c>
      <c r="AA441" s="30" cm="1">
        <f t="array" ref="AA441">SUMPRODUCT(AA$357:AA$420,$C$357:$C$420*($D$357:$D$420=$D441))/SUMIFS($C$357:$C$420, $D$357:$D$420, $D441)</f>
        <v>1.8253099653897853E-3</v>
      </c>
      <c r="AB441" s="30" cm="1">
        <f t="array" ref="AB441">SUMPRODUCT(AB$357:AB$420,$C$357:$C$420*($D$357:$D$420=$D441))/SUMIFS($C$357:$C$420, $D$357:$D$420, $D441)</f>
        <v>8.0433898271142293E-3</v>
      </c>
      <c r="AC441" s="30" cm="1">
        <f t="array" ref="AC441">SUMPRODUCT(AC$357:AC$420,$C$357:$C$420*($D$357:$D$420=$D441))/SUMIFS($C$357:$C$420, $D$357:$D$420, $D441)</f>
        <v>1.248171377898178E-3</v>
      </c>
      <c r="AD441" s="30" cm="1">
        <f t="array" ref="AD441">SUMPRODUCT(AD$357:AD$420,$C$357:$C$420*($D$357:$D$420=$D441))/SUMIFS($C$357:$C$420, $D$357:$D$420, $D441)</f>
        <v>1.4276339026979951E-3</v>
      </c>
      <c r="AE441" s="30" cm="1">
        <f t="array" ref="AE441">SUMPRODUCT(AE$357:AE$420,$C$357:$C$420*($D$357:$D$420=$D441))/SUMIFS($C$357:$C$420, $D$357:$D$420, $D441)</f>
        <v>1.4562060477475555E-3</v>
      </c>
      <c r="AF441" s="30" cm="1">
        <f t="array" ref="AF441">SUMPRODUCT(AF$357:AF$420,$C$357:$C$420*($D$357:$D$420=$D441))/SUMIFS($C$357:$C$420, $D$357:$D$420, $D441)</f>
        <v>1.9139597970280924E-3</v>
      </c>
      <c r="AG441" s="30" cm="1">
        <f t="array" ref="AG441">SUMPRODUCT(AG$357:AG$420,$C$357:$C$420*($D$357:$D$420=$D441))/SUMIFS($C$357:$C$420, $D$357:$D$420, $D441)</f>
        <v>7.8245827110919952E-4</v>
      </c>
      <c r="AH441" s="30" cm="1">
        <f t="array" ref="AH441">SUMPRODUCT(AH$357:AH$420,$C$357:$C$420*($D$357:$D$420=$D441))/SUMIFS($C$357:$C$420, $D$357:$D$420, $D441)</f>
        <v>4.4266263722549939E-4</v>
      </c>
      <c r="AI441" s="30" cm="1">
        <f t="array" ref="AI441">SUMPRODUCT(AI$357:AI$420,$C$357:$C$420*($D$357:$D$420=$D441))/SUMIFS($C$357:$C$420, $D$357:$D$420, $D441)</f>
        <v>2.5463634402702515E-3</v>
      </c>
      <c r="AJ441" s="30" cm="1">
        <f t="array" ref="AJ441">SUMPRODUCT(AJ$357:AJ$420,$C$357:$C$420*($D$357:$D$420=$D441))/SUMIFS($C$357:$C$420, $D$357:$D$420, $D441)</f>
        <v>8.323675604629887E-3</v>
      </c>
      <c r="AK441" s="30" cm="1">
        <f t="array" ref="AK441">SUMPRODUCT(AK$357:AK$420,$C$357:$C$420*($D$357:$D$420=$D441))/SUMIFS($C$357:$C$420, $D$357:$D$420, $D441)</f>
        <v>5.4167126315896117E-4</v>
      </c>
      <c r="AL441" s="30" cm="1">
        <f t="array" ref="AL441">SUMPRODUCT(AL$357:AL$420,$C$357:$C$420*($D$357:$D$420=$D441))/SUMIFS($C$357:$C$420, $D$357:$D$420, $D441)</f>
        <v>9.4295692029208223E-4</v>
      </c>
      <c r="AM441" s="30" cm="1">
        <f t="array" ref="AM441">SUMPRODUCT(AM$357:AM$420,$C$357:$C$420*($D$357:$D$420=$D441))/SUMIFS($C$357:$C$420, $D$357:$D$420, $D441)</f>
        <v>1.6405316353273942E-3</v>
      </c>
      <c r="AN441" s="30" cm="1">
        <f t="array" ref="AN441">SUMPRODUCT(AN$357:AN$420,$C$357:$C$420*($D$357:$D$420=$D441))/SUMIFS($C$357:$C$420, $D$357:$D$420, $D441)</f>
        <v>8.0517180961286452E-8</v>
      </c>
      <c r="AO441" s="30"/>
      <c r="AP441" s="30"/>
      <c r="AQ441" s="30"/>
      <c r="AR441" s="30"/>
      <c r="AS441" s="30"/>
      <c r="AT441" s="30"/>
    </row>
    <row r="442" spans="4:46" x14ac:dyDescent="0.35">
      <c r="D442" s="14" t="str">
        <v>ISIC 31T33</v>
      </c>
      <c r="E442" s="30" cm="1">
        <f t="array" ref="E442">SUMPRODUCT(E$357:E$420,$C$357:$C$420*($D$357:$D$420=$D442))/SUMIFS($C$357:$C$420, $D$357:$D$420, $D442)</f>
        <v>1.4923039728197396E-2</v>
      </c>
      <c r="F442" s="30" cm="1">
        <f t="array" ref="F442">SUMPRODUCT(F$357:F$420,$C$357:$C$420*($D$357:$D$420=$D442))/SUMIFS($C$357:$C$420, $D$357:$D$420, $D442)</f>
        <v>2.256819159218932E-2</v>
      </c>
      <c r="G442" s="30" cm="1">
        <f t="array" ref="G442">SUMPRODUCT(G$357:G$420,$C$357:$C$420*($D$357:$D$420=$D442))/SUMIFS($C$357:$C$420, $D$357:$D$420, $D442)</f>
        <v>1.0878115724660643E-2</v>
      </c>
      <c r="H442" s="30" cm="1">
        <f t="array" ref="H442">SUMPRODUCT(H$357:H$420,$C$357:$C$420*($D$357:$D$420=$D442))/SUMIFS($C$357:$C$420, $D$357:$D$420, $D442)</f>
        <v>1.0281260214557317E-2</v>
      </c>
      <c r="I442" s="30" cm="1">
        <f t="array" ref="I442">SUMPRODUCT(I$357:I$420,$C$357:$C$420*($D$357:$D$420=$D442))/SUMIFS($C$357:$C$420, $D$357:$D$420, $D442)</f>
        <v>1.5611010339505247E-2</v>
      </c>
      <c r="J442" s="30" cm="1">
        <f t="array" ref="J442">SUMPRODUCT(J$357:J$420,$C$357:$C$420*($D$357:$D$420=$D442))/SUMIFS($C$357:$C$420, $D$357:$D$420, $D442)</f>
        <v>1.456391353692702E-2</v>
      </c>
      <c r="K442" s="30" cm="1">
        <f t="array" ref="K442">SUMPRODUCT(K$357:K$420,$C$357:$C$420*($D$357:$D$420=$D442))/SUMIFS($C$357:$C$420, $D$357:$D$420, $D442)</f>
        <v>1.8607786189877074E-2</v>
      </c>
      <c r="L442" s="30" cm="1">
        <f t="array" ref="L442">SUMPRODUCT(L$357:L$420,$C$357:$C$420*($D$357:$D$420=$D442))/SUMIFS($C$357:$C$420, $D$357:$D$420, $D442)</f>
        <v>1.2943067153980895E-2</v>
      </c>
      <c r="M442" s="30" cm="1">
        <f t="array" ref="M442">SUMPRODUCT(M$357:M$420,$C$357:$C$420*($D$357:$D$420=$D442))/SUMIFS($C$357:$C$420, $D$357:$D$420, $D442)</f>
        <v>7.7774634020955817E-3</v>
      </c>
      <c r="N442" s="30" cm="1">
        <f t="array" ref="N442">SUMPRODUCT(N$357:N$420,$C$357:$C$420*($D$357:$D$420=$D442))/SUMIFS($C$357:$C$420, $D$357:$D$420, $D442)</f>
        <v>1.0318791400353276E-2</v>
      </c>
      <c r="O442" s="30" cm="1">
        <f t="array" ref="O442">SUMPRODUCT(O$357:O$420,$C$357:$C$420*($D$357:$D$420=$D442))/SUMIFS($C$357:$C$420, $D$357:$D$420, $D442)</f>
        <v>1.4210822525331707E-2</v>
      </c>
      <c r="P442" s="30" cm="1">
        <f t="array" ref="P442">SUMPRODUCT(P$357:P$420,$C$357:$C$420*($D$357:$D$420=$D442))/SUMIFS($C$357:$C$420, $D$357:$D$420, $D442)</f>
        <v>2.0788571072843955E-2</v>
      </c>
      <c r="Q442" s="30" cm="1">
        <f t="array" ref="Q442">SUMPRODUCT(Q$357:Q$420,$C$357:$C$420*($D$357:$D$420=$D442))/SUMIFS($C$357:$C$420, $D$357:$D$420, $D442)</f>
        <v>1.4373856265328964E-2</v>
      </c>
      <c r="R442" s="30" cm="1">
        <f t="array" ref="R442">SUMPRODUCT(R$357:R$420,$C$357:$C$420*($D$357:$D$420=$D442))/SUMIFS($C$357:$C$420, $D$357:$D$420, $D442)</f>
        <v>1.1668397833753293E-2</v>
      </c>
      <c r="S442" s="30" cm="1">
        <f t="array" ref="S442">SUMPRODUCT(S$357:S$420,$C$357:$C$420*($D$357:$D$420=$D442))/SUMIFS($C$357:$C$420, $D$357:$D$420, $D442)</f>
        <v>1.3727248802280431E-2</v>
      </c>
      <c r="T442" s="30" cm="1">
        <f t="array" ref="T442">SUMPRODUCT(T$357:T$420,$C$357:$C$420*($D$357:$D$420=$D442))/SUMIFS($C$357:$C$420, $D$357:$D$420, $D442)</f>
        <v>1.5178845597299618E-2</v>
      </c>
      <c r="U442" s="30" cm="1">
        <f t="array" ref="U442">SUMPRODUCT(U$357:U$420,$C$357:$C$420*($D$357:$D$420=$D442))/SUMIFS($C$357:$C$420, $D$357:$D$420, $D442)</f>
        <v>1.6239290845492835E-2</v>
      </c>
      <c r="V442" s="30" cm="1">
        <f t="array" ref="V442">SUMPRODUCT(V$357:V$420,$C$357:$C$420*($D$357:$D$420=$D442))/SUMIFS($C$357:$C$420, $D$357:$D$420, $D442)</f>
        <v>4.0670689367323348E-2</v>
      </c>
      <c r="W442" s="30" cm="1">
        <f t="array" ref="W442">SUMPRODUCT(W$357:W$420,$C$357:$C$420*($D$357:$D$420=$D442))/SUMIFS($C$357:$C$420, $D$357:$D$420, $D442)</f>
        <v>0.55459158124101426</v>
      </c>
      <c r="X442" s="30" cm="1">
        <f t="array" ref="X442">SUMPRODUCT(X$357:X$420,$C$357:$C$420*($D$357:$D$420=$D442))/SUMIFS($C$357:$C$420, $D$357:$D$420, $D442)</f>
        <v>1.4370699097219122E-2</v>
      </c>
      <c r="Y442" s="30" cm="1">
        <f t="array" ref="Y442">SUMPRODUCT(Y$357:Y$420,$C$357:$C$420*($D$357:$D$420=$D442))/SUMIFS($C$357:$C$420, $D$357:$D$420, $D442)</f>
        <v>1.1115506566027613E-2</v>
      </c>
      <c r="Z442" s="30" cm="1">
        <f t="array" ref="Z442">SUMPRODUCT(Z$357:Z$420,$C$357:$C$420*($D$357:$D$420=$D442))/SUMIFS($C$357:$C$420, $D$357:$D$420, $D442)</f>
        <v>1.1418905850500228E-2</v>
      </c>
      <c r="AA442" s="30" cm="1">
        <f t="array" ref="AA442">SUMPRODUCT(AA$357:AA$420,$C$357:$C$420*($D$357:$D$420=$D442))/SUMIFS($C$357:$C$420, $D$357:$D$420, $D442)</f>
        <v>5.5494098719091698E-3</v>
      </c>
      <c r="AB442" s="30" cm="1">
        <f t="array" ref="AB442">SUMPRODUCT(AB$357:AB$420,$C$357:$C$420*($D$357:$D$420=$D442))/SUMIFS($C$357:$C$420, $D$357:$D$420, $D442)</f>
        <v>1.1906046310083091E-2</v>
      </c>
      <c r="AC442" s="30" cm="1">
        <f t="array" ref="AC442">SUMPRODUCT(AC$357:AC$420,$C$357:$C$420*($D$357:$D$420=$D442))/SUMIFS($C$357:$C$420, $D$357:$D$420, $D442)</f>
        <v>6.447071905163854E-3</v>
      </c>
      <c r="AD442" s="30" cm="1">
        <f t="array" ref="AD442">SUMPRODUCT(AD$357:AD$420,$C$357:$C$420*($D$357:$D$420=$D442))/SUMIFS($C$357:$C$420, $D$357:$D$420, $D442)</f>
        <v>6.2727923903052691E-3</v>
      </c>
      <c r="AE442" s="30" cm="1">
        <f t="array" ref="AE442">SUMPRODUCT(AE$357:AE$420,$C$357:$C$420*($D$357:$D$420=$D442))/SUMIFS($C$357:$C$420, $D$357:$D$420, $D442)</f>
        <v>9.2349548515999885E-3</v>
      </c>
      <c r="AF442" s="30" cm="1">
        <f t="array" ref="AF442">SUMPRODUCT(AF$357:AF$420,$C$357:$C$420*($D$357:$D$420=$D442))/SUMIFS($C$357:$C$420, $D$357:$D$420, $D442)</f>
        <v>4.0528318954143145E-3</v>
      </c>
      <c r="AG442" s="30" cm="1">
        <f t="array" ref="AG442">SUMPRODUCT(AG$357:AG$420,$C$357:$C$420*($D$357:$D$420=$D442))/SUMIFS($C$357:$C$420, $D$357:$D$420, $D442)</f>
        <v>2.6958639953644668E-3</v>
      </c>
      <c r="AH442" s="30" cm="1">
        <f t="array" ref="AH442">SUMPRODUCT(AH$357:AH$420,$C$357:$C$420*($D$357:$D$420=$D442))/SUMIFS($C$357:$C$420, $D$357:$D$420, $D442)</f>
        <v>3.3422157784841517E-3</v>
      </c>
      <c r="AI442" s="30" cm="1">
        <f t="array" ref="AI442">SUMPRODUCT(AI$357:AI$420,$C$357:$C$420*($D$357:$D$420=$D442))/SUMIFS($C$357:$C$420, $D$357:$D$420, $D442)</f>
        <v>5.2791971482434178E-3</v>
      </c>
      <c r="AJ442" s="30" cm="1">
        <f t="array" ref="AJ442">SUMPRODUCT(AJ$357:AJ$420,$C$357:$C$420*($D$357:$D$420=$D442))/SUMIFS($C$357:$C$420, $D$357:$D$420, $D442)</f>
        <v>5.3502490740038539E-3</v>
      </c>
      <c r="AK442" s="30" cm="1">
        <f t="array" ref="AK442">SUMPRODUCT(AK$357:AK$420,$C$357:$C$420*($D$357:$D$420=$D442))/SUMIFS($C$357:$C$420, $D$357:$D$420, $D442)</f>
        <v>2.5053474386599376E-3</v>
      </c>
      <c r="AL442" s="30" cm="1">
        <f t="array" ref="AL442">SUMPRODUCT(AL$357:AL$420,$C$357:$C$420*($D$357:$D$420=$D442))/SUMIFS($C$357:$C$420, $D$357:$D$420, $D442)</f>
        <v>1.260149727824585E-2</v>
      </c>
      <c r="AM442" s="30" cm="1">
        <f t="array" ref="AM442">SUMPRODUCT(AM$357:AM$420,$C$357:$C$420*($D$357:$D$420=$D442))/SUMIFS($C$357:$C$420, $D$357:$D$420, $D442)</f>
        <v>7.1124876323043181E-3</v>
      </c>
      <c r="AN442" s="30" cm="1">
        <f t="array" ref="AN442">SUMPRODUCT(AN$357:AN$420,$C$357:$C$420*($D$357:$D$420=$D442))/SUMIFS($C$357:$C$420, $D$357:$D$420, $D442)</f>
        <v>2.7529746234767853E-7</v>
      </c>
      <c r="AO442" s="30"/>
      <c r="AP442" s="30"/>
      <c r="AQ442" s="30"/>
      <c r="AR442" s="30"/>
      <c r="AS442" s="30"/>
      <c r="AT442" s="30"/>
    </row>
    <row r="443" spans="4:46" x14ac:dyDescent="0.35">
      <c r="D443" s="14" t="str">
        <v>ISIC 35</v>
      </c>
      <c r="E443" s="30" cm="1">
        <f t="array" ref="E443">SUMPRODUCT(E$357:E$420,$C$357:$C$420*($D$357:$D$420=$D443))/SUMIFS($C$357:$C$420, $D$357:$D$420, $D443)</f>
        <v>4.5360816011426414E-2</v>
      </c>
      <c r="F443" s="30" cm="1">
        <f t="array" ref="F443">SUMPRODUCT(F$357:F$420,$C$357:$C$420*($D$357:$D$420=$D443))/SUMIFS($C$357:$C$420, $D$357:$D$420, $D443)</f>
        <v>8.6413176197085897E-2</v>
      </c>
      <c r="G443" s="30" cm="1">
        <f t="array" ref="G443">SUMPRODUCT(G$357:G$420,$C$357:$C$420*($D$357:$D$420=$D443))/SUMIFS($C$357:$C$420, $D$357:$D$420, $D443)</f>
        <v>5.4656725346639658E-2</v>
      </c>
      <c r="H443" s="30" cm="1">
        <f t="array" ref="H443">SUMPRODUCT(H$357:H$420,$C$357:$C$420*($D$357:$D$420=$D443))/SUMIFS($C$357:$C$420, $D$357:$D$420, $D443)</f>
        <v>4.7496621419123426E-2</v>
      </c>
      <c r="I443" s="30" cm="1">
        <f t="array" ref="I443">SUMPRODUCT(I$357:I$420,$C$357:$C$420*($D$357:$D$420=$D443))/SUMIFS($C$357:$C$420, $D$357:$D$420, $D443)</f>
        <v>6.1142251193957789E-2</v>
      </c>
      <c r="J443" s="30" cm="1">
        <f t="array" ref="J443">SUMPRODUCT(J$357:J$420,$C$357:$C$420*($D$357:$D$420=$D443))/SUMIFS($C$357:$C$420, $D$357:$D$420, $D443)</f>
        <v>9.2005950907593212E-2</v>
      </c>
      <c r="K443" s="30" cm="1">
        <f t="array" ref="K443">SUMPRODUCT(K$357:K$420,$C$357:$C$420*($D$357:$D$420=$D443))/SUMIFS($C$357:$C$420, $D$357:$D$420, $D443)</f>
        <v>8.4852032340783867E-2</v>
      </c>
      <c r="L443" s="30" cm="1">
        <f t="array" ref="L443">SUMPRODUCT(L$357:L$420,$C$357:$C$420*($D$357:$D$420=$D443))/SUMIFS($C$357:$C$420, $D$357:$D$420, $D443)</f>
        <v>8.9862235177692956E-2</v>
      </c>
      <c r="M443" s="30" cm="1">
        <f t="array" ref="M443">SUMPRODUCT(M$357:M$420,$C$357:$C$420*($D$357:$D$420=$D443))/SUMIFS($C$357:$C$420, $D$357:$D$420, $D443)</f>
        <v>2.8716122312796178E-2</v>
      </c>
      <c r="N443" s="30" cm="1">
        <f t="array" ref="N443">SUMPRODUCT(N$357:N$420,$C$357:$C$420*($D$357:$D$420=$D443))/SUMIFS($C$357:$C$420, $D$357:$D$420, $D443)</f>
        <v>6.8137951192520529E-2</v>
      </c>
      <c r="O443" s="30" cm="1">
        <f t="array" ref="O443">SUMPRODUCT(O$357:O$420,$C$357:$C$420*($D$357:$D$420=$D443))/SUMIFS($C$357:$C$420, $D$357:$D$420, $D443)</f>
        <v>0.10686370506996407</v>
      </c>
      <c r="P443" s="30" cm="1">
        <f t="array" ref="P443">SUMPRODUCT(P$357:P$420,$C$357:$C$420*($D$357:$D$420=$D443))/SUMIFS($C$357:$C$420, $D$357:$D$420, $D443)</f>
        <v>0.13987368491184476</v>
      </c>
      <c r="Q443" s="30" cm="1">
        <f t="array" ref="Q443">SUMPRODUCT(Q$357:Q$420,$C$357:$C$420*($D$357:$D$420=$D443))/SUMIFS($C$357:$C$420, $D$357:$D$420, $D443)</f>
        <v>5.9262637483642515E-2</v>
      </c>
      <c r="R443" s="30" cm="1">
        <f t="array" ref="R443">SUMPRODUCT(R$357:R$420,$C$357:$C$420*($D$357:$D$420=$D443))/SUMIFS($C$357:$C$420, $D$357:$D$420, $D443)</f>
        <v>2.6354861514299707E-2</v>
      </c>
      <c r="S443" s="30" cm="1">
        <f t="array" ref="S443">SUMPRODUCT(S$357:S$420,$C$357:$C$420*($D$357:$D$420=$D443))/SUMIFS($C$357:$C$420, $D$357:$D$420, $D443)</f>
        <v>4.510799620695026E-2</v>
      </c>
      <c r="T443" s="30" cm="1">
        <f t="array" ref="T443">SUMPRODUCT(T$357:T$420,$C$357:$C$420*($D$357:$D$420=$D443))/SUMIFS($C$357:$C$420, $D$357:$D$420, $D443)</f>
        <v>4.288968920259998E-2</v>
      </c>
      <c r="U443" s="30" cm="1">
        <f t="array" ref="U443">SUMPRODUCT(U$357:U$420,$C$357:$C$420*($D$357:$D$420=$D443))/SUMIFS($C$357:$C$420, $D$357:$D$420, $D443)</f>
        <v>4.475680776024385E-2</v>
      </c>
      <c r="V443" s="30" cm="1">
        <f t="array" ref="V443">SUMPRODUCT(V$357:V$420,$C$357:$C$420*($D$357:$D$420=$D443))/SUMIFS($C$357:$C$420, $D$357:$D$420, $D443)</f>
        <v>3.5862180296539148E-2</v>
      </c>
      <c r="W443" s="30" cm="1">
        <f t="array" ref="W443">SUMPRODUCT(W$357:W$420,$C$357:$C$420*($D$357:$D$420=$D443))/SUMIFS($C$357:$C$420, $D$357:$D$420, $D443)</f>
        <v>3.8565912307792431E-2</v>
      </c>
      <c r="X443" s="30" cm="1">
        <f t="array" ref="X443">SUMPRODUCT(X$357:X$420,$C$357:$C$420*($D$357:$D$420=$D443))/SUMIFS($C$357:$C$420, $D$357:$D$420, $D443)</f>
        <v>1.4215946743582664</v>
      </c>
      <c r="Y443" s="30" cm="1">
        <f t="array" ref="Y443">SUMPRODUCT(Y$357:Y$420,$C$357:$C$420*($D$357:$D$420=$D443))/SUMIFS($C$357:$C$420, $D$357:$D$420, $D443)</f>
        <v>5.1393925742294809E-2</v>
      </c>
      <c r="Z443" s="30" cm="1">
        <f t="array" ref="Z443">SUMPRODUCT(Z$357:Z$420,$C$357:$C$420*($D$357:$D$420=$D443))/SUMIFS($C$357:$C$420, $D$357:$D$420, $D443)</f>
        <v>3.289724362118987E-2</v>
      </c>
      <c r="AA443" s="30" cm="1">
        <f t="array" ref="AA443">SUMPRODUCT(AA$357:AA$420,$C$357:$C$420*($D$357:$D$420=$D443))/SUMIFS($C$357:$C$420, $D$357:$D$420, $D443)</f>
        <v>2.8227957486689687E-2</v>
      </c>
      <c r="AB443" s="30" cm="1">
        <f t="array" ref="AB443">SUMPRODUCT(AB$357:AB$420,$C$357:$C$420*($D$357:$D$420=$D443))/SUMIFS($C$357:$C$420, $D$357:$D$420, $D443)</f>
        <v>3.510151210460865E-2</v>
      </c>
      <c r="AC443" s="30" cm="1">
        <f t="array" ref="AC443">SUMPRODUCT(AC$357:AC$420,$C$357:$C$420*($D$357:$D$420=$D443))/SUMIFS($C$357:$C$420, $D$357:$D$420, $D443)</f>
        <v>4.1485036458657705E-2</v>
      </c>
      <c r="AD443" s="30" cm="1">
        <f t="array" ref="AD443">SUMPRODUCT(AD$357:AD$420,$C$357:$C$420*($D$357:$D$420=$D443))/SUMIFS($C$357:$C$420, $D$357:$D$420, $D443)</f>
        <v>3.1401810593096317E-2</v>
      </c>
      <c r="AE443" s="30" cm="1">
        <f t="array" ref="AE443">SUMPRODUCT(AE$357:AE$420,$C$357:$C$420*($D$357:$D$420=$D443))/SUMIFS($C$357:$C$420, $D$357:$D$420, $D443)</f>
        <v>3.3960863856847462E-2</v>
      </c>
      <c r="AF443" s="30" cm="1">
        <f t="array" ref="AF443">SUMPRODUCT(AF$357:AF$420,$C$357:$C$420*($D$357:$D$420=$D443))/SUMIFS($C$357:$C$420, $D$357:$D$420, $D443)</f>
        <v>1.4251972797767104E-2</v>
      </c>
      <c r="AG443" s="30" cm="1">
        <f t="array" ref="AG443">SUMPRODUCT(AG$357:AG$420,$C$357:$C$420*($D$357:$D$420=$D443))/SUMIFS($C$357:$C$420, $D$357:$D$420, $D443)</f>
        <v>1.2515682288691928E-2</v>
      </c>
      <c r="AH443" s="30" cm="1">
        <f t="array" ref="AH443">SUMPRODUCT(AH$357:AH$420,$C$357:$C$420*($D$357:$D$420=$D443))/SUMIFS($C$357:$C$420, $D$357:$D$420, $D443)</f>
        <v>1.2771862616117935E-2</v>
      </c>
      <c r="AI443" s="30" cm="1">
        <f t="array" ref="AI443">SUMPRODUCT(AI$357:AI$420,$C$357:$C$420*($D$357:$D$420=$D443))/SUMIFS($C$357:$C$420, $D$357:$D$420, $D443)</f>
        <v>1.8709850416801635E-2</v>
      </c>
      <c r="AJ443" s="30" cm="1">
        <f t="array" ref="AJ443">SUMPRODUCT(AJ$357:AJ$420,$C$357:$C$420*($D$357:$D$420=$D443))/SUMIFS($C$357:$C$420, $D$357:$D$420, $D443)</f>
        <v>2.0778634569320754E-2</v>
      </c>
      <c r="AK443" s="30" cm="1">
        <f t="array" ref="AK443">SUMPRODUCT(AK$357:AK$420,$C$357:$C$420*($D$357:$D$420=$D443))/SUMIFS($C$357:$C$420, $D$357:$D$420, $D443)</f>
        <v>1.7564876230994047E-2</v>
      </c>
      <c r="AL443" s="30" cm="1">
        <f t="array" ref="AL443">SUMPRODUCT(AL$357:AL$420,$C$357:$C$420*($D$357:$D$420=$D443))/SUMIFS($C$357:$C$420, $D$357:$D$420, $D443)</f>
        <v>2.1761153956551423E-2</v>
      </c>
      <c r="AM443" s="30" cm="1">
        <f t="array" ref="AM443">SUMPRODUCT(AM$357:AM$420,$C$357:$C$420*($D$357:$D$420=$D443))/SUMIFS($C$357:$C$420, $D$357:$D$420, $D443)</f>
        <v>3.3908284282581205E-2</v>
      </c>
      <c r="AN443" s="30" cm="1">
        <f t="array" ref="AN443">SUMPRODUCT(AN$357:AN$420,$C$357:$C$420*($D$357:$D$420=$D443))/SUMIFS($C$357:$C$420, $D$357:$D$420, $D443)</f>
        <v>1.6033448970801881E-6</v>
      </c>
      <c r="AO443" s="30"/>
      <c r="AP443" s="30"/>
      <c r="AQ443" s="30"/>
      <c r="AR443" s="30"/>
      <c r="AS443" s="30"/>
      <c r="AT443" s="30"/>
    </row>
    <row r="444" spans="4:46" x14ac:dyDescent="0.35">
      <c r="D444" s="14" t="str">
        <v>ISIC 36T39</v>
      </c>
      <c r="E444" s="30" cm="1">
        <f t="array" ref="E444">SUMPRODUCT(E$357:E$420,$C$357:$C$420*($D$357:$D$420=$D444))/SUMIFS($C$357:$C$420, $D$357:$D$420, $D444)</f>
        <v>1.1312016503193094E-2</v>
      </c>
      <c r="F444" s="30" cm="1">
        <f t="array" ref="F444">SUMPRODUCT(F$357:F$420,$C$357:$C$420*($D$357:$D$420=$D444))/SUMIFS($C$357:$C$420, $D$357:$D$420, $D444)</f>
        <v>1.4335875626740172E-2</v>
      </c>
      <c r="G444" s="30" cm="1">
        <f t="array" ref="G444">SUMPRODUCT(G$357:G$420,$C$357:$C$420*($D$357:$D$420=$D444))/SUMIFS($C$357:$C$420, $D$357:$D$420, $D444)</f>
        <v>1.4953508661899957E-2</v>
      </c>
      <c r="H444" s="30" cm="1">
        <f t="array" ref="H444">SUMPRODUCT(H$357:H$420,$C$357:$C$420*($D$357:$D$420=$D444))/SUMIFS($C$357:$C$420, $D$357:$D$420, $D444)</f>
        <v>1.5489732540573571E-2</v>
      </c>
      <c r="I444" s="30" cm="1">
        <f t="array" ref="I444">SUMPRODUCT(I$357:I$420,$C$357:$C$420*($D$357:$D$420=$D444))/SUMIFS($C$357:$C$420, $D$357:$D$420, $D444)</f>
        <v>1.7676380745093565E-2</v>
      </c>
      <c r="J444" s="30" cm="1">
        <f t="array" ref="J444">SUMPRODUCT(J$357:J$420,$C$357:$C$420*($D$357:$D$420=$D444))/SUMIFS($C$357:$C$420, $D$357:$D$420, $D444)</f>
        <v>3.6185683520642005E-2</v>
      </c>
      <c r="K444" s="30" cm="1">
        <f t="array" ref="K444">SUMPRODUCT(K$357:K$420,$C$357:$C$420*($D$357:$D$420=$D444))/SUMIFS($C$357:$C$420, $D$357:$D$420, $D444)</f>
        <v>1.6436144216067226E-2</v>
      </c>
      <c r="L444" s="30" cm="1">
        <f t="array" ref="L444">SUMPRODUCT(L$357:L$420,$C$357:$C$420*($D$357:$D$420=$D444))/SUMIFS($C$357:$C$420, $D$357:$D$420, $D444)</f>
        <v>1.8547463617926238E-2</v>
      </c>
      <c r="M444" s="30" cm="1">
        <f t="array" ref="M444">SUMPRODUCT(M$357:M$420,$C$357:$C$420*($D$357:$D$420=$D444))/SUMIFS($C$357:$C$420, $D$357:$D$420, $D444)</f>
        <v>8.5385230355678136E-3</v>
      </c>
      <c r="N444" s="30" cm="1">
        <f t="array" ref="N444">SUMPRODUCT(N$357:N$420,$C$357:$C$420*($D$357:$D$420=$D444))/SUMIFS($C$357:$C$420, $D$357:$D$420, $D444)</f>
        <v>2.6868378466133845E-2</v>
      </c>
      <c r="O444" s="30" cm="1">
        <f t="array" ref="O444">SUMPRODUCT(O$357:O$420,$C$357:$C$420*($D$357:$D$420=$D444))/SUMIFS($C$357:$C$420, $D$357:$D$420, $D444)</f>
        <v>2.1234411318309894E-2</v>
      </c>
      <c r="P444" s="30" cm="1">
        <f t="array" ref="P444">SUMPRODUCT(P$357:P$420,$C$357:$C$420*($D$357:$D$420=$D444))/SUMIFS($C$357:$C$420, $D$357:$D$420, $D444)</f>
        <v>0.11436744772949112</v>
      </c>
      <c r="Q444" s="30" cm="1">
        <f t="array" ref="Q444">SUMPRODUCT(Q$357:Q$420,$C$357:$C$420*($D$357:$D$420=$D444))/SUMIFS($C$357:$C$420, $D$357:$D$420, $D444)</f>
        <v>3.9783194190490444E-2</v>
      </c>
      <c r="R444" s="30" cm="1">
        <f t="array" ref="R444">SUMPRODUCT(R$357:R$420,$C$357:$C$420*($D$357:$D$420=$D444))/SUMIFS($C$357:$C$420, $D$357:$D$420, $D444)</f>
        <v>8.3752222260383043E-3</v>
      </c>
      <c r="S444" s="30" cm="1">
        <f t="array" ref="S444">SUMPRODUCT(S$357:S$420,$C$357:$C$420*($D$357:$D$420=$D444))/SUMIFS($C$357:$C$420, $D$357:$D$420, $D444)</f>
        <v>2.029770368132286E-2</v>
      </c>
      <c r="T444" s="30" cm="1">
        <f t="array" ref="T444">SUMPRODUCT(T$357:T$420,$C$357:$C$420*($D$357:$D$420=$D444))/SUMIFS($C$357:$C$420, $D$357:$D$420, $D444)</f>
        <v>1.9407554612391062E-2</v>
      </c>
      <c r="U444" s="30" cm="1">
        <f t="array" ref="U444">SUMPRODUCT(U$357:U$420,$C$357:$C$420*($D$357:$D$420=$D444))/SUMIFS($C$357:$C$420, $D$357:$D$420, $D444)</f>
        <v>1.8620048461410063E-2</v>
      </c>
      <c r="V444" s="30" cm="1">
        <f t="array" ref="V444">SUMPRODUCT(V$357:V$420,$C$357:$C$420*($D$357:$D$420=$D444))/SUMIFS($C$357:$C$420, $D$357:$D$420, $D444)</f>
        <v>1.7459849828034172E-2</v>
      </c>
      <c r="W444" s="30" cm="1">
        <f t="array" ref="W444">SUMPRODUCT(W$357:W$420,$C$357:$C$420*($D$357:$D$420=$D444))/SUMIFS($C$357:$C$420, $D$357:$D$420, $D444)</f>
        <v>1.4950069313627679E-2</v>
      </c>
      <c r="X444" s="30" cm="1">
        <f t="array" ref="X444">SUMPRODUCT(X$357:X$420,$C$357:$C$420*($D$357:$D$420=$D444))/SUMIFS($C$357:$C$420, $D$357:$D$420, $D444)</f>
        <v>1.2142913298126589E-2</v>
      </c>
      <c r="Y444" s="30" cm="1">
        <f t="array" ref="Y444">SUMPRODUCT(Y$357:Y$420,$C$357:$C$420*($D$357:$D$420=$D444))/SUMIFS($C$357:$C$420, $D$357:$D$420, $D444)</f>
        <v>0.80973064189283817</v>
      </c>
      <c r="Z444" s="30" cm="1">
        <f t="array" ref="Z444">SUMPRODUCT(Z$357:Z$420,$C$357:$C$420*($D$357:$D$420=$D444))/SUMIFS($C$357:$C$420, $D$357:$D$420, $D444)</f>
        <v>1.4451145668887723E-2</v>
      </c>
      <c r="AA444" s="30" cm="1">
        <f t="array" ref="AA444">SUMPRODUCT(AA$357:AA$420,$C$357:$C$420*($D$357:$D$420=$D444))/SUMIFS($C$357:$C$420, $D$357:$D$420, $D444)</f>
        <v>7.0892125881943449E-3</v>
      </c>
      <c r="AB444" s="30" cm="1">
        <f t="array" ref="AB444">SUMPRODUCT(AB$357:AB$420,$C$357:$C$420*($D$357:$D$420=$D444))/SUMIFS($C$357:$C$420, $D$357:$D$420, $D444)</f>
        <v>6.3752221424488303E-3</v>
      </c>
      <c r="AC444" s="30" cm="1">
        <f t="array" ref="AC444">SUMPRODUCT(AC$357:AC$420,$C$357:$C$420*($D$357:$D$420=$D444))/SUMIFS($C$357:$C$420, $D$357:$D$420, $D444)</f>
        <v>1.1097238560512125E-2</v>
      </c>
      <c r="AD444" s="30" cm="1">
        <f t="array" ref="AD444">SUMPRODUCT(AD$357:AD$420,$C$357:$C$420*($D$357:$D$420=$D444))/SUMIFS($C$357:$C$420, $D$357:$D$420, $D444)</f>
        <v>7.9163899951599365E-3</v>
      </c>
      <c r="AE444" s="30" cm="1">
        <f t="array" ref="AE444">SUMPRODUCT(AE$357:AE$420,$C$357:$C$420*($D$357:$D$420=$D444))/SUMIFS($C$357:$C$420, $D$357:$D$420, $D444)</f>
        <v>6.9381191482344728E-3</v>
      </c>
      <c r="AF444" s="30" cm="1">
        <f t="array" ref="AF444">SUMPRODUCT(AF$357:AF$420,$C$357:$C$420*($D$357:$D$420=$D444))/SUMIFS($C$357:$C$420, $D$357:$D$420, $D444)</f>
        <v>5.0727161295550556E-3</v>
      </c>
      <c r="AG444" s="30" cm="1">
        <f t="array" ref="AG444">SUMPRODUCT(AG$357:AG$420,$C$357:$C$420*($D$357:$D$420=$D444))/SUMIFS($C$357:$C$420, $D$357:$D$420, $D444)</f>
        <v>3.4922459718406771E-3</v>
      </c>
      <c r="AH444" s="30" cm="1">
        <f t="array" ref="AH444">SUMPRODUCT(AH$357:AH$420,$C$357:$C$420*($D$357:$D$420=$D444))/SUMIFS($C$357:$C$420, $D$357:$D$420, $D444)</f>
        <v>6.6080404827331442E-3</v>
      </c>
      <c r="AI444" s="30" cm="1">
        <f t="array" ref="AI444">SUMPRODUCT(AI$357:AI$420,$C$357:$C$420*($D$357:$D$420=$D444))/SUMIFS($C$357:$C$420, $D$357:$D$420, $D444)</f>
        <v>6.8951267162844863E-3</v>
      </c>
      <c r="AJ444" s="30" cm="1">
        <f t="array" ref="AJ444">SUMPRODUCT(AJ$357:AJ$420,$C$357:$C$420*($D$357:$D$420=$D444))/SUMIFS($C$357:$C$420, $D$357:$D$420, $D444)</f>
        <v>1.6013424388533478E-2</v>
      </c>
      <c r="AK444" s="30" cm="1">
        <f t="array" ref="AK444">SUMPRODUCT(AK$357:AK$420,$C$357:$C$420*($D$357:$D$420=$D444))/SUMIFS($C$357:$C$420, $D$357:$D$420, $D444)</f>
        <v>3.6599456200331593E-3</v>
      </c>
      <c r="AL444" s="30" cm="1">
        <f t="array" ref="AL444">SUMPRODUCT(AL$357:AL$420,$C$357:$C$420*($D$357:$D$420=$D444))/SUMIFS($C$357:$C$420, $D$357:$D$420, $D444)</f>
        <v>5.8680930227680804E-3</v>
      </c>
      <c r="AM444" s="30" cm="1">
        <f t="array" ref="AM444">SUMPRODUCT(AM$357:AM$420,$C$357:$C$420*($D$357:$D$420=$D444))/SUMIFS($C$357:$C$420, $D$357:$D$420, $D444)</f>
        <v>7.4448069872333471E-3</v>
      </c>
      <c r="AN444" s="30" cm="1">
        <f t="array" ref="AN444">SUMPRODUCT(AN$357:AN$420,$C$357:$C$420*($D$357:$D$420=$D444))/SUMIFS($C$357:$C$420, $D$357:$D$420, $D444)</f>
        <v>4.0818601153857551E-7</v>
      </c>
      <c r="AO444" s="30"/>
      <c r="AP444" s="30"/>
      <c r="AQ444" s="30"/>
      <c r="AR444" s="30"/>
      <c r="AS444" s="30"/>
      <c r="AT444" s="30"/>
    </row>
    <row r="445" spans="4:46" x14ac:dyDescent="0.35">
      <c r="D445" s="14" t="str">
        <v>ISIC 41T43</v>
      </c>
      <c r="E445" s="30" cm="1">
        <f t="array" ref="E445">SUMPRODUCT(E$357:E$420,$C$357:$C$420*($D$357:$D$420=$D445))/SUMIFS($C$357:$C$420, $D$357:$D$420, $D445)</f>
        <v>2.4651950079577278E-2</v>
      </c>
      <c r="F445" s="30" cm="1">
        <f t="array" ref="F445">SUMPRODUCT(F$357:F$420,$C$357:$C$420*($D$357:$D$420=$D445))/SUMIFS($C$357:$C$420, $D$357:$D$420, $D445)</f>
        <v>3.4845634824418735E-2</v>
      </c>
      <c r="G445" s="30" cm="1">
        <f t="array" ref="G445">SUMPRODUCT(G$357:G$420,$C$357:$C$420*($D$357:$D$420=$D445))/SUMIFS($C$357:$C$420, $D$357:$D$420, $D445)</f>
        <v>2.3369984742518637E-2</v>
      </c>
      <c r="H445" s="30" cm="1">
        <f t="array" ref="H445">SUMPRODUCT(H$357:H$420,$C$357:$C$420*($D$357:$D$420=$D445))/SUMIFS($C$357:$C$420, $D$357:$D$420, $D445)</f>
        <v>2.0538031547257772E-2</v>
      </c>
      <c r="I445" s="30" cm="1">
        <f t="array" ref="I445">SUMPRODUCT(I$357:I$420,$C$357:$C$420*($D$357:$D$420=$D445))/SUMIFS($C$357:$C$420, $D$357:$D$420, $D445)</f>
        <v>2.6855998752580278E-2</v>
      </c>
      <c r="J445" s="30" cm="1">
        <f t="array" ref="J445">SUMPRODUCT(J$357:J$420,$C$357:$C$420*($D$357:$D$420=$D445))/SUMIFS($C$357:$C$420, $D$357:$D$420, $D445)</f>
        <v>2.7419193791100874E-2</v>
      </c>
      <c r="K445" s="30" cm="1">
        <f t="array" ref="K445">SUMPRODUCT(K$357:K$420,$C$357:$C$420*($D$357:$D$420=$D445))/SUMIFS($C$357:$C$420, $D$357:$D$420, $D445)</f>
        <v>3.4275072027943984E-2</v>
      </c>
      <c r="L445" s="30" cm="1">
        <f t="array" ref="L445">SUMPRODUCT(L$357:L$420,$C$357:$C$420*($D$357:$D$420=$D445))/SUMIFS($C$357:$C$420, $D$357:$D$420, $D445)</f>
        <v>2.826934137417654E-2</v>
      </c>
      <c r="M445" s="30" cm="1">
        <f t="array" ref="M445">SUMPRODUCT(M$357:M$420,$C$357:$C$420*($D$357:$D$420=$D445))/SUMIFS($C$357:$C$420, $D$357:$D$420, $D445)</f>
        <v>1.7845024302147496E-2</v>
      </c>
      <c r="N445" s="30" cm="1">
        <f t="array" ref="N445">SUMPRODUCT(N$357:N$420,$C$357:$C$420*($D$357:$D$420=$D445))/SUMIFS($C$357:$C$420, $D$357:$D$420, $D445)</f>
        <v>2.4226465805857994E-2</v>
      </c>
      <c r="O445" s="30" cm="1">
        <f t="array" ref="O445">SUMPRODUCT(O$357:O$420,$C$357:$C$420*($D$357:$D$420=$D445))/SUMIFS($C$357:$C$420, $D$357:$D$420, $D445)</f>
        <v>3.1365904361464921E-2</v>
      </c>
      <c r="P445" s="30" cm="1">
        <f t="array" ref="P445">SUMPRODUCT(P$357:P$420,$C$357:$C$420*($D$357:$D$420=$D445))/SUMIFS($C$357:$C$420, $D$357:$D$420, $D445)</f>
        <v>3.6685931396334769E-2</v>
      </c>
      <c r="Q445" s="30" cm="1">
        <f t="array" ref="Q445">SUMPRODUCT(Q$357:Q$420,$C$357:$C$420*($D$357:$D$420=$D445))/SUMIFS($C$357:$C$420, $D$357:$D$420, $D445)</f>
        <v>2.5925444130132501E-2</v>
      </c>
      <c r="R445" s="30" cm="1">
        <f t="array" ref="R445">SUMPRODUCT(R$357:R$420,$C$357:$C$420*($D$357:$D$420=$D445))/SUMIFS($C$357:$C$420, $D$357:$D$420, $D445)</f>
        <v>1.5136384361846581E-2</v>
      </c>
      <c r="S445" s="30" cm="1">
        <f t="array" ref="S445">SUMPRODUCT(S$357:S$420,$C$357:$C$420*($D$357:$D$420=$D445))/SUMIFS($C$357:$C$420, $D$357:$D$420, $D445)</f>
        <v>2.3019343465862093E-2</v>
      </c>
      <c r="T445" s="30" cm="1">
        <f t="array" ref="T445">SUMPRODUCT(T$357:T$420,$C$357:$C$420*($D$357:$D$420=$D445))/SUMIFS($C$357:$C$420, $D$357:$D$420, $D445)</f>
        <v>2.2289617366013387E-2</v>
      </c>
      <c r="U445" s="30" cm="1">
        <f t="array" ref="U445">SUMPRODUCT(U$357:U$420,$C$357:$C$420*($D$357:$D$420=$D445))/SUMIFS($C$357:$C$420, $D$357:$D$420, $D445)</f>
        <v>2.1340882744338551E-2</v>
      </c>
      <c r="V445" s="30" cm="1">
        <f t="array" ref="V445">SUMPRODUCT(V$357:V$420,$C$357:$C$420*($D$357:$D$420=$D445))/SUMIFS($C$357:$C$420, $D$357:$D$420, $D445)</f>
        <v>2.5481095561671701E-2</v>
      </c>
      <c r="W445" s="30" cm="1">
        <f t="array" ref="W445">SUMPRODUCT(W$357:W$420,$C$357:$C$420*($D$357:$D$420=$D445))/SUMIFS($C$357:$C$420, $D$357:$D$420, $D445)</f>
        <v>2.5691105993894542E-2</v>
      </c>
      <c r="X445" s="30" cm="1">
        <f t="array" ref="X445">SUMPRODUCT(X$357:X$420,$C$357:$C$420*($D$357:$D$420=$D445))/SUMIFS($C$357:$C$420, $D$357:$D$420, $D445)</f>
        <v>5.924644997462112E-2</v>
      </c>
      <c r="Y445" s="30" cm="1">
        <f t="array" ref="Y445">SUMPRODUCT(Y$357:Y$420,$C$357:$C$420*($D$357:$D$420=$D445))/SUMIFS($C$357:$C$420, $D$357:$D$420, $D445)</f>
        <v>4.7941413027193742E-2</v>
      </c>
      <c r="Z445" s="30" cm="1">
        <f t="array" ref="Z445">SUMPRODUCT(Z$357:Z$420,$C$357:$C$420*($D$357:$D$420=$D445))/SUMIFS($C$357:$C$420, $D$357:$D$420, $D445)</f>
        <v>1.2265981926724883</v>
      </c>
      <c r="AA445" s="30" cm="1">
        <f t="array" ref="AA445">SUMPRODUCT(AA$357:AA$420,$C$357:$C$420*($D$357:$D$420=$D445))/SUMIFS($C$357:$C$420, $D$357:$D$420, $D445)</f>
        <v>2.1311263990090971E-2</v>
      </c>
      <c r="AB445" s="30" cm="1">
        <f t="array" ref="AB445">SUMPRODUCT(AB$357:AB$420,$C$357:$C$420*($D$357:$D$420=$D445))/SUMIFS($C$357:$C$420, $D$357:$D$420, $D445)</f>
        <v>3.2688999798454597E-2</v>
      </c>
      <c r="AC445" s="30" cm="1">
        <f t="array" ref="AC445">SUMPRODUCT(AC$357:AC$420,$C$357:$C$420*($D$357:$D$420=$D445))/SUMIFS($C$357:$C$420, $D$357:$D$420, $D445)</f>
        <v>2.3018749566588111E-2</v>
      </c>
      <c r="AD445" s="30" cm="1">
        <f t="array" ref="AD445">SUMPRODUCT(AD$357:AD$420,$C$357:$C$420*($D$357:$D$420=$D445))/SUMIFS($C$357:$C$420, $D$357:$D$420, $D445)</f>
        <v>2.1298650470526755E-2</v>
      </c>
      <c r="AE445" s="30" cm="1">
        <f t="array" ref="AE445">SUMPRODUCT(AE$357:AE$420,$C$357:$C$420*($D$357:$D$420=$D445))/SUMIFS($C$357:$C$420, $D$357:$D$420, $D445)</f>
        <v>3.1126920413735246E-2</v>
      </c>
      <c r="AF445" s="30" cm="1">
        <f t="array" ref="AF445">SUMPRODUCT(AF$357:AF$420,$C$357:$C$420*($D$357:$D$420=$D445))/SUMIFS($C$357:$C$420, $D$357:$D$420, $D445)</f>
        <v>1.4324205691946347E-2</v>
      </c>
      <c r="AG445" s="30" cm="1">
        <f t="array" ref="AG445">SUMPRODUCT(AG$357:AG$420,$C$357:$C$420*($D$357:$D$420=$D445))/SUMIFS($C$357:$C$420, $D$357:$D$420, $D445)</f>
        <v>1.6472323931837556E-2</v>
      </c>
      <c r="AH445" s="30" cm="1">
        <f t="array" ref="AH445">SUMPRODUCT(AH$357:AH$420,$C$357:$C$420*($D$357:$D$420=$D445))/SUMIFS($C$357:$C$420, $D$357:$D$420, $D445)</f>
        <v>6.4172046548289924E-2</v>
      </c>
      <c r="AI445" s="30" cm="1">
        <f t="array" ref="AI445">SUMPRODUCT(AI$357:AI$420,$C$357:$C$420*($D$357:$D$420=$D445))/SUMIFS($C$357:$C$420, $D$357:$D$420, $D445)</f>
        <v>2.1164402756477258E-2</v>
      </c>
      <c r="AJ445" s="30" cm="1">
        <f t="array" ref="AJ445">SUMPRODUCT(AJ$357:AJ$420,$C$357:$C$420*($D$357:$D$420=$D445))/SUMIFS($C$357:$C$420, $D$357:$D$420, $D445)</f>
        <v>3.3797768110672567E-2</v>
      </c>
      <c r="AK445" s="30" cm="1">
        <f t="array" ref="AK445">SUMPRODUCT(AK$357:AK$420,$C$357:$C$420*($D$357:$D$420=$D445))/SUMIFS($C$357:$C$420, $D$357:$D$420, $D445)</f>
        <v>1.7909385260986049E-2</v>
      </c>
      <c r="AL445" s="30" cm="1">
        <f t="array" ref="AL445">SUMPRODUCT(AL$357:AL$420,$C$357:$C$420*($D$357:$D$420=$D445))/SUMIFS($C$357:$C$420, $D$357:$D$420, $D445)</f>
        <v>1.67237606470684E-2</v>
      </c>
      <c r="AM445" s="30" cm="1">
        <f t="array" ref="AM445">SUMPRODUCT(AM$357:AM$420,$C$357:$C$420*($D$357:$D$420=$D445))/SUMIFS($C$357:$C$420, $D$357:$D$420, $D445)</f>
        <v>2.3182532588644257E-2</v>
      </c>
      <c r="AN445" s="30" cm="1">
        <f t="array" ref="AN445">SUMPRODUCT(AN$357:AN$420,$C$357:$C$420*($D$357:$D$420=$D445))/SUMIFS($C$357:$C$420, $D$357:$D$420, $D445)</f>
        <v>4.9051020056709867E-7</v>
      </c>
      <c r="AO445" s="30"/>
      <c r="AP445" s="30"/>
      <c r="AQ445" s="30"/>
      <c r="AR445" s="30"/>
      <c r="AS445" s="30"/>
      <c r="AT445" s="30"/>
    </row>
    <row r="446" spans="4:46" x14ac:dyDescent="0.35">
      <c r="D446" s="14" t="str">
        <v>ISIC 45T47</v>
      </c>
      <c r="E446" s="30" cm="1">
        <f t="array" ref="E446">SUMPRODUCT(E$357:E$420,$C$357:$C$420*($D$357:$D$420=$D446))/SUMIFS($C$357:$C$420, $D$357:$D$420, $D446)</f>
        <v>6.3079436525174531E-2</v>
      </c>
      <c r="F446" s="30" cm="1">
        <f t="array" ref="F446">SUMPRODUCT(F$357:F$420,$C$357:$C$420*($D$357:$D$420=$D446))/SUMIFS($C$357:$C$420, $D$357:$D$420, $D446)</f>
        <v>3.3487141807420129E-2</v>
      </c>
      <c r="G446" s="30" cm="1">
        <f t="array" ref="G446">SUMPRODUCT(G$357:G$420,$C$357:$C$420*($D$357:$D$420=$D446))/SUMIFS($C$357:$C$420, $D$357:$D$420, $D446)</f>
        <v>9.0097668370472825E-2</v>
      </c>
      <c r="H446" s="30" cm="1">
        <f t="array" ref="H446">SUMPRODUCT(H$357:H$420,$C$357:$C$420*($D$357:$D$420=$D446))/SUMIFS($C$357:$C$420, $D$357:$D$420, $D446)</f>
        <v>7.7265089827811911E-2</v>
      </c>
      <c r="I446" s="30" cm="1">
        <f t="array" ref="I446">SUMPRODUCT(I$357:I$420,$C$357:$C$420*($D$357:$D$420=$D446))/SUMIFS($C$357:$C$420, $D$357:$D$420, $D446)</f>
        <v>7.4161174740943206E-2</v>
      </c>
      <c r="J446" s="30" cm="1">
        <f t="array" ref="J446">SUMPRODUCT(J$357:J$420,$C$357:$C$420*($D$357:$D$420=$D446))/SUMIFS($C$357:$C$420, $D$357:$D$420, $D446)</f>
        <v>6.2295043446005532E-2</v>
      </c>
      <c r="K446" s="30" cm="1">
        <f t="array" ref="K446">SUMPRODUCT(K$357:K$420,$C$357:$C$420*($D$357:$D$420=$D446))/SUMIFS($C$357:$C$420, $D$357:$D$420, $D446)</f>
        <v>5.9877787324504272E-2</v>
      </c>
      <c r="L446" s="30" cm="1">
        <f t="array" ref="L446">SUMPRODUCT(L$357:L$420,$C$357:$C$420*($D$357:$D$420=$D446))/SUMIFS($C$357:$C$420, $D$357:$D$420, $D446)</f>
        <v>6.6195885289634604E-2</v>
      </c>
      <c r="M446" s="30" cm="1">
        <f t="array" ref="M446">SUMPRODUCT(M$357:M$420,$C$357:$C$420*($D$357:$D$420=$D446))/SUMIFS($C$357:$C$420, $D$357:$D$420, $D446)</f>
        <v>6.9035035869104561E-2</v>
      </c>
      <c r="N446" s="30" cm="1">
        <f t="array" ref="N446">SUMPRODUCT(N$357:N$420,$C$357:$C$420*($D$357:$D$420=$D446))/SUMIFS($C$357:$C$420, $D$357:$D$420, $D446)</f>
        <v>6.1090853269337213E-2</v>
      </c>
      <c r="O446" s="30" cm="1">
        <f t="array" ref="O446">SUMPRODUCT(O$357:O$420,$C$357:$C$420*($D$357:$D$420=$D446))/SUMIFS($C$357:$C$420, $D$357:$D$420, $D446)</f>
        <v>5.9309589813885857E-2</v>
      </c>
      <c r="P446" s="30" cm="1">
        <f t="array" ref="P446">SUMPRODUCT(P$357:P$420,$C$357:$C$420*($D$357:$D$420=$D446))/SUMIFS($C$357:$C$420, $D$357:$D$420, $D446)</f>
        <v>6.5023120710024238E-2</v>
      </c>
      <c r="Q446" s="30" cm="1">
        <f t="array" ref="Q446">SUMPRODUCT(Q$357:Q$420,$C$357:$C$420*($D$357:$D$420=$D446))/SUMIFS($C$357:$C$420, $D$357:$D$420, $D446)</f>
        <v>5.5201427168013843E-2</v>
      </c>
      <c r="R446" s="30" cm="1">
        <f t="array" ref="R446">SUMPRODUCT(R$357:R$420,$C$357:$C$420*($D$357:$D$420=$D446))/SUMIFS($C$357:$C$420, $D$357:$D$420, $D446)</f>
        <v>8.3151619443492489E-2</v>
      </c>
      <c r="S446" s="30" cm="1">
        <f t="array" ref="S446">SUMPRODUCT(S$357:S$420,$C$357:$C$420*($D$357:$D$420=$D446))/SUMIFS($C$357:$C$420, $D$357:$D$420, $D446)</f>
        <v>6.7040512765646612E-2</v>
      </c>
      <c r="T446" s="30" cm="1">
        <f t="array" ref="T446">SUMPRODUCT(T$357:T$420,$C$357:$C$420*($D$357:$D$420=$D446))/SUMIFS($C$357:$C$420, $D$357:$D$420, $D446)</f>
        <v>6.2308788309946392E-2</v>
      </c>
      <c r="U446" s="30" cm="1">
        <f t="array" ref="U446">SUMPRODUCT(U$357:U$420,$C$357:$C$420*($D$357:$D$420=$D446))/SUMIFS($C$357:$C$420, $D$357:$D$420, $D446)</f>
        <v>6.4683527858103426E-2</v>
      </c>
      <c r="V446" s="30" cm="1">
        <f t="array" ref="V446">SUMPRODUCT(V$357:V$420,$C$357:$C$420*($D$357:$D$420=$D446))/SUMIFS($C$357:$C$420, $D$357:$D$420, $D446)</f>
        <v>6.7945129598806969E-2</v>
      </c>
      <c r="W446" s="30" cm="1">
        <f t="array" ref="W446">SUMPRODUCT(W$357:W$420,$C$357:$C$420*($D$357:$D$420=$D446))/SUMIFS($C$357:$C$420, $D$357:$D$420, $D446)</f>
        <v>7.1017976834765711E-2</v>
      </c>
      <c r="X446" s="30" cm="1">
        <f t="array" ref="X446">SUMPRODUCT(X$357:X$420,$C$357:$C$420*($D$357:$D$420=$D446))/SUMIFS($C$357:$C$420, $D$357:$D$420, $D446)</f>
        <v>3.3780733894312423E-2</v>
      </c>
      <c r="Y446" s="30" cm="1">
        <f t="array" ref="Y446">SUMPRODUCT(Y$357:Y$420,$C$357:$C$420*($D$357:$D$420=$D446))/SUMIFS($C$357:$C$420, $D$357:$D$420, $D446)</f>
        <v>3.5334363274094373E-2</v>
      </c>
      <c r="Z446" s="30" cm="1">
        <f t="array" ref="Z446">SUMPRODUCT(Z$357:Z$420,$C$357:$C$420*($D$357:$D$420=$D446))/SUMIFS($C$357:$C$420, $D$357:$D$420, $D446)</f>
        <v>5.5407054244897641E-2</v>
      </c>
      <c r="AA446" s="30" cm="1">
        <f t="array" ref="AA446">SUMPRODUCT(AA$357:AA$420,$C$357:$C$420*($D$357:$D$420=$D446))/SUMIFS($C$357:$C$420, $D$357:$D$420, $D446)</f>
        <v>0.45367467262836869</v>
      </c>
      <c r="AB446" s="30" cm="1">
        <f t="array" ref="AB446">SUMPRODUCT(AB$357:AB$420,$C$357:$C$420*($D$357:$D$420=$D446))/SUMIFS($C$357:$C$420, $D$357:$D$420, $D446)</f>
        <v>2.7809229882449875E-2</v>
      </c>
      <c r="AC446" s="30" cm="1">
        <f t="array" ref="AC446">SUMPRODUCT(AC$357:AC$420,$C$357:$C$420*($D$357:$D$420=$D446))/SUMIFS($C$357:$C$420, $D$357:$D$420, $D446)</f>
        <v>5.9147910732040419E-2</v>
      </c>
      <c r="AD446" s="30" cm="1">
        <f t="array" ref="AD446">SUMPRODUCT(AD$357:AD$420,$C$357:$C$420*($D$357:$D$420=$D446))/SUMIFS($C$357:$C$420, $D$357:$D$420, $D446)</f>
        <v>3.9393887432175721E-2</v>
      </c>
      <c r="AE446" s="30" cm="1">
        <f t="array" ref="AE446">SUMPRODUCT(AE$357:AE$420,$C$357:$C$420*($D$357:$D$420=$D446))/SUMIFS($C$357:$C$420, $D$357:$D$420, $D446)</f>
        <v>3.1646553787205461E-2</v>
      </c>
      <c r="AF446" s="30" cm="1">
        <f t="array" ref="AF446">SUMPRODUCT(AF$357:AF$420,$C$357:$C$420*($D$357:$D$420=$D446))/SUMIFS($C$357:$C$420, $D$357:$D$420, $D446)</f>
        <v>3.865585820267587E-2</v>
      </c>
      <c r="AG446" s="30" cm="1">
        <f t="array" ref="AG446">SUMPRODUCT(AG$357:AG$420,$C$357:$C$420*($D$357:$D$420=$D446))/SUMIFS($C$357:$C$420, $D$357:$D$420, $D446)</f>
        <v>1.574832467833942E-2</v>
      </c>
      <c r="AH446" s="30" cm="1">
        <f t="array" ref="AH446">SUMPRODUCT(AH$357:AH$420,$C$357:$C$420*($D$357:$D$420=$D446))/SUMIFS($C$357:$C$420, $D$357:$D$420, $D446)</f>
        <v>7.6994867089849586E-3</v>
      </c>
      <c r="AI446" s="30" cm="1">
        <f t="array" ref="AI446">SUMPRODUCT(AI$357:AI$420,$C$357:$C$420*($D$357:$D$420=$D446))/SUMIFS($C$357:$C$420, $D$357:$D$420, $D446)</f>
        <v>2.0609077695588257E-2</v>
      </c>
      <c r="AJ446" s="30" cm="1">
        <f t="array" ref="AJ446">SUMPRODUCT(AJ$357:AJ$420,$C$357:$C$420*($D$357:$D$420=$D446))/SUMIFS($C$357:$C$420, $D$357:$D$420, $D446)</f>
        <v>1.4174470029242303E-2</v>
      </c>
      <c r="AK446" s="30" cm="1">
        <f t="array" ref="AK446">SUMPRODUCT(AK$357:AK$420,$C$357:$C$420*($D$357:$D$420=$D446))/SUMIFS($C$357:$C$420, $D$357:$D$420, $D446)</f>
        <v>1.0285341964081859E-2</v>
      </c>
      <c r="AL446" s="30" cm="1">
        <f t="array" ref="AL446">SUMPRODUCT(AL$357:AL$420,$C$357:$C$420*($D$357:$D$420=$D446))/SUMIFS($C$357:$C$420, $D$357:$D$420, $D446)</f>
        <v>2.9329846260417149E-2</v>
      </c>
      <c r="AM446" s="30" cm="1">
        <f t="array" ref="AM446">SUMPRODUCT(AM$357:AM$420,$C$357:$C$420*($D$357:$D$420=$D446))/SUMIFS($C$357:$C$420, $D$357:$D$420, $D446)</f>
        <v>2.3043564061856561E-2</v>
      </c>
      <c r="AN446" s="30" cm="1">
        <f t="array" ref="AN446">SUMPRODUCT(AN$357:AN$420,$C$357:$C$420*($D$357:$D$420=$D446))/SUMIFS($C$357:$C$420, $D$357:$D$420, $D446)</f>
        <v>1.3363784240611709E-6</v>
      </c>
      <c r="AO446" s="30"/>
      <c r="AP446" s="30"/>
      <c r="AQ446" s="30"/>
      <c r="AR446" s="30"/>
      <c r="AS446" s="30"/>
      <c r="AT446" s="30"/>
    </row>
    <row r="447" spans="4:46" x14ac:dyDescent="0.35">
      <c r="D447" s="14" t="str">
        <v>ISIC 49T53</v>
      </c>
      <c r="E447" s="30" cm="1">
        <f t="array" ref="E447">SUMPRODUCT(E$357:E$420,$C$357:$C$420*($D$357:$D$420=$D447))/SUMIFS($C$357:$C$420, $D$357:$D$420, $D447)</f>
        <v>2.8869646112705222E-2</v>
      </c>
      <c r="F447" s="30" cm="1">
        <f t="array" ref="F447">SUMPRODUCT(F$357:F$420,$C$357:$C$420*($D$357:$D$420=$D447))/SUMIFS($C$357:$C$420, $D$357:$D$420, $D447)</f>
        <v>4.4604796709619081E-2</v>
      </c>
      <c r="G447" s="30" cm="1">
        <f t="array" ref="G447">SUMPRODUCT(G$357:G$420,$C$357:$C$420*($D$357:$D$420=$D447))/SUMIFS($C$357:$C$420, $D$357:$D$420, $D447)</f>
        <v>4.8950605607893515E-2</v>
      </c>
      <c r="H447" s="30" cm="1">
        <f t="array" ref="H447">SUMPRODUCT(H$357:H$420,$C$357:$C$420*($D$357:$D$420=$D447))/SUMIFS($C$357:$C$420, $D$357:$D$420, $D447)</f>
        <v>3.3577129702160785E-2</v>
      </c>
      <c r="I447" s="30" cm="1">
        <f t="array" ref="I447">SUMPRODUCT(I$357:I$420,$C$357:$C$420*($D$357:$D$420=$D447))/SUMIFS($C$357:$C$420, $D$357:$D$420, $D447)</f>
        <v>5.7123461593062107E-2</v>
      </c>
      <c r="J447" s="30" cm="1">
        <f t="array" ref="J447">SUMPRODUCT(J$357:J$420,$C$357:$C$420*($D$357:$D$420=$D447))/SUMIFS($C$357:$C$420, $D$357:$D$420, $D447)</f>
        <v>5.2377285464446033E-2</v>
      </c>
      <c r="K447" s="30" cm="1">
        <f t="array" ref="K447">SUMPRODUCT(K$357:K$420,$C$357:$C$420*($D$357:$D$420=$D447))/SUMIFS($C$357:$C$420, $D$357:$D$420, $D447)</f>
        <v>6.1307548748551398E-2</v>
      </c>
      <c r="L447" s="30" cm="1">
        <f t="array" ref="L447">SUMPRODUCT(L$357:L$420,$C$357:$C$420*($D$357:$D$420=$D447))/SUMIFS($C$357:$C$420, $D$357:$D$420, $D447)</f>
        <v>4.777328630271814E-2</v>
      </c>
      <c r="M447" s="30" cm="1">
        <f t="array" ref="M447">SUMPRODUCT(M$357:M$420,$C$357:$C$420*($D$357:$D$420=$D447))/SUMIFS($C$357:$C$420, $D$357:$D$420, $D447)</f>
        <v>2.3848965058813495E-2</v>
      </c>
      <c r="N447" s="30" cm="1">
        <f t="array" ref="N447">SUMPRODUCT(N$357:N$420,$C$357:$C$420*($D$357:$D$420=$D447))/SUMIFS($C$357:$C$420, $D$357:$D$420, $D447)</f>
        <v>4.0805374227191465E-2</v>
      </c>
      <c r="O447" s="30" cm="1">
        <f t="array" ref="O447">SUMPRODUCT(O$357:O$420,$C$357:$C$420*($D$357:$D$420=$D447))/SUMIFS($C$357:$C$420, $D$357:$D$420, $D447)</f>
        <v>5.7895034574252401E-2</v>
      </c>
      <c r="P447" s="30" cm="1">
        <f t="array" ref="P447">SUMPRODUCT(P$357:P$420,$C$357:$C$420*($D$357:$D$420=$D447))/SUMIFS($C$357:$C$420, $D$357:$D$420, $D447)</f>
        <v>5.5980468825323294E-2</v>
      </c>
      <c r="Q447" s="30" cm="1">
        <f t="array" ref="Q447">SUMPRODUCT(Q$357:Q$420,$C$357:$C$420*($D$357:$D$420=$D447))/SUMIFS($C$357:$C$420, $D$357:$D$420, $D447)</f>
        <v>3.2127944984009345E-2</v>
      </c>
      <c r="R447" s="30" cm="1">
        <f t="array" ref="R447">SUMPRODUCT(R$357:R$420,$C$357:$C$420*($D$357:$D$420=$D447))/SUMIFS($C$357:$C$420, $D$357:$D$420, $D447)</f>
        <v>2.5576944119531184E-2</v>
      </c>
      <c r="S447" s="30" cm="1">
        <f t="array" ref="S447">SUMPRODUCT(S$357:S$420,$C$357:$C$420*($D$357:$D$420=$D447))/SUMIFS($C$357:$C$420, $D$357:$D$420, $D447)</f>
        <v>3.450376478508177E-2</v>
      </c>
      <c r="T447" s="30" cm="1">
        <f t="array" ref="T447">SUMPRODUCT(T$357:T$420,$C$357:$C$420*($D$357:$D$420=$D447))/SUMIFS($C$357:$C$420, $D$357:$D$420, $D447)</f>
        <v>3.3175579958748765E-2</v>
      </c>
      <c r="U447" s="30" cm="1">
        <f t="array" ref="U447">SUMPRODUCT(U$357:U$420,$C$357:$C$420*($D$357:$D$420=$D447))/SUMIFS($C$357:$C$420, $D$357:$D$420, $D447)</f>
        <v>3.7272495767516636E-2</v>
      </c>
      <c r="V447" s="30" cm="1">
        <f t="array" ref="V447">SUMPRODUCT(V$357:V$420,$C$357:$C$420*($D$357:$D$420=$D447))/SUMIFS($C$357:$C$420, $D$357:$D$420, $D447)</f>
        <v>2.9070032235919828E-2</v>
      </c>
      <c r="W447" s="30" cm="1">
        <f t="array" ref="W447">SUMPRODUCT(W$357:W$420,$C$357:$C$420*($D$357:$D$420=$D447))/SUMIFS($C$357:$C$420, $D$357:$D$420, $D447)</f>
        <v>3.1400805255895232E-2</v>
      </c>
      <c r="X447" s="30" cm="1">
        <f t="array" ref="X447">SUMPRODUCT(X$357:X$420,$C$357:$C$420*($D$357:$D$420=$D447))/SUMIFS($C$357:$C$420, $D$357:$D$420, $D447)</f>
        <v>3.9631416679002079E-2</v>
      </c>
      <c r="Y447" s="30" cm="1">
        <f t="array" ref="Y447">SUMPRODUCT(Y$357:Y$420,$C$357:$C$420*($D$357:$D$420=$D447))/SUMIFS($C$357:$C$420, $D$357:$D$420, $D447)</f>
        <v>2.6633106115275501E-2</v>
      </c>
      <c r="Z447" s="30" cm="1">
        <f t="array" ref="Z447">SUMPRODUCT(Z$357:Z$420,$C$357:$C$420*($D$357:$D$420=$D447))/SUMIFS($C$357:$C$420, $D$357:$D$420, $D447)</f>
        <v>2.7170224468239863E-2</v>
      </c>
      <c r="AA447" s="30" cm="1">
        <f t="array" ref="AA447">SUMPRODUCT(AA$357:AA$420,$C$357:$C$420*($D$357:$D$420=$D447))/SUMIFS($C$357:$C$420, $D$357:$D$420, $D447)</f>
        <v>4.8709969251625733E-2</v>
      </c>
      <c r="AB447" s="30" cm="1">
        <f t="array" ref="AB447">SUMPRODUCT(AB$357:AB$420,$C$357:$C$420*($D$357:$D$420=$D447))/SUMIFS($C$357:$C$420, $D$357:$D$420, $D447)</f>
        <v>0.4523326236949734</v>
      </c>
      <c r="AC447" s="30" cm="1">
        <f t="array" ref="AC447">SUMPRODUCT(AC$357:AC$420,$C$357:$C$420*($D$357:$D$420=$D447))/SUMIFS($C$357:$C$420, $D$357:$D$420, $D447)</f>
        <v>2.1916807329694889E-2</v>
      </c>
      <c r="AD447" s="30" cm="1">
        <f t="array" ref="AD447">SUMPRODUCT(AD$357:AD$420,$C$357:$C$420*($D$357:$D$420=$D447))/SUMIFS($C$357:$C$420, $D$357:$D$420, $D447)</f>
        <v>2.370525377400098E-2</v>
      </c>
      <c r="AE447" s="30" cm="1">
        <f t="array" ref="AE447">SUMPRODUCT(AE$357:AE$420,$C$357:$C$420*($D$357:$D$420=$D447))/SUMIFS($C$357:$C$420, $D$357:$D$420, $D447)</f>
        <v>1.6595256203042173E-2</v>
      </c>
      <c r="AF447" s="30" cm="1">
        <f t="array" ref="AF447">SUMPRODUCT(AF$357:AF$420,$C$357:$C$420*($D$357:$D$420=$D447))/SUMIFS($C$357:$C$420, $D$357:$D$420, $D447)</f>
        <v>1.285824432258008E-2</v>
      </c>
      <c r="AG447" s="30" cm="1">
        <f t="array" ref="AG447">SUMPRODUCT(AG$357:AG$420,$C$357:$C$420*($D$357:$D$420=$D447))/SUMIFS($C$357:$C$420, $D$357:$D$420, $D447)</f>
        <v>8.7826632299331572E-3</v>
      </c>
      <c r="AH447" s="30" cm="1">
        <f t="array" ref="AH447">SUMPRODUCT(AH$357:AH$420,$C$357:$C$420*($D$357:$D$420=$D447))/SUMIFS($C$357:$C$420, $D$357:$D$420, $D447)</f>
        <v>4.3518018347333143E-3</v>
      </c>
      <c r="AI447" s="30" cm="1">
        <f t="array" ref="AI447">SUMPRODUCT(AI$357:AI$420,$C$357:$C$420*($D$357:$D$420=$D447))/SUMIFS($C$357:$C$420, $D$357:$D$420, $D447)</f>
        <v>1.5462814719617041E-2</v>
      </c>
      <c r="AJ447" s="30" cm="1">
        <f t="array" ref="AJ447">SUMPRODUCT(AJ$357:AJ$420,$C$357:$C$420*($D$357:$D$420=$D447))/SUMIFS($C$357:$C$420, $D$357:$D$420, $D447)</f>
        <v>1.2809692603286859E-2</v>
      </c>
      <c r="AK447" s="30" cm="1">
        <f t="array" ref="AK447">SUMPRODUCT(AK$357:AK$420,$C$357:$C$420*($D$357:$D$420=$D447))/SUMIFS($C$357:$C$420, $D$357:$D$420, $D447)</f>
        <v>1.2952333634475894E-2</v>
      </c>
      <c r="AL447" s="30" cm="1">
        <f t="array" ref="AL447">SUMPRODUCT(AL$357:AL$420,$C$357:$C$420*($D$357:$D$420=$D447))/SUMIFS($C$357:$C$420, $D$357:$D$420, $D447)</f>
        <v>1.0138043232884275E-2</v>
      </c>
      <c r="AM447" s="30" cm="1">
        <f t="array" ref="AM447">SUMPRODUCT(AM$357:AM$420,$C$357:$C$420*($D$357:$D$420=$D447))/SUMIFS($C$357:$C$420, $D$357:$D$420, $D447)</f>
        <v>1.4248080087466627E-2</v>
      </c>
      <c r="AN447" s="30" cm="1">
        <f t="array" ref="AN447">SUMPRODUCT(AN$357:AN$420,$C$357:$C$420*($D$357:$D$420=$D447))/SUMIFS($C$357:$C$420, $D$357:$D$420, $D447)</f>
        <v>7.1578434608945722E-7</v>
      </c>
      <c r="AO447" s="30"/>
      <c r="AP447" s="30"/>
      <c r="AQ447" s="30"/>
      <c r="AR447" s="30"/>
      <c r="AS447" s="30"/>
      <c r="AT447" s="30"/>
    </row>
    <row r="448" spans="4:46" x14ac:dyDescent="0.35">
      <c r="D448" s="14" t="str">
        <v>ISIC 55T56</v>
      </c>
      <c r="E448" s="30" cm="1">
        <f t="array" ref="E448">SUMPRODUCT(E$357:E$420,$C$357:$C$420*($D$357:$D$420=$D448))/SUMIFS($C$357:$C$420, $D$357:$D$420, $D448)</f>
        <v>6.0262231851621519E-3</v>
      </c>
      <c r="F448" s="30" cm="1">
        <f t="array" ref="F448">SUMPRODUCT(F$357:F$420,$C$357:$C$420*($D$357:$D$420=$D448))/SUMIFS($C$357:$C$420, $D$357:$D$420, $D448)</f>
        <v>8.5761032444423083E-3</v>
      </c>
      <c r="G448" s="30" cm="1">
        <f t="array" ref="G448">SUMPRODUCT(G$357:G$420,$C$357:$C$420*($D$357:$D$420=$D448))/SUMIFS($C$357:$C$420, $D$357:$D$420, $D448)</f>
        <v>8.6336291027723708E-3</v>
      </c>
      <c r="H448" s="30" cm="1">
        <f t="array" ref="H448">SUMPRODUCT(H$357:H$420,$C$357:$C$420*($D$357:$D$420=$D448))/SUMIFS($C$357:$C$420, $D$357:$D$420, $D448)</f>
        <v>1.109827131050394E-2</v>
      </c>
      <c r="I448" s="30" cm="1">
        <f t="array" ref="I448">SUMPRODUCT(I$357:I$420,$C$357:$C$420*($D$357:$D$420=$D448))/SUMIFS($C$357:$C$420, $D$357:$D$420, $D448)</f>
        <v>1.0254053346418358E-2</v>
      </c>
      <c r="J448" s="30" cm="1">
        <f t="array" ref="J448">SUMPRODUCT(J$357:J$420,$C$357:$C$420*($D$357:$D$420=$D448))/SUMIFS($C$357:$C$420, $D$357:$D$420, $D448)</f>
        <v>8.7222642459492163E-3</v>
      </c>
      <c r="K448" s="30" cm="1">
        <f t="array" ref="K448">SUMPRODUCT(K$357:K$420,$C$357:$C$420*($D$357:$D$420=$D448))/SUMIFS($C$357:$C$420, $D$357:$D$420, $D448)</f>
        <v>1.0152411037552878E-2</v>
      </c>
      <c r="L448" s="30" cm="1">
        <f t="array" ref="L448">SUMPRODUCT(L$357:L$420,$C$357:$C$420*($D$357:$D$420=$D448))/SUMIFS($C$357:$C$420, $D$357:$D$420, $D448)</f>
        <v>1.0878856315944721E-2</v>
      </c>
      <c r="M448" s="30" cm="1">
        <f t="array" ref="M448">SUMPRODUCT(M$357:M$420,$C$357:$C$420*($D$357:$D$420=$D448))/SUMIFS($C$357:$C$420, $D$357:$D$420, $D448)</f>
        <v>9.2109519870005076E-3</v>
      </c>
      <c r="N448" s="30" cm="1">
        <f t="array" ref="N448">SUMPRODUCT(N$357:N$420,$C$357:$C$420*($D$357:$D$420=$D448))/SUMIFS($C$357:$C$420, $D$357:$D$420, $D448)</f>
        <v>1.1133767413364654E-2</v>
      </c>
      <c r="O448" s="30" cm="1">
        <f t="array" ref="O448">SUMPRODUCT(O$357:O$420,$C$357:$C$420*($D$357:$D$420=$D448))/SUMIFS($C$357:$C$420, $D$357:$D$420, $D448)</f>
        <v>1.0585434929392516E-2</v>
      </c>
      <c r="P448" s="30" cm="1">
        <f t="array" ref="P448">SUMPRODUCT(P$357:P$420,$C$357:$C$420*($D$357:$D$420=$D448))/SUMIFS($C$357:$C$420, $D$357:$D$420, $D448)</f>
        <v>1.2701885000691688E-2</v>
      </c>
      <c r="Q448" s="30" cm="1">
        <f t="array" ref="Q448">SUMPRODUCT(Q$357:Q$420,$C$357:$C$420*($D$357:$D$420=$D448))/SUMIFS($C$357:$C$420, $D$357:$D$420, $D448)</f>
        <v>1.0687746794335096E-2</v>
      </c>
      <c r="R448" s="30" cm="1">
        <f t="array" ref="R448">SUMPRODUCT(R$357:R$420,$C$357:$C$420*($D$357:$D$420=$D448))/SUMIFS($C$357:$C$420, $D$357:$D$420, $D448)</f>
        <v>8.7787401113673235E-3</v>
      </c>
      <c r="S448" s="30" cm="1">
        <f t="array" ref="S448">SUMPRODUCT(S$357:S$420,$C$357:$C$420*($D$357:$D$420=$D448))/SUMIFS($C$357:$C$420, $D$357:$D$420, $D448)</f>
        <v>1.0955303005231377E-2</v>
      </c>
      <c r="T448" s="30" cm="1">
        <f t="array" ref="T448">SUMPRODUCT(T$357:T$420,$C$357:$C$420*($D$357:$D$420=$D448))/SUMIFS($C$357:$C$420, $D$357:$D$420, $D448)</f>
        <v>1.1725054825639791E-2</v>
      </c>
      <c r="U448" s="30" cm="1">
        <f t="array" ref="U448">SUMPRODUCT(U$357:U$420,$C$357:$C$420*($D$357:$D$420=$D448))/SUMIFS($C$357:$C$420, $D$357:$D$420, $D448)</f>
        <v>8.7450205842008102E-3</v>
      </c>
      <c r="V448" s="30" cm="1">
        <f t="array" ref="V448">SUMPRODUCT(V$357:V$420,$C$357:$C$420*($D$357:$D$420=$D448))/SUMIFS($C$357:$C$420, $D$357:$D$420, $D448)</f>
        <v>1.1036910168956814E-2</v>
      </c>
      <c r="W448" s="30" cm="1">
        <f t="array" ref="W448">SUMPRODUCT(W$357:W$420,$C$357:$C$420*($D$357:$D$420=$D448))/SUMIFS($C$357:$C$420, $D$357:$D$420, $D448)</f>
        <v>1.1461085608612892E-2</v>
      </c>
      <c r="X448" s="30" cm="1">
        <f t="array" ref="X448">SUMPRODUCT(X$357:X$420,$C$357:$C$420*($D$357:$D$420=$D448))/SUMIFS($C$357:$C$420, $D$357:$D$420, $D448)</f>
        <v>1.1065147252827912E-2</v>
      </c>
      <c r="Y448" s="30" cm="1">
        <f t="array" ref="Y448">SUMPRODUCT(Y$357:Y$420,$C$357:$C$420*($D$357:$D$420=$D448))/SUMIFS($C$357:$C$420, $D$357:$D$420, $D448)</f>
        <v>9.5459049054616666E-3</v>
      </c>
      <c r="Z448" s="30" cm="1">
        <f t="array" ref="Z448">SUMPRODUCT(Z$357:Z$420,$C$357:$C$420*($D$357:$D$420=$D448))/SUMIFS($C$357:$C$420, $D$357:$D$420, $D448)</f>
        <v>1.0917029228931837E-2</v>
      </c>
      <c r="AA448" s="30" cm="1">
        <f t="array" ref="AA448">SUMPRODUCT(AA$357:AA$420,$C$357:$C$420*($D$357:$D$420=$D448))/SUMIFS($C$357:$C$420, $D$357:$D$420, $D448)</f>
        <v>1.2236976346557732E-2</v>
      </c>
      <c r="AB448" s="30" cm="1">
        <f t="array" ref="AB448">SUMPRODUCT(AB$357:AB$420,$C$357:$C$420*($D$357:$D$420=$D448))/SUMIFS($C$357:$C$420, $D$357:$D$420, $D448)</f>
        <v>1.4759604731771262E-2</v>
      </c>
      <c r="AC448" s="30" cm="1">
        <f t="array" ref="AC448">SUMPRODUCT(AC$357:AC$420,$C$357:$C$420*($D$357:$D$420=$D448))/SUMIFS($C$357:$C$420, $D$357:$D$420, $D448)</f>
        <v>1.0127972591658869</v>
      </c>
      <c r="AD448" s="30" cm="1">
        <f t="array" ref="AD448">SUMPRODUCT(AD$357:AD$420,$C$357:$C$420*($D$357:$D$420=$D448))/SUMIFS($C$357:$C$420, $D$357:$D$420, $D448)</f>
        <v>1.3673773255951613E-2</v>
      </c>
      <c r="AE448" s="30" cm="1">
        <f t="array" ref="AE448">SUMPRODUCT(AE$357:AE$420,$C$357:$C$420*($D$357:$D$420=$D448))/SUMIFS($C$357:$C$420, $D$357:$D$420, $D448)</f>
        <v>9.9643007280256109E-3</v>
      </c>
      <c r="AF448" s="30" cm="1">
        <f t="array" ref="AF448">SUMPRODUCT(AF$357:AF$420,$C$357:$C$420*($D$357:$D$420=$D448))/SUMIFS($C$357:$C$420, $D$357:$D$420, $D448)</f>
        <v>1.1651527544213214E-2</v>
      </c>
      <c r="AG448" s="30" cm="1">
        <f t="array" ref="AG448">SUMPRODUCT(AG$357:AG$420,$C$357:$C$420*($D$357:$D$420=$D448))/SUMIFS($C$357:$C$420, $D$357:$D$420, $D448)</f>
        <v>9.8818884569803894E-3</v>
      </c>
      <c r="AH448" s="30" cm="1">
        <f t="array" ref="AH448">SUMPRODUCT(AH$357:AH$420,$C$357:$C$420*($D$357:$D$420=$D448))/SUMIFS($C$357:$C$420, $D$357:$D$420, $D448)</f>
        <v>3.1803907255245891E-3</v>
      </c>
      <c r="AI448" s="30" cm="1">
        <f t="array" ref="AI448">SUMPRODUCT(AI$357:AI$420,$C$357:$C$420*($D$357:$D$420=$D448))/SUMIFS($C$357:$C$420, $D$357:$D$420, $D448)</f>
        <v>2.0465631008325127E-2</v>
      </c>
      <c r="AJ448" s="30" cm="1">
        <f t="array" ref="AJ448">SUMPRODUCT(AJ$357:AJ$420,$C$357:$C$420*($D$357:$D$420=$D448))/SUMIFS($C$357:$C$420, $D$357:$D$420, $D448)</f>
        <v>7.519137987257939E-3</v>
      </c>
      <c r="AK448" s="30" cm="1">
        <f t="array" ref="AK448">SUMPRODUCT(AK$357:AK$420,$C$357:$C$420*($D$357:$D$420=$D448))/SUMIFS($C$357:$C$420, $D$357:$D$420, $D448)</f>
        <v>7.7842910483553497E-3</v>
      </c>
      <c r="AL448" s="30" cm="1">
        <f t="array" ref="AL448">SUMPRODUCT(AL$357:AL$420,$C$357:$C$420*($D$357:$D$420=$D448))/SUMIFS($C$357:$C$420, $D$357:$D$420, $D448)</f>
        <v>9.7500648194586148E-3</v>
      </c>
      <c r="AM448" s="30" cm="1">
        <f t="array" ref="AM448">SUMPRODUCT(AM$357:AM$420,$C$357:$C$420*($D$357:$D$420=$D448))/SUMIFS($C$357:$C$420, $D$357:$D$420, $D448)</f>
        <v>1.4379838497302806E-2</v>
      </c>
      <c r="AN448" s="30" cm="1">
        <f t="array" ref="AN448">SUMPRODUCT(AN$357:AN$420,$C$357:$C$420*($D$357:$D$420=$D448))/SUMIFS($C$357:$C$420, $D$357:$D$420, $D448)</f>
        <v>2.1904916759422513E-7</v>
      </c>
      <c r="AO448" s="30"/>
      <c r="AP448" s="30"/>
      <c r="AQ448" s="30"/>
      <c r="AR448" s="30"/>
      <c r="AS448" s="30"/>
      <c r="AT448" s="30"/>
    </row>
    <row r="449" spans="1:403" x14ac:dyDescent="0.35">
      <c r="D449" s="14" t="str">
        <v>ISIC 58T60</v>
      </c>
      <c r="E449" s="30" cm="1">
        <f t="array" ref="E449">SUMPRODUCT(E$357:E$420,$C$357:$C$420*($D$357:$D$420=$D449))/SUMIFS($C$357:$C$420, $D$357:$D$420, $D449)</f>
        <v>3.4493316648563366E-3</v>
      </c>
      <c r="F449" s="30" cm="1">
        <f t="array" ref="F449">SUMPRODUCT(F$357:F$420,$C$357:$C$420*($D$357:$D$420=$D449))/SUMIFS($C$357:$C$420, $D$357:$D$420, $D449)</f>
        <v>5.2276018867850101E-3</v>
      </c>
      <c r="G449" s="30" cm="1">
        <f t="array" ref="G449">SUMPRODUCT(G$357:G$420,$C$357:$C$420*($D$357:$D$420=$D449))/SUMIFS($C$357:$C$420, $D$357:$D$420, $D449)</f>
        <v>6.7185229157615701E-3</v>
      </c>
      <c r="H449" s="30" cm="1">
        <f t="array" ref="H449">SUMPRODUCT(H$357:H$420,$C$357:$C$420*($D$357:$D$420=$D449))/SUMIFS($C$357:$C$420, $D$357:$D$420, $D449)</f>
        <v>5.3341521534464595E-3</v>
      </c>
      <c r="I449" s="30" cm="1">
        <f t="array" ref="I449">SUMPRODUCT(I$357:I$420,$C$357:$C$420*($D$357:$D$420=$D449))/SUMIFS($C$357:$C$420, $D$357:$D$420, $D449)</f>
        <v>4.2969699673248603E-3</v>
      </c>
      <c r="J449" s="30" cm="1">
        <f t="array" ref="J449">SUMPRODUCT(J$357:J$420,$C$357:$C$420*($D$357:$D$420=$D449))/SUMIFS($C$357:$C$420, $D$357:$D$420, $D449)</f>
        <v>8.2904367535571941E-3</v>
      </c>
      <c r="K449" s="30" cm="1">
        <f t="array" ref="K449">SUMPRODUCT(K$357:K$420,$C$357:$C$420*($D$357:$D$420=$D449))/SUMIFS($C$357:$C$420, $D$357:$D$420, $D449)</f>
        <v>6.4277593092463706E-3</v>
      </c>
      <c r="L449" s="30" cm="1">
        <f t="array" ref="L449">SUMPRODUCT(L$357:L$420,$C$357:$C$420*($D$357:$D$420=$D449))/SUMIFS($C$357:$C$420, $D$357:$D$420, $D449)</f>
        <v>6.3345177813267537E-3</v>
      </c>
      <c r="M449" s="30" cm="1">
        <f t="array" ref="M449">SUMPRODUCT(M$357:M$420,$C$357:$C$420*($D$357:$D$420=$D449))/SUMIFS($C$357:$C$420, $D$357:$D$420, $D449)</f>
        <v>8.2979754783160491E-3</v>
      </c>
      <c r="N449" s="30" cm="1">
        <f t="array" ref="N449">SUMPRODUCT(N$357:N$420,$C$357:$C$420*($D$357:$D$420=$D449))/SUMIFS($C$357:$C$420, $D$357:$D$420, $D449)</f>
        <v>5.0328865462851112E-3</v>
      </c>
      <c r="O449" s="30" cm="1">
        <f t="array" ref="O449">SUMPRODUCT(O$357:O$420,$C$357:$C$420*($D$357:$D$420=$D449))/SUMIFS($C$357:$C$420, $D$357:$D$420, $D449)</f>
        <v>4.8205958770983267E-3</v>
      </c>
      <c r="P449" s="30" cm="1">
        <f t="array" ref="P449">SUMPRODUCT(P$357:P$420,$C$357:$C$420*($D$357:$D$420=$D449))/SUMIFS($C$357:$C$420, $D$357:$D$420, $D449)</f>
        <v>5.1604559422172395E-3</v>
      </c>
      <c r="Q449" s="30" cm="1">
        <f t="array" ref="Q449">SUMPRODUCT(Q$357:Q$420,$C$357:$C$420*($D$357:$D$420=$D449))/SUMIFS($C$357:$C$420, $D$357:$D$420, $D449)</f>
        <v>4.2807366602538276E-3</v>
      </c>
      <c r="R449" s="30" cm="1">
        <f t="array" ref="R449">SUMPRODUCT(R$357:R$420,$C$357:$C$420*($D$357:$D$420=$D449))/SUMIFS($C$357:$C$420, $D$357:$D$420, $D449)</f>
        <v>5.1663543112144376E-3</v>
      </c>
      <c r="S449" s="30" cm="1">
        <f t="array" ref="S449">SUMPRODUCT(S$357:S$420,$C$357:$C$420*($D$357:$D$420=$D449))/SUMIFS($C$357:$C$420, $D$357:$D$420, $D449)</f>
        <v>5.4439890597091194E-3</v>
      </c>
      <c r="T449" s="30" cm="1">
        <f t="array" ref="T449">SUMPRODUCT(T$357:T$420,$C$357:$C$420*($D$357:$D$420=$D449))/SUMIFS($C$357:$C$420, $D$357:$D$420, $D449)</f>
        <v>4.601310467817487E-3</v>
      </c>
      <c r="U449" s="30" cm="1">
        <f t="array" ref="U449">SUMPRODUCT(U$357:U$420,$C$357:$C$420*($D$357:$D$420=$D449))/SUMIFS($C$357:$C$420, $D$357:$D$420, $D449)</f>
        <v>5.170053539170741E-3</v>
      </c>
      <c r="V449" s="30" cm="1">
        <f t="array" ref="V449">SUMPRODUCT(V$357:V$420,$C$357:$C$420*($D$357:$D$420=$D449))/SUMIFS($C$357:$C$420, $D$357:$D$420, $D449)</f>
        <v>5.1311858808126476E-3</v>
      </c>
      <c r="W449" s="30" cm="1">
        <f t="array" ref="W449">SUMPRODUCT(W$357:W$420,$C$357:$C$420*($D$357:$D$420=$D449))/SUMIFS($C$357:$C$420, $D$357:$D$420, $D449)</f>
        <v>4.8942075656772969E-3</v>
      </c>
      <c r="X449" s="30" cm="1">
        <f t="array" ref="X449">SUMPRODUCT(X$357:X$420,$C$357:$C$420*($D$357:$D$420=$D449))/SUMIFS($C$357:$C$420, $D$357:$D$420, $D449)</f>
        <v>4.4378360876857655E-3</v>
      </c>
      <c r="Y449" s="30" cm="1">
        <f t="array" ref="Y449">SUMPRODUCT(Y$357:Y$420,$C$357:$C$420*($D$357:$D$420=$D449))/SUMIFS($C$357:$C$420, $D$357:$D$420, $D449)</f>
        <v>5.8723791606844454E-3</v>
      </c>
      <c r="Z449" s="30" cm="1">
        <f t="array" ref="Z449">SUMPRODUCT(Z$357:Z$420,$C$357:$C$420*($D$357:$D$420=$D449))/SUMIFS($C$357:$C$420, $D$357:$D$420, $D449)</f>
        <v>3.7983146338614608E-3</v>
      </c>
      <c r="AA449" s="30" cm="1">
        <f t="array" ref="AA449">SUMPRODUCT(AA$357:AA$420,$C$357:$C$420*($D$357:$D$420=$D449))/SUMIFS($C$357:$C$420, $D$357:$D$420, $D449)</f>
        <v>6.6229487898666305E-3</v>
      </c>
      <c r="AB449" s="30" cm="1">
        <f t="array" ref="AB449">SUMPRODUCT(AB$357:AB$420,$C$357:$C$420*($D$357:$D$420=$D449))/SUMIFS($C$357:$C$420, $D$357:$D$420, $D449)</f>
        <v>4.0996313570978993E-3</v>
      </c>
      <c r="AC449" s="30" cm="1">
        <f t="array" ref="AC449">SUMPRODUCT(AC$357:AC$420,$C$357:$C$420*($D$357:$D$420=$D449))/SUMIFS($C$357:$C$420, $D$357:$D$420, $D449)</f>
        <v>5.5527588059699449E-3</v>
      </c>
      <c r="AD449" s="30" cm="1">
        <f t="array" ref="AD449">SUMPRODUCT(AD$357:AD$420,$C$357:$C$420*($D$357:$D$420=$D449))/SUMIFS($C$357:$C$420, $D$357:$D$420, $D449)</f>
        <v>0.56498909771201122</v>
      </c>
      <c r="AE449" s="30" cm="1">
        <f t="array" ref="AE449">SUMPRODUCT(AE$357:AE$420,$C$357:$C$420*($D$357:$D$420=$D449))/SUMIFS($C$357:$C$420, $D$357:$D$420, $D449)</f>
        <v>1.5688919764461483E-2</v>
      </c>
      <c r="AF449" s="30" cm="1">
        <f t="array" ref="AF449">SUMPRODUCT(AF$357:AF$420,$C$357:$C$420*($D$357:$D$420=$D449))/SUMIFS($C$357:$C$420, $D$357:$D$420, $D449)</f>
        <v>1.2190653941283366E-2</v>
      </c>
      <c r="AG449" s="30" cm="1">
        <f t="array" ref="AG449">SUMPRODUCT(AG$357:AG$420,$C$357:$C$420*($D$357:$D$420=$D449))/SUMIFS($C$357:$C$420, $D$357:$D$420, $D449)</f>
        <v>8.3577749976462192E-3</v>
      </c>
      <c r="AH449" s="30" cm="1">
        <f t="array" ref="AH449">SUMPRODUCT(AH$357:AH$420,$C$357:$C$420*($D$357:$D$420=$D449))/SUMIFS($C$357:$C$420, $D$357:$D$420, $D449)</f>
        <v>1.7546150081140862E-3</v>
      </c>
      <c r="AI449" s="30" cm="1">
        <f t="array" ref="AI449">SUMPRODUCT(AI$357:AI$420,$C$357:$C$420*($D$357:$D$420=$D449))/SUMIFS($C$357:$C$420, $D$357:$D$420, $D449)</f>
        <v>1.3408802393926566E-2</v>
      </c>
      <c r="AJ449" s="30" cm="1">
        <f t="array" ref="AJ449">SUMPRODUCT(AJ$357:AJ$420,$C$357:$C$420*($D$357:$D$420=$D449))/SUMIFS($C$357:$C$420, $D$357:$D$420, $D449)</f>
        <v>5.126320510039712E-3</v>
      </c>
      <c r="AK449" s="30" cm="1">
        <f t="array" ref="AK449">SUMPRODUCT(AK$357:AK$420,$C$357:$C$420*($D$357:$D$420=$D449))/SUMIFS($C$357:$C$420, $D$357:$D$420, $D449)</f>
        <v>6.2941636761788813E-3</v>
      </c>
      <c r="AL449" s="30" cm="1">
        <f t="array" ref="AL449">SUMPRODUCT(AL$357:AL$420,$C$357:$C$420*($D$357:$D$420=$D449))/SUMIFS($C$357:$C$420, $D$357:$D$420, $D449)</f>
        <v>3.7100019217398642E-3</v>
      </c>
      <c r="AM449" s="30" cm="1">
        <f t="array" ref="AM449">SUMPRODUCT(AM$357:AM$420,$C$357:$C$420*($D$357:$D$420=$D449))/SUMIFS($C$357:$C$420, $D$357:$D$420, $D449)</f>
        <v>1.0298072819739663E-2</v>
      </c>
      <c r="AN449" s="30" cm="1">
        <f t="array" ref="AN449">SUMPRODUCT(AN$357:AN$420,$C$357:$C$420*($D$357:$D$420=$D449))/SUMIFS($C$357:$C$420, $D$357:$D$420, $D449)</f>
        <v>1.0899121277385824E-7</v>
      </c>
      <c r="AO449" s="30"/>
      <c r="AP449" s="30"/>
      <c r="AQ449" s="30"/>
      <c r="AR449" s="30"/>
      <c r="AS449" s="30"/>
      <c r="AT449" s="30"/>
    </row>
    <row r="450" spans="1:403" x14ac:dyDescent="0.35">
      <c r="D450" s="14" t="str">
        <v>ISIC 61</v>
      </c>
      <c r="E450" s="30" cm="1">
        <f t="array" ref="E450">SUMPRODUCT(E$357:E$420,$C$357:$C$420*($D$357:$D$420=$D450))/SUMIFS($C$357:$C$420, $D$357:$D$420, $D450)</f>
        <v>7.9479620872943395E-3</v>
      </c>
      <c r="F450" s="30" cm="1">
        <f t="array" ref="F450">SUMPRODUCT(F$357:F$420,$C$357:$C$420*($D$357:$D$420=$D450))/SUMIFS($C$357:$C$420, $D$357:$D$420, $D450)</f>
        <v>1.0919148350914872E-2</v>
      </c>
      <c r="G450" s="30" cm="1">
        <f t="array" ref="G450">SUMPRODUCT(G$357:G$420,$C$357:$C$420*($D$357:$D$420=$D450))/SUMIFS($C$357:$C$420, $D$357:$D$420, $D450)</f>
        <v>1.2135184563342389E-2</v>
      </c>
      <c r="H450" s="30" cm="1">
        <f t="array" ref="H450">SUMPRODUCT(H$357:H$420,$C$357:$C$420*($D$357:$D$420=$D450))/SUMIFS($C$357:$C$420, $D$357:$D$420, $D450)</f>
        <v>1.2992722348206328E-2</v>
      </c>
      <c r="I450" s="30" cm="1">
        <f t="array" ref="I450">SUMPRODUCT(I$357:I$420,$C$357:$C$420*($D$357:$D$420=$D450))/SUMIFS($C$357:$C$420, $D$357:$D$420, $D450)</f>
        <v>1.1482391386407812E-2</v>
      </c>
      <c r="J450" s="30" cm="1">
        <f t="array" ref="J450">SUMPRODUCT(J$357:J$420,$C$357:$C$420*($D$357:$D$420=$D450))/SUMIFS($C$357:$C$420, $D$357:$D$420, $D450)</f>
        <v>1.3199309929716478E-2</v>
      </c>
      <c r="K450" s="30" cm="1">
        <f t="array" ref="K450">SUMPRODUCT(K$357:K$420,$C$357:$C$420*($D$357:$D$420=$D450))/SUMIFS($C$357:$C$420, $D$357:$D$420, $D450)</f>
        <v>1.2656792188214187E-2</v>
      </c>
      <c r="L450" s="30" cm="1">
        <f t="array" ref="L450">SUMPRODUCT(L$357:L$420,$C$357:$C$420*($D$357:$D$420=$D450))/SUMIFS($C$357:$C$420, $D$357:$D$420, $D450)</f>
        <v>1.293152697789357E-2</v>
      </c>
      <c r="M450" s="30" cm="1">
        <f t="array" ref="M450">SUMPRODUCT(M$357:M$420,$C$357:$C$420*($D$357:$D$420=$D450))/SUMIFS($C$357:$C$420, $D$357:$D$420, $D450)</f>
        <v>1.1750767225574775E-2</v>
      </c>
      <c r="N450" s="30" cm="1">
        <f t="array" ref="N450">SUMPRODUCT(N$357:N$420,$C$357:$C$420*($D$357:$D$420=$D450))/SUMIFS($C$357:$C$420, $D$357:$D$420, $D450)</f>
        <v>1.3387539762595971E-2</v>
      </c>
      <c r="O450" s="30" cm="1">
        <f t="array" ref="O450">SUMPRODUCT(O$357:O$420,$C$357:$C$420*($D$357:$D$420=$D450))/SUMIFS($C$357:$C$420, $D$357:$D$420, $D450)</f>
        <v>1.4530765973603445E-2</v>
      </c>
      <c r="P450" s="30" cm="1">
        <f t="array" ref="P450">SUMPRODUCT(P$357:P$420,$C$357:$C$420*($D$357:$D$420=$D450))/SUMIFS($C$357:$C$420, $D$357:$D$420, $D450)</f>
        <v>1.4599534284763229E-2</v>
      </c>
      <c r="Q450" s="30" cm="1">
        <f t="array" ref="Q450">SUMPRODUCT(Q$357:Q$420,$C$357:$C$420*($D$357:$D$420=$D450))/SUMIFS($C$357:$C$420, $D$357:$D$420, $D450)</f>
        <v>1.1934896661029782E-2</v>
      </c>
      <c r="R450" s="30" cm="1">
        <f t="array" ref="R450">SUMPRODUCT(R$357:R$420,$C$357:$C$420*($D$357:$D$420=$D450))/SUMIFS($C$357:$C$420, $D$357:$D$420, $D450)</f>
        <v>1.0780304407751967E-2</v>
      </c>
      <c r="S450" s="30" cm="1">
        <f t="array" ref="S450">SUMPRODUCT(S$357:S$420,$C$357:$C$420*($D$357:$D$420=$D450))/SUMIFS($C$357:$C$420, $D$357:$D$420, $D450)</f>
        <v>1.1741253822140876E-2</v>
      </c>
      <c r="T450" s="30" cm="1">
        <f t="array" ref="T450">SUMPRODUCT(T$357:T$420,$C$357:$C$420*($D$357:$D$420=$D450))/SUMIFS($C$357:$C$420, $D$357:$D$420, $D450)</f>
        <v>1.21118421947677E-2</v>
      </c>
      <c r="U450" s="30" cm="1">
        <f t="array" ref="U450">SUMPRODUCT(U$357:U$420,$C$357:$C$420*($D$357:$D$420=$D450))/SUMIFS($C$357:$C$420, $D$357:$D$420, $D450)</f>
        <v>1.0846311994949906E-2</v>
      </c>
      <c r="V450" s="30" cm="1">
        <f t="array" ref="V450">SUMPRODUCT(V$357:V$420,$C$357:$C$420*($D$357:$D$420=$D450))/SUMIFS($C$357:$C$420, $D$357:$D$420, $D450)</f>
        <v>1.2029036707691671E-2</v>
      </c>
      <c r="W450" s="30" cm="1">
        <f t="array" ref="W450">SUMPRODUCT(W$357:W$420,$C$357:$C$420*($D$357:$D$420=$D450))/SUMIFS($C$357:$C$420, $D$357:$D$420, $D450)</f>
        <v>1.1121725069581052E-2</v>
      </c>
      <c r="X450" s="30" cm="1">
        <f t="array" ref="X450">SUMPRODUCT(X$357:X$420,$C$357:$C$420*($D$357:$D$420=$D450))/SUMIFS($C$357:$C$420, $D$357:$D$420, $D450)</f>
        <v>1.4236368634840122E-2</v>
      </c>
      <c r="Y450" s="30" cm="1">
        <f t="array" ref="Y450">SUMPRODUCT(Y$357:Y$420,$C$357:$C$420*($D$357:$D$420=$D450))/SUMIFS($C$357:$C$420, $D$357:$D$420, $D450)</f>
        <v>1.3449305245729772E-2</v>
      </c>
      <c r="Z450" s="30" cm="1">
        <f t="array" ref="Z450">SUMPRODUCT(Z$357:Z$420,$C$357:$C$420*($D$357:$D$420=$D450))/SUMIFS($C$357:$C$420, $D$357:$D$420, $D450)</f>
        <v>9.7928057043347623E-3</v>
      </c>
      <c r="AA450" s="30" cm="1">
        <f t="array" ref="AA450">SUMPRODUCT(AA$357:AA$420,$C$357:$C$420*($D$357:$D$420=$D450))/SUMIFS($C$357:$C$420, $D$357:$D$420, $D450)</f>
        <v>1.4266369129566091E-2</v>
      </c>
      <c r="AB450" s="30" cm="1">
        <f t="array" ref="AB450">SUMPRODUCT(AB$357:AB$420,$C$357:$C$420*($D$357:$D$420=$D450))/SUMIFS($C$357:$C$420, $D$357:$D$420, $D450)</f>
        <v>1.2529600980877501E-2</v>
      </c>
      <c r="AC450" s="30" cm="1">
        <f t="array" ref="AC450">SUMPRODUCT(AC$357:AC$420,$C$357:$C$420*($D$357:$D$420=$D450))/SUMIFS($C$357:$C$420, $D$357:$D$420, $D450)</f>
        <v>1.4930727555855644E-2</v>
      </c>
      <c r="AD450" s="30" cm="1">
        <f t="array" ref="AD450">SUMPRODUCT(AD$357:AD$420,$C$357:$C$420*($D$357:$D$420=$D450))/SUMIFS($C$357:$C$420, $D$357:$D$420, $D450)</f>
        <v>2.7184010749764745E-2</v>
      </c>
      <c r="AE450" s="30" cm="1">
        <f t="array" ref="AE450">SUMPRODUCT(AE$357:AE$420,$C$357:$C$420*($D$357:$D$420=$D450))/SUMIFS($C$357:$C$420, $D$357:$D$420, $D450)</f>
        <v>1.218621594926099</v>
      </c>
      <c r="AF450" s="30" cm="1">
        <f t="array" ref="AF450">SUMPRODUCT(AF$357:AF$420,$C$357:$C$420*($D$357:$D$420=$D450))/SUMIFS($C$357:$C$420, $D$357:$D$420, $D450)</f>
        <v>2.0254073286608956E-2</v>
      </c>
      <c r="AG450" s="30" cm="1">
        <f t="array" ref="AG450">SUMPRODUCT(AG$357:AG$420,$C$357:$C$420*($D$357:$D$420=$D450))/SUMIFS($C$357:$C$420, $D$357:$D$420, $D450)</f>
        <v>2.3155105575884724E-2</v>
      </c>
      <c r="AH450" s="30" cm="1">
        <f t="array" ref="AH450">SUMPRODUCT(AH$357:AH$420,$C$357:$C$420*($D$357:$D$420=$D450))/SUMIFS($C$357:$C$420, $D$357:$D$420, $D450)</f>
        <v>5.0119665704428801E-3</v>
      </c>
      <c r="AI450" s="30" cm="1">
        <f t="array" ref="AI450">SUMPRODUCT(AI$357:AI$420,$C$357:$C$420*($D$357:$D$420=$D450))/SUMIFS($C$357:$C$420, $D$357:$D$420, $D450)</f>
        <v>1.66639915988968E-2</v>
      </c>
      <c r="AJ450" s="30" cm="1">
        <f t="array" ref="AJ450">SUMPRODUCT(AJ$357:AJ$420,$C$357:$C$420*($D$357:$D$420=$D450))/SUMIFS($C$357:$C$420, $D$357:$D$420, $D450)</f>
        <v>1.2168239229592832E-2</v>
      </c>
      <c r="AK450" s="30" cm="1">
        <f t="array" ref="AK450">SUMPRODUCT(AK$357:AK$420,$C$357:$C$420*($D$357:$D$420=$D450))/SUMIFS($C$357:$C$420, $D$357:$D$420, $D450)</f>
        <v>5.6286091001414816E-3</v>
      </c>
      <c r="AL450" s="30" cm="1">
        <f t="array" ref="AL450">SUMPRODUCT(AL$357:AL$420,$C$357:$C$420*($D$357:$D$420=$D450))/SUMIFS($C$357:$C$420, $D$357:$D$420, $D450)</f>
        <v>7.6104127867611445E-3</v>
      </c>
      <c r="AM450" s="30" cm="1">
        <f t="array" ref="AM450">SUMPRODUCT(AM$357:AM$420,$C$357:$C$420*($D$357:$D$420=$D450))/SUMIFS($C$357:$C$420, $D$357:$D$420, $D450)</f>
        <v>1.4323207903412903E-2</v>
      </c>
      <c r="AN450" s="30" cm="1">
        <f t="array" ref="AN450">SUMPRODUCT(AN$357:AN$420,$C$357:$C$420*($D$357:$D$420=$D450))/SUMIFS($C$357:$C$420, $D$357:$D$420, $D450)</f>
        <v>2.3955656918290015E-7</v>
      </c>
      <c r="AO450" s="30"/>
      <c r="AP450" s="30"/>
      <c r="AQ450" s="30"/>
      <c r="AR450" s="30"/>
      <c r="AS450" s="30"/>
      <c r="AT450" s="30"/>
    </row>
    <row r="451" spans="1:403" x14ac:dyDescent="0.35">
      <c r="D451" s="14" t="str">
        <v>ISIC 62T63</v>
      </c>
      <c r="E451" s="30" cm="1">
        <f t="array" ref="E451">SUMPRODUCT(E$357:E$420,$C$357:$C$420*($D$357:$D$420=$D451))/SUMIFS($C$357:$C$420, $D$357:$D$420, $D451)</f>
        <v>1.3950614785995881E-2</v>
      </c>
      <c r="F451" s="30" cm="1">
        <f t="array" ref="F451">SUMPRODUCT(F$357:F$420,$C$357:$C$420*($D$357:$D$420=$D451))/SUMIFS($C$357:$C$420, $D$357:$D$420, $D451)</f>
        <v>2.0073429747442816E-2</v>
      </c>
      <c r="G451" s="30" cm="1">
        <f t="array" ref="G451">SUMPRODUCT(G$357:G$420,$C$357:$C$420*($D$357:$D$420=$D451))/SUMIFS($C$357:$C$420, $D$357:$D$420, $D451)</f>
        <v>2.1448861344788604E-2</v>
      </c>
      <c r="H451" s="30" cm="1">
        <f t="array" ref="H451">SUMPRODUCT(H$357:H$420,$C$357:$C$420*($D$357:$D$420=$D451))/SUMIFS($C$357:$C$420, $D$357:$D$420, $D451)</f>
        <v>2.2597296581726878E-2</v>
      </c>
      <c r="I451" s="30" cm="1">
        <f t="array" ref="I451">SUMPRODUCT(I$357:I$420,$C$357:$C$420*($D$357:$D$420=$D451))/SUMIFS($C$357:$C$420, $D$357:$D$420, $D451)</f>
        <v>2.0149050129548787E-2</v>
      </c>
      <c r="J451" s="30" cm="1">
        <f t="array" ref="J451">SUMPRODUCT(J$357:J$420,$C$357:$C$420*($D$357:$D$420=$D451))/SUMIFS($C$357:$C$420, $D$357:$D$420, $D451)</f>
        <v>2.8759571962282543E-2</v>
      </c>
      <c r="K451" s="30" cm="1">
        <f t="array" ref="K451">SUMPRODUCT(K$357:K$420,$C$357:$C$420*($D$357:$D$420=$D451))/SUMIFS($C$357:$C$420, $D$357:$D$420, $D451)</f>
        <v>2.6939860047771536E-2</v>
      </c>
      <c r="L451" s="30" cm="1">
        <f t="array" ref="L451">SUMPRODUCT(L$357:L$420,$C$357:$C$420*($D$357:$D$420=$D451))/SUMIFS($C$357:$C$420, $D$357:$D$420, $D451)</f>
        <v>2.9342057275574082E-2</v>
      </c>
      <c r="M451" s="30" cm="1">
        <f t="array" ref="M451">SUMPRODUCT(M$357:M$420,$C$357:$C$420*($D$357:$D$420=$D451))/SUMIFS($C$357:$C$420, $D$357:$D$420, $D451)</f>
        <v>2.5223462797851922E-2</v>
      </c>
      <c r="N451" s="30" cm="1">
        <f t="array" ref="N451">SUMPRODUCT(N$357:N$420,$C$357:$C$420*($D$357:$D$420=$D451))/SUMIFS($C$357:$C$420, $D$357:$D$420, $D451)</f>
        <v>2.4324790996026104E-2</v>
      </c>
      <c r="O451" s="30" cm="1">
        <f t="array" ref="O451">SUMPRODUCT(O$357:O$420,$C$357:$C$420*($D$357:$D$420=$D451))/SUMIFS($C$357:$C$420, $D$357:$D$420, $D451)</f>
        <v>2.3523071972603952E-2</v>
      </c>
      <c r="P451" s="30" cm="1">
        <f t="array" ref="P451">SUMPRODUCT(P$357:P$420,$C$357:$C$420*($D$357:$D$420=$D451))/SUMIFS($C$357:$C$420, $D$357:$D$420, $D451)</f>
        <v>2.9413012268807423E-2</v>
      </c>
      <c r="Q451" s="30" cm="1">
        <f t="array" ref="Q451">SUMPRODUCT(Q$357:Q$420,$C$357:$C$420*($D$357:$D$420=$D451))/SUMIFS($C$357:$C$420, $D$357:$D$420, $D451)</f>
        <v>2.4691269669986922E-2</v>
      </c>
      <c r="R451" s="30" cm="1">
        <f t="array" ref="R451">SUMPRODUCT(R$357:R$420,$C$357:$C$420*($D$357:$D$420=$D451))/SUMIFS($C$357:$C$420, $D$357:$D$420, $D451)</f>
        <v>3.0165937498775358E-2</v>
      </c>
      <c r="S451" s="30" cm="1">
        <f t="array" ref="S451">SUMPRODUCT(S$357:S$420,$C$357:$C$420*($D$357:$D$420=$D451))/SUMIFS($C$357:$C$420, $D$357:$D$420, $D451)</f>
        <v>2.9128525559988478E-2</v>
      </c>
      <c r="T451" s="30" cm="1">
        <f t="array" ref="T451">SUMPRODUCT(T$357:T$420,$C$357:$C$420*($D$357:$D$420=$D451))/SUMIFS($C$357:$C$420, $D$357:$D$420, $D451)</f>
        <v>2.8897672965991713E-2</v>
      </c>
      <c r="U451" s="30" cm="1">
        <f t="array" ref="U451">SUMPRODUCT(U$357:U$420,$C$357:$C$420*($D$357:$D$420=$D451))/SUMIFS($C$357:$C$420, $D$357:$D$420, $D451)</f>
        <v>2.6717442077321643E-2</v>
      </c>
      <c r="V451" s="30" cm="1">
        <f t="array" ref="V451">SUMPRODUCT(V$357:V$420,$C$357:$C$420*($D$357:$D$420=$D451))/SUMIFS($C$357:$C$420, $D$357:$D$420, $D451)</f>
        <v>3.0685783459573065E-2</v>
      </c>
      <c r="W451" s="30" cm="1">
        <f t="array" ref="W451">SUMPRODUCT(W$357:W$420,$C$357:$C$420*($D$357:$D$420=$D451))/SUMIFS($C$357:$C$420, $D$357:$D$420, $D451)</f>
        <v>2.3999925985173854E-2</v>
      </c>
      <c r="X451" s="30" cm="1">
        <f t="array" ref="X451">SUMPRODUCT(X$357:X$420,$C$357:$C$420*($D$357:$D$420=$D451))/SUMIFS($C$357:$C$420, $D$357:$D$420, $D451)</f>
        <v>2.7109721356704287E-2</v>
      </c>
      <c r="Y451" s="30" cm="1">
        <f t="array" ref="Y451">SUMPRODUCT(Y$357:Y$420,$C$357:$C$420*($D$357:$D$420=$D451))/SUMIFS($C$357:$C$420, $D$357:$D$420, $D451)</f>
        <v>3.2299879858029408E-2</v>
      </c>
      <c r="Z451" s="30" cm="1">
        <f t="array" ref="Z451">SUMPRODUCT(Z$357:Z$420,$C$357:$C$420*($D$357:$D$420=$D451))/SUMIFS($C$357:$C$420, $D$357:$D$420, $D451)</f>
        <v>1.9615412682011654E-2</v>
      </c>
      <c r="AA451" s="30" cm="1">
        <f t="array" ref="AA451">SUMPRODUCT(AA$357:AA$420,$C$357:$C$420*($D$357:$D$420=$D451))/SUMIFS($C$357:$C$420, $D$357:$D$420, $D451)</f>
        <v>2.5459541628810183E-2</v>
      </c>
      <c r="AB451" s="30" cm="1">
        <f t="array" ref="AB451">SUMPRODUCT(AB$357:AB$420,$C$357:$C$420*($D$357:$D$420=$D451))/SUMIFS($C$357:$C$420, $D$357:$D$420, $D451)</f>
        <v>2.7581372544804878E-2</v>
      </c>
      <c r="AC451" s="30" cm="1">
        <f t="array" ref="AC451">SUMPRODUCT(AC$357:AC$420,$C$357:$C$420*($D$357:$D$420=$D451))/SUMIFS($C$357:$C$420, $D$357:$D$420, $D451)</f>
        <v>1.6273164298765911E-2</v>
      </c>
      <c r="AD451" s="30" cm="1">
        <f t="array" ref="AD451">SUMPRODUCT(AD$357:AD$420,$C$357:$C$420*($D$357:$D$420=$D451))/SUMIFS($C$357:$C$420, $D$357:$D$420, $D451)</f>
        <v>6.235853395082562E-2</v>
      </c>
      <c r="AE451" s="30" cm="1">
        <f t="array" ref="AE451">SUMPRODUCT(AE$357:AE$420,$C$357:$C$420*($D$357:$D$420=$D451))/SUMIFS($C$357:$C$420, $D$357:$D$420, $D451)</f>
        <v>6.0957402801449616E-2</v>
      </c>
      <c r="AF451" s="30" cm="1">
        <f t="array" ref="AF451">SUMPRODUCT(AF$357:AF$420,$C$357:$C$420*($D$357:$D$420=$D451))/SUMIFS($C$357:$C$420, $D$357:$D$420, $D451)</f>
        <v>1.2619137691553501</v>
      </c>
      <c r="AG451" s="30" cm="1">
        <f t="array" ref="AG451">SUMPRODUCT(AG$357:AG$420,$C$357:$C$420*($D$357:$D$420=$D451))/SUMIFS($C$357:$C$420, $D$357:$D$420, $D451)</f>
        <v>5.6923656324721968E-2</v>
      </c>
      <c r="AH451" s="30" cm="1">
        <f t="array" ref="AH451">SUMPRODUCT(AH$357:AH$420,$C$357:$C$420*($D$357:$D$420=$D451))/SUMIFS($C$357:$C$420, $D$357:$D$420, $D451)</f>
        <v>1.0056887486691478E-2</v>
      </c>
      <c r="AI451" s="30" cm="1">
        <f t="array" ref="AI451">SUMPRODUCT(AI$357:AI$420,$C$357:$C$420*($D$357:$D$420=$D451))/SUMIFS($C$357:$C$420, $D$357:$D$420, $D451)</f>
        <v>3.498144019412705E-2</v>
      </c>
      <c r="AJ451" s="30" cm="1">
        <f t="array" ref="AJ451">SUMPRODUCT(AJ$357:AJ$420,$C$357:$C$420*($D$357:$D$420=$D451))/SUMIFS($C$357:$C$420, $D$357:$D$420, $D451)</f>
        <v>2.2515208262047032E-2</v>
      </c>
      <c r="AK451" s="30" cm="1">
        <f t="array" ref="AK451">SUMPRODUCT(AK$357:AK$420,$C$357:$C$420*($D$357:$D$420=$D451))/SUMIFS($C$357:$C$420, $D$357:$D$420, $D451)</f>
        <v>1.3379123941097833E-2</v>
      </c>
      <c r="AL451" s="30" cm="1">
        <f t="array" ref="AL451">SUMPRODUCT(AL$357:AL$420,$C$357:$C$420*($D$357:$D$420=$D451))/SUMIFS($C$357:$C$420, $D$357:$D$420, $D451)</f>
        <v>1.4757902869045613E-2</v>
      </c>
      <c r="AM451" s="30" cm="1">
        <f t="array" ref="AM451">SUMPRODUCT(AM$357:AM$420,$C$357:$C$420*($D$357:$D$420=$D451))/SUMIFS($C$357:$C$420, $D$357:$D$420, $D451)</f>
        <v>2.3254367890352654E-2</v>
      </c>
      <c r="AN451" s="30" cm="1">
        <f t="array" ref="AN451">SUMPRODUCT(AN$357:AN$420,$C$357:$C$420*($D$357:$D$420=$D451))/SUMIFS($C$357:$C$420, $D$357:$D$420, $D451)</f>
        <v>5.7439610312599902E-7</v>
      </c>
      <c r="AO451" s="30"/>
      <c r="AP451" s="30"/>
      <c r="AQ451" s="30"/>
      <c r="AR451" s="30"/>
      <c r="AS451" s="30"/>
      <c r="AT451" s="30"/>
    </row>
    <row r="452" spans="1:403" x14ac:dyDescent="0.35">
      <c r="D452" s="14" t="str">
        <v>ISIC 64T66</v>
      </c>
      <c r="E452" s="30" cm="1">
        <f t="array" ref="E452">SUMPRODUCT(E$357:E$420,$C$357:$C$420*($D$357:$D$420=$D452))/SUMIFS($C$357:$C$420, $D$357:$D$420, $D452)</f>
        <v>2.9722495421608024E-2</v>
      </c>
      <c r="F452" s="30" cm="1">
        <f t="array" ref="F452">SUMPRODUCT(F$357:F$420,$C$357:$C$420*($D$357:$D$420=$D452))/SUMIFS($C$357:$C$420, $D$357:$D$420, $D452)</f>
        <v>2.2922227077273791E-2</v>
      </c>
      <c r="G452" s="30" cm="1">
        <f t="array" ref="G452">SUMPRODUCT(G$357:G$420,$C$357:$C$420*($D$357:$D$420=$D452))/SUMIFS($C$357:$C$420, $D$357:$D$420, $D452)</f>
        <v>3.1814120954548157E-2</v>
      </c>
      <c r="H452" s="30" cm="1">
        <f t="array" ref="H452">SUMPRODUCT(H$357:H$420,$C$357:$C$420*($D$357:$D$420=$D452))/SUMIFS($C$357:$C$420, $D$357:$D$420, $D452)</f>
        <v>3.0445923007504636E-2</v>
      </c>
      <c r="I452" s="30" cm="1">
        <f t="array" ref="I452">SUMPRODUCT(I$357:I$420,$C$357:$C$420*($D$357:$D$420=$D452))/SUMIFS($C$357:$C$420, $D$357:$D$420, $D452)</f>
        <v>2.857968396738772E-2</v>
      </c>
      <c r="J452" s="30" cm="1">
        <f t="array" ref="J452">SUMPRODUCT(J$357:J$420,$C$357:$C$420*($D$357:$D$420=$D452))/SUMIFS($C$357:$C$420, $D$357:$D$420, $D452)</f>
        <v>2.8926395530993035E-2</v>
      </c>
      <c r="K452" s="30" cm="1">
        <f t="array" ref="K452">SUMPRODUCT(K$357:K$420,$C$357:$C$420*($D$357:$D$420=$D452))/SUMIFS($C$357:$C$420, $D$357:$D$420, $D452)</f>
        <v>3.2017591225091631E-2</v>
      </c>
      <c r="L452" s="30" cm="1">
        <f t="array" ref="L452">SUMPRODUCT(L$357:L$420,$C$357:$C$420*($D$357:$D$420=$D452))/SUMIFS($C$357:$C$420, $D$357:$D$420, $D452)</f>
        <v>2.909266489499783E-2</v>
      </c>
      <c r="M452" s="30" cm="1">
        <f t="array" ref="M452">SUMPRODUCT(M$357:M$420,$C$357:$C$420*($D$357:$D$420=$D452))/SUMIFS($C$357:$C$420, $D$357:$D$420, $D452)</f>
        <v>2.2251085424145983E-2</v>
      </c>
      <c r="N452" s="30" cm="1">
        <f t="array" ref="N452">SUMPRODUCT(N$357:N$420,$C$357:$C$420*($D$357:$D$420=$D452))/SUMIFS($C$357:$C$420, $D$357:$D$420, $D452)</f>
        <v>2.7613988820101649E-2</v>
      </c>
      <c r="O452" s="30" cm="1">
        <f t="array" ref="O452">SUMPRODUCT(O$357:O$420,$C$357:$C$420*($D$357:$D$420=$D452))/SUMIFS($C$357:$C$420, $D$357:$D$420, $D452)</f>
        <v>2.7631190493109907E-2</v>
      </c>
      <c r="P452" s="30" cm="1">
        <f t="array" ref="P452">SUMPRODUCT(P$357:P$420,$C$357:$C$420*($D$357:$D$420=$D452))/SUMIFS($C$357:$C$420, $D$357:$D$420, $D452)</f>
        <v>3.1011324129711984E-2</v>
      </c>
      <c r="Q452" s="30" cm="1">
        <f t="array" ref="Q452">SUMPRODUCT(Q$357:Q$420,$C$357:$C$420*($D$357:$D$420=$D452))/SUMIFS($C$357:$C$420, $D$357:$D$420, $D452)</f>
        <v>2.5708797960775125E-2</v>
      </c>
      <c r="R452" s="30" cm="1">
        <f t="array" ref="R452">SUMPRODUCT(R$357:R$420,$C$357:$C$420*($D$357:$D$420=$D452))/SUMIFS($C$357:$C$420, $D$357:$D$420, $D452)</f>
        <v>2.3314000012436761E-2</v>
      </c>
      <c r="S452" s="30" cm="1">
        <f t="array" ref="S452">SUMPRODUCT(S$357:S$420,$C$357:$C$420*($D$357:$D$420=$D452))/SUMIFS($C$357:$C$420, $D$357:$D$420, $D452)</f>
        <v>2.55093084895518E-2</v>
      </c>
      <c r="T452" s="30" cm="1">
        <f t="array" ref="T452">SUMPRODUCT(T$357:T$420,$C$357:$C$420*($D$357:$D$420=$D452))/SUMIFS($C$357:$C$420, $D$357:$D$420, $D452)</f>
        <v>2.6140708229596576E-2</v>
      </c>
      <c r="U452" s="30" cm="1">
        <f t="array" ref="U452">SUMPRODUCT(U$357:U$420,$C$357:$C$420*($D$357:$D$420=$D452))/SUMIFS($C$357:$C$420, $D$357:$D$420, $D452)</f>
        <v>2.5755371849102426E-2</v>
      </c>
      <c r="V452" s="30" cm="1">
        <f t="array" ref="V452">SUMPRODUCT(V$357:V$420,$C$357:$C$420*($D$357:$D$420=$D452))/SUMIFS($C$357:$C$420, $D$357:$D$420, $D452)</f>
        <v>2.6720948934573711E-2</v>
      </c>
      <c r="W452" s="30" cm="1">
        <f t="array" ref="W452">SUMPRODUCT(W$357:W$420,$C$357:$C$420*($D$357:$D$420=$D452))/SUMIFS($C$357:$C$420, $D$357:$D$420, $D452)</f>
        <v>2.4764622861183697E-2</v>
      </c>
      <c r="X452" s="30" cm="1">
        <f t="array" ref="X452">SUMPRODUCT(X$357:X$420,$C$357:$C$420*($D$357:$D$420=$D452))/SUMIFS($C$357:$C$420, $D$357:$D$420, $D452)</f>
        <v>2.9403097255639221E-2</v>
      </c>
      <c r="Y452" s="30" cm="1">
        <f t="array" ref="Y452">SUMPRODUCT(Y$357:Y$420,$C$357:$C$420*($D$357:$D$420=$D452))/SUMIFS($C$357:$C$420, $D$357:$D$420, $D452)</f>
        <v>2.6968751927752239E-2</v>
      </c>
      <c r="Z452" s="30" cm="1">
        <f t="array" ref="Z452">SUMPRODUCT(Z$357:Z$420,$C$357:$C$420*($D$357:$D$420=$D452))/SUMIFS($C$357:$C$420, $D$357:$D$420, $D452)</f>
        <v>2.9755842667941713E-2</v>
      </c>
      <c r="AA452" s="30" cm="1">
        <f t="array" ref="AA452">SUMPRODUCT(AA$357:AA$420,$C$357:$C$420*($D$357:$D$420=$D452))/SUMIFS($C$357:$C$420, $D$357:$D$420, $D452)</f>
        <v>3.0921052438047568E-2</v>
      </c>
      <c r="AB452" s="30" cm="1">
        <f t="array" ref="AB452">SUMPRODUCT(AB$357:AB$420,$C$357:$C$420*($D$357:$D$420=$D452))/SUMIFS($C$357:$C$420, $D$357:$D$420, $D452)</f>
        <v>2.9748072945842582E-2</v>
      </c>
      <c r="AC452" s="30" cm="1">
        <f t="array" ref="AC452">SUMPRODUCT(AC$357:AC$420,$C$357:$C$420*($D$357:$D$420=$D452))/SUMIFS($C$357:$C$420, $D$357:$D$420, $D452)</f>
        <v>2.6991579365752076E-2</v>
      </c>
      <c r="AD452" s="30" cm="1">
        <f t="array" ref="AD452">SUMPRODUCT(AD$357:AD$420,$C$357:$C$420*($D$357:$D$420=$D452))/SUMIFS($C$357:$C$420, $D$357:$D$420, $D452)</f>
        <v>2.3215095082935969E-2</v>
      </c>
      <c r="AE452" s="30" cm="1">
        <f t="array" ref="AE452">SUMPRODUCT(AE$357:AE$420,$C$357:$C$420*($D$357:$D$420=$D452))/SUMIFS($C$357:$C$420, $D$357:$D$420, $D452)</f>
        <v>2.6435649750227261E-2</v>
      </c>
      <c r="AF452" s="30" cm="1">
        <f t="array" ref="AF452">SUMPRODUCT(AF$357:AF$420,$C$357:$C$420*($D$357:$D$420=$D452))/SUMIFS($C$357:$C$420, $D$357:$D$420, $D452)</f>
        <v>2.1315793490019379E-2</v>
      </c>
      <c r="AG452" s="30" cm="1">
        <f t="array" ref="AG452">SUMPRODUCT(AG$357:AG$420,$C$357:$C$420*($D$357:$D$420=$D452))/SUMIFS($C$357:$C$420, $D$357:$D$420, $D452)</f>
        <v>0.59003450546778236</v>
      </c>
      <c r="AH452" s="30" cm="1">
        <f t="array" ref="AH452">SUMPRODUCT(AH$357:AH$420,$C$357:$C$420*($D$357:$D$420=$D452))/SUMIFS($C$357:$C$420, $D$357:$D$420, $D452)</f>
        <v>5.8249039434430612E-2</v>
      </c>
      <c r="AI452" s="30" cm="1">
        <f t="array" ref="AI452">SUMPRODUCT(AI$357:AI$420,$C$357:$C$420*($D$357:$D$420=$D452))/SUMIFS($C$357:$C$420, $D$357:$D$420, $D452)</f>
        <v>2.7000968446269376E-2</v>
      </c>
      <c r="AJ452" s="30" cm="1">
        <f t="array" ref="AJ452">SUMPRODUCT(AJ$357:AJ$420,$C$357:$C$420*($D$357:$D$420=$D452))/SUMIFS($C$357:$C$420, $D$357:$D$420, $D452)</f>
        <v>2.3175923828361367E-2</v>
      </c>
      <c r="AK452" s="30" cm="1">
        <f t="array" ref="AK452">SUMPRODUCT(AK$357:AK$420,$C$357:$C$420*($D$357:$D$420=$D452))/SUMIFS($C$357:$C$420, $D$357:$D$420, $D452)</f>
        <v>9.4975760904950114E-3</v>
      </c>
      <c r="AL452" s="30" cm="1">
        <f t="array" ref="AL452">SUMPRODUCT(AL$357:AL$420,$C$357:$C$420*($D$357:$D$420=$D452))/SUMIFS($C$357:$C$420, $D$357:$D$420, $D452)</f>
        <v>1.5034622844118141E-2</v>
      </c>
      <c r="AM452" s="30" cm="1">
        <f t="array" ref="AM452">SUMPRODUCT(AM$357:AM$420,$C$357:$C$420*($D$357:$D$420=$D452))/SUMIFS($C$357:$C$420, $D$357:$D$420, $D452)</f>
        <v>2.3775313058437712E-2</v>
      </c>
      <c r="AN452" s="30" cm="1">
        <f t="array" ref="AN452">SUMPRODUCT(AN$357:AN$420,$C$357:$C$420*($D$357:$D$420=$D452))/SUMIFS($C$357:$C$420, $D$357:$D$420, $D452)</f>
        <v>5.2795917887689722E-7</v>
      </c>
      <c r="AO452" s="30"/>
      <c r="AP452" s="30"/>
      <c r="AQ452" s="30"/>
      <c r="AR452" s="30"/>
      <c r="AS452" s="30"/>
      <c r="AT452" s="30"/>
    </row>
    <row r="453" spans="1:403" x14ac:dyDescent="0.35">
      <c r="D453" s="14" t="str">
        <v>ISIC 68</v>
      </c>
      <c r="E453" s="30" cm="1">
        <f t="array" ref="E453">SUMPRODUCT(E$357:E$420,$C$357:$C$420*($D$357:$D$420=$D453))/SUMIFS($C$357:$C$420, $D$357:$D$420, $D453)</f>
        <v>2.3857262738676284E-2</v>
      </c>
      <c r="F453" s="30" cm="1">
        <f t="array" ref="F453">SUMPRODUCT(F$357:F$420,$C$357:$C$420*($D$357:$D$420=$D453))/SUMIFS($C$357:$C$420, $D$357:$D$420, $D453)</f>
        <v>2.4184873203600826E-2</v>
      </c>
      <c r="G453" s="30" cm="1">
        <f t="array" ref="G453">SUMPRODUCT(G$357:G$420,$C$357:$C$420*($D$357:$D$420=$D453))/SUMIFS($C$357:$C$420, $D$357:$D$420, $D453)</f>
        <v>3.5658161925900482E-2</v>
      </c>
      <c r="H453" s="30" cm="1">
        <f t="array" ref="H453">SUMPRODUCT(H$357:H$420,$C$357:$C$420*($D$357:$D$420=$D453))/SUMIFS($C$357:$C$420, $D$357:$D$420, $D453)</f>
        <v>4.2426555824858124E-2</v>
      </c>
      <c r="I453" s="30" cm="1">
        <f t="array" ref="I453">SUMPRODUCT(I$357:I$420,$C$357:$C$420*($D$357:$D$420=$D453))/SUMIFS($C$357:$C$420, $D$357:$D$420, $D453)</f>
        <v>3.5434924762953277E-2</v>
      </c>
      <c r="J453" s="30" cm="1">
        <f t="array" ref="J453">SUMPRODUCT(J$357:J$420,$C$357:$C$420*($D$357:$D$420=$D453))/SUMIFS($C$357:$C$420, $D$357:$D$420, $D453)</f>
        <v>3.8508509871796999E-2</v>
      </c>
      <c r="K453" s="30" cm="1">
        <f t="array" ref="K453">SUMPRODUCT(K$357:K$420,$C$357:$C$420*($D$357:$D$420=$D453))/SUMIFS($C$357:$C$420, $D$357:$D$420, $D453)</f>
        <v>2.9991735457921252E-2</v>
      </c>
      <c r="L453" s="30" cm="1">
        <f t="array" ref="L453">SUMPRODUCT(L$357:L$420,$C$357:$C$420*($D$357:$D$420=$D453))/SUMIFS($C$357:$C$420, $D$357:$D$420, $D453)</f>
        <v>3.2872930095315812E-2</v>
      </c>
      <c r="M453" s="30" cm="1">
        <f t="array" ref="M453">SUMPRODUCT(M$357:M$420,$C$357:$C$420*($D$357:$D$420=$D453))/SUMIFS($C$357:$C$420, $D$357:$D$420, $D453)</f>
        <v>2.9143115418845945E-2</v>
      </c>
      <c r="N453" s="30" cm="1">
        <f t="array" ref="N453">SUMPRODUCT(N$357:N$420,$C$357:$C$420*($D$357:$D$420=$D453))/SUMIFS($C$357:$C$420, $D$357:$D$420, $D453)</f>
        <v>3.5992394930746789E-2</v>
      </c>
      <c r="O453" s="30" cm="1">
        <f t="array" ref="O453">SUMPRODUCT(O$357:O$420,$C$357:$C$420*($D$357:$D$420=$D453))/SUMIFS($C$357:$C$420, $D$357:$D$420, $D453)</f>
        <v>3.5862286906367322E-2</v>
      </c>
      <c r="P453" s="30" cm="1">
        <f t="array" ref="P453">SUMPRODUCT(P$357:P$420,$C$357:$C$420*($D$357:$D$420=$D453))/SUMIFS($C$357:$C$420, $D$357:$D$420, $D453)</f>
        <v>3.4896084503409905E-2</v>
      </c>
      <c r="Q453" s="30" cm="1">
        <f t="array" ref="Q453">SUMPRODUCT(Q$357:Q$420,$C$357:$C$420*($D$357:$D$420=$D453))/SUMIFS($C$357:$C$420, $D$357:$D$420, $D453)</f>
        <v>3.6866601258506951E-2</v>
      </c>
      <c r="R453" s="30" cm="1">
        <f t="array" ref="R453">SUMPRODUCT(R$357:R$420,$C$357:$C$420*($D$357:$D$420=$D453))/SUMIFS($C$357:$C$420, $D$357:$D$420, $D453)</f>
        <v>2.9626819661619425E-2</v>
      </c>
      <c r="S453" s="30" cm="1">
        <f t="array" ref="S453">SUMPRODUCT(S$357:S$420,$C$357:$C$420*($D$357:$D$420=$D453))/SUMIFS($C$357:$C$420, $D$357:$D$420, $D453)</f>
        <v>3.546544277636314E-2</v>
      </c>
      <c r="T453" s="30" cm="1">
        <f t="array" ref="T453">SUMPRODUCT(T$357:T$420,$C$357:$C$420*($D$357:$D$420=$D453))/SUMIFS($C$357:$C$420, $D$357:$D$420, $D453)</f>
        <v>3.6691033632698385E-2</v>
      </c>
      <c r="U453" s="30" cm="1">
        <f t="array" ref="U453">SUMPRODUCT(U$357:U$420,$C$357:$C$420*($D$357:$D$420=$D453))/SUMIFS($C$357:$C$420, $D$357:$D$420, $D453)</f>
        <v>3.749566469635715E-2</v>
      </c>
      <c r="V453" s="30" cm="1">
        <f t="array" ref="V453">SUMPRODUCT(V$357:V$420,$C$357:$C$420*($D$357:$D$420=$D453))/SUMIFS($C$357:$C$420, $D$357:$D$420, $D453)</f>
        <v>3.5650277973245235E-2</v>
      </c>
      <c r="W453" s="30" cm="1">
        <f t="array" ref="W453">SUMPRODUCT(W$357:W$420,$C$357:$C$420*($D$357:$D$420=$D453))/SUMIFS($C$357:$C$420, $D$357:$D$420, $D453)</f>
        <v>3.6360826484917078E-2</v>
      </c>
      <c r="X453" s="30" cm="1">
        <f t="array" ref="X453">SUMPRODUCT(X$357:X$420,$C$357:$C$420*($D$357:$D$420=$D453))/SUMIFS($C$357:$C$420, $D$357:$D$420, $D453)</f>
        <v>3.1932299835047404E-2</v>
      </c>
      <c r="Y453" s="30" cm="1">
        <f t="array" ref="Y453">SUMPRODUCT(Y$357:Y$420,$C$357:$C$420*($D$357:$D$420=$D453))/SUMIFS($C$357:$C$420, $D$357:$D$420, $D453)</f>
        <v>3.3851669434840782E-2</v>
      </c>
      <c r="Z453" s="30" cm="1">
        <f t="array" ref="Z453">SUMPRODUCT(Z$357:Z$420,$C$357:$C$420*($D$357:$D$420=$D453))/SUMIFS($C$357:$C$420, $D$357:$D$420, $D453)</f>
        <v>4.6899857700966933E-2</v>
      </c>
      <c r="AA453" s="30" cm="1">
        <f t="array" ref="AA453">SUMPRODUCT(AA$357:AA$420,$C$357:$C$420*($D$357:$D$420=$D453))/SUMIFS($C$357:$C$420, $D$357:$D$420, $D453)</f>
        <v>7.2699315829962211E-2</v>
      </c>
      <c r="AB453" s="30" cm="1">
        <f t="array" ref="AB453">SUMPRODUCT(AB$357:AB$420,$C$357:$C$420*($D$357:$D$420=$D453))/SUMIFS($C$357:$C$420, $D$357:$D$420, $D453)</f>
        <v>3.7950063003795206E-2</v>
      </c>
      <c r="AC453" s="30" cm="1">
        <f t="array" ref="AC453">SUMPRODUCT(AC$357:AC$420,$C$357:$C$420*($D$357:$D$420=$D453))/SUMIFS($C$357:$C$420, $D$357:$D$420, $D453)</f>
        <v>6.9699077536003379E-2</v>
      </c>
      <c r="AD453" s="30" cm="1">
        <f t="array" ref="AD453">SUMPRODUCT(AD$357:AD$420,$C$357:$C$420*($D$357:$D$420=$D453))/SUMIFS($C$357:$C$420, $D$357:$D$420, $D453)</f>
        <v>4.7299077190974405E-2</v>
      </c>
      <c r="AE453" s="30" cm="1">
        <f t="array" ref="AE453">SUMPRODUCT(AE$357:AE$420,$C$357:$C$420*($D$357:$D$420=$D453))/SUMIFS($C$357:$C$420, $D$357:$D$420, $D453)</f>
        <v>7.1847032082529017E-2</v>
      </c>
      <c r="AF453" s="30" cm="1">
        <f t="array" ref="AF453">SUMPRODUCT(AF$357:AF$420,$C$357:$C$420*($D$357:$D$420=$D453))/SUMIFS($C$357:$C$420, $D$357:$D$420, $D453)</f>
        <v>3.9173714307755597E-2</v>
      </c>
      <c r="AG453" s="30" cm="1">
        <f t="array" ref="AG453">SUMPRODUCT(AG$357:AG$420,$C$357:$C$420*($D$357:$D$420=$D453))/SUMIFS($C$357:$C$420, $D$357:$D$420, $D453)</f>
        <v>5.2349566984774304E-2</v>
      </c>
      <c r="AH453" s="30" cm="1">
        <f t="array" ref="AH453">SUMPRODUCT(AH$357:AH$420,$C$357:$C$420*($D$357:$D$420=$D453))/SUMIFS($C$357:$C$420, $D$357:$D$420, $D453)</f>
        <v>1.0331720606410735</v>
      </c>
      <c r="AI453" s="30" cm="1">
        <f t="array" ref="AI453">SUMPRODUCT(AI$357:AI$420,$C$357:$C$420*($D$357:$D$420=$D453))/SUMIFS($C$357:$C$420, $D$357:$D$420, $D453)</f>
        <v>4.9446485335237024E-2</v>
      </c>
      <c r="AJ453" s="30" cm="1">
        <f t="array" ref="AJ453">SUMPRODUCT(AJ$357:AJ$420,$C$357:$C$420*($D$357:$D$420=$D453))/SUMIFS($C$357:$C$420, $D$357:$D$420, $D453)</f>
        <v>3.092600268175175E-2</v>
      </c>
      <c r="AK453" s="30" cm="1">
        <f t="array" ref="AK453">SUMPRODUCT(AK$357:AK$420,$C$357:$C$420*($D$357:$D$420=$D453))/SUMIFS($C$357:$C$420, $D$357:$D$420, $D453)</f>
        <v>2.0392573682013204E-2</v>
      </c>
      <c r="AL453" s="30" cm="1">
        <f t="array" ref="AL453">SUMPRODUCT(AL$357:AL$420,$C$357:$C$420*($D$357:$D$420=$D453))/SUMIFS($C$357:$C$420, $D$357:$D$420, $D453)</f>
        <v>2.8882451351631627E-2</v>
      </c>
      <c r="AM453" s="30" cm="1">
        <f t="array" ref="AM453">SUMPRODUCT(AM$357:AM$420,$C$357:$C$420*($D$357:$D$420=$D453))/SUMIFS($C$357:$C$420, $D$357:$D$420, $D453)</f>
        <v>4.2687683375650896E-2</v>
      </c>
      <c r="AN453" s="30" cm="1">
        <f t="array" ref="AN453">SUMPRODUCT(AN$357:AN$420,$C$357:$C$420*($D$357:$D$420=$D453))/SUMIFS($C$357:$C$420, $D$357:$D$420, $D453)</f>
        <v>7.0852958088769849E-7</v>
      </c>
      <c r="AO453" s="30"/>
      <c r="AP453" s="30"/>
      <c r="AQ453" s="30"/>
      <c r="AR453" s="30"/>
      <c r="AS453" s="30"/>
      <c r="AT453" s="30"/>
    </row>
    <row r="454" spans="1:403" x14ac:dyDescent="0.35">
      <c r="D454" s="14" t="str">
        <v>ISIC 69T82</v>
      </c>
      <c r="E454" s="30" cm="1">
        <f t="array" ref="E454">SUMPRODUCT(E$357:E$420,$C$357:$C$420*($D$357:$D$420=$D454))/SUMIFS($C$357:$C$420, $D$357:$D$420, $D454)</f>
        <v>2.3188060105285013E-2</v>
      </c>
      <c r="F454" s="30" cm="1">
        <f t="array" ref="F454">SUMPRODUCT(F$357:F$420,$C$357:$C$420*($D$357:$D$420=$D454))/SUMIFS($C$357:$C$420, $D$357:$D$420, $D454)</f>
        <v>2.9927948087970849E-2</v>
      </c>
      <c r="G454" s="30" cm="1">
        <f t="array" ref="G454">SUMPRODUCT(G$357:G$420,$C$357:$C$420*($D$357:$D$420=$D454))/SUMIFS($C$357:$C$420, $D$357:$D$420, $D454)</f>
        <v>3.5311447234726068E-2</v>
      </c>
      <c r="H454" s="30" cm="1">
        <f t="array" ref="H454">SUMPRODUCT(H$357:H$420,$C$357:$C$420*($D$357:$D$420=$D454))/SUMIFS($C$357:$C$420, $D$357:$D$420, $D454)</f>
        <v>3.3369871310228047E-2</v>
      </c>
      <c r="I454" s="30" cm="1">
        <f t="array" ref="I454">SUMPRODUCT(I$357:I$420,$C$357:$C$420*($D$357:$D$420=$D454))/SUMIFS($C$357:$C$420, $D$357:$D$420, $D454)</f>
        <v>3.0581462371908931E-2</v>
      </c>
      <c r="J454" s="30" cm="1">
        <f t="array" ref="J454">SUMPRODUCT(J$357:J$420,$C$357:$C$420*($D$357:$D$420=$D454))/SUMIFS($C$357:$C$420, $D$357:$D$420, $D454)</f>
        <v>3.7673656115733624E-2</v>
      </c>
      <c r="K454" s="30" cm="1">
        <f t="array" ref="K454">SUMPRODUCT(K$357:K$420,$C$357:$C$420*($D$357:$D$420=$D454))/SUMIFS($C$357:$C$420, $D$357:$D$420, $D454)</f>
        <v>4.078600577557398E-2</v>
      </c>
      <c r="L454" s="30" cm="1">
        <f t="array" ref="L454">SUMPRODUCT(L$357:L$420,$C$357:$C$420*($D$357:$D$420=$D454))/SUMIFS($C$357:$C$420, $D$357:$D$420, $D454)</f>
        <v>3.9042678764829024E-2</v>
      </c>
      <c r="M454" s="30" cm="1">
        <f t="array" ref="M454">SUMPRODUCT(M$357:M$420,$C$357:$C$420*($D$357:$D$420=$D454))/SUMIFS($C$357:$C$420, $D$357:$D$420, $D454)</f>
        <v>5.134630220368936E-2</v>
      </c>
      <c r="N454" s="30" cm="1">
        <f t="array" ref="N454">SUMPRODUCT(N$357:N$420,$C$357:$C$420*($D$357:$D$420=$D454))/SUMIFS($C$357:$C$420, $D$357:$D$420, $D454)</f>
        <v>3.5706792896788672E-2</v>
      </c>
      <c r="O454" s="30" cm="1">
        <f t="array" ref="O454">SUMPRODUCT(O$357:O$420,$C$357:$C$420*($D$357:$D$420=$D454))/SUMIFS($C$357:$C$420, $D$357:$D$420, $D454)</f>
        <v>3.6396836258601503E-2</v>
      </c>
      <c r="P454" s="30" cm="1">
        <f t="array" ref="P454">SUMPRODUCT(P$357:P$420,$C$357:$C$420*($D$357:$D$420=$D454))/SUMIFS($C$357:$C$420, $D$357:$D$420, $D454)</f>
        <v>3.907949389132364E-2</v>
      </c>
      <c r="Q454" s="30" cm="1">
        <f t="array" ref="Q454">SUMPRODUCT(Q$357:Q$420,$C$357:$C$420*($D$357:$D$420=$D454))/SUMIFS($C$357:$C$420, $D$357:$D$420, $D454)</f>
        <v>3.2231696275138805E-2</v>
      </c>
      <c r="R454" s="30" cm="1">
        <f t="array" ref="R454">SUMPRODUCT(R$357:R$420,$C$357:$C$420*($D$357:$D$420=$D454))/SUMIFS($C$357:$C$420, $D$357:$D$420, $D454)</f>
        <v>3.7916613799652762E-2</v>
      </c>
      <c r="S454" s="30" cm="1">
        <f t="array" ref="S454">SUMPRODUCT(S$357:S$420,$C$357:$C$420*($D$357:$D$420=$D454))/SUMIFS($C$357:$C$420, $D$357:$D$420, $D454)</f>
        <v>3.6802044425561897E-2</v>
      </c>
      <c r="T454" s="30" cm="1">
        <f t="array" ref="T454">SUMPRODUCT(T$357:T$420,$C$357:$C$420*($D$357:$D$420=$D454))/SUMIFS($C$357:$C$420, $D$357:$D$420, $D454)</f>
        <v>3.6722138595798842E-2</v>
      </c>
      <c r="U454" s="30" cm="1">
        <f t="array" ref="U454">SUMPRODUCT(U$357:U$420,$C$357:$C$420*($D$357:$D$420=$D454))/SUMIFS($C$357:$C$420, $D$357:$D$420, $D454)</f>
        <v>3.4987449737674751E-2</v>
      </c>
      <c r="V454" s="30" cm="1">
        <f t="array" ref="V454">SUMPRODUCT(V$357:V$420,$C$357:$C$420*($D$357:$D$420=$D454))/SUMIFS($C$357:$C$420, $D$357:$D$420, $D454)</f>
        <v>4.0542656522752955E-2</v>
      </c>
      <c r="W454" s="30" cm="1">
        <f t="array" ref="W454">SUMPRODUCT(W$357:W$420,$C$357:$C$420*($D$357:$D$420=$D454))/SUMIFS($C$357:$C$420, $D$357:$D$420, $D454)</f>
        <v>3.2492646227690818E-2</v>
      </c>
      <c r="X454" s="30" cm="1">
        <f t="array" ref="X454">SUMPRODUCT(X$357:X$420,$C$357:$C$420*($D$357:$D$420=$D454))/SUMIFS($C$357:$C$420, $D$357:$D$420, $D454)</f>
        <v>3.0965969978668056E-2</v>
      </c>
      <c r="Y454" s="30" cm="1">
        <f t="array" ref="Y454">SUMPRODUCT(Y$357:Y$420,$C$357:$C$420*($D$357:$D$420=$D454))/SUMIFS($C$357:$C$420, $D$357:$D$420, $D454)</f>
        <v>3.9753561702666813E-2</v>
      </c>
      <c r="Z454" s="30" cm="1">
        <f t="array" ref="Z454">SUMPRODUCT(Z$357:Z$420,$C$357:$C$420*($D$357:$D$420=$D454))/SUMIFS($C$357:$C$420, $D$357:$D$420, $D454)</f>
        <v>3.6634911273852072E-2</v>
      </c>
      <c r="AA454" s="30" cm="1">
        <f t="array" ref="AA454">SUMPRODUCT(AA$357:AA$420,$C$357:$C$420*($D$357:$D$420=$D454))/SUMIFS($C$357:$C$420, $D$357:$D$420, $D454)</f>
        <v>3.5823177647620531E-2</v>
      </c>
      <c r="AB454" s="30" cm="1">
        <f t="array" ref="AB454">SUMPRODUCT(AB$357:AB$420,$C$357:$C$420*($D$357:$D$420=$D454))/SUMIFS($C$357:$C$420, $D$357:$D$420, $D454)</f>
        <v>3.1169394007086695E-2</v>
      </c>
      <c r="AC454" s="30" cm="1">
        <f t="array" ref="AC454">SUMPRODUCT(AC$357:AC$420,$C$357:$C$420*($D$357:$D$420=$D454))/SUMIFS($C$357:$C$420, $D$357:$D$420, $D454)</f>
        <v>2.5748182624993399E-2</v>
      </c>
      <c r="AD454" s="30" cm="1">
        <f t="array" ref="AD454">SUMPRODUCT(AD$357:AD$420,$C$357:$C$420*($D$357:$D$420=$D454))/SUMIFS($C$357:$C$420, $D$357:$D$420, $D454)</f>
        <v>4.4153510109243364E-2</v>
      </c>
      <c r="AE454" s="30" cm="1">
        <f t="array" ref="AE454">SUMPRODUCT(AE$357:AE$420,$C$357:$C$420*($D$357:$D$420=$D454))/SUMIFS($C$357:$C$420, $D$357:$D$420, $D454)</f>
        <v>3.4916813577448767E-2</v>
      </c>
      <c r="AF454" s="30" cm="1">
        <f t="array" ref="AF454">SUMPRODUCT(AF$357:AF$420,$C$357:$C$420*($D$357:$D$420=$D454))/SUMIFS($C$357:$C$420, $D$357:$D$420, $D454)</f>
        <v>4.4928244119836189E-2</v>
      </c>
      <c r="AG454" s="30" cm="1">
        <f t="array" ref="AG454">SUMPRODUCT(AG$357:AG$420,$C$357:$C$420*($D$357:$D$420=$D454))/SUMIFS($C$357:$C$420, $D$357:$D$420, $D454)</f>
        <v>3.868137174334417E-2</v>
      </c>
      <c r="AH454" s="30" cm="1">
        <f t="array" ref="AH454">SUMPRODUCT(AH$357:AH$420,$C$357:$C$420*($D$357:$D$420=$D454))/SUMIFS($C$357:$C$420, $D$357:$D$420, $D454)</f>
        <v>1.5236491675875456E-2</v>
      </c>
      <c r="AI454" s="30" cm="1">
        <f t="array" ref="AI454">SUMPRODUCT(AI$357:AI$420,$C$357:$C$420*($D$357:$D$420=$D454))/SUMIFS($C$357:$C$420, $D$357:$D$420, $D454)</f>
        <v>0.22688640744821287</v>
      </c>
      <c r="AJ454" s="30" cm="1">
        <f t="array" ref="AJ454">SUMPRODUCT(AJ$357:AJ$420,$C$357:$C$420*($D$357:$D$420=$D454))/SUMIFS($C$357:$C$420, $D$357:$D$420, $D454)</f>
        <v>2.1654077338551996E-2</v>
      </c>
      <c r="AK454" s="30" cm="1">
        <f t="array" ref="AK454">SUMPRODUCT(AK$357:AK$420,$C$357:$C$420*($D$357:$D$420=$D454))/SUMIFS($C$357:$C$420, $D$357:$D$420, $D454)</f>
        <v>1.1894351792330784E-2</v>
      </c>
      <c r="AL454" s="30" cm="1">
        <f t="array" ref="AL454">SUMPRODUCT(AL$357:AL$420,$C$357:$C$420*($D$357:$D$420=$D454))/SUMIFS($C$357:$C$420, $D$357:$D$420, $D454)</f>
        <v>1.751657214011404E-2</v>
      </c>
      <c r="AM454" s="30" cm="1">
        <f t="array" ref="AM454">SUMPRODUCT(AM$357:AM$420,$C$357:$C$420*($D$357:$D$420=$D454))/SUMIFS($C$357:$C$420, $D$357:$D$420, $D454)</f>
        <v>2.7085418522011753E-2</v>
      </c>
      <c r="AN454" s="30" cm="1">
        <f t="array" ref="AN454">SUMPRODUCT(AN$357:AN$420,$C$357:$C$420*($D$357:$D$420=$D454))/SUMIFS($C$357:$C$420, $D$357:$D$420, $D454)</f>
        <v>7.3562917412402018E-7</v>
      </c>
      <c r="AO454" s="30"/>
      <c r="AP454" s="30"/>
      <c r="AQ454" s="30"/>
      <c r="AR454" s="30"/>
      <c r="AS454" s="30"/>
      <c r="AT454" s="30"/>
    </row>
    <row r="455" spans="1:403" x14ac:dyDescent="0.35">
      <c r="D455" s="14" t="str">
        <v>ISIC 84</v>
      </c>
      <c r="E455" s="30" cm="1">
        <f t="array" ref="E455">SUMPRODUCT(E$357:E$420,$C$357:$C$420*($D$357:$D$420=$D455))/SUMIFS($C$357:$C$420, $D$357:$D$420, $D455)</f>
        <v>5.6633164690946657E-3</v>
      </c>
      <c r="F455" s="30" cm="1">
        <f t="array" ref="F455">SUMPRODUCT(F$357:F$420,$C$357:$C$420*($D$357:$D$420=$D455))/SUMIFS($C$357:$C$420, $D$357:$D$420, $D455)</f>
        <v>8.2402489902984547E-3</v>
      </c>
      <c r="G455" s="30" cm="1">
        <f t="array" ref="G455">SUMPRODUCT(G$357:G$420,$C$357:$C$420*($D$357:$D$420=$D455))/SUMIFS($C$357:$C$420, $D$357:$D$420, $D455)</f>
        <v>7.3298441200518047E-3</v>
      </c>
      <c r="H455" s="30" cm="1">
        <f t="array" ref="H455">SUMPRODUCT(H$357:H$420,$C$357:$C$420*($D$357:$D$420=$D455))/SUMIFS($C$357:$C$420, $D$357:$D$420, $D455)</f>
        <v>6.8485499485132946E-3</v>
      </c>
      <c r="I455" s="30" cm="1">
        <f t="array" ref="I455">SUMPRODUCT(I$357:I$420,$C$357:$C$420*($D$357:$D$420=$D455))/SUMIFS($C$357:$C$420, $D$357:$D$420, $D455)</f>
        <v>8.2350483834251909E-3</v>
      </c>
      <c r="J455" s="30" cm="1">
        <f t="array" ref="J455">SUMPRODUCT(J$357:J$420,$C$357:$C$420*($D$357:$D$420=$D455))/SUMIFS($C$357:$C$420, $D$357:$D$420, $D455)</f>
        <v>1.020257073639249E-2</v>
      </c>
      <c r="K455" s="30" cm="1">
        <f t="array" ref="K455">SUMPRODUCT(K$357:K$420,$C$357:$C$420*($D$357:$D$420=$D455))/SUMIFS($C$357:$C$420, $D$357:$D$420, $D455)</f>
        <v>9.2161215213104573E-3</v>
      </c>
      <c r="L455" s="30" cm="1">
        <f t="array" ref="L455">SUMPRODUCT(L$357:L$420,$C$357:$C$420*($D$357:$D$420=$D455))/SUMIFS($C$357:$C$420, $D$357:$D$420, $D455)</f>
        <v>9.9986924567283739E-3</v>
      </c>
      <c r="M455" s="30" cm="1">
        <f t="array" ref="M455">SUMPRODUCT(M$357:M$420,$C$357:$C$420*($D$357:$D$420=$D455))/SUMIFS($C$357:$C$420, $D$357:$D$420, $D455)</f>
        <v>6.8537109717182127E-3</v>
      </c>
      <c r="N455" s="30" cm="1">
        <f t="array" ref="N455">SUMPRODUCT(N$357:N$420,$C$357:$C$420*($D$357:$D$420=$D455))/SUMIFS($C$357:$C$420, $D$357:$D$420, $D455)</f>
        <v>8.9095481375793539E-3</v>
      </c>
      <c r="O455" s="30" cm="1">
        <f t="array" ref="O455">SUMPRODUCT(O$357:O$420,$C$357:$C$420*($D$357:$D$420=$D455))/SUMIFS($C$357:$C$420, $D$357:$D$420, $D455)</f>
        <v>1.047086987336915E-2</v>
      </c>
      <c r="P455" s="30" cm="1">
        <f t="array" ref="P455">SUMPRODUCT(P$357:P$420,$C$357:$C$420*($D$357:$D$420=$D455))/SUMIFS($C$357:$C$420, $D$357:$D$420, $D455)</f>
        <v>1.1522072798152342E-2</v>
      </c>
      <c r="Q455" s="30" cm="1">
        <f t="array" ref="Q455">SUMPRODUCT(Q$357:Q$420,$C$357:$C$420*($D$357:$D$420=$D455))/SUMIFS($C$357:$C$420, $D$357:$D$420, $D455)</f>
        <v>7.4220584843045579E-3</v>
      </c>
      <c r="R455" s="30" cm="1">
        <f t="array" ref="R455">SUMPRODUCT(R$357:R$420,$C$357:$C$420*($D$357:$D$420=$D455))/SUMIFS($C$357:$C$420, $D$357:$D$420, $D455)</f>
        <v>5.8444210794366324E-3</v>
      </c>
      <c r="S455" s="30" cm="1">
        <f t="array" ref="S455">SUMPRODUCT(S$357:S$420,$C$357:$C$420*($D$357:$D$420=$D455))/SUMIFS($C$357:$C$420, $D$357:$D$420, $D455)</f>
        <v>8.3597772318793982E-3</v>
      </c>
      <c r="T455" s="30" cm="1">
        <f t="array" ref="T455">SUMPRODUCT(T$357:T$420,$C$357:$C$420*($D$357:$D$420=$D455))/SUMIFS($C$357:$C$420, $D$357:$D$420, $D455)</f>
        <v>7.2192417879279715E-3</v>
      </c>
      <c r="U455" s="30" cm="1">
        <f t="array" ref="U455">SUMPRODUCT(U$357:U$420,$C$357:$C$420*($D$357:$D$420=$D455))/SUMIFS($C$357:$C$420, $D$357:$D$420, $D455)</f>
        <v>7.6673249798565567E-3</v>
      </c>
      <c r="V455" s="30" cm="1">
        <f t="array" ref="V455">SUMPRODUCT(V$357:V$420,$C$357:$C$420*($D$357:$D$420=$D455))/SUMIFS($C$357:$C$420, $D$357:$D$420, $D455)</f>
        <v>6.1821017653680387E-3</v>
      </c>
      <c r="W455" s="30" cm="1">
        <f t="array" ref="W455">SUMPRODUCT(W$357:W$420,$C$357:$C$420*($D$357:$D$420=$D455))/SUMIFS($C$357:$C$420, $D$357:$D$420, $D455)</f>
        <v>6.256467921975292E-3</v>
      </c>
      <c r="X455" s="30" cm="1">
        <f t="array" ref="X455">SUMPRODUCT(X$357:X$420,$C$357:$C$420*($D$357:$D$420=$D455))/SUMIFS($C$357:$C$420, $D$357:$D$420, $D455)</f>
        <v>2.891827044450828E-2</v>
      </c>
      <c r="Y455" s="30" cm="1">
        <f t="array" ref="Y455">SUMPRODUCT(Y$357:Y$420,$C$357:$C$420*($D$357:$D$420=$D455))/SUMIFS($C$357:$C$420, $D$357:$D$420, $D455)</f>
        <v>9.8573066656567898E-3</v>
      </c>
      <c r="Z455" s="30" cm="1">
        <f t="array" ref="Z455">SUMPRODUCT(Z$357:Z$420,$C$357:$C$420*($D$357:$D$420=$D455))/SUMIFS($C$357:$C$420, $D$357:$D$420, $D455)</f>
        <v>8.4090928856762528E-3</v>
      </c>
      <c r="AA455" s="30" cm="1">
        <f t="array" ref="AA455">SUMPRODUCT(AA$357:AA$420,$C$357:$C$420*($D$357:$D$420=$D455))/SUMIFS($C$357:$C$420, $D$357:$D$420, $D455)</f>
        <v>5.3937373783446178E-3</v>
      </c>
      <c r="AB455" s="30" cm="1">
        <f t="array" ref="AB455">SUMPRODUCT(AB$357:AB$420,$C$357:$C$420*($D$357:$D$420=$D455))/SUMIFS($C$357:$C$420, $D$357:$D$420, $D455)</f>
        <v>5.972558010086281E-3</v>
      </c>
      <c r="AC455" s="30" cm="1">
        <f t="array" ref="AC455">SUMPRODUCT(AC$357:AC$420,$C$357:$C$420*($D$357:$D$420=$D455))/SUMIFS($C$357:$C$420, $D$357:$D$420, $D455)</f>
        <v>5.3623194257535383E-3</v>
      </c>
      <c r="AD455" s="30" cm="1">
        <f t="array" ref="AD455">SUMPRODUCT(AD$357:AD$420,$C$357:$C$420*($D$357:$D$420=$D455))/SUMIFS($C$357:$C$420, $D$357:$D$420, $D455)</f>
        <v>5.907670022597014E-3</v>
      </c>
      <c r="AE455" s="30" cm="1">
        <f t="array" ref="AE455">SUMPRODUCT(AE$357:AE$420,$C$357:$C$420*($D$357:$D$420=$D455))/SUMIFS($C$357:$C$420, $D$357:$D$420, $D455)</f>
        <v>5.5597688579011569E-3</v>
      </c>
      <c r="AF455" s="30" cm="1">
        <f t="array" ref="AF455">SUMPRODUCT(AF$357:AF$420,$C$357:$C$420*($D$357:$D$420=$D455))/SUMIFS($C$357:$C$420, $D$357:$D$420, $D455)</f>
        <v>5.2826966142447357E-3</v>
      </c>
      <c r="AG455" s="30" cm="1">
        <f t="array" ref="AG455">SUMPRODUCT(AG$357:AG$420,$C$357:$C$420*($D$357:$D$420=$D455))/SUMIFS($C$357:$C$420, $D$357:$D$420, $D455)</f>
        <v>4.2555188227321765E-3</v>
      </c>
      <c r="AH455" s="30" cm="1">
        <f t="array" ref="AH455">SUMPRODUCT(AH$357:AH$420,$C$357:$C$420*($D$357:$D$420=$D455))/SUMIFS($C$357:$C$420, $D$357:$D$420, $D455)</f>
        <v>3.2512794276320354E-3</v>
      </c>
      <c r="AI455" s="30" cm="1">
        <f t="array" ref="AI455">SUMPRODUCT(AI$357:AI$420,$C$357:$C$420*($D$357:$D$420=$D455))/SUMIFS($C$357:$C$420, $D$357:$D$420, $D455)</f>
        <v>8.6287820767285556E-3</v>
      </c>
      <c r="AJ455" s="30" cm="1">
        <f t="array" ref="AJ455">SUMPRODUCT(AJ$357:AJ$420,$C$357:$C$420*($D$357:$D$420=$D455))/SUMIFS($C$357:$C$420, $D$357:$D$420, $D455)</f>
        <v>1.0117559262567568</v>
      </c>
      <c r="AK455" s="30" cm="1">
        <f t="array" ref="AK455">SUMPRODUCT(AK$357:AK$420,$C$357:$C$420*($D$357:$D$420=$D455))/SUMIFS($C$357:$C$420, $D$357:$D$420, $D455)</f>
        <v>3.9412843750855882E-3</v>
      </c>
      <c r="AL455" s="30" cm="1">
        <f t="array" ref="AL455">SUMPRODUCT(AL$357:AL$420,$C$357:$C$420*($D$357:$D$420=$D455))/SUMIFS($C$357:$C$420, $D$357:$D$420, $D455)</f>
        <v>4.6528065636502487E-3</v>
      </c>
      <c r="AM455" s="30" cm="1">
        <f t="array" ref="AM455">SUMPRODUCT(AM$357:AM$420,$C$357:$C$420*($D$357:$D$420=$D455))/SUMIFS($C$357:$C$420, $D$357:$D$420, $D455)</f>
        <v>5.6899843170465456E-3</v>
      </c>
      <c r="AN455" s="30" cm="1">
        <f t="array" ref="AN455">SUMPRODUCT(AN$357:AN$420,$C$357:$C$420*($D$357:$D$420=$D455))/SUMIFS($C$357:$C$420, $D$357:$D$420, $D455)</f>
        <v>1.7902169666199821E-7</v>
      </c>
      <c r="AO455" s="30"/>
      <c r="AP455" s="30"/>
      <c r="AQ455" s="30"/>
      <c r="AR455" s="30"/>
      <c r="AS455" s="30"/>
      <c r="AT455" s="30"/>
    </row>
    <row r="456" spans="1:403" x14ac:dyDescent="0.35">
      <c r="D456" s="14" t="str">
        <v>ISIC 85</v>
      </c>
      <c r="E456" s="30" cm="1">
        <f t="array" ref="E456">SUMPRODUCT(E$357:E$420,$C$357:$C$420*($D$357:$D$420=$D456))/SUMIFS($C$357:$C$420, $D$357:$D$420, $D456)</f>
        <v>3.1728208515287384E-3</v>
      </c>
      <c r="F456" s="30" cm="1">
        <f t="array" ref="F456">SUMPRODUCT(F$357:F$420,$C$357:$C$420*($D$357:$D$420=$D456))/SUMIFS($C$357:$C$420, $D$357:$D$420, $D456)</f>
        <v>4.0368552539538343E-3</v>
      </c>
      <c r="G456" s="30" cm="1">
        <f t="array" ref="G456">SUMPRODUCT(G$357:G$420,$C$357:$C$420*($D$357:$D$420=$D456))/SUMIFS($C$357:$C$420, $D$357:$D$420, $D456)</f>
        <v>4.9838724471693817E-3</v>
      </c>
      <c r="H456" s="30" cm="1">
        <f t="array" ref="H456">SUMPRODUCT(H$357:H$420,$C$357:$C$420*($D$357:$D$420=$D456))/SUMIFS($C$357:$C$420, $D$357:$D$420, $D456)</f>
        <v>4.040529846782966E-3</v>
      </c>
      <c r="I456" s="30" cm="1">
        <f t="array" ref="I456">SUMPRODUCT(I$357:I$420,$C$357:$C$420*($D$357:$D$420=$D456))/SUMIFS($C$357:$C$420, $D$357:$D$420, $D456)</f>
        <v>3.8169084921148939E-3</v>
      </c>
      <c r="J456" s="30" cm="1">
        <f t="array" ref="J456">SUMPRODUCT(J$357:J$420,$C$357:$C$420*($D$357:$D$420=$D456))/SUMIFS($C$357:$C$420, $D$357:$D$420, $D456)</f>
        <v>5.1016440092236008E-3</v>
      </c>
      <c r="K456" s="30" cm="1">
        <f t="array" ref="K456">SUMPRODUCT(K$357:K$420,$C$357:$C$420*($D$357:$D$420=$D456))/SUMIFS($C$357:$C$420, $D$357:$D$420, $D456)</f>
        <v>5.1759783101115392E-3</v>
      </c>
      <c r="L456" s="30" cm="1">
        <f t="array" ref="L456">SUMPRODUCT(L$357:L$420,$C$357:$C$420*($D$357:$D$420=$D456))/SUMIFS($C$357:$C$420, $D$357:$D$420, $D456)</f>
        <v>5.4343839101422776E-3</v>
      </c>
      <c r="M456" s="30" cm="1">
        <f t="array" ref="M456">SUMPRODUCT(M$357:M$420,$C$357:$C$420*($D$357:$D$420=$D456))/SUMIFS($C$357:$C$420, $D$357:$D$420, $D456)</f>
        <v>6.1210419091851957E-3</v>
      </c>
      <c r="N456" s="30" cm="1">
        <f t="array" ref="N456">SUMPRODUCT(N$357:N$420,$C$357:$C$420*($D$357:$D$420=$D456))/SUMIFS($C$357:$C$420, $D$357:$D$420, $D456)</f>
        <v>4.8828435606860683E-3</v>
      </c>
      <c r="O456" s="30" cm="1">
        <f t="array" ref="O456">SUMPRODUCT(O$357:O$420,$C$357:$C$420*($D$357:$D$420=$D456))/SUMIFS($C$357:$C$420, $D$357:$D$420, $D456)</f>
        <v>4.6276052121044953E-3</v>
      </c>
      <c r="P456" s="30" cm="1">
        <f t="array" ref="P456">SUMPRODUCT(P$357:P$420,$C$357:$C$420*($D$357:$D$420=$D456))/SUMIFS($C$357:$C$420, $D$357:$D$420, $D456)</f>
        <v>5.7123504403062911E-3</v>
      </c>
      <c r="Q456" s="30" cm="1">
        <f t="array" ref="Q456">SUMPRODUCT(Q$357:Q$420,$C$357:$C$420*($D$357:$D$420=$D456))/SUMIFS($C$357:$C$420, $D$357:$D$420, $D456)</f>
        <v>4.5341313185252065E-3</v>
      </c>
      <c r="R456" s="30" cm="1">
        <f t="array" ref="R456">SUMPRODUCT(R$357:R$420,$C$357:$C$420*($D$357:$D$420=$D456))/SUMIFS($C$357:$C$420, $D$357:$D$420, $D456)</f>
        <v>4.7640452915826068E-3</v>
      </c>
      <c r="S456" s="30" cm="1">
        <f t="array" ref="S456">SUMPRODUCT(S$357:S$420,$C$357:$C$420*($D$357:$D$420=$D456))/SUMIFS($C$357:$C$420, $D$357:$D$420, $D456)</f>
        <v>5.8819008235106145E-3</v>
      </c>
      <c r="T456" s="30" cm="1">
        <f t="array" ref="T456">SUMPRODUCT(T$357:T$420,$C$357:$C$420*($D$357:$D$420=$D456))/SUMIFS($C$357:$C$420, $D$357:$D$420, $D456)</f>
        <v>5.4591458653290145E-3</v>
      </c>
      <c r="U456" s="30" cm="1">
        <f t="array" ref="U456">SUMPRODUCT(U$357:U$420,$C$357:$C$420*($D$357:$D$420=$D456))/SUMIFS($C$357:$C$420, $D$357:$D$420, $D456)</f>
        <v>6.9286910683763088E-3</v>
      </c>
      <c r="V456" s="30" cm="1">
        <f t="array" ref="V456">SUMPRODUCT(V$357:V$420,$C$357:$C$420*($D$357:$D$420=$D456))/SUMIFS($C$357:$C$420, $D$357:$D$420, $D456)</f>
        <v>7.9188879873677617E-3</v>
      </c>
      <c r="W456" s="30" cm="1">
        <f t="array" ref="W456">SUMPRODUCT(W$357:W$420,$C$357:$C$420*($D$357:$D$420=$D456))/SUMIFS($C$357:$C$420, $D$357:$D$420, $D456)</f>
        <v>5.1869617523233151E-3</v>
      </c>
      <c r="X456" s="30" cm="1">
        <f t="array" ref="X456">SUMPRODUCT(X$357:X$420,$C$357:$C$420*($D$357:$D$420=$D456))/SUMIFS($C$357:$C$420, $D$357:$D$420, $D456)</f>
        <v>5.3191528003914282E-3</v>
      </c>
      <c r="Y456" s="30" cm="1">
        <f t="array" ref="Y456">SUMPRODUCT(Y$357:Y$420,$C$357:$C$420*($D$357:$D$420=$D456))/SUMIFS($C$357:$C$420, $D$357:$D$420, $D456)</f>
        <v>4.5846844377859571E-3</v>
      </c>
      <c r="Z456" s="30" cm="1">
        <f t="array" ref="Z456">SUMPRODUCT(Z$357:Z$420,$C$357:$C$420*($D$357:$D$420=$D456))/SUMIFS($C$357:$C$420, $D$357:$D$420, $D456)</f>
        <v>3.792934963810782E-3</v>
      </c>
      <c r="AA456" s="30" cm="1">
        <f t="array" ref="AA456">SUMPRODUCT(AA$357:AA$420,$C$357:$C$420*($D$357:$D$420=$D456))/SUMIFS($C$357:$C$420, $D$357:$D$420, $D456)</f>
        <v>4.5622315675865072E-3</v>
      </c>
      <c r="AB456" s="30" cm="1">
        <f t="array" ref="AB456">SUMPRODUCT(AB$357:AB$420,$C$357:$C$420*($D$357:$D$420=$D456))/SUMIFS($C$357:$C$420, $D$357:$D$420, $D456)</f>
        <v>6.1695001089441008E-3</v>
      </c>
      <c r="AC456" s="30" cm="1">
        <f t="array" ref="AC456">SUMPRODUCT(AC$357:AC$420,$C$357:$C$420*($D$357:$D$420=$D456))/SUMIFS($C$357:$C$420, $D$357:$D$420, $D456)</f>
        <v>3.1727587504000411E-3</v>
      </c>
      <c r="AD456" s="30" cm="1">
        <f t="array" ref="AD456">SUMPRODUCT(AD$357:AD$420,$C$357:$C$420*($D$357:$D$420=$D456))/SUMIFS($C$357:$C$420, $D$357:$D$420, $D456)</f>
        <v>5.3786519570208835E-3</v>
      </c>
      <c r="AE456" s="30" cm="1">
        <f t="array" ref="AE456">SUMPRODUCT(AE$357:AE$420,$C$357:$C$420*($D$357:$D$420=$D456))/SUMIFS($C$357:$C$420, $D$357:$D$420, $D456)</f>
        <v>8.4790713856074517E-3</v>
      </c>
      <c r="AF456" s="30" cm="1">
        <f t="array" ref="AF456">SUMPRODUCT(AF$357:AF$420,$C$357:$C$420*($D$357:$D$420=$D456))/SUMIFS($C$357:$C$420, $D$357:$D$420, $D456)</f>
        <v>8.3310350871247298E-3</v>
      </c>
      <c r="AG456" s="30" cm="1">
        <f t="array" ref="AG456">SUMPRODUCT(AG$357:AG$420,$C$357:$C$420*($D$357:$D$420=$D456))/SUMIFS($C$357:$C$420, $D$357:$D$420, $D456)</f>
        <v>5.5302456556325886E-3</v>
      </c>
      <c r="AH456" s="30" cm="1">
        <f t="array" ref="AH456">SUMPRODUCT(AH$357:AH$420,$C$357:$C$420*($D$357:$D$420=$D456))/SUMIFS($C$357:$C$420, $D$357:$D$420, $D456)</f>
        <v>1.6466203966694433E-3</v>
      </c>
      <c r="AI456" s="30" cm="1">
        <f t="array" ref="AI456">SUMPRODUCT(AI$357:AI$420,$C$357:$C$420*($D$357:$D$420=$D456))/SUMIFS($C$357:$C$420, $D$357:$D$420, $D456)</f>
        <v>6.1152499630986682E-3</v>
      </c>
      <c r="AJ456" s="30" cm="1">
        <f t="array" ref="AJ456">SUMPRODUCT(AJ$357:AJ$420,$C$357:$C$420*($D$357:$D$420=$D456))/SUMIFS($C$357:$C$420, $D$357:$D$420, $D456)</f>
        <v>8.5192330118967902E-3</v>
      </c>
      <c r="AK456" s="30" cm="1">
        <f t="array" ref="AK456">SUMPRODUCT(AK$357:AK$420,$C$357:$C$420*($D$357:$D$420=$D456))/SUMIFS($C$357:$C$420, $D$357:$D$420, $D456)</f>
        <v>1.0299039312336977</v>
      </c>
      <c r="AL456" s="30" cm="1">
        <f t="array" ref="AL456">SUMPRODUCT(AL$357:AL$420,$C$357:$C$420*($D$357:$D$420=$D456))/SUMIFS($C$357:$C$420, $D$357:$D$420, $D456)</f>
        <v>5.1765071654372597E-3</v>
      </c>
      <c r="AM456" s="30" cm="1">
        <f t="array" ref="AM456">SUMPRODUCT(AM$357:AM$420,$C$357:$C$420*($D$357:$D$420=$D456))/SUMIFS($C$357:$C$420, $D$357:$D$420, $D456)</f>
        <v>4.9462255919246753E-3</v>
      </c>
      <c r="AN456" s="30" cm="1">
        <f t="array" ref="AN456">SUMPRODUCT(AN$357:AN$420,$C$357:$C$420*($D$357:$D$420=$D456))/SUMIFS($C$357:$C$420, $D$357:$D$420, $D456)</f>
        <v>1.1564100951293772E-7</v>
      </c>
      <c r="AO456" s="30"/>
      <c r="AP456" s="30"/>
      <c r="AQ456" s="30"/>
      <c r="AR456" s="30"/>
      <c r="AS456" s="30"/>
      <c r="AT456" s="30"/>
    </row>
    <row r="457" spans="1:403" x14ac:dyDescent="0.35">
      <c r="D457" s="14" t="str">
        <v>ISIC 86T88</v>
      </c>
      <c r="E457" s="30" cm="1">
        <f t="array" ref="E457">SUMPRODUCT(E$357:E$420,$C$357:$C$420*($D$357:$D$420=$D457))/SUMIFS($C$357:$C$420, $D$357:$D$420, $D457)</f>
        <v>8.2156428733916504E-4</v>
      </c>
      <c r="F457" s="30" cm="1">
        <f t="array" ref="F457">SUMPRODUCT(F$357:F$420,$C$357:$C$420*($D$357:$D$420=$D457))/SUMIFS($C$357:$C$420, $D$357:$D$420, $D457)</f>
        <v>9.4399619771306728E-4</v>
      </c>
      <c r="G457" s="30" cm="1">
        <f t="array" ref="G457">SUMPRODUCT(G$357:G$420,$C$357:$C$420*($D$357:$D$420=$D457))/SUMIFS($C$357:$C$420, $D$357:$D$420, $D457)</f>
        <v>1.3701146695201548E-3</v>
      </c>
      <c r="H457" s="30" cm="1">
        <f t="array" ref="H457">SUMPRODUCT(H$357:H$420,$C$357:$C$420*($D$357:$D$420=$D457))/SUMIFS($C$357:$C$420, $D$357:$D$420, $D457)</f>
        <v>1.1496440589226779E-3</v>
      </c>
      <c r="I457" s="30" cm="1">
        <f t="array" ref="I457">SUMPRODUCT(I$357:I$420,$C$357:$C$420*($D$357:$D$420=$D457))/SUMIFS($C$357:$C$420, $D$357:$D$420, $D457)</f>
        <v>9.170091379376512E-4</v>
      </c>
      <c r="J457" s="30" cm="1">
        <f t="array" ref="J457">SUMPRODUCT(J$357:J$420,$C$357:$C$420*($D$357:$D$420=$D457))/SUMIFS($C$357:$C$420, $D$357:$D$420, $D457)</f>
        <v>1.0545867514848029E-3</v>
      </c>
      <c r="K457" s="30" cm="1">
        <f t="array" ref="K457">SUMPRODUCT(K$357:K$420,$C$357:$C$420*($D$357:$D$420=$D457))/SUMIFS($C$357:$C$420, $D$357:$D$420, $D457)</f>
        <v>1.266407305355701E-3</v>
      </c>
      <c r="L457" s="30" cm="1">
        <f t="array" ref="L457">SUMPRODUCT(L$357:L$420,$C$357:$C$420*($D$357:$D$420=$D457))/SUMIFS($C$357:$C$420, $D$357:$D$420, $D457)</f>
        <v>1.153161724495211E-3</v>
      </c>
      <c r="M457" s="30" cm="1">
        <f t="array" ref="M457">SUMPRODUCT(M$357:M$420,$C$357:$C$420*($D$357:$D$420=$D457))/SUMIFS($C$357:$C$420, $D$357:$D$420, $D457)</f>
        <v>1.7082983813520958E-3</v>
      </c>
      <c r="N457" s="30" cm="1">
        <f t="array" ref="N457">SUMPRODUCT(N$357:N$420,$C$357:$C$420*($D$357:$D$420=$D457))/SUMIFS($C$357:$C$420, $D$357:$D$420, $D457)</f>
        <v>1.025146772487967E-3</v>
      </c>
      <c r="O457" s="30" cm="1">
        <f t="array" ref="O457">SUMPRODUCT(O$357:O$420,$C$357:$C$420*($D$357:$D$420=$D457))/SUMIFS($C$357:$C$420, $D$357:$D$420, $D457)</f>
        <v>9.8445532239316595E-4</v>
      </c>
      <c r="P457" s="30" cm="1">
        <f t="array" ref="P457">SUMPRODUCT(P$357:P$420,$C$357:$C$420*($D$357:$D$420=$D457))/SUMIFS($C$357:$C$420, $D$357:$D$420, $D457)</f>
        <v>1.3140051962778853E-3</v>
      </c>
      <c r="Q457" s="30" cm="1">
        <f t="array" ref="Q457">SUMPRODUCT(Q$357:Q$420,$C$357:$C$420*($D$357:$D$420=$D457))/SUMIFS($C$357:$C$420, $D$357:$D$420, $D457)</f>
        <v>9.3553632517773353E-4</v>
      </c>
      <c r="R457" s="30" cm="1">
        <f t="array" ref="R457">SUMPRODUCT(R$357:R$420,$C$357:$C$420*($D$357:$D$420=$D457))/SUMIFS($C$357:$C$420, $D$357:$D$420, $D457)</f>
        <v>7.6071577585901779E-4</v>
      </c>
      <c r="S457" s="30" cm="1">
        <f t="array" ref="S457">SUMPRODUCT(S$357:S$420,$C$357:$C$420*($D$357:$D$420=$D457))/SUMIFS($C$357:$C$420, $D$357:$D$420, $D457)</f>
        <v>9.87449408739799E-4</v>
      </c>
      <c r="T457" s="30" cm="1">
        <f t="array" ref="T457">SUMPRODUCT(T$357:T$420,$C$357:$C$420*($D$357:$D$420=$D457))/SUMIFS($C$357:$C$420, $D$357:$D$420, $D457)</f>
        <v>9.7512708288567576E-4</v>
      </c>
      <c r="U457" s="30" cm="1">
        <f t="array" ref="U457">SUMPRODUCT(U$357:U$420,$C$357:$C$420*($D$357:$D$420=$D457))/SUMIFS($C$357:$C$420, $D$357:$D$420, $D457)</f>
        <v>9.3556128120990747E-4</v>
      </c>
      <c r="V457" s="30" cm="1">
        <f t="array" ref="V457">SUMPRODUCT(V$357:V$420,$C$357:$C$420*($D$357:$D$420=$D457))/SUMIFS($C$357:$C$420, $D$357:$D$420, $D457)</f>
        <v>1.1457742268417971E-3</v>
      </c>
      <c r="W457" s="30" cm="1">
        <f t="array" ref="W457">SUMPRODUCT(W$357:W$420,$C$357:$C$420*($D$357:$D$420=$D457))/SUMIFS($C$357:$C$420, $D$357:$D$420, $D457)</f>
        <v>1.12635285492325E-3</v>
      </c>
      <c r="X457" s="30" cm="1">
        <f t="array" ref="X457">SUMPRODUCT(X$357:X$420,$C$357:$C$420*($D$357:$D$420=$D457))/SUMIFS($C$357:$C$420, $D$357:$D$420, $D457)</f>
        <v>1.0431588781176667E-3</v>
      </c>
      <c r="Y457" s="30" cm="1">
        <f t="array" ref="Y457">SUMPRODUCT(Y$357:Y$420,$C$357:$C$420*($D$357:$D$420=$D457))/SUMIFS($C$357:$C$420, $D$357:$D$420, $D457)</f>
        <v>1.6873079845387651E-3</v>
      </c>
      <c r="Z457" s="30" cm="1">
        <f t="array" ref="Z457">SUMPRODUCT(Z$357:Z$420,$C$357:$C$420*($D$357:$D$420=$D457))/SUMIFS($C$357:$C$420, $D$357:$D$420, $D457)</f>
        <v>8.4718549777867925E-4</v>
      </c>
      <c r="AA457" s="30" cm="1">
        <f t="array" ref="AA457">SUMPRODUCT(AA$357:AA$420,$C$357:$C$420*($D$357:$D$420=$D457))/SUMIFS($C$357:$C$420, $D$357:$D$420, $D457)</f>
        <v>1.3683465475541183E-3</v>
      </c>
      <c r="AB457" s="30" cm="1">
        <f t="array" ref="AB457">SUMPRODUCT(AB$357:AB$420,$C$357:$C$420*($D$357:$D$420=$D457))/SUMIFS($C$357:$C$420, $D$357:$D$420, $D457)</f>
        <v>9.3817444015111299E-4</v>
      </c>
      <c r="AC457" s="30" cm="1">
        <f t="array" ref="AC457">SUMPRODUCT(AC$357:AC$420,$C$357:$C$420*($D$357:$D$420=$D457))/SUMIFS($C$357:$C$420, $D$357:$D$420, $D457)</f>
        <v>1.6229763011841056E-3</v>
      </c>
      <c r="AD457" s="30" cm="1">
        <f t="array" ref="AD457">SUMPRODUCT(AD$357:AD$420,$C$357:$C$420*($D$357:$D$420=$D457))/SUMIFS($C$357:$C$420, $D$357:$D$420, $D457)</f>
        <v>1.2964337173514251E-3</v>
      </c>
      <c r="AE457" s="30" cm="1">
        <f t="array" ref="AE457">SUMPRODUCT(AE$357:AE$420,$C$357:$C$420*($D$357:$D$420=$D457))/SUMIFS($C$357:$C$420, $D$357:$D$420, $D457)</f>
        <v>1.6278063074216362E-3</v>
      </c>
      <c r="AF457" s="30" cm="1">
        <f t="array" ref="AF457">SUMPRODUCT(AF$357:AF$420,$C$357:$C$420*($D$357:$D$420=$D457))/SUMIFS($C$357:$C$420, $D$357:$D$420, $D457)</f>
        <v>1.0505646055329202E-3</v>
      </c>
      <c r="AG457" s="30" cm="1">
        <f t="array" ref="AG457">SUMPRODUCT(AG$357:AG$420,$C$357:$C$420*($D$357:$D$420=$D457))/SUMIFS($C$357:$C$420, $D$357:$D$420, $D457)</f>
        <v>1.0917597967464848E-3</v>
      </c>
      <c r="AH457" s="30" cm="1">
        <f t="array" ref="AH457">SUMPRODUCT(AH$357:AH$420,$C$357:$C$420*($D$357:$D$420=$D457))/SUMIFS($C$357:$C$420, $D$357:$D$420, $D457)</f>
        <v>2.7826234029470587E-4</v>
      </c>
      <c r="AI457" s="30" cm="1">
        <f t="array" ref="AI457">SUMPRODUCT(AI$357:AI$420,$C$357:$C$420*($D$357:$D$420=$D457))/SUMIFS($C$357:$C$420, $D$357:$D$420, $D457)</f>
        <v>2.1262598216659945E-3</v>
      </c>
      <c r="AJ457" s="30" cm="1">
        <f t="array" ref="AJ457">SUMPRODUCT(AJ$357:AJ$420,$C$357:$C$420*($D$357:$D$420=$D457))/SUMIFS($C$357:$C$420, $D$357:$D$420, $D457)</f>
        <v>2.3159118073987177E-3</v>
      </c>
      <c r="AK457" s="30" cm="1">
        <f t="array" ref="AK457">SUMPRODUCT(AK$357:AK$420,$C$357:$C$420*($D$357:$D$420=$D457))/SUMIFS($C$357:$C$420, $D$357:$D$420, $D457)</f>
        <v>1.370665021585755E-3</v>
      </c>
      <c r="AL457" s="30" cm="1">
        <f t="array" ref="AL457">SUMPRODUCT(AL$357:AL$420,$C$357:$C$420*($D$357:$D$420=$D457))/SUMIFS($C$357:$C$420, $D$357:$D$420, $D457)</f>
        <v>0.62643268400973073</v>
      </c>
      <c r="AM457" s="30" cm="1">
        <f t="array" ref="AM457">SUMPRODUCT(AM$357:AM$420,$C$357:$C$420*($D$357:$D$420=$D457))/SUMIFS($C$357:$C$420, $D$357:$D$420, $D457)</f>
        <v>1.7920065837936257E-3</v>
      </c>
      <c r="AN457" s="30" cm="1">
        <f t="array" ref="AN457">SUMPRODUCT(AN$357:AN$420,$C$357:$C$420*($D$357:$D$420=$D457))/SUMIFS($C$357:$C$420, $D$357:$D$420, $D457)</f>
        <v>2.0116600238842346E-8</v>
      </c>
      <c r="AO457" s="30"/>
      <c r="AP457" s="30"/>
      <c r="AQ457" s="30"/>
      <c r="AR457" s="30"/>
      <c r="AS457" s="30"/>
      <c r="AT457" s="30"/>
    </row>
    <row r="458" spans="1:403" x14ac:dyDescent="0.35">
      <c r="D458" s="14" t="str">
        <v>ISIC 90T96</v>
      </c>
      <c r="E458" s="30" cm="1">
        <f t="array" ref="E458">SUMPRODUCT(E$357:E$420,$C$357:$C$420*($D$357:$D$420=$D458))/SUMIFS($C$357:$C$420, $D$357:$D$420, $D458)</f>
        <v>1.4501390583384034E-3</v>
      </c>
      <c r="F458" s="30" cm="1">
        <f t="array" ref="F458">SUMPRODUCT(F$357:F$420,$C$357:$C$420*($D$357:$D$420=$D458))/SUMIFS($C$357:$C$420, $D$357:$D$420, $D458)</f>
        <v>1.5489225618228468E-3</v>
      </c>
      <c r="G458" s="30" cm="1">
        <f t="array" ref="G458">SUMPRODUCT(G$357:G$420,$C$357:$C$420*($D$357:$D$420=$D458))/SUMIFS($C$357:$C$420, $D$357:$D$420, $D458)</f>
        <v>2.2961598532111028E-3</v>
      </c>
      <c r="H458" s="30" cm="1">
        <f t="array" ref="H458">SUMPRODUCT(H$357:H$420,$C$357:$C$420*($D$357:$D$420=$D458))/SUMIFS($C$357:$C$420, $D$357:$D$420, $D458)</f>
        <v>3.0606294078975899E-3</v>
      </c>
      <c r="I458" s="30" cm="1">
        <f t="array" ref="I458">SUMPRODUCT(I$357:I$420,$C$357:$C$420*($D$357:$D$420=$D458))/SUMIFS($C$357:$C$420, $D$357:$D$420, $D458)</f>
        <v>1.6360498260111526E-3</v>
      </c>
      <c r="J458" s="30" cm="1">
        <f t="array" ref="J458">SUMPRODUCT(J$357:J$420,$C$357:$C$420*($D$357:$D$420=$D458))/SUMIFS($C$357:$C$420, $D$357:$D$420, $D458)</f>
        <v>2.5919005204491016E-3</v>
      </c>
      <c r="K458" s="30" cm="1">
        <f t="array" ref="K458">SUMPRODUCT(K$357:K$420,$C$357:$C$420*($D$357:$D$420=$D458))/SUMIFS($C$357:$C$420, $D$357:$D$420, $D458)</f>
        <v>2.092757394797847E-3</v>
      </c>
      <c r="L458" s="30" cm="1">
        <f t="array" ref="L458">SUMPRODUCT(L$357:L$420,$C$357:$C$420*($D$357:$D$420=$D458))/SUMIFS($C$357:$C$420, $D$357:$D$420, $D458)</f>
        <v>2.078932664819217E-3</v>
      </c>
      <c r="M458" s="30" cm="1">
        <f t="array" ref="M458">SUMPRODUCT(M$357:M$420,$C$357:$C$420*($D$357:$D$420=$D458))/SUMIFS($C$357:$C$420, $D$357:$D$420, $D458)</f>
        <v>2.1698311404279511E-3</v>
      </c>
      <c r="N458" s="30" cm="1">
        <f t="array" ref="N458">SUMPRODUCT(N$357:N$420,$C$357:$C$420*($D$357:$D$420=$D458))/SUMIFS($C$357:$C$420, $D$357:$D$420, $D458)</f>
        <v>2.3618487139606026E-3</v>
      </c>
      <c r="O458" s="30" cm="1">
        <f t="array" ref="O458">SUMPRODUCT(O$357:O$420,$C$357:$C$420*($D$357:$D$420=$D458))/SUMIFS($C$357:$C$420, $D$357:$D$420, $D458)</f>
        <v>2.1132644908498921E-3</v>
      </c>
      <c r="P458" s="30" cm="1">
        <f t="array" ref="P458">SUMPRODUCT(P$357:P$420,$C$357:$C$420*($D$357:$D$420=$D458))/SUMIFS($C$357:$C$420, $D$357:$D$420, $D458)</f>
        <v>2.3185509902177168E-3</v>
      </c>
      <c r="Q458" s="30" cm="1">
        <f t="array" ref="Q458">SUMPRODUCT(Q$357:Q$420,$C$357:$C$420*($D$357:$D$420=$D458))/SUMIFS($C$357:$C$420, $D$357:$D$420, $D458)</f>
        <v>1.6448419393683281E-3</v>
      </c>
      <c r="R458" s="30" cm="1">
        <f t="array" ref="R458">SUMPRODUCT(R$357:R$420,$C$357:$C$420*($D$357:$D$420=$D458))/SUMIFS($C$357:$C$420, $D$357:$D$420, $D458)</f>
        <v>1.5474251964257839E-3</v>
      </c>
      <c r="S458" s="30" cm="1">
        <f t="array" ref="S458">SUMPRODUCT(S$357:S$420,$C$357:$C$420*($D$357:$D$420=$D458))/SUMIFS($C$357:$C$420, $D$357:$D$420, $D458)</f>
        <v>2.0873987350366026E-3</v>
      </c>
      <c r="T458" s="30" cm="1">
        <f t="array" ref="T458">SUMPRODUCT(T$357:T$420,$C$357:$C$420*($D$357:$D$420=$D458))/SUMIFS($C$357:$C$420, $D$357:$D$420, $D458)</f>
        <v>1.6577263596196893E-3</v>
      </c>
      <c r="U458" s="30" cm="1">
        <f t="array" ref="U458">SUMPRODUCT(U$357:U$420,$C$357:$C$420*($D$357:$D$420=$D458))/SUMIFS($C$357:$C$420, $D$357:$D$420, $D458)</f>
        <v>1.6835361994677557E-3</v>
      </c>
      <c r="V458" s="30" cm="1">
        <f t="array" ref="V458">SUMPRODUCT(V$357:V$420,$C$357:$C$420*($D$357:$D$420=$D458))/SUMIFS($C$357:$C$420, $D$357:$D$420, $D458)</f>
        <v>1.9529366091292476E-3</v>
      </c>
      <c r="W458" s="30" cm="1">
        <f t="array" ref="W458">SUMPRODUCT(W$357:W$420,$C$357:$C$420*($D$357:$D$420=$D458))/SUMIFS($C$357:$C$420, $D$357:$D$420, $D458)</f>
        <v>2.1547550083257727E-3</v>
      </c>
      <c r="X458" s="30" cm="1">
        <f t="array" ref="X458">SUMPRODUCT(X$357:X$420,$C$357:$C$420*($D$357:$D$420=$D458))/SUMIFS($C$357:$C$420, $D$357:$D$420, $D458)</f>
        <v>2.0334670736700971E-3</v>
      </c>
      <c r="Y458" s="30" cm="1">
        <f t="array" ref="Y458">SUMPRODUCT(Y$357:Y$420,$C$357:$C$420*($D$357:$D$420=$D458))/SUMIFS($C$357:$C$420, $D$357:$D$420, $D458)</f>
        <v>2.8113942297184284E-3</v>
      </c>
      <c r="Z458" s="30" cm="1">
        <f t="array" ref="Z458">SUMPRODUCT(Z$357:Z$420,$C$357:$C$420*($D$357:$D$420=$D458))/SUMIFS($C$357:$C$420, $D$357:$D$420, $D458)</f>
        <v>1.6143484228754372E-3</v>
      </c>
      <c r="AA458" s="30" cm="1">
        <f t="array" ref="AA458">SUMPRODUCT(AA$357:AA$420,$C$357:$C$420*($D$357:$D$420=$D458))/SUMIFS($C$357:$C$420, $D$357:$D$420, $D458)</f>
        <v>1.9077340376389086E-3</v>
      </c>
      <c r="AB458" s="30" cm="1">
        <f t="array" ref="AB458">SUMPRODUCT(AB$357:AB$420,$C$357:$C$420*($D$357:$D$420=$D458))/SUMIFS($C$357:$C$420, $D$357:$D$420, $D458)</f>
        <v>1.8369318341501068E-3</v>
      </c>
      <c r="AC458" s="30" cm="1">
        <f t="array" ref="AC458">SUMPRODUCT(AC$357:AC$420,$C$357:$C$420*($D$357:$D$420=$D458))/SUMIFS($C$357:$C$420, $D$357:$D$420, $D458)</f>
        <v>3.5512409486661823E-3</v>
      </c>
      <c r="AD458" s="30" cm="1">
        <f t="array" ref="AD458">SUMPRODUCT(AD$357:AD$420,$C$357:$C$420*($D$357:$D$420=$D458))/SUMIFS($C$357:$C$420, $D$357:$D$420, $D458)</f>
        <v>9.4404864285384839E-3</v>
      </c>
      <c r="AE458" s="30" cm="1">
        <f t="array" ref="AE458">SUMPRODUCT(AE$357:AE$420,$C$357:$C$420*($D$357:$D$420=$D458))/SUMIFS($C$357:$C$420, $D$357:$D$420, $D458)</f>
        <v>2.5941854030828823E-3</v>
      </c>
      <c r="AF458" s="30" cm="1">
        <f t="array" ref="AF458">SUMPRODUCT(AF$357:AF$420,$C$357:$C$420*($D$357:$D$420=$D458))/SUMIFS($C$357:$C$420, $D$357:$D$420, $D458)</f>
        <v>2.0757703152917096E-3</v>
      </c>
      <c r="AG458" s="30" cm="1">
        <f t="array" ref="AG458">SUMPRODUCT(AG$357:AG$420,$C$357:$C$420*($D$357:$D$420=$D458))/SUMIFS($C$357:$C$420, $D$357:$D$420, $D458)</f>
        <v>1.7776106621544738E-3</v>
      </c>
      <c r="AH458" s="30" cm="1">
        <f t="array" ref="AH458">SUMPRODUCT(AH$357:AH$420,$C$357:$C$420*($D$357:$D$420=$D458))/SUMIFS($C$357:$C$420, $D$357:$D$420, $D458)</f>
        <v>6.4759457803803338E-4</v>
      </c>
      <c r="AI458" s="30" cm="1">
        <f t="array" ref="AI458">SUMPRODUCT(AI$357:AI$420,$C$357:$C$420*($D$357:$D$420=$D458))/SUMIFS($C$357:$C$420, $D$357:$D$420, $D458)</f>
        <v>3.2956825329201536E-3</v>
      </c>
      <c r="AJ458" s="30" cm="1">
        <f t="array" ref="AJ458">SUMPRODUCT(AJ$357:AJ$420,$C$357:$C$420*($D$357:$D$420=$D458))/SUMIFS($C$357:$C$420, $D$357:$D$420, $D458)</f>
        <v>2.2544920742334678E-3</v>
      </c>
      <c r="AK458" s="30" cm="1">
        <f t="array" ref="AK458">SUMPRODUCT(AK$357:AK$420,$C$357:$C$420*($D$357:$D$420=$D458))/SUMIFS($C$357:$C$420, $D$357:$D$420, $D458)</f>
        <v>1.502715290861503E-3</v>
      </c>
      <c r="AL458" s="30" cm="1">
        <f t="array" ref="AL458">SUMPRODUCT(AL$357:AL$420,$C$357:$C$420*($D$357:$D$420=$D458))/SUMIFS($C$357:$C$420, $D$357:$D$420, $D458)</f>
        <v>2.4046713097686254E-3</v>
      </c>
      <c r="AM458" s="30" cm="1">
        <f t="array" ref="AM458">SUMPRODUCT(AM$357:AM$420,$C$357:$C$420*($D$357:$D$420=$D458))/SUMIFS($C$357:$C$420, $D$357:$D$420, $D458)</f>
        <v>0.2569874430099785</v>
      </c>
      <c r="AN458" s="30" cm="1">
        <f t="array" ref="AN458">SUMPRODUCT(AN$357:AN$420,$C$357:$C$420*($D$357:$D$420=$D458))/SUMIFS($C$357:$C$420, $D$357:$D$420, $D458)</f>
        <v>4.2187973727322742E-8</v>
      </c>
      <c r="AO458" s="30"/>
      <c r="AP458" s="30"/>
      <c r="AQ458" s="30"/>
      <c r="AR458" s="30"/>
      <c r="AS458" s="30"/>
      <c r="AT458" s="30"/>
    </row>
    <row r="459" spans="1:403" x14ac:dyDescent="0.35">
      <c r="D459" s="14" t="str">
        <v>ISIC 97T98</v>
      </c>
      <c r="E459" s="30" cm="1">
        <f t="array" ref="E459">SUMPRODUCT(E$357:E$420,$C$357:$C$420*($D$357:$D$420=$D459))/SUMIFS($C$357:$C$420, $D$357:$D$420, $D459)</f>
        <v>5.0745338410012316E-5</v>
      </c>
      <c r="F459" s="30" cm="1">
        <f t="array" ref="F459">SUMPRODUCT(F$357:F$420,$C$357:$C$420*($D$357:$D$420=$D459))/SUMIFS($C$357:$C$420, $D$357:$D$420, $D459)</f>
        <v>1.6300374553602851E-5</v>
      </c>
      <c r="G459" s="30" cm="1">
        <f t="array" ref="G459">SUMPRODUCT(G$357:G$420,$C$357:$C$420*($D$357:$D$420=$D459))/SUMIFS($C$357:$C$420, $D$357:$D$420, $D459)</f>
        <v>1.7908758712991686E-5</v>
      </c>
      <c r="H459" s="30" cm="1">
        <f t="array" ref="H459">SUMPRODUCT(H$357:H$420,$C$357:$C$420*($D$357:$D$420=$D459))/SUMIFS($C$357:$C$420, $D$357:$D$420, $D459)</f>
        <v>1.4748120446475954E-5</v>
      </c>
      <c r="I459" s="30" cm="1">
        <f t="array" ref="I459">SUMPRODUCT(I$357:I$420,$C$357:$C$420*($D$357:$D$420=$D459))/SUMIFS($C$357:$C$420, $D$357:$D$420, $D459)</f>
        <v>7.5340933135744964E-5</v>
      </c>
      <c r="J459" s="30" cm="1">
        <f t="array" ref="J459">SUMPRODUCT(J$357:J$420,$C$357:$C$420*($D$357:$D$420=$D459))/SUMIFS($C$357:$C$420, $D$357:$D$420, $D459)</f>
        <v>3.275063199526297E-5</v>
      </c>
      <c r="K459" s="30" cm="1">
        <f t="array" ref="K459">SUMPRODUCT(K$357:K$420,$C$357:$C$420*($D$357:$D$420=$D459))/SUMIFS($C$357:$C$420, $D$357:$D$420, $D459)</f>
        <v>1.9471876940742086E-5</v>
      </c>
      <c r="L459" s="30" cm="1">
        <f t="array" ref="L459">SUMPRODUCT(L$357:L$420,$C$357:$C$420*($D$357:$D$420=$D459))/SUMIFS($C$357:$C$420, $D$357:$D$420, $D459)</f>
        <v>1.9065376816649503E-5</v>
      </c>
      <c r="M459" s="30" cm="1">
        <f t="array" ref="M459">SUMPRODUCT(M$357:M$420,$C$357:$C$420*($D$357:$D$420=$D459))/SUMIFS($C$357:$C$420, $D$357:$D$420, $D459)</f>
        <v>1.5496035301070564E-5</v>
      </c>
      <c r="N459" s="30" cm="1">
        <f t="array" ref="N459">SUMPRODUCT(N$357:N$420,$C$357:$C$420*($D$357:$D$420=$D459))/SUMIFS($C$357:$C$420, $D$357:$D$420, $D459)</f>
        <v>1.7718617939148807E-5</v>
      </c>
      <c r="O459" s="30" cm="1">
        <f t="array" ref="O459">SUMPRODUCT(O$357:O$420,$C$357:$C$420*($D$357:$D$420=$D459))/SUMIFS($C$357:$C$420, $D$357:$D$420, $D459)</f>
        <v>1.9535103604322304E-5</v>
      </c>
      <c r="P459" s="30" cm="1">
        <f t="array" ref="P459">SUMPRODUCT(P$357:P$420,$C$357:$C$420*($D$357:$D$420=$D459))/SUMIFS($C$357:$C$420, $D$357:$D$420, $D459)</f>
        <v>2.1160442002619392E-5</v>
      </c>
      <c r="Q459" s="30" cm="1">
        <f t="array" ref="Q459">SUMPRODUCT(Q$357:Q$420,$C$357:$C$420*($D$357:$D$420=$D459))/SUMIFS($C$357:$C$420, $D$357:$D$420, $D459)</f>
        <v>1.5460788249442136E-5</v>
      </c>
      <c r="R459" s="30" cm="1">
        <f t="array" ref="R459">SUMPRODUCT(R$357:R$420,$C$357:$C$420*($D$357:$D$420=$D459))/SUMIFS($C$357:$C$420, $D$357:$D$420, $D459)</f>
        <v>1.3061711598211756E-5</v>
      </c>
      <c r="S459" s="30" cm="1">
        <f t="array" ref="S459">SUMPRODUCT(S$357:S$420,$C$357:$C$420*($D$357:$D$420=$D459))/SUMIFS($C$357:$C$420, $D$357:$D$420, $D459)</f>
        <v>1.733209614556319E-5</v>
      </c>
      <c r="T459" s="30" cm="1">
        <f t="array" ref="T459">SUMPRODUCT(T$357:T$420,$C$357:$C$420*($D$357:$D$420=$D459))/SUMIFS($C$357:$C$420, $D$357:$D$420, $D459)</f>
        <v>1.6146465067053205E-5</v>
      </c>
      <c r="U459" s="30" cm="1">
        <f t="array" ref="U459">SUMPRODUCT(U$357:U$420,$C$357:$C$420*($D$357:$D$420=$D459))/SUMIFS($C$357:$C$420, $D$357:$D$420, $D459)</f>
        <v>1.7921394070895121E-5</v>
      </c>
      <c r="V459" s="30" cm="1">
        <f t="array" ref="V459">SUMPRODUCT(V$357:V$420,$C$357:$C$420*($D$357:$D$420=$D459))/SUMIFS($C$357:$C$420, $D$357:$D$420, $D459)</f>
        <v>1.852724552390872E-5</v>
      </c>
      <c r="W459" s="30" cm="1">
        <f t="array" ref="W459">SUMPRODUCT(W$357:W$420,$C$357:$C$420*($D$357:$D$420=$D459))/SUMIFS($C$357:$C$420, $D$357:$D$420, $D459)</f>
        <v>1.7876189994251756E-5</v>
      </c>
      <c r="X459" s="30" cm="1">
        <f t="array" ref="X459">SUMPRODUCT(X$357:X$420,$C$357:$C$420*($D$357:$D$420=$D459))/SUMIFS($C$357:$C$420, $D$357:$D$420, $D459)</f>
        <v>3.0341703287209841E-5</v>
      </c>
      <c r="Y459" s="30" cm="1">
        <f t="array" ref="Y459">SUMPRODUCT(Y$357:Y$420,$C$357:$C$420*($D$357:$D$420=$D459))/SUMIFS($C$357:$C$420, $D$357:$D$420, $D459)</f>
        <v>1.7822558656176837E-5</v>
      </c>
      <c r="Z459" s="30" cm="1">
        <f t="array" ref="Z459">SUMPRODUCT(Z$357:Z$420,$C$357:$C$420*($D$357:$D$420=$D459))/SUMIFS($C$357:$C$420, $D$357:$D$420, $D459)</f>
        <v>6.1599467075688365E-5</v>
      </c>
      <c r="AA459" s="30" cm="1">
        <f t="array" ref="AA459">SUMPRODUCT(AA$357:AA$420,$C$357:$C$420*($D$357:$D$420=$D459))/SUMIFS($C$357:$C$420, $D$357:$D$420, $D459)</f>
        <v>1.5682359636415591E-5</v>
      </c>
      <c r="AB459" s="30" cm="1">
        <f t="array" ref="AB459">SUMPRODUCT(AB$357:AB$420,$C$357:$C$420*($D$357:$D$420=$D459))/SUMIFS($C$357:$C$420, $D$357:$D$420, $D459)</f>
        <v>5.4759682311618279E-5</v>
      </c>
      <c r="AC459" s="30" cm="1">
        <f t="array" ref="AC459">SUMPRODUCT(AC$357:AC$420,$C$357:$C$420*($D$357:$D$420=$D459))/SUMIFS($C$357:$C$420, $D$357:$D$420, $D459)</f>
        <v>1.4027983152910289E-5</v>
      </c>
      <c r="AD459" s="30" cm="1">
        <f t="array" ref="AD459">SUMPRODUCT(AD$357:AD$420,$C$357:$C$420*($D$357:$D$420=$D459))/SUMIFS($C$357:$C$420, $D$357:$D$420, $D459)</f>
        <v>1.6379857953758497E-5</v>
      </c>
      <c r="AE459" s="30" cm="1">
        <f t="array" ref="AE459">SUMPRODUCT(AE$357:AE$420,$C$357:$C$420*($D$357:$D$420=$D459))/SUMIFS($C$357:$C$420, $D$357:$D$420, $D459)</f>
        <v>1.629831418946842E-5</v>
      </c>
      <c r="AF459" s="30" cm="1">
        <f t="array" ref="AF459">SUMPRODUCT(AF$357:AF$420,$C$357:$C$420*($D$357:$D$420=$D459))/SUMIFS($C$357:$C$420, $D$357:$D$420, $D459)</f>
        <v>1.4269323743224606E-5</v>
      </c>
      <c r="AG459" s="30" cm="1">
        <f t="array" ref="AG459">SUMPRODUCT(AG$357:AG$420,$C$357:$C$420*($D$357:$D$420=$D459))/SUMIFS($C$357:$C$420, $D$357:$D$420, $D459)</f>
        <v>1.0962492114909904E-5</v>
      </c>
      <c r="AH459" s="30" cm="1">
        <f t="array" ref="AH459">SUMPRODUCT(AH$357:AH$420,$C$357:$C$420*($D$357:$D$420=$D459))/SUMIFS($C$357:$C$420, $D$357:$D$420, $D459)</f>
        <v>9.5547283425270305E-6</v>
      </c>
      <c r="AI459" s="30" cm="1">
        <f t="array" ref="AI459">SUMPRODUCT(AI$357:AI$420,$C$357:$C$420*($D$357:$D$420=$D459))/SUMIFS($C$357:$C$420, $D$357:$D$420, $D459)</f>
        <v>2.7294449366657962E-5</v>
      </c>
      <c r="AJ459" s="30" cm="1">
        <f t="array" ref="AJ459">SUMPRODUCT(AJ$357:AJ$420,$C$357:$C$420*($D$357:$D$420=$D459))/SUMIFS($C$357:$C$420, $D$357:$D$420, $D459)</f>
        <v>6.2701034147134578E-4</v>
      </c>
      <c r="AK459" s="30" cm="1">
        <f t="array" ref="AK459">SUMPRODUCT(AK$357:AK$420,$C$357:$C$420*($D$357:$D$420=$D459))/SUMIFS($C$357:$C$420, $D$357:$D$420, $D459)</f>
        <v>8.1384947582659769E-4</v>
      </c>
      <c r="AL459" s="30" cm="1">
        <f t="array" ref="AL459">SUMPRODUCT(AL$357:AL$420,$C$357:$C$420*($D$357:$D$420=$D459))/SUMIFS($C$357:$C$420, $D$357:$D$420, $D459)</f>
        <v>2.69985929151584E-4</v>
      </c>
      <c r="AM459" s="30" cm="1">
        <f t="array" ref="AM459">SUMPRODUCT(AM$357:AM$420,$C$357:$C$420*($D$357:$D$420=$D459))/SUMIFS($C$357:$C$420, $D$357:$D$420, $D459)</f>
        <v>7.4187069539610682E-5</v>
      </c>
      <c r="AN459" s="30" cm="1">
        <f t="array" ref="AN459">SUMPRODUCT(AN$357:AN$420,$C$357:$C$420*($D$357:$D$420=$D459))/SUMIFS($C$357:$C$420, $D$357:$D$420, $D459)</f>
        <v>1.0000000003559835</v>
      </c>
      <c r="AO459" s="30"/>
      <c r="AP459" s="30"/>
      <c r="AQ459" s="30"/>
      <c r="AR459" s="30"/>
      <c r="AS459" s="30"/>
      <c r="AT459" s="30"/>
    </row>
    <row r="460" spans="1:403" x14ac:dyDescent="0.35">
      <c r="A460" s="14"/>
      <c r="B460" s="14"/>
    </row>
    <row r="461" spans="1:403" s="9" customFormat="1" ht="13" x14ac:dyDescent="0.3">
      <c r="A461" s="16" t="s">
        <v>601</v>
      </c>
      <c r="B461" s="16"/>
      <c r="C461" s="11"/>
      <c r="D461" s="11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2"/>
      <c r="AS461" s="12"/>
      <c r="AT461" s="12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  <c r="BS461" s="10"/>
      <c r="BT461" s="10"/>
      <c r="BU461" s="10"/>
      <c r="BV461" s="10"/>
      <c r="BW461" s="10"/>
      <c r="BX461" s="10"/>
      <c r="BY461" s="10"/>
      <c r="BZ461" s="10"/>
      <c r="CA461" s="10"/>
      <c r="CB461" s="10"/>
      <c r="CC461" s="10"/>
      <c r="CD461" s="10"/>
      <c r="CE461" s="10"/>
      <c r="CF461" s="10"/>
      <c r="CG461" s="10"/>
      <c r="CH461" s="10"/>
      <c r="CI461" s="10"/>
      <c r="CJ461" s="10"/>
      <c r="CK461" s="10"/>
      <c r="CL461" s="10"/>
      <c r="CM461" s="10"/>
      <c r="CN461" s="10"/>
      <c r="CO461" s="10"/>
      <c r="CP461" s="10"/>
      <c r="CQ461" s="10"/>
      <c r="CR461" s="10"/>
      <c r="CS461" s="10"/>
      <c r="CT461" s="10"/>
      <c r="CU461" s="10"/>
      <c r="CV461" s="10"/>
      <c r="CW461" s="10"/>
      <c r="CX461" s="10"/>
      <c r="CY461" s="10"/>
      <c r="CZ461" s="10"/>
      <c r="DA461" s="10"/>
      <c r="DB461" s="10"/>
      <c r="DC461" s="10"/>
      <c r="DD461" s="10"/>
      <c r="DE461" s="10"/>
      <c r="DF461" s="10"/>
      <c r="DG461" s="10"/>
      <c r="DH461" s="10"/>
      <c r="DI461" s="10"/>
      <c r="DJ461" s="10"/>
      <c r="DK461" s="10"/>
      <c r="DL461" s="10"/>
      <c r="DM461" s="10"/>
      <c r="DN461" s="10"/>
      <c r="DO461" s="10"/>
      <c r="DP461" s="10"/>
      <c r="DQ461" s="10"/>
      <c r="DR461" s="10"/>
      <c r="DS461" s="10"/>
      <c r="DT461" s="10"/>
      <c r="DU461" s="10"/>
      <c r="DV461" s="10"/>
      <c r="DW461" s="10"/>
      <c r="DX461" s="10"/>
      <c r="DY461" s="10"/>
      <c r="DZ461" s="10"/>
      <c r="EA461" s="10"/>
      <c r="EB461" s="10"/>
      <c r="EC461" s="10"/>
      <c r="ED461" s="10"/>
      <c r="EE461" s="10"/>
      <c r="EF461" s="10"/>
      <c r="EG461" s="10"/>
      <c r="EH461" s="10"/>
      <c r="EI461" s="10"/>
      <c r="EJ461" s="10"/>
      <c r="EK461" s="10"/>
      <c r="EL461" s="10"/>
      <c r="EM461" s="10"/>
      <c r="EN461" s="10"/>
      <c r="EO461" s="10"/>
      <c r="EP461" s="10"/>
      <c r="EQ461" s="10"/>
      <c r="ER461" s="10"/>
      <c r="ES461" s="10"/>
      <c r="ET461" s="10"/>
      <c r="EU461" s="10"/>
      <c r="EV461" s="10"/>
      <c r="EW461" s="10"/>
      <c r="EX461" s="10"/>
      <c r="EY461" s="10"/>
      <c r="EZ461" s="10"/>
      <c r="FA461" s="10"/>
      <c r="FB461" s="10"/>
      <c r="FC461" s="10"/>
      <c r="FD461" s="10"/>
      <c r="FE461" s="10"/>
      <c r="FF461" s="10"/>
      <c r="FG461" s="10"/>
      <c r="FH461" s="10"/>
      <c r="FI461" s="10"/>
      <c r="FJ461" s="10"/>
      <c r="FK461" s="10"/>
      <c r="FL461" s="10"/>
      <c r="FM461" s="10"/>
      <c r="FN461" s="10"/>
      <c r="FO461" s="10"/>
      <c r="FP461" s="10"/>
      <c r="FQ461" s="10"/>
      <c r="FR461" s="10"/>
      <c r="FS461" s="10"/>
      <c r="FT461" s="10"/>
      <c r="FU461" s="10"/>
      <c r="FV461" s="10"/>
      <c r="FW461" s="10"/>
      <c r="FX461" s="10"/>
      <c r="FY461" s="10"/>
      <c r="FZ461" s="10"/>
      <c r="GA461" s="10"/>
      <c r="GB461" s="10"/>
      <c r="GC461" s="10"/>
      <c r="GD461" s="10"/>
      <c r="GE461" s="10"/>
      <c r="GF461" s="10"/>
      <c r="GG461" s="10"/>
      <c r="GH461" s="10"/>
      <c r="GI461" s="10"/>
      <c r="GJ461" s="10"/>
      <c r="GK461" s="10"/>
      <c r="GL461" s="10"/>
      <c r="GM461" s="10"/>
      <c r="GN461" s="10"/>
      <c r="GO461" s="10"/>
      <c r="GP461" s="10"/>
      <c r="GQ461" s="10"/>
      <c r="GR461" s="10"/>
      <c r="GS461" s="10"/>
      <c r="GT461" s="10"/>
      <c r="GU461" s="10"/>
      <c r="GV461" s="10"/>
      <c r="GW461" s="10"/>
      <c r="GX461" s="10"/>
      <c r="GY461" s="10"/>
      <c r="GZ461" s="10"/>
      <c r="HA461" s="10"/>
      <c r="HB461" s="10"/>
      <c r="HC461" s="10"/>
      <c r="HD461" s="10"/>
      <c r="HE461" s="10"/>
      <c r="HF461" s="10"/>
      <c r="HG461" s="10"/>
      <c r="HH461" s="10"/>
      <c r="HI461" s="10"/>
      <c r="HJ461" s="10"/>
      <c r="HK461" s="10"/>
      <c r="HL461" s="10"/>
      <c r="HM461" s="10"/>
      <c r="HN461" s="10"/>
      <c r="HO461" s="10"/>
      <c r="HP461" s="10"/>
      <c r="HQ461" s="10"/>
      <c r="HR461" s="10"/>
      <c r="HS461" s="10"/>
      <c r="HT461" s="10"/>
      <c r="HU461" s="10"/>
      <c r="HV461" s="10"/>
      <c r="HW461" s="10"/>
      <c r="HX461" s="10"/>
      <c r="HY461" s="10"/>
      <c r="HZ461" s="10"/>
      <c r="IA461" s="10"/>
      <c r="IB461" s="10"/>
      <c r="IC461" s="10"/>
      <c r="ID461" s="10"/>
      <c r="IE461" s="10"/>
      <c r="IF461" s="10"/>
      <c r="IG461" s="10"/>
      <c r="IH461" s="10"/>
      <c r="II461" s="10"/>
      <c r="IJ461" s="10"/>
      <c r="IK461" s="10"/>
      <c r="IL461" s="10"/>
      <c r="IM461" s="10"/>
      <c r="IN461" s="10"/>
      <c r="IO461" s="10"/>
      <c r="IP461" s="10"/>
      <c r="IQ461" s="10"/>
      <c r="IR461" s="10"/>
      <c r="IS461" s="10"/>
      <c r="IT461" s="10"/>
      <c r="IU461" s="10"/>
      <c r="IV461" s="10"/>
      <c r="IW461" s="10"/>
      <c r="IX461" s="10"/>
      <c r="IY461" s="10"/>
      <c r="IZ461" s="10"/>
      <c r="JA461" s="10"/>
      <c r="JB461" s="10"/>
      <c r="JC461" s="10"/>
      <c r="JD461" s="10"/>
      <c r="JE461" s="10"/>
      <c r="JF461" s="10"/>
      <c r="JG461" s="10"/>
      <c r="JH461" s="10"/>
      <c r="JI461" s="10"/>
      <c r="JJ461" s="10"/>
      <c r="JK461" s="10"/>
      <c r="JL461" s="10"/>
      <c r="JM461" s="10"/>
      <c r="JN461" s="10"/>
      <c r="JO461" s="10"/>
      <c r="JP461" s="10"/>
      <c r="JQ461" s="10"/>
      <c r="JR461" s="10"/>
      <c r="JS461" s="10"/>
      <c r="JT461" s="10"/>
      <c r="JU461" s="10"/>
      <c r="JV461" s="10"/>
      <c r="JW461" s="10"/>
      <c r="JX461" s="10"/>
      <c r="JY461" s="10"/>
      <c r="JZ461" s="10"/>
      <c r="KA461" s="10"/>
      <c r="KB461" s="10"/>
      <c r="KC461" s="10"/>
      <c r="KD461" s="10"/>
      <c r="KE461" s="10"/>
      <c r="KF461" s="10"/>
      <c r="KG461" s="10"/>
      <c r="KH461" s="10"/>
      <c r="KI461" s="10"/>
      <c r="KJ461" s="10"/>
      <c r="KK461" s="10"/>
      <c r="KL461" s="10"/>
      <c r="KM461" s="10"/>
      <c r="KN461" s="10"/>
      <c r="KO461" s="10"/>
      <c r="KP461" s="10"/>
      <c r="KQ461" s="10"/>
      <c r="KR461" s="10"/>
      <c r="KS461" s="10"/>
      <c r="KT461" s="10"/>
      <c r="KU461" s="10"/>
      <c r="KV461" s="10"/>
      <c r="KW461" s="10"/>
      <c r="KX461" s="10"/>
      <c r="KY461" s="10"/>
      <c r="KZ461" s="10"/>
      <c r="LA461" s="10"/>
      <c r="LB461" s="10"/>
      <c r="LC461" s="10"/>
      <c r="LD461" s="10"/>
      <c r="LE461" s="10"/>
      <c r="LF461" s="10"/>
      <c r="LG461" s="10"/>
      <c r="LH461" s="10"/>
      <c r="LI461" s="10"/>
      <c r="LJ461" s="10"/>
      <c r="LK461" s="10"/>
      <c r="LL461" s="10"/>
      <c r="LM461" s="10"/>
      <c r="LN461" s="10"/>
      <c r="LO461" s="10"/>
      <c r="LP461" s="10"/>
      <c r="LQ461" s="10"/>
      <c r="LR461" s="10"/>
      <c r="LS461" s="10"/>
      <c r="LT461" s="10"/>
      <c r="LU461" s="10"/>
      <c r="LV461" s="10"/>
      <c r="LW461" s="10"/>
      <c r="LX461" s="10"/>
      <c r="LY461" s="10"/>
      <c r="LZ461" s="10"/>
      <c r="MA461" s="10"/>
      <c r="MB461" s="10"/>
      <c r="MC461" s="10"/>
      <c r="MD461" s="10"/>
      <c r="ME461" s="10"/>
      <c r="MF461" s="10"/>
      <c r="MG461" s="10"/>
      <c r="MH461" s="10"/>
      <c r="MI461" s="10"/>
      <c r="MJ461" s="10"/>
      <c r="MK461" s="10"/>
      <c r="ML461" s="10"/>
      <c r="MM461" s="10"/>
      <c r="MN461" s="10"/>
      <c r="MO461" s="10"/>
      <c r="MP461" s="10"/>
      <c r="MQ461" s="10"/>
      <c r="MR461" s="10"/>
      <c r="MS461" s="10"/>
      <c r="MT461" s="10"/>
      <c r="MU461" s="10"/>
      <c r="MV461" s="10"/>
      <c r="MW461" s="10"/>
      <c r="MX461" s="10"/>
      <c r="MY461" s="10"/>
      <c r="MZ461" s="10"/>
      <c r="NA461" s="10"/>
      <c r="NB461" s="10"/>
      <c r="NC461" s="10"/>
      <c r="ND461" s="10"/>
      <c r="NE461" s="10"/>
      <c r="NF461" s="10"/>
      <c r="NG461" s="10"/>
      <c r="NH461" s="10"/>
      <c r="NI461" s="10"/>
      <c r="NJ461" s="10"/>
      <c r="NK461" s="10"/>
      <c r="NL461" s="10"/>
      <c r="NM461" s="10"/>
      <c r="NN461" s="10"/>
      <c r="NO461" s="10"/>
      <c r="NP461" s="10"/>
      <c r="NQ461" s="10"/>
      <c r="NR461" s="10"/>
      <c r="NS461" s="10"/>
      <c r="NT461" s="10"/>
      <c r="NU461" s="10"/>
      <c r="NV461" s="10"/>
      <c r="NW461" s="10"/>
      <c r="NX461" s="10"/>
      <c r="NY461" s="10"/>
      <c r="NZ461" s="10"/>
      <c r="OA461" s="10"/>
      <c r="OB461" s="10"/>
      <c r="OC461" s="10"/>
      <c r="OD461" s="10"/>
      <c r="OE461" s="10"/>
      <c r="OF461" s="10"/>
      <c r="OG461" s="10"/>
      <c r="OH461" s="10"/>
      <c r="OI461" s="10"/>
      <c r="OJ461" s="10"/>
      <c r="OK461" s="10"/>
      <c r="OL461" s="10"/>
      <c r="OM461" s="10"/>
    </row>
    <row r="462" spans="1:403" x14ac:dyDescent="0.35">
      <c r="A462" s="14"/>
      <c r="B462" s="14"/>
      <c r="E462" t="str">
        <f>E423</f>
        <v>ISIC 01T03</v>
      </c>
      <c r="F462" s="4" t="str">
        <f t="shared" ref="F462:AN462" si="59">F423</f>
        <v>ISIC 05T09</v>
      </c>
      <c r="G462" t="str">
        <f t="shared" si="59"/>
        <v>ISIC 10T12</v>
      </c>
      <c r="H462" t="str">
        <f t="shared" si="59"/>
        <v>ISIC 13T15</v>
      </c>
      <c r="I462" t="str">
        <f t="shared" si="59"/>
        <v>ISIC 16</v>
      </c>
      <c r="J462" t="str">
        <f t="shared" si="59"/>
        <v>ISIC 17T18</v>
      </c>
      <c r="K462" t="str">
        <f t="shared" si="59"/>
        <v>ISIC 19</v>
      </c>
      <c r="L462" t="str">
        <f t="shared" si="59"/>
        <v>ISIC 20</v>
      </c>
      <c r="M462" t="str">
        <f t="shared" si="59"/>
        <v>ISIC 21</v>
      </c>
      <c r="N462" t="str">
        <f t="shared" si="59"/>
        <v>ISIC 22</v>
      </c>
      <c r="O462" s="4" t="str">
        <f t="shared" si="59"/>
        <v>ISIC 23</v>
      </c>
      <c r="P462" s="4" t="str">
        <f t="shared" si="59"/>
        <v>ISIC 24</v>
      </c>
      <c r="Q462" t="str">
        <f t="shared" si="59"/>
        <v>ISIC 25</v>
      </c>
      <c r="R462" t="str">
        <f t="shared" si="59"/>
        <v>ISIC 26</v>
      </c>
      <c r="S462" t="str">
        <f t="shared" si="59"/>
        <v>ISIC 27</v>
      </c>
      <c r="T462" t="str">
        <f t="shared" si="59"/>
        <v>ISIC 28</v>
      </c>
      <c r="U462" t="str">
        <f t="shared" si="59"/>
        <v>ISIC 29</v>
      </c>
      <c r="V462" t="str">
        <f t="shared" si="59"/>
        <v>ISIC 30</v>
      </c>
      <c r="W462" t="str">
        <f t="shared" si="59"/>
        <v>ISIC 31T33</v>
      </c>
      <c r="X462" s="4" t="str">
        <f t="shared" si="59"/>
        <v>ISIC 35</v>
      </c>
      <c r="Y462" t="str">
        <f t="shared" si="59"/>
        <v>ISIC 36T39</v>
      </c>
      <c r="Z462" t="str">
        <f t="shared" si="59"/>
        <v>ISIC 41T43</v>
      </c>
      <c r="AA462" t="str">
        <f t="shared" si="59"/>
        <v>ISIC 45T47</v>
      </c>
      <c r="AB462" t="str">
        <f t="shared" si="59"/>
        <v>ISIC 49T53</v>
      </c>
      <c r="AC462" t="str">
        <f t="shared" si="59"/>
        <v>ISIC 55T56</v>
      </c>
      <c r="AD462" t="str">
        <f t="shared" si="59"/>
        <v>ISIC 58T60</v>
      </c>
      <c r="AE462" t="str">
        <f t="shared" si="59"/>
        <v>ISIC 61</v>
      </c>
      <c r="AF462" t="str">
        <f t="shared" si="59"/>
        <v>ISIC 62T63</v>
      </c>
      <c r="AG462" t="str">
        <f t="shared" si="59"/>
        <v>ISIC 64T66</v>
      </c>
      <c r="AH462" t="str">
        <f t="shared" si="59"/>
        <v>ISIC 68</v>
      </c>
      <c r="AI462" t="str">
        <f t="shared" si="59"/>
        <v>ISIC 69T82</v>
      </c>
      <c r="AJ462" t="str">
        <f t="shared" si="59"/>
        <v>ISIC 84</v>
      </c>
      <c r="AK462" t="str">
        <f t="shared" si="59"/>
        <v>ISIC 85</v>
      </c>
      <c r="AL462" t="str">
        <f t="shared" si="59"/>
        <v>ISIC 86T88</v>
      </c>
      <c r="AM462" t="str">
        <f t="shared" si="59"/>
        <v>ISIC 90T96</v>
      </c>
      <c r="AN462" t="str">
        <f t="shared" si="59"/>
        <v>ISIC 97T98</v>
      </c>
    </row>
    <row r="463" spans="1:403" x14ac:dyDescent="0.35">
      <c r="A463" s="14"/>
      <c r="D463" t="str">
        <f>D424</f>
        <v>ISIC 01T03</v>
      </c>
      <c r="E463" s="30">
        <f>IFERROR(IF($D463=E$462,F$353,E424),0)</f>
        <v>1.199674573901669</v>
      </c>
      <c r="F463" s="30">
        <f t="shared" ref="F463:AN470" si="60">IFERROR(IF($D463=F$462,G$353,F424),0)</f>
        <v>2.6161556923540654E-3</v>
      </c>
      <c r="G463" s="30">
        <f t="shared" si="60"/>
        <v>0.2759087260483164</v>
      </c>
      <c r="H463" s="30">
        <f t="shared" si="60"/>
        <v>2.174103652894915E-2</v>
      </c>
      <c r="I463" s="30">
        <f t="shared" si="60"/>
        <v>2.7780474509931131E-2</v>
      </c>
      <c r="J463" s="30">
        <f t="shared" si="60"/>
        <v>1.0390938128642637E-2</v>
      </c>
      <c r="K463" s="30">
        <f t="shared" si="60"/>
        <v>4.4080426117491288E-3</v>
      </c>
      <c r="L463" s="30">
        <f t="shared" si="60"/>
        <v>1.371027698105993E-2</v>
      </c>
      <c r="M463" s="30">
        <f t="shared" si="60"/>
        <v>7.0378449988737629E-3</v>
      </c>
      <c r="N463" s="30">
        <f t="shared" si="60"/>
        <v>1.2403853185649127E-2</v>
      </c>
      <c r="O463" s="30">
        <f t="shared" si="60"/>
        <v>3.255363931723414E-3</v>
      </c>
      <c r="P463" s="30">
        <f t="shared" si="60"/>
        <v>3.6536970455758747E-3</v>
      </c>
      <c r="Q463" s="30">
        <f t="shared" si="60"/>
        <v>2.8089035074588741E-3</v>
      </c>
      <c r="R463" s="30">
        <f t="shared" si="60"/>
        <v>3.0662858870872224E-3</v>
      </c>
      <c r="S463" s="30">
        <f t="shared" si="60"/>
        <v>3.0698601455526509E-3</v>
      </c>
      <c r="T463" s="30">
        <f t="shared" si="60"/>
        <v>2.8411332553183043E-3</v>
      </c>
      <c r="U463" s="30">
        <f t="shared" si="60"/>
        <v>3.1876524989288167E-3</v>
      </c>
      <c r="V463" s="30">
        <f t="shared" si="60"/>
        <v>3.0340769871934556E-3</v>
      </c>
      <c r="W463" s="30">
        <f t="shared" si="60"/>
        <v>4.8741818776602171E-3</v>
      </c>
      <c r="X463" s="30">
        <f t="shared" si="60"/>
        <v>3.9150781982850965E-3</v>
      </c>
      <c r="Y463" s="30">
        <f t="shared" si="60"/>
        <v>3.494134981842434E-3</v>
      </c>
      <c r="Z463" s="30">
        <f t="shared" si="60"/>
        <v>3.510557436170565E-3</v>
      </c>
      <c r="AA463" s="30">
        <f t="shared" si="60"/>
        <v>5.7562500874289721E-3</v>
      </c>
      <c r="AB463" s="30">
        <f t="shared" si="60"/>
        <v>2.8758050196026419E-3</v>
      </c>
      <c r="AC463" s="30">
        <f t="shared" si="60"/>
        <v>6.1656136870297404E-2</v>
      </c>
      <c r="AD463" s="30">
        <f t="shared" si="60"/>
        <v>3.3793877945269813E-3</v>
      </c>
      <c r="AE463" s="30">
        <f t="shared" si="60"/>
        <v>2.1311560271212249E-3</v>
      </c>
      <c r="AF463" s="30">
        <f t="shared" si="60"/>
        <v>2.0506553148379632E-3</v>
      </c>
      <c r="AG463" s="30">
        <f t="shared" si="60"/>
        <v>1.4970271099828535E-3</v>
      </c>
      <c r="AH463" s="30">
        <f t="shared" si="60"/>
        <v>7.9242684066611251E-4</v>
      </c>
      <c r="AI463" s="30">
        <f t="shared" si="60"/>
        <v>3.913958395044625E-3</v>
      </c>
      <c r="AJ463" s="30">
        <f t="shared" si="60"/>
        <v>3.3693179251009864E-3</v>
      </c>
      <c r="AK463" s="30">
        <f t="shared" si="60"/>
        <v>3.0338603127257309E-3</v>
      </c>
      <c r="AL463" s="30">
        <f t="shared" si="60"/>
        <v>6.4591336606986335E-3</v>
      </c>
      <c r="AM463" s="30">
        <f t="shared" si="60"/>
        <v>4.941281226034001E-3</v>
      </c>
      <c r="AN463" s="30">
        <f t="shared" si="60"/>
        <v>7.807004158938975E-7</v>
      </c>
      <c r="AP463" s="30">
        <f>SUM(E463:AN463)</f>
        <v>1.7182400256244756</v>
      </c>
    </row>
    <row r="464" spans="1:403" x14ac:dyDescent="0.35">
      <c r="A464" s="14"/>
      <c r="D464" s="4" t="str">
        <f t="shared" ref="D464:D498" si="61">D425</f>
        <v>ISIC 05T09</v>
      </c>
      <c r="E464" s="30">
        <f t="shared" ref="E464:T498" si="62">IFERROR(IF($D464=E$462,F$353,E425),0)</f>
        <v>3.29423310372483E-2</v>
      </c>
      <c r="F464" s="30">
        <f t="shared" si="62"/>
        <v>1.1098775441593496</v>
      </c>
      <c r="G464" s="30">
        <f t="shared" si="62"/>
        <v>2.6622352100908239E-2</v>
      </c>
      <c r="H464" s="30">
        <f t="shared" si="62"/>
        <v>2.000171927853605E-2</v>
      </c>
      <c r="I464" s="30">
        <f t="shared" si="62"/>
        <v>2.3686778891978729E-2</v>
      </c>
      <c r="J464" s="30">
        <f t="shared" si="62"/>
        <v>3.4428934747711304E-2</v>
      </c>
      <c r="K464" s="30">
        <f t="shared" si="62"/>
        <v>0.62978317281629359</v>
      </c>
      <c r="L464" s="30">
        <f t="shared" si="62"/>
        <v>8.2698769208077977E-2</v>
      </c>
      <c r="M464" s="30">
        <f t="shared" si="62"/>
        <v>1.5308929293392299E-2</v>
      </c>
      <c r="N464" s="30">
        <f t="shared" si="62"/>
        <v>3.5422079704628712E-2</v>
      </c>
      <c r="O464" s="30">
        <f t="shared" si="62"/>
        <v>0.10584054329061074</v>
      </c>
      <c r="P464" s="30">
        <f t="shared" si="62"/>
        <v>0.13484963233962127</v>
      </c>
      <c r="Q464" s="30">
        <f t="shared" si="62"/>
        <v>3.6935616111644802E-2</v>
      </c>
      <c r="R464" s="30">
        <f t="shared" si="62"/>
        <v>1.2860254447817972E-2</v>
      </c>
      <c r="S464" s="30">
        <f t="shared" si="62"/>
        <v>3.0027824539398038E-2</v>
      </c>
      <c r="T464" s="30">
        <f t="shared" si="62"/>
        <v>2.5729894383937683E-2</v>
      </c>
      <c r="U464" s="30">
        <f t="shared" si="60"/>
        <v>2.646947512751377E-2</v>
      </c>
      <c r="V464" s="30">
        <f t="shared" si="60"/>
        <v>2.1541498623049927E-2</v>
      </c>
      <c r="W464" s="30">
        <f t="shared" si="60"/>
        <v>2.228221091483671E-2</v>
      </c>
      <c r="X464" s="30">
        <f t="shared" si="60"/>
        <v>0.15412475022735028</v>
      </c>
      <c r="Y464" s="30">
        <f t="shared" si="60"/>
        <v>2.1549068695105884E-2</v>
      </c>
      <c r="Z464" s="30">
        <f t="shared" si="60"/>
        <v>3.2957514978691545E-2</v>
      </c>
      <c r="AA464" s="30">
        <f t="shared" si="60"/>
        <v>1.3484861211469206E-2</v>
      </c>
      <c r="AB464" s="30">
        <f t="shared" si="60"/>
        <v>4.004117053586121E-2</v>
      </c>
      <c r="AC464" s="30">
        <f t="shared" si="60"/>
        <v>1.4080924523829247E-2</v>
      </c>
      <c r="AD464" s="30">
        <f t="shared" si="60"/>
        <v>1.0190388357431711E-2</v>
      </c>
      <c r="AE464" s="30">
        <f t="shared" si="60"/>
        <v>9.0606317909423771E-3</v>
      </c>
      <c r="AF464" s="30">
        <f t="shared" si="60"/>
        <v>5.7062122705485857E-3</v>
      </c>
      <c r="AG464" s="30">
        <f t="shared" si="60"/>
        <v>4.9922656237856508E-3</v>
      </c>
      <c r="AH464" s="30">
        <f t="shared" si="60"/>
        <v>4.6328468819321362E-3</v>
      </c>
      <c r="AI464" s="30">
        <f t="shared" si="60"/>
        <v>8.5172067905094975E-3</v>
      </c>
      <c r="AJ464" s="30">
        <f t="shared" si="60"/>
        <v>8.783817683825957E-3</v>
      </c>
      <c r="AK464" s="30">
        <f t="shared" si="60"/>
        <v>5.4837467618258934E-3</v>
      </c>
      <c r="AL464" s="30">
        <f t="shared" si="60"/>
        <v>7.3786717994877588E-3</v>
      </c>
      <c r="AM464" s="30">
        <f t="shared" si="60"/>
        <v>1.0506434915196547E-2</v>
      </c>
      <c r="AN464" s="30">
        <f t="shared" si="60"/>
        <v>7.2109383926587873E-7</v>
      </c>
      <c r="AP464" s="30">
        <f t="shared" ref="AP464:AP498" si="63">SUM(E464:AN464)</f>
        <v>2.7788007951581895</v>
      </c>
    </row>
    <row r="465" spans="1:42" x14ac:dyDescent="0.35">
      <c r="A465" s="14"/>
      <c r="D465" t="str">
        <f t="shared" si="61"/>
        <v>ISIC 10T12</v>
      </c>
      <c r="E465" s="30">
        <f t="shared" si="62"/>
        <v>0.1529244970622653</v>
      </c>
      <c r="F465" s="30">
        <f t="shared" si="60"/>
        <v>7.0452329492272196E-3</v>
      </c>
      <c r="G465" s="30">
        <f t="shared" si="60"/>
        <v>1.3288332893484076</v>
      </c>
      <c r="H465" s="30">
        <f t="shared" si="60"/>
        <v>3.2390603080719678E-2</v>
      </c>
      <c r="I465" s="30">
        <f t="shared" si="60"/>
        <v>8.9874531549837735E-3</v>
      </c>
      <c r="J465" s="30">
        <f t="shared" si="60"/>
        <v>1.4277859021233397E-2</v>
      </c>
      <c r="K465" s="30">
        <f t="shared" si="60"/>
        <v>1.3702685693557542E-2</v>
      </c>
      <c r="L465" s="30">
        <f t="shared" si="60"/>
        <v>4.2075918605588292E-2</v>
      </c>
      <c r="M465" s="30">
        <f t="shared" si="60"/>
        <v>2.3099248347905485E-2</v>
      </c>
      <c r="N465" s="30">
        <f t="shared" si="60"/>
        <v>1.7044113406187233E-2</v>
      </c>
      <c r="O465" s="30">
        <f t="shared" si="60"/>
        <v>8.0186108518949303E-3</v>
      </c>
      <c r="P465" s="30">
        <f t="shared" si="60"/>
        <v>1.0210129790909631E-2</v>
      </c>
      <c r="Q465" s="30">
        <f t="shared" si="60"/>
        <v>7.1408127267079177E-3</v>
      </c>
      <c r="R465" s="30">
        <f t="shared" si="60"/>
        <v>6.1844388864440592E-3</v>
      </c>
      <c r="S465" s="30">
        <f t="shared" si="60"/>
        <v>7.5319698612595822E-3</v>
      </c>
      <c r="T465" s="30">
        <f t="shared" si="60"/>
        <v>7.1219712889554528E-3</v>
      </c>
      <c r="U465" s="30">
        <f t="shared" si="60"/>
        <v>7.1089018751500496E-3</v>
      </c>
      <c r="V465" s="30">
        <f t="shared" si="60"/>
        <v>7.0915890523476728E-3</v>
      </c>
      <c r="W465" s="30">
        <f t="shared" si="60"/>
        <v>9.3699288744857525E-3</v>
      </c>
      <c r="X465" s="30">
        <f t="shared" si="60"/>
        <v>8.6759163980409983E-3</v>
      </c>
      <c r="Y465" s="30">
        <f t="shared" si="60"/>
        <v>1.0480451282579389E-2</v>
      </c>
      <c r="Z465" s="30">
        <f t="shared" si="60"/>
        <v>7.1425955753917983E-3</v>
      </c>
      <c r="AA465" s="30">
        <f t="shared" si="60"/>
        <v>1.2294788304414335E-2</v>
      </c>
      <c r="AB465" s="30">
        <f t="shared" si="60"/>
        <v>9.2631646544382648E-3</v>
      </c>
      <c r="AC465" s="30">
        <f t="shared" si="60"/>
        <v>0.22691815888076924</v>
      </c>
      <c r="AD465" s="30">
        <f t="shared" si="60"/>
        <v>9.7302119289412216E-3</v>
      </c>
      <c r="AE465" s="30">
        <f t="shared" si="60"/>
        <v>6.2569634391497113E-3</v>
      </c>
      <c r="AF465" s="30">
        <f t="shared" si="60"/>
        <v>6.3311646701873564E-3</v>
      </c>
      <c r="AG465" s="30">
        <f t="shared" si="60"/>
        <v>4.3111341549133281E-3</v>
      </c>
      <c r="AH465" s="30">
        <f t="shared" si="60"/>
        <v>1.9913269152341557E-3</v>
      </c>
      <c r="AI465" s="30">
        <f t="shared" si="60"/>
        <v>9.9376068960786018E-3</v>
      </c>
      <c r="AJ465" s="30">
        <f t="shared" si="60"/>
        <v>9.4739950773331857E-3</v>
      </c>
      <c r="AK465" s="30">
        <f t="shared" si="60"/>
        <v>1.153034206482666E-2</v>
      </c>
      <c r="AL465" s="30">
        <f t="shared" si="60"/>
        <v>2.2697925397979261E-2</v>
      </c>
      <c r="AM465" s="30">
        <f t="shared" si="60"/>
        <v>1.4608458436760376E-2</v>
      </c>
      <c r="AN465" s="30">
        <f t="shared" si="60"/>
        <v>3.0676945818899754E-7</v>
      </c>
      <c r="AP465" s="30">
        <f t="shared" si="63"/>
        <v>2.0818037647247274</v>
      </c>
    </row>
    <row r="466" spans="1:42" x14ac:dyDescent="0.35">
      <c r="D466" t="str">
        <f t="shared" si="61"/>
        <v>ISIC 13T15</v>
      </c>
      <c r="E466" s="30">
        <f t="shared" si="62"/>
        <v>5.7872154553835885E-3</v>
      </c>
      <c r="F466" s="30">
        <f t="shared" si="60"/>
        <v>3.9798095036024843E-3</v>
      </c>
      <c r="G466" s="30">
        <f t="shared" si="60"/>
        <v>5.7305277730749374E-3</v>
      </c>
      <c r="H466" s="30">
        <f t="shared" si="60"/>
        <v>1.4565736800374669</v>
      </c>
      <c r="I466" s="30">
        <f t="shared" si="60"/>
        <v>9.085801869310314E-3</v>
      </c>
      <c r="J466" s="30">
        <f t="shared" si="60"/>
        <v>2.0161475643671056E-2</v>
      </c>
      <c r="K466" s="30">
        <f t="shared" si="60"/>
        <v>4.5438121619312917E-3</v>
      </c>
      <c r="L466" s="30">
        <f t="shared" si="60"/>
        <v>7.1424805014675416E-3</v>
      </c>
      <c r="M466" s="30">
        <f t="shared" si="60"/>
        <v>5.6159804179420469E-3</v>
      </c>
      <c r="N466" s="30">
        <f t="shared" si="60"/>
        <v>2.1543249370428893E-2</v>
      </c>
      <c r="O466" s="30">
        <f t="shared" si="60"/>
        <v>6.180271277958985E-3</v>
      </c>
      <c r="P466" s="30">
        <f t="shared" si="60"/>
        <v>5.4957171040530776E-3</v>
      </c>
      <c r="Q466" s="30">
        <f t="shared" si="60"/>
        <v>6.6410229847069877E-3</v>
      </c>
      <c r="R466" s="30">
        <f t="shared" si="60"/>
        <v>4.4774893058759221E-3</v>
      </c>
      <c r="S466" s="30">
        <f t="shared" si="60"/>
        <v>5.7466268432743214E-3</v>
      </c>
      <c r="T466" s="30">
        <f t="shared" si="60"/>
        <v>6.3057628811686063E-3</v>
      </c>
      <c r="U466" s="30">
        <f t="shared" si="60"/>
        <v>1.6327162448443837E-2</v>
      </c>
      <c r="V466" s="30">
        <f t="shared" si="60"/>
        <v>1.0681548345837127E-2</v>
      </c>
      <c r="W466" s="30">
        <f t="shared" si="60"/>
        <v>2.0982436780776142E-2</v>
      </c>
      <c r="X466" s="30">
        <f t="shared" si="60"/>
        <v>3.0741356530280409E-3</v>
      </c>
      <c r="Y466" s="30">
        <f t="shared" si="60"/>
        <v>4.6766731914972774E-3</v>
      </c>
      <c r="Z466" s="30">
        <f t="shared" si="60"/>
        <v>6.4219112779182325E-3</v>
      </c>
      <c r="AA466" s="30">
        <f t="shared" si="60"/>
        <v>5.0444960193534198E-3</v>
      </c>
      <c r="AB466" s="30">
        <f t="shared" si="60"/>
        <v>3.0401470961534827E-3</v>
      </c>
      <c r="AC466" s="30">
        <f t="shared" si="60"/>
        <v>6.259759291139289E-3</v>
      </c>
      <c r="AD466" s="30">
        <f t="shared" si="60"/>
        <v>8.9486004011944675E-3</v>
      </c>
      <c r="AE466" s="30">
        <f t="shared" si="60"/>
        <v>3.5516532871316809E-3</v>
      </c>
      <c r="AF466" s="30">
        <f t="shared" si="60"/>
        <v>2.1228200581037216E-3</v>
      </c>
      <c r="AG466" s="30">
        <f t="shared" si="60"/>
        <v>1.571582496524113E-3</v>
      </c>
      <c r="AH466" s="30">
        <f t="shared" si="60"/>
        <v>1.1825127247948148E-3</v>
      </c>
      <c r="AI466" s="30">
        <f t="shared" si="60"/>
        <v>3.8091616889139005E-3</v>
      </c>
      <c r="AJ466" s="30">
        <f t="shared" si="60"/>
        <v>3.3340579958458976E-3</v>
      </c>
      <c r="AK466" s="30">
        <f t="shared" si="60"/>
        <v>1.6176696461652515E-3</v>
      </c>
      <c r="AL466" s="30">
        <f t="shared" si="60"/>
        <v>4.7389936422142379E-3</v>
      </c>
      <c r="AM466" s="30">
        <f t="shared" si="60"/>
        <v>6.9342717013688845E-3</v>
      </c>
      <c r="AN466" s="30">
        <f t="shared" si="60"/>
        <v>1.339814363800716E-7</v>
      </c>
      <c r="AP466" s="30">
        <f t="shared" si="63"/>
        <v>1.689330650859157</v>
      </c>
    </row>
    <row r="467" spans="1:42" x14ac:dyDescent="0.35">
      <c r="D467" t="str">
        <f t="shared" si="61"/>
        <v>ISIC 16</v>
      </c>
      <c r="E467" s="30">
        <f t="shared" si="62"/>
        <v>7.1624060673843729E-3</v>
      </c>
      <c r="F467" s="30">
        <f t="shared" si="60"/>
        <v>6.6297622045685132E-3</v>
      </c>
      <c r="G467" s="30">
        <f t="shared" si="60"/>
        <v>7.5969264693189443E-3</v>
      </c>
      <c r="H467" s="30">
        <f t="shared" si="60"/>
        <v>4.5632342939179527E-3</v>
      </c>
      <c r="I467" s="30">
        <f t="shared" si="60"/>
        <v>1.2953661072602405</v>
      </c>
      <c r="J467" s="30">
        <f t="shared" si="60"/>
        <v>2.8972131881282684E-2</v>
      </c>
      <c r="K467" s="30">
        <f t="shared" si="60"/>
        <v>5.6322271746147212E-3</v>
      </c>
      <c r="L467" s="30">
        <f t="shared" si="60"/>
        <v>6.1789910999614029E-3</v>
      </c>
      <c r="M467" s="30">
        <f t="shared" si="60"/>
        <v>3.8788764588316995E-3</v>
      </c>
      <c r="N467" s="30">
        <f t="shared" si="60"/>
        <v>6.6262373386519902E-3</v>
      </c>
      <c r="O467" s="30">
        <f t="shared" si="60"/>
        <v>1.2253099219727259E-2</v>
      </c>
      <c r="P467" s="30">
        <f t="shared" si="60"/>
        <v>7.9092754896261681E-3</v>
      </c>
      <c r="Q467" s="30">
        <f t="shared" si="60"/>
        <v>8.0276420550783045E-3</v>
      </c>
      <c r="R467" s="30">
        <f t="shared" si="60"/>
        <v>4.3835078633608958E-3</v>
      </c>
      <c r="S467" s="30">
        <f t="shared" si="60"/>
        <v>6.2990181204373528E-3</v>
      </c>
      <c r="T467" s="30">
        <f t="shared" si="60"/>
        <v>6.0006015707479961E-3</v>
      </c>
      <c r="U467" s="30">
        <f t="shared" si="60"/>
        <v>7.1918462962582488E-3</v>
      </c>
      <c r="V467" s="30">
        <f t="shared" si="60"/>
        <v>1.2025633906747202E-2</v>
      </c>
      <c r="W467" s="30">
        <f t="shared" si="60"/>
        <v>5.5881411310160375E-2</v>
      </c>
      <c r="X467" s="30">
        <f t="shared" si="60"/>
        <v>8.5517169589807429E-3</v>
      </c>
      <c r="Y467" s="30">
        <f t="shared" si="60"/>
        <v>5.1778477835994312E-3</v>
      </c>
      <c r="Z467" s="30">
        <f t="shared" si="60"/>
        <v>3.0980893247013083E-2</v>
      </c>
      <c r="AA467" s="30">
        <f t="shared" si="60"/>
        <v>3.2084102234754318E-3</v>
      </c>
      <c r="AB467" s="30">
        <f t="shared" si="60"/>
        <v>3.2375211023341656E-3</v>
      </c>
      <c r="AC467" s="30">
        <f t="shared" si="60"/>
        <v>4.0015871881218298E-3</v>
      </c>
      <c r="AD467" s="30">
        <f t="shared" si="60"/>
        <v>5.2367964304284448E-3</v>
      </c>
      <c r="AE467" s="30">
        <f t="shared" si="60"/>
        <v>3.1849633795775524E-3</v>
      </c>
      <c r="AF467" s="30">
        <f t="shared" si="60"/>
        <v>1.709424802422568E-3</v>
      </c>
      <c r="AG467" s="30">
        <f t="shared" si="60"/>
        <v>1.4465451303474111E-3</v>
      </c>
      <c r="AH467" s="30">
        <f t="shared" si="60"/>
        <v>3.6283452595618419E-3</v>
      </c>
      <c r="AI467" s="30">
        <f t="shared" si="60"/>
        <v>3.125170405770089E-3</v>
      </c>
      <c r="AJ467" s="30">
        <f t="shared" si="60"/>
        <v>2.1689175254463412E-3</v>
      </c>
      <c r="AK467" s="30">
        <f t="shared" si="60"/>
        <v>1.5978252484670869E-3</v>
      </c>
      <c r="AL467" s="30">
        <f t="shared" si="60"/>
        <v>3.0077596336638033E-3</v>
      </c>
      <c r="AM467" s="30">
        <f t="shared" si="60"/>
        <v>6.1553733010744436E-3</v>
      </c>
      <c r="AN467" s="30">
        <f t="shared" si="60"/>
        <v>1.2935667100658519E-7</v>
      </c>
      <c r="AP467" s="30">
        <f t="shared" si="63"/>
        <v>1.578998163057872</v>
      </c>
    </row>
    <row r="468" spans="1:42" x14ac:dyDescent="0.35">
      <c r="D468" t="str">
        <f t="shared" si="61"/>
        <v>ISIC 17T18</v>
      </c>
      <c r="E468" s="30">
        <f t="shared" si="62"/>
        <v>7.0859661570376676E-3</v>
      </c>
      <c r="F468" s="30">
        <f t="shared" si="60"/>
        <v>5.8659262815516757E-3</v>
      </c>
      <c r="G468" s="30">
        <f t="shared" si="60"/>
        <v>2.189956821329692E-2</v>
      </c>
      <c r="H468" s="30">
        <f t="shared" si="60"/>
        <v>1.2629455320061113E-2</v>
      </c>
      <c r="I468" s="30">
        <f t="shared" si="60"/>
        <v>1.5798834259649515E-2</v>
      </c>
      <c r="J468" s="30">
        <f t="shared" si="60"/>
        <v>1.2673245882100943</v>
      </c>
      <c r="K468" s="30">
        <f t="shared" si="60"/>
        <v>7.4559222419127123E-3</v>
      </c>
      <c r="L468" s="30">
        <f t="shared" si="60"/>
        <v>1.6718433261565514E-2</v>
      </c>
      <c r="M468" s="30">
        <f t="shared" si="60"/>
        <v>1.4097924046615036E-2</v>
      </c>
      <c r="N468" s="30">
        <f t="shared" si="60"/>
        <v>1.7560381480361261E-2</v>
      </c>
      <c r="O468" s="30">
        <f t="shared" si="60"/>
        <v>1.3158261004822735E-2</v>
      </c>
      <c r="P468" s="30">
        <f t="shared" si="60"/>
        <v>8.7124346896471413E-3</v>
      </c>
      <c r="Q468" s="30">
        <f t="shared" si="60"/>
        <v>8.0440716001870319E-3</v>
      </c>
      <c r="R468" s="30">
        <f t="shared" si="60"/>
        <v>7.8102245036909936E-3</v>
      </c>
      <c r="S468" s="30">
        <f t="shared" si="60"/>
        <v>1.1729509374268364E-2</v>
      </c>
      <c r="T468" s="30">
        <f t="shared" si="60"/>
        <v>8.0941032280571965E-3</v>
      </c>
      <c r="U468" s="30">
        <f t="shared" si="60"/>
        <v>8.1407468770686581E-3</v>
      </c>
      <c r="V468" s="30">
        <f t="shared" si="60"/>
        <v>7.6032427558177015E-3</v>
      </c>
      <c r="W468" s="30">
        <f t="shared" si="60"/>
        <v>1.1658073442644898E-2</v>
      </c>
      <c r="X468" s="30">
        <f t="shared" si="60"/>
        <v>5.3645548399060073E-3</v>
      </c>
      <c r="Y468" s="30">
        <f t="shared" si="60"/>
        <v>1.0621968226568695E-2</v>
      </c>
      <c r="Z468" s="30">
        <f t="shared" si="60"/>
        <v>6.5351546821253064E-3</v>
      </c>
      <c r="AA468" s="30">
        <f t="shared" si="60"/>
        <v>7.7271131058388211E-3</v>
      </c>
      <c r="AB468" s="30">
        <f t="shared" si="60"/>
        <v>5.641533428844831E-3</v>
      </c>
      <c r="AC468" s="30">
        <f t="shared" si="60"/>
        <v>8.8433886144807898E-3</v>
      </c>
      <c r="AD468" s="30">
        <f t="shared" si="60"/>
        <v>4.6026985679938098E-2</v>
      </c>
      <c r="AE468" s="30">
        <f t="shared" si="60"/>
        <v>8.2617685577538701E-3</v>
      </c>
      <c r="AF468" s="30">
        <f t="shared" si="60"/>
        <v>6.9059748810589815E-3</v>
      </c>
      <c r="AG468" s="30">
        <f t="shared" si="60"/>
        <v>7.5954064328509884E-3</v>
      </c>
      <c r="AH468" s="30">
        <f t="shared" si="60"/>
        <v>2.2202255852147297E-3</v>
      </c>
      <c r="AI468" s="30">
        <f t="shared" si="60"/>
        <v>1.2019142572047991E-2</v>
      </c>
      <c r="AJ468" s="30">
        <f t="shared" si="60"/>
        <v>5.0717422758119989E-3</v>
      </c>
      <c r="AK468" s="30">
        <f t="shared" si="60"/>
        <v>4.4392399907660389E-3</v>
      </c>
      <c r="AL468" s="30">
        <f t="shared" si="60"/>
        <v>4.6721661631753926E-3</v>
      </c>
      <c r="AM468" s="30">
        <f t="shared" si="60"/>
        <v>8.4368872832745329E-3</v>
      </c>
      <c r="AN468" s="30">
        <f t="shared" si="60"/>
        <v>2.4314580833795153E-7</v>
      </c>
      <c r="AP468" s="30">
        <f t="shared" si="63"/>
        <v>1.6217711624138156</v>
      </c>
    </row>
    <row r="469" spans="1:42" x14ac:dyDescent="0.35">
      <c r="D469" t="str">
        <f t="shared" si="61"/>
        <v>ISIC 19</v>
      </c>
      <c r="E469" s="30">
        <f t="shared" si="62"/>
        <v>3.7836545003826001E-2</v>
      </c>
      <c r="F469" s="30">
        <f t="shared" si="60"/>
        <v>2.493908139487418E-2</v>
      </c>
      <c r="G469" s="30">
        <f t="shared" si="60"/>
        <v>2.2346199216956405E-2</v>
      </c>
      <c r="H469" s="30">
        <f t="shared" si="60"/>
        <v>1.5321780791352744E-2</v>
      </c>
      <c r="I469" s="30">
        <f t="shared" si="60"/>
        <v>2.0879499324561148E-2</v>
      </c>
      <c r="J469" s="30">
        <f t="shared" si="60"/>
        <v>1.9743400409659478E-2</v>
      </c>
      <c r="K469" s="30">
        <f t="shared" si="60"/>
        <v>1.1648656372220736</v>
      </c>
      <c r="L469" s="30">
        <f t="shared" si="60"/>
        <v>7.6708286458547353E-2</v>
      </c>
      <c r="M469" s="30">
        <f t="shared" si="60"/>
        <v>1.2965613606576828E-2</v>
      </c>
      <c r="N469" s="30">
        <f t="shared" si="60"/>
        <v>2.7912543280257832E-2</v>
      </c>
      <c r="O469" s="30">
        <f t="shared" si="60"/>
        <v>3.213678364192419E-2</v>
      </c>
      <c r="P469" s="30">
        <f t="shared" si="60"/>
        <v>3.7802973102014907E-2</v>
      </c>
      <c r="Q469" s="30">
        <f t="shared" si="60"/>
        <v>1.5836651265043408E-2</v>
      </c>
      <c r="R469" s="30">
        <f t="shared" si="60"/>
        <v>9.0519537539157056E-3</v>
      </c>
      <c r="S469" s="30">
        <f t="shared" si="60"/>
        <v>1.5147456996126539E-2</v>
      </c>
      <c r="T469" s="30">
        <f t="shared" si="60"/>
        <v>1.3228147161772992E-2</v>
      </c>
      <c r="U469" s="30">
        <f t="shared" si="60"/>
        <v>1.4181118656101327E-2</v>
      </c>
      <c r="V469" s="30">
        <f t="shared" si="60"/>
        <v>1.2115286461967642E-2</v>
      </c>
      <c r="W469" s="30">
        <f t="shared" si="60"/>
        <v>1.4083919972468622E-2</v>
      </c>
      <c r="X469" s="30">
        <f t="shared" si="60"/>
        <v>3.5971370872280264E-2</v>
      </c>
      <c r="Y469" s="30">
        <f t="shared" si="60"/>
        <v>1.6879972498815121E-2</v>
      </c>
      <c r="Z469" s="30">
        <f t="shared" si="60"/>
        <v>1.863650901934321E-2</v>
      </c>
      <c r="AA469" s="30">
        <f t="shared" si="60"/>
        <v>1.346780323271334E-2</v>
      </c>
      <c r="AB469" s="30">
        <f t="shared" si="60"/>
        <v>6.1926969783092568E-2</v>
      </c>
      <c r="AC469" s="30">
        <f t="shared" si="60"/>
        <v>1.055999183806158E-2</v>
      </c>
      <c r="AD469" s="30">
        <f t="shared" si="60"/>
        <v>8.9647953588165349E-3</v>
      </c>
      <c r="AE469" s="30">
        <f t="shared" si="60"/>
        <v>6.8480721735447829E-3</v>
      </c>
      <c r="AF469" s="30">
        <f t="shared" si="60"/>
        <v>5.5153432225053091E-3</v>
      </c>
      <c r="AG469" s="30">
        <f t="shared" si="60"/>
        <v>5.0325125649168133E-3</v>
      </c>
      <c r="AH469" s="30">
        <f t="shared" si="60"/>
        <v>2.9348975516076447E-3</v>
      </c>
      <c r="AI469" s="30">
        <f t="shared" si="60"/>
        <v>8.3848891434239771E-3</v>
      </c>
      <c r="AJ469" s="30">
        <f t="shared" si="60"/>
        <v>7.6264367329791066E-3</v>
      </c>
      <c r="AK469" s="30">
        <f t="shared" si="60"/>
        <v>4.5920538603369219E-3</v>
      </c>
      <c r="AL469" s="30">
        <f t="shared" si="60"/>
        <v>5.4919694696068883E-3</v>
      </c>
      <c r="AM469" s="30">
        <f t="shared" si="60"/>
        <v>8.6465416816332071E-3</v>
      </c>
      <c r="AN469" s="30">
        <f t="shared" si="60"/>
        <v>4.0215384889707811E-7</v>
      </c>
      <c r="AP469" s="30">
        <f t="shared" si="63"/>
        <v>1.8085834088775474</v>
      </c>
    </row>
    <row r="470" spans="1:42" x14ac:dyDescent="0.35">
      <c r="D470" t="str">
        <f t="shared" si="61"/>
        <v>ISIC 20</v>
      </c>
      <c r="E470" s="30">
        <f t="shared" si="62"/>
        <v>8.7074704717446078E-2</v>
      </c>
      <c r="F470" s="30">
        <f t="shared" si="60"/>
        <v>3.6020912393495634E-2</v>
      </c>
      <c r="G470" s="30">
        <f t="shared" si="60"/>
        <v>5.8010081953618828E-2</v>
      </c>
      <c r="H470" s="30">
        <f t="shared" si="60"/>
        <v>0.1074509539585765</v>
      </c>
      <c r="I470" s="30">
        <f t="shared" si="60"/>
        <v>7.2041148348193584E-2</v>
      </c>
      <c r="J470" s="30">
        <f t="shared" si="60"/>
        <v>0.10871747472410351</v>
      </c>
      <c r="K470" s="30">
        <f t="shared" si="60"/>
        <v>0.11696343902679723</v>
      </c>
      <c r="L470" s="30">
        <f t="shared" si="60"/>
        <v>1.4303849262252817</v>
      </c>
      <c r="M470" s="30">
        <f t="shared" si="60"/>
        <v>0.10183800410277953</v>
      </c>
      <c r="N470" s="30">
        <f t="shared" si="60"/>
        <v>0.35244407835385988</v>
      </c>
      <c r="O470" s="30">
        <f t="shared" si="60"/>
        <v>6.4563450321710458E-2</v>
      </c>
      <c r="P470" s="30">
        <f t="shared" si="60"/>
        <v>6.7837839473523523E-2</v>
      </c>
      <c r="Q470" s="30">
        <f t="shared" si="60"/>
        <v>4.9217444382904138E-2</v>
      </c>
      <c r="R470" s="30">
        <f t="shared" si="60"/>
        <v>3.1942338852577121E-2</v>
      </c>
      <c r="S470" s="30">
        <f t="shared" si="60"/>
        <v>5.8128969590300623E-2</v>
      </c>
      <c r="T470" s="30">
        <f t="shared" si="60"/>
        <v>4.0319819971509997E-2</v>
      </c>
      <c r="U470" s="30">
        <f t="shared" si="60"/>
        <v>6.1823190657944435E-2</v>
      </c>
      <c r="V470" s="30">
        <f t="shared" si="60"/>
        <v>4.6873928916423321E-2</v>
      </c>
      <c r="W470" s="30">
        <f t="shared" si="60"/>
        <v>5.3421148180262175E-2</v>
      </c>
      <c r="X470" s="30">
        <f t="shared" si="60"/>
        <v>3.790487757083838E-2</v>
      </c>
      <c r="Y470" s="30">
        <f t="shared" si="60"/>
        <v>3.0272687845997816E-2</v>
      </c>
      <c r="Z470" s="30">
        <f t="shared" si="60"/>
        <v>4.1817854780052614E-2</v>
      </c>
      <c r="AA470" s="30">
        <f t="shared" si="60"/>
        <v>1.4030746595697372E-2</v>
      </c>
      <c r="AB470" s="30">
        <f t="shared" si="60"/>
        <v>1.7221089411424459E-2</v>
      </c>
      <c r="AC470" s="30">
        <f t="shared" si="60"/>
        <v>2.272941041554935E-2</v>
      </c>
      <c r="AD470" s="30">
        <f t="shared" si="60"/>
        <v>2.0644166948799874E-2</v>
      </c>
      <c r="AE470" s="30">
        <f t="shared" ref="F470:AN477" si="64">IFERROR(IF($D470=AE$462,AF$353,AE431),0)</f>
        <v>1.1015551011909512E-2</v>
      </c>
      <c r="AF470" s="30">
        <f t="shared" si="64"/>
        <v>7.6659523306799905E-3</v>
      </c>
      <c r="AG470" s="30">
        <f t="shared" si="64"/>
        <v>5.5034870569175935E-3</v>
      </c>
      <c r="AH470" s="30">
        <f t="shared" si="64"/>
        <v>6.3734223943124413E-3</v>
      </c>
      <c r="AI470" s="30">
        <f t="shared" si="64"/>
        <v>1.3443163760117499E-2</v>
      </c>
      <c r="AJ470" s="30">
        <f t="shared" si="64"/>
        <v>8.3389142798123012E-3</v>
      </c>
      <c r="AK470" s="30">
        <f t="shared" si="64"/>
        <v>5.5376647668745728E-3</v>
      </c>
      <c r="AL470" s="30">
        <f t="shared" si="64"/>
        <v>1.9484070772009688E-2</v>
      </c>
      <c r="AM470" s="30">
        <f t="shared" si="64"/>
        <v>1.730051261979312E-2</v>
      </c>
      <c r="AN470" s="30">
        <f t="shared" si="64"/>
        <v>2.7630831417333522E-6</v>
      </c>
      <c r="AP470" s="30">
        <f t="shared" si="63"/>
        <v>3.2243601897952372</v>
      </c>
    </row>
    <row r="471" spans="1:42" x14ac:dyDescent="0.35">
      <c r="D471" t="str">
        <f t="shared" si="61"/>
        <v>ISIC 21</v>
      </c>
      <c r="E471" s="30">
        <f t="shared" si="62"/>
        <v>4.9637418409323245E-3</v>
      </c>
      <c r="F471" s="30">
        <f t="shared" si="64"/>
        <v>3.475810173906271E-4</v>
      </c>
      <c r="G471" s="30">
        <f t="shared" si="64"/>
        <v>3.7603637849384086E-3</v>
      </c>
      <c r="H471" s="30">
        <f t="shared" si="64"/>
        <v>9.072229528580074E-4</v>
      </c>
      <c r="I471" s="30">
        <f t="shared" si="64"/>
        <v>5.066965694681887E-4</v>
      </c>
      <c r="J471" s="30">
        <f t="shared" si="64"/>
        <v>6.8363151347643463E-4</v>
      </c>
      <c r="K471" s="30">
        <f t="shared" si="64"/>
        <v>6.8685836794158761E-4</v>
      </c>
      <c r="L471" s="30">
        <f t="shared" si="64"/>
        <v>4.6635937104697973E-3</v>
      </c>
      <c r="M471" s="30">
        <f t="shared" si="64"/>
        <v>1.1073512688765257</v>
      </c>
      <c r="N471" s="30">
        <f t="shared" si="64"/>
        <v>2.4315099746626506E-3</v>
      </c>
      <c r="O471" s="30">
        <f t="shared" si="64"/>
        <v>8.6081214279273475E-4</v>
      </c>
      <c r="P471" s="30">
        <f t="shared" si="64"/>
        <v>5.3641230027197731E-4</v>
      </c>
      <c r="Q471" s="30">
        <f t="shared" si="64"/>
        <v>4.1164384096267531E-4</v>
      </c>
      <c r="R471" s="30">
        <f t="shared" si="64"/>
        <v>4.2727174046079658E-4</v>
      </c>
      <c r="S471" s="30">
        <f t="shared" si="64"/>
        <v>5.1272959087831748E-4</v>
      </c>
      <c r="T471" s="30">
        <f t="shared" si="64"/>
        <v>4.2174251689401415E-4</v>
      </c>
      <c r="U471" s="30">
        <f t="shared" si="64"/>
        <v>6.1029711097200566E-4</v>
      </c>
      <c r="V471" s="30">
        <f t="shared" si="64"/>
        <v>4.6722522618591601E-4</v>
      </c>
      <c r="W471" s="30">
        <f t="shared" si="64"/>
        <v>6.8615095754065132E-4</v>
      </c>
      <c r="X471" s="30">
        <f t="shared" si="64"/>
        <v>3.7947078372346798E-4</v>
      </c>
      <c r="Y471" s="30">
        <f t="shared" si="64"/>
        <v>5.2623766416100466E-4</v>
      </c>
      <c r="Z471" s="30">
        <f t="shared" si="64"/>
        <v>4.2471691888530449E-4</v>
      </c>
      <c r="AA471" s="30">
        <f t="shared" si="64"/>
        <v>5.2086762035701191E-4</v>
      </c>
      <c r="AB471" s="30">
        <f t="shared" si="64"/>
        <v>2.9277256536979618E-4</v>
      </c>
      <c r="AC471" s="30">
        <f t="shared" si="64"/>
        <v>9.6339168172824457E-4</v>
      </c>
      <c r="AD471" s="30">
        <f t="shared" si="64"/>
        <v>5.0260782378552739E-4</v>
      </c>
      <c r="AE471" s="30">
        <f t="shared" si="64"/>
        <v>3.2603597648782513E-4</v>
      </c>
      <c r="AF471" s="30">
        <f t="shared" si="64"/>
        <v>3.7742884542757709E-4</v>
      </c>
      <c r="AG471" s="30">
        <f t="shared" si="64"/>
        <v>2.8838094903041439E-4</v>
      </c>
      <c r="AH471" s="30">
        <f t="shared" si="64"/>
        <v>1.0395230942982564E-4</v>
      </c>
      <c r="AI471" s="30">
        <f t="shared" si="64"/>
        <v>1.1081930940689683E-3</v>
      </c>
      <c r="AJ471" s="30">
        <f t="shared" si="64"/>
        <v>8.3898518829470014E-4</v>
      </c>
      <c r="AK471" s="30">
        <f t="shared" si="64"/>
        <v>6.896270046050357E-4</v>
      </c>
      <c r="AL471" s="30">
        <f t="shared" si="64"/>
        <v>3.5338417530418491E-2</v>
      </c>
      <c r="AM471" s="30">
        <f t="shared" si="64"/>
        <v>4.7114987157554754E-4</v>
      </c>
      <c r="AN471" s="30">
        <f t="shared" si="64"/>
        <v>1.962892978561444E-8</v>
      </c>
      <c r="AP471" s="30">
        <f t="shared" si="63"/>
        <v>1.1743890094919012</v>
      </c>
    </row>
    <row r="472" spans="1:42" x14ac:dyDescent="0.35">
      <c r="D472" t="str">
        <f t="shared" si="61"/>
        <v>ISIC 22</v>
      </c>
      <c r="E472" s="30">
        <f t="shared" si="62"/>
        <v>1.5264737203635107E-2</v>
      </c>
      <c r="F472" s="30">
        <f t="shared" si="64"/>
        <v>1.3638428231200737E-2</v>
      </c>
      <c r="G472" s="30">
        <f t="shared" si="64"/>
        <v>3.017959100237123E-2</v>
      </c>
      <c r="H472" s="30">
        <f t="shared" si="64"/>
        <v>3.0157287334106282E-2</v>
      </c>
      <c r="I472" s="30">
        <f t="shared" si="64"/>
        <v>2.2559346044941638E-2</v>
      </c>
      <c r="J472" s="30">
        <f t="shared" si="64"/>
        <v>3.2989503164006069E-2</v>
      </c>
      <c r="K472" s="30">
        <f t="shared" si="64"/>
        <v>2.0783189168130333E-2</v>
      </c>
      <c r="L472" s="30">
        <f t="shared" si="64"/>
        <v>3.3470249059656489E-2</v>
      </c>
      <c r="M472" s="30">
        <f t="shared" si="64"/>
        <v>2.2619619449130587E-2</v>
      </c>
      <c r="N472" s="30">
        <f t="shared" si="64"/>
        <v>1.1724119424362378</v>
      </c>
      <c r="O472" s="30">
        <f t="shared" si="64"/>
        <v>2.6785921889682714E-2</v>
      </c>
      <c r="P472" s="30">
        <f t="shared" si="64"/>
        <v>1.9058744303617772E-2</v>
      </c>
      <c r="Q472" s="30">
        <f t="shared" si="64"/>
        <v>2.7996868850304939E-2</v>
      </c>
      <c r="R472" s="30">
        <f t="shared" si="64"/>
        <v>2.3221705890434676E-2</v>
      </c>
      <c r="S472" s="30">
        <f t="shared" si="64"/>
        <v>4.7232263141587724E-2</v>
      </c>
      <c r="T472" s="30">
        <f t="shared" si="64"/>
        <v>3.9850474185791386E-2</v>
      </c>
      <c r="U472" s="30">
        <f t="shared" si="64"/>
        <v>8.06424305504303E-2</v>
      </c>
      <c r="V472" s="30">
        <f t="shared" si="64"/>
        <v>4.0441403031461917E-2</v>
      </c>
      <c r="W472" s="30">
        <f t="shared" si="64"/>
        <v>3.6096047268164379E-2</v>
      </c>
      <c r="X472" s="30">
        <f t="shared" si="64"/>
        <v>1.1626937691396777E-2</v>
      </c>
      <c r="Y472" s="30">
        <f t="shared" si="64"/>
        <v>1.4749535787411758E-2</v>
      </c>
      <c r="Z472" s="30">
        <f t="shared" si="64"/>
        <v>4.1469244913208296E-2</v>
      </c>
      <c r="AA472" s="30">
        <f t="shared" si="64"/>
        <v>1.190584438534179E-2</v>
      </c>
      <c r="AB472" s="30">
        <f t="shared" si="64"/>
        <v>1.2194247086877379E-2</v>
      </c>
      <c r="AC472" s="30">
        <f t="shared" si="64"/>
        <v>1.0069716924712094E-2</v>
      </c>
      <c r="AD472" s="30">
        <f t="shared" si="64"/>
        <v>9.6491272486860253E-3</v>
      </c>
      <c r="AE472" s="30">
        <f t="shared" si="64"/>
        <v>1.0232765250293688E-2</v>
      </c>
      <c r="AF472" s="30">
        <f t="shared" si="64"/>
        <v>5.2576094100334906E-3</v>
      </c>
      <c r="AG472" s="30">
        <f t="shared" si="64"/>
        <v>3.8278869884693753E-3</v>
      </c>
      <c r="AH472" s="30">
        <f t="shared" si="64"/>
        <v>4.2651195112427464E-3</v>
      </c>
      <c r="AI472" s="30">
        <f t="shared" si="64"/>
        <v>8.1100329971054621E-3</v>
      </c>
      <c r="AJ472" s="30">
        <f t="shared" si="64"/>
        <v>4.7476977779777859E-3</v>
      </c>
      <c r="AK472" s="30">
        <f t="shared" si="64"/>
        <v>2.7122667169303324E-3</v>
      </c>
      <c r="AL472" s="30">
        <f t="shared" si="64"/>
        <v>6.7016812968811457E-3</v>
      </c>
      <c r="AM472" s="30">
        <f t="shared" si="64"/>
        <v>7.2768117780255661E-3</v>
      </c>
      <c r="AN472" s="30">
        <f t="shared" si="64"/>
        <v>2.1754228325330838E-6</v>
      </c>
      <c r="AP472" s="30">
        <f t="shared" si="63"/>
        <v>1.9001984533923182</v>
      </c>
    </row>
    <row r="473" spans="1:42" x14ac:dyDescent="0.35">
      <c r="D473" s="4" t="str">
        <f t="shared" si="61"/>
        <v>ISIC 23</v>
      </c>
      <c r="E473" s="30">
        <f t="shared" si="62"/>
        <v>9.1151530128615234E-3</v>
      </c>
      <c r="F473" s="30">
        <f t="shared" si="64"/>
        <v>1.2808660272331253E-2</v>
      </c>
      <c r="G473" s="30">
        <f t="shared" si="64"/>
        <v>1.2065043155444523E-2</v>
      </c>
      <c r="H473" s="30">
        <f t="shared" si="64"/>
        <v>7.1837333229830755E-3</v>
      </c>
      <c r="I473" s="30">
        <f t="shared" si="64"/>
        <v>2.4429066349963585E-2</v>
      </c>
      <c r="J473" s="30">
        <f t="shared" si="64"/>
        <v>6.4468449308051458E-3</v>
      </c>
      <c r="K473" s="30">
        <f t="shared" si="64"/>
        <v>1.0526787906546039E-2</v>
      </c>
      <c r="L473" s="30">
        <f t="shared" si="64"/>
        <v>1.289384239647772E-2</v>
      </c>
      <c r="M473" s="30">
        <f t="shared" si="64"/>
        <v>7.851154729971126E-3</v>
      </c>
      <c r="N473" s="30">
        <f t="shared" si="64"/>
        <v>1.3523277924500098E-2</v>
      </c>
      <c r="O473" s="30">
        <f t="shared" si="64"/>
        <v>1.1603402017883742</v>
      </c>
      <c r="P473" s="30">
        <f t="shared" si="64"/>
        <v>1.8411920138100425E-2</v>
      </c>
      <c r="Q473" s="30">
        <f t="shared" si="64"/>
        <v>1.4402614783865963E-2</v>
      </c>
      <c r="R473" s="30">
        <f t="shared" si="64"/>
        <v>9.428741502993972E-3</v>
      </c>
      <c r="S473" s="30">
        <f t="shared" si="64"/>
        <v>1.5839180679636043E-2</v>
      </c>
      <c r="T473" s="30">
        <f t="shared" si="64"/>
        <v>1.059708873323254E-2</v>
      </c>
      <c r="U473" s="30">
        <f t="shared" si="64"/>
        <v>1.6214046622443357E-2</v>
      </c>
      <c r="V473" s="30">
        <f t="shared" si="64"/>
        <v>1.2738728159239621E-2</v>
      </c>
      <c r="W473" s="30">
        <f t="shared" si="64"/>
        <v>1.3420368226587978E-2</v>
      </c>
      <c r="X473" s="30">
        <f t="shared" si="64"/>
        <v>1.1696314729057423E-2</v>
      </c>
      <c r="Y473" s="30">
        <f t="shared" si="64"/>
        <v>1.0119057738841891E-2</v>
      </c>
      <c r="Z473" s="30">
        <f t="shared" si="64"/>
        <v>7.6683390522294795E-2</v>
      </c>
      <c r="AA473" s="30">
        <f t="shared" si="64"/>
        <v>4.5706896105408429E-3</v>
      </c>
      <c r="AB473" s="30">
        <f t="shared" si="64"/>
        <v>4.8436636564144894E-3</v>
      </c>
      <c r="AC473" s="30">
        <f t="shared" si="64"/>
        <v>6.1642144974606754E-3</v>
      </c>
      <c r="AD473" s="30">
        <f t="shared" si="64"/>
        <v>3.2552540133201193E-3</v>
      </c>
      <c r="AE473" s="30">
        <f t="shared" si="64"/>
        <v>4.8775844771010435E-3</v>
      </c>
      <c r="AF473" s="30">
        <f t="shared" si="64"/>
        <v>2.3060369365271454E-3</v>
      </c>
      <c r="AG473" s="30">
        <f t="shared" si="64"/>
        <v>1.9741083910795065E-3</v>
      </c>
      <c r="AH473" s="30">
        <f t="shared" si="64"/>
        <v>6.5126552465098794E-3</v>
      </c>
      <c r="AI473" s="30">
        <f t="shared" si="64"/>
        <v>4.010188453727177E-3</v>
      </c>
      <c r="AJ473" s="30">
        <f t="shared" si="64"/>
        <v>3.7691859992284452E-3</v>
      </c>
      <c r="AK473" s="30">
        <f t="shared" si="64"/>
        <v>2.2740703780443753E-3</v>
      </c>
      <c r="AL473" s="30">
        <f t="shared" si="64"/>
        <v>3.3542343660062203E-3</v>
      </c>
      <c r="AM473" s="30">
        <f t="shared" si="64"/>
        <v>4.6051548071843404E-3</v>
      </c>
      <c r="AN473" s="30">
        <f t="shared" si="64"/>
        <v>3.0981228687474371E-7</v>
      </c>
      <c r="AP473" s="30">
        <f t="shared" si="63"/>
        <v>1.5392525682719833</v>
      </c>
    </row>
    <row r="474" spans="1:42" x14ac:dyDescent="0.35">
      <c r="D474" s="4" t="str">
        <f t="shared" si="61"/>
        <v>ISIC 24</v>
      </c>
      <c r="E474" s="30">
        <f t="shared" si="62"/>
        <v>1.2340080669370047E-2</v>
      </c>
      <c r="F474" s="30">
        <f t="shared" si="64"/>
        <v>2.9843978303269438E-2</v>
      </c>
      <c r="G474" s="30">
        <f t="shared" si="64"/>
        <v>1.4084945990078646E-2</v>
      </c>
      <c r="H474" s="30">
        <f t="shared" si="64"/>
        <v>1.3312993773901922E-2</v>
      </c>
      <c r="I474" s="30">
        <f t="shared" si="64"/>
        <v>2.1620987599161427E-2</v>
      </c>
      <c r="J474" s="30">
        <f t="shared" si="64"/>
        <v>1.8736574974029401E-2</v>
      </c>
      <c r="K474" s="30">
        <f t="shared" si="64"/>
        <v>2.7791411874256353E-2</v>
      </c>
      <c r="L474" s="30">
        <f t="shared" si="64"/>
        <v>3.4083049908000401E-2</v>
      </c>
      <c r="M474" s="30">
        <f t="shared" si="64"/>
        <v>1.2897058681247282E-2</v>
      </c>
      <c r="N474" s="30">
        <f t="shared" si="64"/>
        <v>3.4013227657180699E-2</v>
      </c>
      <c r="O474" s="30">
        <f t="shared" si="64"/>
        <v>3.8454348671216596E-2</v>
      </c>
      <c r="P474" s="30">
        <f t="shared" si="64"/>
        <v>1.4738574956852422</v>
      </c>
      <c r="Q474" s="30">
        <f t="shared" si="64"/>
        <v>0.26149073465544481</v>
      </c>
      <c r="R474" s="30">
        <f t="shared" si="64"/>
        <v>3.7260057415677846E-2</v>
      </c>
      <c r="S474" s="30">
        <f t="shared" si="64"/>
        <v>0.16213469015065668</v>
      </c>
      <c r="T474" s="30">
        <f t="shared" si="64"/>
        <v>0.13847702357976013</v>
      </c>
      <c r="U474" s="30">
        <f t="shared" si="64"/>
        <v>0.12502120009979703</v>
      </c>
      <c r="V474" s="30">
        <f t="shared" si="64"/>
        <v>9.3398889523212333E-2</v>
      </c>
      <c r="W474" s="30">
        <f t="shared" si="64"/>
        <v>7.759760345762215E-2</v>
      </c>
      <c r="X474" s="30">
        <f t="shared" si="64"/>
        <v>1.9346798420465196E-2</v>
      </c>
      <c r="Y474" s="30">
        <f t="shared" si="64"/>
        <v>3.6315416543801445E-2</v>
      </c>
      <c r="Z474" s="30">
        <f t="shared" si="64"/>
        <v>4.9470181496810005E-2</v>
      </c>
      <c r="AA474" s="30">
        <f t="shared" si="64"/>
        <v>8.3768788600063603E-3</v>
      </c>
      <c r="AB474" s="30">
        <f t="shared" si="64"/>
        <v>1.0696166157979491E-2</v>
      </c>
      <c r="AC474" s="30">
        <f t="shared" si="64"/>
        <v>6.9148140554641984E-3</v>
      </c>
      <c r="AD474" s="30">
        <f t="shared" si="64"/>
        <v>6.5621912904361744E-3</v>
      </c>
      <c r="AE474" s="30">
        <f t="shared" si="64"/>
        <v>1.0293648629149372E-2</v>
      </c>
      <c r="AF474" s="30">
        <f t="shared" si="64"/>
        <v>4.9162858202432018E-3</v>
      </c>
      <c r="AG474" s="30">
        <f t="shared" si="64"/>
        <v>2.9189032418856075E-3</v>
      </c>
      <c r="AH474" s="30">
        <f t="shared" si="64"/>
        <v>5.0631226060874751E-3</v>
      </c>
      <c r="AI474" s="30">
        <f t="shared" si="64"/>
        <v>7.1708123304355812E-3</v>
      </c>
      <c r="AJ474" s="30">
        <f t="shared" si="64"/>
        <v>5.7835429936727977E-3</v>
      </c>
      <c r="AK474" s="30">
        <f t="shared" si="64"/>
        <v>2.5941737933317705E-3</v>
      </c>
      <c r="AL474" s="30">
        <f t="shared" si="64"/>
        <v>5.9297775588423541E-3</v>
      </c>
      <c r="AM474" s="30">
        <f t="shared" si="64"/>
        <v>6.5509137445686075E-3</v>
      </c>
      <c r="AN474" s="30">
        <f t="shared" si="64"/>
        <v>2.862131842725705E-6</v>
      </c>
      <c r="AP474" s="30">
        <f t="shared" si="63"/>
        <v>2.8153228423441474</v>
      </c>
    </row>
    <row r="475" spans="1:42" x14ac:dyDescent="0.35">
      <c r="D475" t="str">
        <f t="shared" si="61"/>
        <v>ISIC 25</v>
      </c>
      <c r="E475" s="30">
        <f t="shared" si="62"/>
        <v>1.860144337980563E-2</v>
      </c>
      <c r="F475" s="30">
        <f t="shared" si="64"/>
        <v>2.9756616936473381E-2</v>
      </c>
      <c r="G475" s="30">
        <f t="shared" si="64"/>
        <v>2.3327831081781523E-2</v>
      </c>
      <c r="H475" s="30">
        <f t="shared" si="64"/>
        <v>1.8778958545229381E-2</v>
      </c>
      <c r="I475" s="30">
        <f t="shared" si="64"/>
        <v>3.3605838398528577E-2</v>
      </c>
      <c r="J475" s="30">
        <f t="shared" si="64"/>
        <v>2.1630065959752205E-2</v>
      </c>
      <c r="K475" s="30">
        <f t="shared" si="64"/>
        <v>3.1660009221775871E-2</v>
      </c>
      <c r="L475" s="30">
        <f t="shared" si="64"/>
        <v>2.5927059856618594E-2</v>
      </c>
      <c r="M475" s="30">
        <f t="shared" si="64"/>
        <v>1.1600986045429697E-2</v>
      </c>
      <c r="N475" s="30">
        <f t="shared" si="64"/>
        <v>3.5282284580336352E-2</v>
      </c>
      <c r="O475" s="30">
        <f t="shared" si="64"/>
        <v>3.0085386224854065E-2</v>
      </c>
      <c r="P475" s="30">
        <f t="shared" si="64"/>
        <v>6.7746671767083239E-2</v>
      </c>
      <c r="Q475" s="30">
        <f t="shared" si="64"/>
        <v>1.2423735055838994</v>
      </c>
      <c r="R475" s="30">
        <f t="shared" si="64"/>
        <v>3.4153829658954346E-2</v>
      </c>
      <c r="S475" s="30">
        <f t="shared" si="64"/>
        <v>8.2233718934888581E-2</v>
      </c>
      <c r="T475" s="30">
        <f t="shared" si="64"/>
        <v>0.15606579732129081</v>
      </c>
      <c r="U475" s="30">
        <f t="shared" si="64"/>
        <v>0.11890020553985294</v>
      </c>
      <c r="V475" s="30">
        <f t="shared" si="64"/>
        <v>0.11126618615824474</v>
      </c>
      <c r="W475" s="30">
        <f t="shared" si="64"/>
        <v>7.6038966705030436E-2</v>
      </c>
      <c r="X475" s="30">
        <f t="shared" si="64"/>
        <v>2.4581409776745583E-2</v>
      </c>
      <c r="Y475" s="30">
        <f t="shared" si="64"/>
        <v>3.2803032956012272E-2</v>
      </c>
      <c r="Z475" s="30">
        <f t="shared" si="64"/>
        <v>6.8862594687514711E-2</v>
      </c>
      <c r="AA475" s="30">
        <f t="shared" si="64"/>
        <v>1.0254890472785702E-2</v>
      </c>
      <c r="AB475" s="30">
        <f t="shared" si="64"/>
        <v>1.3963118087872551E-2</v>
      </c>
      <c r="AC475" s="30">
        <f t="shared" si="64"/>
        <v>1.0345192680334375E-2</v>
      </c>
      <c r="AD475" s="30">
        <f t="shared" si="64"/>
        <v>7.907902067225742E-3</v>
      </c>
      <c r="AE475" s="30">
        <f t="shared" si="64"/>
        <v>1.1824768080671419E-2</v>
      </c>
      <c r="AF475" s="30">
        <f t="shared" si="64"/>
        <v>6.3630489502794728E-3</v>
      </c>
      <c r="AG475" s="30">
        <f t="shared" si="64"/>
        <v>3.8627895593216885E-3</v>
      </c>
      <c r="AH475" s="30">
        <f t="shared" si="64"/>
        <v>6.6993583928666497E-3</v>
      </c>
      <c r="AI475" s="30">
        <f t="shared" si="64"/>
        <v>9.0186573130720277E-3</v>
      </c>
      <c r="AJ475" s="30">
        <f t="shared" si="64"/>
        <v>8.8636783369351185E-3</v>
      </c>
      <c r="AK475" s="30">
        <f t="shared" si="64"/>
        <v>3.665500160226977E-3</v>
      </c>
      <c r="AL475" s="30">
        <f t="shared" si="64"/>
        <v>5.6505234741410833E-3</v>
      </c>
      <c r="AM475" s="30">
        <f t="shared" si="64"/>
        <v>8.2089401912078669E-3</v>
      </c>
      <c r="AN475" s="30">
        <f t="shared" si="64"/>
        <v>1.4950244468937371E-6</v>
      </c>
      <c r="AP475" s="30">
        <f t="shared" si="63"/>
        <v>2.4019122621114888</v>
      </c>
    </row>
    <row r="476" spans="1:42" x14ac:dyDescent="0.35">
      <c r="D476" t="str">
        <f t="shared" si="61"/>
        <v>ISIC 26</v>
      </c>
      <c r="E476" s="30">
        <f t="shared" si="62"/>
        <v>4.5777017590876434E-3</v>
      </c>
      <c r="F476" s="30">
        <f t="shared" si="64"/>
        <v>6.7856522177822728E-3</v>
      </c>
      <c r="G476" s="30">
        <f t="shared" si="64"/>
        <v>5.536941164549016E-3</v>
      </c>
      <c r="H476" s="30">
        <f t="shared" si="64"/>
        <v>5.0672244908175996E-3</v>
      </c>
      <c r="I476" s="30">
        <f t="shared" si="64"/>
        <v>6.2311510392202459E-3</v>
      </c>
      <c r="J476" s="30">
        <f t="shared" si="64"/>
        <v>8.8643410293269363E-3</v>
      </c>
      <c r="K476" s="30">
        <f t="shared" si="64"/>
        <v>7.9790592743663423E-3</v>
      </c>
      <c r="L476" s="30">
        <f t="shared" si="64"/>
        <v>7.5187070361879115E-3</v>
      </c>
      <c r="M476" s="30">
        <f t="shared" si="64"/>
        <v>7.6173202625297344E-3</v>
      </c>
      <c r="N476" s="30">
        <f t="shared" si="64"/>
        <v>7.7783411936117718E-3</v>
      </c>
      <c r="O476" s="30">
        <f t="shared" si="64"/>
        <v>7.9207280915614148E-3</v>
      </c>
      <c r="P476" s="30">
        <f t="shared" si="64"/>
        <v>9.3329071563324727E-3</v>
      </c>
      <c r="Q476" s="30">
        <f t="shared" si="64"/>
        <v>1.0278862936088953E-2</v>
      </c>
      <c r="R476" s="30">
        <f t="shared" si="64"/>
        <v>1.2326165422762925</v>
      </c>
      <c r="S476" s="30">
        <f t="shared" si="64"/>
        <v>5.5754949631783193E-2</v>
      </c>
      <c r="T476" s="30">
        <f t="shared" si="64"/>
        <v>2.6514536694452424E-2</v>
      </c>
      <c r="U476" s="30">
        <f t="shared" si="64"/>
        <v>2.5328861319350814E-2</v>
      </c>
      <c r="V476" s="30">
        <f t="shared" si="64"/>
        <v>6.9717737536240248E-2</v>
      </c>
      <c r="W476" s="30">
        <f t="shared" si="64"/>
        <v>3.0754527997351469E-2</v>
      </c>
      <c r="X476" s="30">
        <f t="shared" si="64"/>
        <v>1.1742357037207971E-2</v>
      </c>
      <c r="Y476" s="30">
        <f t="shared" si="64"/>
        <v>7.5789265211384411E-3</v>
      </c>
      <c r="Z476" s="30">
        <f t="shared" si="64"/>
        <v>1.1926728285362544E-2</v>
      </c>
      <c r="AA476" s="30">
        <f t="shared" si="64"/>
        <v>6.0521768190149204E-3</v>
      </c>
      <c r="AB476" s="30">
        <f t="shared" si="64"/>
        <v>6.2288242341908551E-3</v>
      </c>
      <c r="AC476" s="30">
        <f t="shared" si="64"/>
        <v>4.5002152510740688E-3</v>
      </c>
      <c r="AD476" s="30">
        <f t="shared" si="64"/>
        <v>1.0757774604315764E-2</v>
      </c>
      <c r="AE476" s="30">
        <f t="shared" si="64"/>
        <v>4.9798962557235892E-2</v>
      </c>
      <c r="AF476" s="30">
        <f t="shared" si="64"/>
        <v>2.0593874428022893E-2</v>
      </c>
      <c r="AG476" s="30">
        <f t="shared" si="64"/>
        <v>5.176585215690423E-3</v>
      </c>
      <c r="AH476" s="30">
        <f t="shared" si="64"/>
        <v>2.084782334997651E-3</v>
      </c>
      <c r="AI476" s="30">
        <f t="shared" si="64"/>
        <v>9.4187065696407571E-3</v>
      </c>
      <c r="AJ476" s="30">
        <f t="shared" si="64"/>
        <v>6.2210546894168346E-3</v>
      </c>
      <c r="AK476" s="30">
        <f t="shared" si="64"/>
        <v>3.0938012552719687E-3</v>
      </c>
      <c r="AL476" s="30">
        <f t="shared" si="64"/>
        <v>6.5401201215996496E-3</v>
      </c>
      <c r="AM476" s="30">
        <f t="shared" si="64"/>
        <v>9.3797612899402579E-3</v>
      </c>
      <c r="AN476" s="30">
        <f t="shared" si="64"/>
        <v>9.7844584864966125E-7</v>
      </c>
      <c r="AP476" s="30">
        <f t="shared" si="63"/>
        <v>1.7072717227669021</v>
      </c>
    </row>
    <row r="477" spans="1:42" x14ac:dyDescent="0.35">
      <c r="D477" t="str">
        <f t="shared" si="61"/>
        <v>ISIC 27</v>
      </c>
      <c r="E477" s="30">
        <f t="shared" si="62"/>
        <v>5.7969550980604906E-3</v>
      </c>
      <c r="F477" s="30">
        <f t="shared" si="64"/>
        <v>9.8349717257382764E-3</v>
      </c>
      <c r="G477" s="30">
        <f t="shared" si="64"/>
        <v>6.3780609386905381E-3</v>
      </c>
      <c r="H477" s="30">
        <f t="shared" si="64"/>
        <v>5.5774995665012631E-3</v>
      </c>
      <c r="I477" s="30">
        <f t="shared" si="64"/>
        <v>7.1960253219291422E-3</v>
      </c>
      <c r="J477" s="30">
        <f t="shared" si="64"/>
        <v>8.1009272426428251E-3</v>
      </c>
      <c r="K477" s="30">
        <f t="shared" si="64"/>
        <v>1.0509250893810477E-2</v>
      </c>
      <c r="L477" s="30">
        <f t="shared" si="64"/>
        <v>8.6635750604307331E-3</v>
      </c>
      <c r="M477" s="30">
        <f t="shared" si="64"/>
        <v>4.5952841727700637E-3</v>
      </c>
      <c r="N477" s="30">
        <f t="shared" si="64"/>
        <v>9.2547197440200901E-3</v>
      </c>
      <c r="O477" s="30">
        <f t="shared" si="64"/>
        <v>9.7161814677192634E-3</v>
      </c>
      <c r="P477" s="30">
        <f t="shared" si="64"/>
        <v>1.5235180657339639E-2</v>
      </c>
      <c r="Q477" s="30">
        <f t="shared" si="64"/>
        <v>1.7234057295218243E-2</v>
      </c>
      <c r="R477" s="30">
        <f t="shared" si="64"/>
        <v>3.5866774459731458E-2</v>
      </c>
      <c r="S477" s="30">
        <f t="shared" si="64"/>
        <v>1.1960243778803559</v>
      </c>
      <c r="T477" s="30">
        <f t="shared" si="64"/>
        <v>4.2416352891753911E-2</v>
      </c>
      <c r="U477" s="30">
        <f t="shared" si="64"/>
        <v>4.3795745667976907E-2</v>
      </c>
      <c r="V477" s="30">
        <f t="shared" si="64"/>
        <v>3.9283165814333366E-2</v>
      </c>
      <c r="W477" s="30">
        <f t="shared" si="64"/>
        <v>2.7426222896769926E-2</v>
      </c>
      <c r="X477" s="30">
        <f t="shared" si="64"/>
        <v>2.393735125091092E-2</v>
      </c>
      <c r="Y477" s="30">
        <f t="shared" si="64"/>
        <v>9.1239057185111116E-3</v>
      </c>
      <c r="Z477" s="30">
        <f t="shared" si="64"/>
        <v>3.413995262061327E-2</v>
      </c>
      <c r="AA477" s="30">
        <f t="shared" si="64"/>
        <v>5.6027372010038472E-3</v>
      </c>
      <c r="AB477" s="30">
        <f t="shared" si="64"/>
        <v>6.9870355027697971E-3</v>
      </c>
      <c r="AC477" s="30">
        <f t="shared" si="64"/>
        <v>5.9823229058109462E-3</v>
      </c>
      <c r="AD477" s="30">
        <f t="shared" si="64"/>
        <v>4.8680324342538156E-3</v>
      </c>
      <c r="AE477" s="30">
        <f t="shared" si="64"/>
        <v>1.7977076264761957E-2</v>
      </c>
      <c r="AF477" s="30">
        <f t="shared" si="64"/>
        <v>6.1313275233269423E-3</v>
      </c>
      <c r="AG477" s="30">
        <f t="shared" si="64"/>
        <v>2.4536543202435209E-3</v>
      </c>
      <c r="AH477" s="30">
        <f t="shared" si="64"/>
        <v>3.4561706589844206E-3</v>
      </c>
      <c r="AI477" s="30">
        <f t="shared" si="64"/>
        <v>5.7116890932263128E-3</v>
      </c>
      <c r="AJ477" s="30">
        <f t="shared" si="64"/>
        <v>3.6548107764413072E-3</v>
      </c>
      <c r="AK477" s="30">
        <f t="shared" si="64"/>
        <v>1.9873730737411423E-3</v>
      </c>
      <c r="AL477" s="30">
        <f t="shared" si="64"/>
        <v>2.7789932157526978E-3</v>
      </c>
      <c r="AM477" s="30">
        <f t="shared" si="64"/>
        <v>6.1293761396521455E-3</v>
      </c>
      <c r="AN477" s="30">
        <f t="shared" si="64"/>
        <v>2.0509459316298703E-5</v>
      </c>
      <c r="AP477" s="30">
        <f t="shared" si="63"/>
        <v>1.6438476469551127</v>
      </c>
    </row>
    <row r="478" spans="1:42" x14ac:dyDescent="0.35">
      <c r="D478" t="str">
        <f t="shared" si="61"/>
        <v>ISIC 28</v>
      </c>
      <c r="E478" s="30">
        <f t="shared" si="62"/>
        <v>1.5253666469508795E-2</v>
      </c>
      <c r="F478" s="30">
        <f t="shared" ref="F478:AN485" si="65">IFERROR(IF($D478=F$462,G$353,F439),0)</f>
        <v>2.8629538266496841E-2</v>
      </c>
      <c r="G478" s="30">
        <f t="shared" si="65"/>
        <v>1.2926924270839701E-2</v>
      </c>
      <c r="H478" s="30">
        <f t="shared" si="65"/>
        <v>1.2456424373060463E-2</v>
      </c>
      <c r="I478" s="30">
        <f t="shared" si="65"/>
        <v>1.4951319561971274E-2</v>
      </c>
      <c r="J478" s="30">
        <f t="shared" si="65"/>
        <v>1.7007417886758126E-2</v>
      </c>
      <c r="K478" s="30">
        <f t="shared" si="65"/>
        <v>2.5349639121216822E-2</v>
      </c>
      <c r="L478" s="30">
        <f t="shared" si="65"/>
        <v>1.5423959251518952E-2</v>
      </c>
      <c r="M478" s="30">
        <f t="shared" si="65"/>
        <v>9.7230692675406606E-3</v>
      </c>
      <c r="N478" s="30">
        <f t="shared" si="65"/>
        <v>1.836152913340185E-2</v>
      </c>
      <c r="O478" s="30">
        <f t="shared" si="65"/>
        <v>1.908293883099995E-2</v>
      </c>
      <c r="P478" s="30">
        <f t="shared" si="65"/>
        <v>2.6606863645583158E-2</v>
      </c>
      <c r="Q478" s="30">
        <f t="shared" si="65"/>
        <v>2.8620607010459213E-2</v>
      </c>
      <c r="R478" s="30">
        <f t="shared" si="65"/>
        <v>1.6468923987572191E-2</v>
      </c>
      <c r="S478" s="30">
        <f t="shared" si="65"/>
        <v>3.3701660862854955E-2</v>
      </c>
      <c r="T478" s="30">
        <f t="shared" si="65"/>
        <v>1.2004416573138785</v>
      </c>
      <c r="U478" s="30">
        <f t="shared" si="65"/>
        <v>8.2057642863461663E-2</v>
      </c>
      <c r="V478" s="30">
        <f t="shared" si="65"/>
        <v>7.5292132243761523E-2</v>
      </c>
      <c r="W478" s="30">
        <f t="shared" si="65"/>
        <v>4.5284919913556945E-2</v>
      </c>
      <c r="X478" s="30">
        <f t="shared" si="65"/>
        <v>1.7156871038893951E-2</v>
      </c>
      <c r="Y478" s="30">
        <f t="shared" si="65"/>
        <v>1.8410897945894518E-2</v>
      </c>
      <c r="Z478" s="30">
        <f t="shared" si="65"/>
        <v>2.4690839858185855E-2</v>
      </c>
      <c r="AA478" s="30">
        <f t="shared" si="65"/>
        <v>6.9741532793937766E-3</v>
      </c>
      <c r="AB478" s="30">
        <f t="shared" si="65"/>
        <v>9.0233065621679737E-3</v>
      </c>
      <c r="AC478" s="30">
        <f t="shared" si="65"/>
        <v>6.3242825685296223E-3</v>
      </c>
      <c r="AD478" s="30">
        <f t="shared" si="65"/>
        <v>5.8524013688041783E-3</v>
      </c>
      <c r="AE478" s="30">
        <f t="shared" si="65"/>
        <v>7.7494171109898317E-3</v>
      </c>
      <c r="AF478" s="30">
        <f t="shared" si="65"/>
        <v>4.2608932193028085E-3</v>
      </c>
      <c r="AG478" s="30">
        <f t="shared" si="65"/>
        <v>2.4526926430027221E-3</v>
      </c>
      <c r="AH478" s="30">
        <f t="shared" si="65"/>
        <v>2.6546767014477774E-3</v>
      </c>
      <c r="AI478" s="30">
        <f t="shared" si="65"/>
        <v>6.0937664511407858E-3</v>
      </c>
      <c r="AJ478" s="30">
        <f t="shared" si="65"/>
        <v>3.9835620030738792E-3</v>
      </c>
      <c r="AK478" s="30">
        <f t="shared" si="65"/>
        <v>1.9140491378985731E-3</v>
      </c>
      <c r="AL478" s="30">
        <f t="shared" si="65"/>
        <v>3.5243838308779713E-3</v>
      </c>
      <c r="AM478" s="30">
        <f t="shared" si="65"/>
        <v>5.3381655213856297E-3</v>
      </c>
      <c r="AN478" s="30">
        <f t="shared" si="65"/>
        <v>6.2920345264645615E-7</v>
      </c>
      <c r="AP478" s="30">
        <f t="shared" si="63"/>
        <v>1.824045822718884</v>
      </c>
    </row>
    <row r="479" spans="1:42" x14ac:dyDescent="0.35">
      <c r="D479" t="str">
        <f t="shared" si="61"/>
        <v>ISIC 29</v>
      </c>
      <c r="E479" s="30">
        <f t="shared" si="62"/>
        <v>6.1706646143095236E-3</v>
      </c>
      <c r="F479" s="30">
        <f t="shared" si="65"/>
        <v>6.4724259468360371E-3</v>
      </c>
      <c r="G479" s="30">
        <f t="shared" si="65"/>
        <v>5.2773081808500212E-3</v>
      </c>
      <c r="H479" s="30">
        <f t="shared" si="65"/>
        <v>3.8544001707097103E-3</v>
      </c>
      <c r="I479" s="30">
        <f t="shared" si="65"/>
        <v>7.1467333459363479E-3</v>
      </c>
      <c r="J479" s="30">
        <f t="shared" si="65"/>
        <v>5.1164218886872205E-3</v>
      </c>
      <c r="K479" s="30">
        <f t="shared" si="65"/>
        <v>7.7182713514964826E-3</v>
      </c>
      <c r="L479" s="30">
        <f t="shared" si="65"/>
        <v>7.7690380809268189E-3</v>
      </c>
      <c r="M479" s="30">
        <f t="shared" si="65"/>
        <v>3.3481441359905517E-3</v>
      </c>
      <c r="N479" s="30">
        <f t="shared" si="65"/>
        <v>8.0339174536305531E-3</v>
      </c>
      <c r="O479" s="30">
        <f t="shared" si="65"/>
        <v>1.0761087000281441E-2</v>
      </c>
      <c r="P479" s="30">
        <f t="shared" si="65"/>
        <v>7.8485373358509417E-3</v>
      </c>
      <c r="Q479" s="30">
        <f t="shared" si="65"/>
        <v>9.7351463882512142E-3</v>
      </c>
      <c r="R479" s="30">
        <f t="shared" si="65"/>
        <v>5.3584818062624856E-3</v>
      </c>
      <c r="S479" s="30">
        <f t="shared" si="65"/>
        <v>1.8262004164819538E-2</v>
      </c>
      <c r="T479" s="30">
        <f t="shared" si="65"/>
        <v>4.0914244186044495E-2</v>
      </c>
      <c r="U479" s="30">
        <f t="shared" si="65"/>
        <v>1.4100321324861342</v>
      </c>
      <c r="V479" s="30">
        <f t="shared" si="65"/>
        <v>2.1251789351322822E-2</v>
      </c>
      <c r="W479" s="30">
        <f t="shared" si="65"/>
        <v>1.5611143070368937E-2</v>
      </c>
      <c r="X479" s="30">
        <f t="shared" si="65"/>
        <v>5.0791767469772773E-3</v>
      </c>
      <c r="Y479" s="30">
        <f t="shared" si="65"/>
        <v>1.1259924663294212E-2</v>
      </c>
      <c r="Z479" s="30">
        <f t="shared" si="65"/>
        <v>7.0592348223436135E-3</v>
      </c>
      <c r="AA479" s="30">
        <f t="shared" si="65"/>
        <v>1.3601060574957614E-2</v>
      </c>
      <c r="AB479" s="30">
        <f t="shared" si="65"/>
        <v>1.3880640635539784E-2</v>
      </c>
      <c r="AC479" s="30">
        <f t="shared" si="65"/>
        <v>2.5397635105535157E-3</v>
      </c>
      <c r="AD479" s="30">
        <f t="shared" si="65"/>
        <v>3.0547048371794682E-3</v>
      </c>
      <c r="AE479" s="30">
        <f t="shared" si="65"/>
        <v>3.0693592302274936E-3</v>
      </c>
      <c r="AF479" s="30">
        <f t="shared" si="65"/>
        <v>2.1869958136562632E-3</v>
      </c>
      <c r="AG479" s="30">
        <f t="shared" si="65"/>
        <v>1.3838831954818191E-3</v>
      </c>
      <c r="AH479" s="30">
        <f t="shared" si="65"/>
        <v>9.6778496068987744E-4</v>
      </c>
      <c r="AI479" s="30">
        <f t="shared" si="65"/>
        <v>3.2316552702584267E-3</v>
      </c>
      <c r="AJ479" s="30">
        <f t="shared" si="65"/>
        <v>2.3124169216023269E-3</v>
      </c>
      <c r="AK479" s="30">
        <f t="shared" si="65"/>
        <v>1.1269171853081274E-3</v>
      </c>
      <c r="AL479" s="30">
        <f t="shared" si="65"/>
        <v>1.6457227960896877E-3</v>
      </c>
      <c r="AM479" s="30">
        <f t="shared" si="65"/>
        <v>2.6836996729036216E-3</v>
      </c>
      <c r="AN479" s="30">
        <f t="shared" si="65"/>
        <v>3.3509967869363547E-7</v>
      </c>
      <c r="AP479" s="30">
        <f t="shared" si="63"/>
        <v>1.6757651668954516</v>
      </c>
    </row>
    <row r="480" spans="1:42" x14ac:dyDescent="0.35">
      <c r="D480" t="str">
        <f t="shared" si="61"/>
        <v>ISIC 30</v>
      </c>
      <c r="E480" s="30">
        <f t="shared" si="62"/>
        <v>2.5379854392541651E-3</v>
      </c>
      <c r="F480" s="30">
        <f t="shared" si="65"/>
        <v>3.5047223793708464E-3</v>
      </c>
      <c r="G480" s="30">
        <f t="shared" si="65"/>
        <v>2.0222709015574945E-3</v>
      </c>
      <c r="H480" s="30">
        <f t="shared" si="65"/>
        <v>1.580052319641522E-3</v>
      </c>
      <c r="I480" s="30">
        <f t="shared" si="65"/>
        <v>2.3604248570212759E-3</v>
      </c>
      <c r="J480" s="30">
        <f t="shared" si="65"/>
        <v>2.2957997685747449E-3</v>
      </c>
      <c r="K480" s="30">
        <f t="shared" si="65"/>
        <v>3.1342174804354509E-3</v>
      </c>
      <c r="L480" s="30">
        <f t="shared" si="65"/>
        <v>2.1773220186592853E-3</v>
      </c>
      <c r="M480" s="30">
        <f t="shared" si="65"/>
        <v>2.2035822648144841E-3</v>
      </c>
      <c r="N480" s="30">
        <f t="shared" si="65"/>
        <v>2.6190383198819861E-3</v>
      </c>
      <c r="O480" s="30">
        <f t="shared" si="65"/>
        <v>2.4442537021687411E-3</v>
      </c>
      <c r="P480" s="30">
        <f t="shared" si="65"/>
        <v>3.1031567771535777E-3</v>
      </c>
      <c r="Q480" s="30">
        <f t="shared" si="65"/>
        <v>2.4870145648992511E-3</v>
      </c>
      <c r="R480" s="30">
        <f t="shared" si="65"/>
        <v>2.1751966948275791E-3</v>
      </c>
      <c r="S480" s="30">
        <f t="shared" si="65"/>
        <v>4.2686953613062222E-3</v>
      </c>
      <c r="T480" s="30">
        <f t="shared" si="65"/>
        <v>2.8854605236647091E-3</v>
      </c>
      <c r="U480" s="30">
        <f t="shared" si="65"/>
        <v>4.1122385504461859E-3</v>
      </c>
      <c r="V480" s="30">
        <f t="shared" si="65"/>
        <v>1.328462759771782</v>
      </c>
      <c r="W480" s="30">
        <f t="shared" si="65"/>
        <v>2.0662414074771058E-2</v>
      </c>
      <c r="X480" s="30">
        <f t="shared" si="65"/>
        <v>2.560435444804548E-3</v>
      </c>
      <c r="Y480" s="30">
        <f t="shared" si="65"/>
        <v>1.8708333021133434E-3</v>
      </c>
      <c r="Z480" s="30">
        <f t="shared" si="65"/>
        <v>1.9620421122471155E-3</v>
      </c>
      <c r="AA480" s="30">
        <f t="shared" si="65"/>
        <v>1.8253099653897853E-3</v>
      </c>
      <c r="AB480" s="30">
        <f t="shared" si="65"/>
        <v>8.0433898271142293E-3</v>
      </c>
      <c r="AC480" s="30">
        <f t="shared" si="65"/>
        <v>1.248171377898178E-3</v>
      </c>
      <c r="AD480" s="30">
        <f t="shared" si="65"/>
        <v>1.4276339026979951E-3</v>
      </c>
      <c r="AE480" s="30">
        <f t="shared" si="65"/>
        <v>1.4562060477475555E-3</v>
      </c>
      <c r="AF480" s="30">
        <f t="shared" si="65"/>
        <v>1.9139597970280924E-3</v>
      </c>
      <c r="AG480" s="30">
        <f t="shared" si="65"/>
        <v>7.8245827110919952E-4</v>
      </c>
      <c r="AH480" s="30">
        <f t="shared" si="65"/>
        <v>4.4266263722549939E-4</v>
      </c>
      <c r="AI480" s="30">
        <f t="shared" si="65"/>
        <v>2.5463634402702515E-3</v>
      </c>
      <c r="AJ480" s="30">
        <f t="shared" si="65"/>
        <v>8.323675604629887E-3</v>
      </c>
      <c r="AK480" s="30">
        <f t="shared" si="65"/>
        <v>5.4167126315896117E-4</v>
      </c>
      <c r="AL480" s="30">
        <f t="shared" si="65"/>
        <v>9.4295692029208223E-4</v>
      </c>
      <c r="AM480" s="30">
        <f t="shared" si="65"/>
        <v>1.6405316353273942E-3</v>
      </c>
      <c r="AN480" s="30">
        <f t="shared" si="65"/>
        <v>8.0517180961286452E-8</v>
      </c>
      <c r="AP480" s="30">
        <f t="shared" si="63"/>
        <v>1.4325649878364657</v>
      </c>
    </row>
    <row r="481" spans="4:42" x14ac:dyDescent="0.35">
      <c r="D481" t="str">
        <f t="shared" si="61"/>
        <v>ISIC 31T33</v>
      </c>
      <c r="E481" s="30">
        <f t="shared" si="62"/>
        <v>1.4923039728197396E-2</v>
      </c>
      <c r="F481" s="30">
        <f t="shared" si="65"/>
        <v>2.256819159218932E-2</v>
      </c>
      <c r="G481" s="30">
        <f t="shared" si="65"/>
        <v>1.0878115724660643E-2</v>
      </c>
      <c r="H481" s="30">
        <f t="shared" si="65"/>
        <v>1.0281260214557317E-2</v>
      </c>
      <c r="I481" s="30">
        <f t="shared" si="65"/>
        <v>1.5611010339505247E-2</v>
      </c>
      <c r="J481" s="30">
        <f t="shared" si="65"/>
        <v>1.456391353692702E-2</v>
      </c>
      <c r="K481" s="30">
        <f t="shared" si="65"/>
        <v>1.8607786189877074E-2</v>
      </c>
      <c r="L481" s="30">
        <f t="shared" si="65"/>
        <v>1.2943067153980895E-2</v>
      </c>
      <c r="M481" s="30">
        <f t="shared" si="65"/>
        <v>7.7774634020955817E-3</v>
      </c>
      <c r="N481" s="30">
        <f t="shared" si="65"/>
        <v>1.0318791400353276E-2</v>
      </c>
      <c r="O481" s="30">
        <f t="shared" si="65"/>
        <v>1.4210822525331707E-2</v>
      </c>
      <c r="P481" s="30">
        <f t="shared" si="65"/>
        <v>2.0788571072843955E-2</v>
      </c>
      <c r="Q481" s="30">
        <f t="shared" si="65"/>
        <v>1.4373856265328964E-2</v>
      </c>
      <c r="R481" s="30">
        <f t="shared" si="65"/>
        <v>1.1668397833753293E-2</v>
      </c>
      <c r="S481" s="30">
        <f t="shared" si="65"/>
        <v>1.3727248802280431E-2</v>
      </c>
      <c r="T481" s="30">
        <f t="shared" si="65"/>
        <v>1.5178845597299618E-2</v>
      </c>
      <c r="U481" s="30">
        <f t="shared" si="65"/>
        <v>1.6239290845492835E-2</v>
      </c>
      <c r="V481" s="30">
        <f t="shared" si="65"/>
        <v>4.0670689367323348E-2</v>
      </c>
      <c r="W481" s="30">
        <f t="shared" si="65"/>
        <v>1.0924132457263223</v>
      </c>
      <c r="X481" s="30">
        <f t="shared" si="65"/>
        <v>1.4370699097219122E-2</v>
      </c>
      <c r="Y481" s="30">
        <f t="shared" si="65"/>
        <v>1.1115506566027613E-2</v>
      </c>
      <c r="Z481" s="30">
        <f t="shared" si="65"/>
        <v>1.1418905850500228E-2</v>
      </c>
      <c r="AA481" s="30">
        <f t="shared" si="65"/>
        <v>5.5494098719091698E-3</v>
      </c>
      <c r="AB481" s="30">
        <f t="shared" si="65"/>
        <v>1.1906046310083091E-2</v>
      </c>
      <c r="AC481" s="30">
        <f t="shared" si="65"/>
        <v>6.447071905163854E-3</v>
      </c>
      <c r="AD481" s="30">
        <f t="shared" si="65"/>
        <v>6.2727923903052691E-3</v>
      </c>
      <c r="AE481" s="30">
        <f t="shared" si="65"/>
        <v>9.2349548515999885E-3</v>
      </c>
      <c r="AF481" s="30">
        <f t="shared" si="65"/>
        <v>4.0528318954143145E-3</v>
      </c>
      <c r="AG481" s="30">
        <f t="shared" si="65"/>
        <v>2.6958639953644668E-3</v>
      </c>
      <c r="AH481" s="30">
        <f t="shared" si="65"/>
        <v>3.3422157784841517E-3</v>
      </c>
      <c r="AI481" s="30">
        <f t="shared" si="65"/>
        <v>5.2791971482434178E-3</v>
      </c>
      <c r="AJ481" s="30">
        <f t="shared" si="65"/>
        <v>5.3502490740038539E-3</v>
      </c>
      <c r="AK481" s="30">
        <f t="shared" si="65"/>
        <v>2.5053474386599376E-3</v>
      </c>
      <c r="AL481" s="30">
        <f t="shared" si="65"/>
        <v>1.260149727824585E-2</v>
      </c>
      <c r="AM481" s="30">
        <f t="shared" si="65"/>
        <v>7.1124876323043181E-3</v>
      </c>
      <c r="AN481" s="30">
        <f t="shared" si="65"/>
        <v>2.7529746234767853E-7</v>
      </c>
      <c r="AP481" s="30">
        <f t="shared" si="63"/>
        <v>1.4969989596993112</v>
      </c>
    </row>
    <row r="482" spans="4:42" x14ac:dyDescent="0.35">
      <c r="D482" s="4" t="str">
        <f t="shared" si="61"/>
        <v>ISIC 35</v>
      </c>
      <c r="E482" s="30">
        <f t="shared" si="62"/>
        <v>4.5360816011426414E-2</v>
      </c>
      <c r="F482" s="30">
        <f t="shared" si="65"/>
        <v>8.6413176197085897E-2</v>
      </c>
      <c r="G482" s="30">
        <f t="shared" si="65"/>
        <v>5.4656725346639658E-2</v>
      </c>
      <c r="H482" s="30">
        <f t="shared" si="65"/>
        <v>4.7496621419123426E-2</v>
      </c>
      <c r="I482" s="30">
        <f t="shared" si="65"/>
        <v>6.1142251193957789E-2</v>
      </c>
      <c r="J482" s="30">
        <f t="shared" si="65"/>
        <v>9.2005950907593212E-2</v>
      </c>
      <c r="K482" s="30">
        <f t="shared" si="65"/>
        <v>8.4852032340783867E-2</v>
      </c>
      <c r="L482" s="30">
        <f t="shared" si="65"/>
        <v>8.9862235177692956E-2</v>
      </c>
      <c r="M482" s="30">
        <f t="shared" si="65"/>
        <v>2.8716122312796178E-2</v>
      </c>
      <c r="N482" s="30">
        <f t="shared" si="65"/>
        <v>6.8137951192520529E-2</v>
      </c>
      <c r="O482" s="30">
        <f t="shared" si="65"/>
        <v>0.10686370506996407</v>
      </c>
      <c r="P482" s="30">
        <f t="shared" si="65"/>
        <v>0.13987368491184476</v>
      </c>
      <c r="Q482" s="30">
        <f t="shared" si="65"/>
        <v>5.9262637483642515E-2</v>
      </c>
      <c r="R482" s="30">
        <f t="shared" si="65"/>
        <v>2.6354861514299707E-2</v>
      </c>
      <c r="S482" s="30">
        <f t="shared" si="65"/>
        <v>4.510799620695026E-2</v>
      </c>
      <c r="T482" s="30">
        <f t="shared" si="65"/>
        <v>4.288968920259998E-2</v>
      </c>
      <c r="U482" s="30">
        <f t="shared" si="65"/>
        <v>4.475680776024385E-2</v>
      </c>
      <c r="V482" s="30">
        <f t="shared" si="65"/>
        <v>3.5862180296539148E-2</v>
      </c>
      <c r="W482" s="30">
        <f t="shared" si="65"/>
        <v>3.8565912307792431E-2</v>
      </c>
      <c r="X482" s="30">
        <f t="shared" si="65"/>
        <v>1.4215946743582664</v>
      </c>
      <c r="Y482" s="30">
        <f t="shared" si="65"/>
        <v>5.1393925742294809E-2</v>
      </c>
      <c r="Z482" s="30">
        <f t="shared" si="65"/>
        <v>3.289724362118987E-2</v>
      </c>
      <c r="AA482" s="30">
        <f t="shared" si="65"/>
        <v>2.8227957486689687E-2</v>
      </c>
      <c r="AB482" s="30">
        <f t="shared" si="65"/>
        <v>3.510151210460865E-2</v>
      </c>
      <c r="AC482" s="30">
        <f t="shared" si="65"/>
        <v>4.1485036458657705E-2</v>
      </c>
      <c r="AD482" s="30">
        <f t="shared" si="65"/>
        <v>3.1401810593096317E-2</v>
      </c>
      <c r="AE482" s="30">
        <f t="shared" si="65"/>
        <v>3.3960863856847462E-2</v>
      </c>
      <c r="AF482" s="30">
        <f t="shared" si="65"/>
        <v>1.4251972797767104E-2</v>
      </c>
      <c r="AG482" s="30">
        <f t="shared" si="65"/>
        <v>1.2515682288691928E-2</v>
      </c>
      <c r="AH482" s="30">
        <f t="shared" si="65"/>
        <v>1.2771862616117935E-2</v>
      </c>
      <c r="AI482" s="30">
        <f t="shared" si="65"/>
        <v>1.8709850416801635E-2</v>
      </c>
      <c r="AJ482" s="30">
        <f t="shared" si="65"/>
        <v>2.0778634569320754E-2</v>
      </c>
      <c r="AK482" s="30">
        <f t="shared" si="65"/>
        <v>1.7564876230994047E-2</v>
      </c>
      <c r="AL482" s="30">
        <f t="shared" si="65"/>
        <v>2.1761153956551423E-2</v>
      </c>
      <c r="AM482" s="30">
        <f t="shared" si="65"/>
        <v>3.3908284282581205E-2</v>
      </c>
      <c r="AN482" s="30">
        <f t="shared" si="65"/>
        <v>1.6033448970801881E-6</v>
      </c>
      <c r="AP482" s="30">
        <f t="shared" si="63"/>
        <v>3.0265083015788705</v>
      </c>
    </row>
    <row r="483" spans="4:42" x14ac:dyDescent="0.35">
      <c r="D483" t="str">
        <f t="shared" si="61"/>
        <v>ISIC 36T39</v>
      </c>
      <c r="E483" s="30">
        <f t="shared" si="62"/>
        <v>1.1312016503193094E-2</v>
      </c>
      <c r="F483" s="30">
        <f t="shared" si="65"/>
        <v>1.4335875626740172E-2</v>
      </c>
      <c r="G483" s="30">
        <f t="shared" si="65"/>
        <v>1.4953508661899957E-2</v>
      </c>
      <c r="H483" s="30">
        <f t="shared" si="65"/>
        <v>1.5489732540573571E-2</v>
      </c>
      <c r="I483" s="30">
        <f t="shared" si="65"/>
        <v>1.7676380745093565E-2</v>
      </c>
      <c r="J483" s="30">
        <f t="shared" si="65"/>
        <v>3.6185683520642005E-2</v>
      </c>
      <c r="K483" s="30">
        <f t="shared" si="65"/>
        <v>1.6436144216067226E-2</v>
      </c>
      <c r="L483" s="30">
        <f t="shared" si="65"/>
        <v>1.8547463617926238E-2</v>
      </c>
      <c r="M483" s="30">
        <f t="shared" si="65"/>
        <v>8.5385230355678136E-3</v>
      </c>
      <c r="N483" s="30">
        <f t="shared" si="65"/>
        <v>2.6868378466133845E-2</v>
      </c>
      <c r="O483" s="30">
        <f t="shared" si="65"/>
        <v>2.1234411318309894E-2</v>
      </c>
      <c r="P483" s="30">
        <f t="shared" si="65"/>
        <v>0.11436744772949112</v>
      </c>
      <c r="Q483" s="30">
        <f t="shared" si="65"/>
        <v>3.9783194190490444E-2</v>
      </c>
      <c r="R483" s="30">
        <f t="shared" si="65"/>
        <v>8.3752222260383043E-3</v>
      </c>
      <c r="S483" s="30">
        <f t="shared" si="65"/>
        <v>2.029770368132286E-2</v>
      </c>
      <c r="T483" s="30">
        <f t="shared" si="65"/>
        <v>1.9407554612391062E-2</v>
      </c>
      <c r="U483" s="30">
        <f t="shared" si="65"/>
        <v>1.8620048461410063E-2</v>
      </c>
      <c r="V483" s="30">
        <f t="shared" si="65"/>
        <v>1.7459849828034172E-2</v>
      </c>
      <c r="W483" s="30">
        <f t="shared" si="65"/>
        <v>1.4950069313627679E-2</v>
      </c>
      <c r="X483" s="30">
        <f t="shared" si="65"/>
        <v>1.2142913298126589E-2</v>
      </c>
      <c r="Y483" s="30">
        <f t="shared" si="65"/>
        <v>1.2037874999410199</v>
      </c>
      <c r="Z483" s="30">
        <f t="shared" si="65"/>
        <v>1.4451145668887723E-2</v>
      </c>
      <c r="AA483" s="30">
        <f t="shared" si="65"/>
        <v>7.0892125881943449E-3</v>
      </c>
      <c r="AB483" s="30">
        <f t="shared" si="65"/>
        <v>6.3752221424488303E-3</v>
      </c>
      <c r="AC483" s="30">
        <f t="shared" si="65"/>
        <v>1.1097238560512125E-2</v>
      </c>
      <c r="AD483" s="30">
        <f t="shared" si="65"/>
        <v>7.9163899951599365E-3</v>
      </c>
      <c r="AE483" s="30">
        <f t="shared" si="65"/>
        <v>6.9381191482344728E-3</v>
      </c>
      <c r="AF483" s="30">
        <f t="shared" si="65"/>
        <v>5.0727161295550556E-3</v>
      </c>
      <c r="AG483" s="30">
        <f t="shared" si="65"/>
        <v>3.4922459718406771E-3</v>
      </c>
      <c r="AH483" s="30">
        <f t="shared" si="65"/>
        <v>6.6080404827331442E-3</v>
      </c>
      <c r="AI483" s="30">
        <f t="shared" si="65"/>
        <v>6.8951267162844863E-3</v>
      </c>
      <c r="AJ483" s="30">
        <f t="shared" si="65"/>
        <v>1.6013424388533478E-2</v>
      </c>
      <c r="AK483" s="30">
        <f t="shared" si="65"/>
        <v>3.6599456200331593E-3</v>
      </c>
      <c r="AL483" s="30">
        <f t="shared" si="65"/>
        <v>5.8680930227680804E-3</v>
      </c>
      <c r="AM483" s="30">
        <f t="shared" si="65"/>
        <v>7.4448069872333471E-3</v>
      </c>
      <c r="AN483" s="30">
        <f t="shared" si="65"/>
        <v>4.0818601153857551E-7</v>
      </c>
      <c r="AP483" s="30">
        <f t="shared" si="63"/>
        <v>1.7796917571425301</v>
      </c>
    </row>
    <row r="484" spans="4:42" x14ac:dyDescent="0.35">
      <c r="D484" t="str">
        <f t="shared" si="61"/>
        <v>ISIC 41T43</v>
      </c>
      <c r="E484" s="30">
        <f t="shared" si="62"/>
        <v>2.4651950079577278E-2</v>
      </c>
      <c r="F484" s="30">
        <f t="shared" si="65"/>
        <v>3.4845634824418735E-2</v>
      </c>
      <c r="G484" s="30">
        <f t="shared" si="65"/>
        <v>2.3369984742518637E-2</v>
      </c>
      <c r="H484" s="30">
        <f t="shared" si="65"/>
        <v>2.0538031547257772E-2</v>
      </c>
      <c r="I484" s="30">
        <f t="shared" si="65"/>
        <v>2.6855998752580278E-2</v>
      </c>
      <c r="J484" s="30">
        <f t="shared" si="65"/>
        <v>2.7419193791100874E-2</v>
      </c>
      <c r="K484" s="30">
        <f t="shared" si="65"/>
        <v>3.4275072027943984E-2</v>
      </c>
      <c r="L484" s="30">
        <f t="shared" si="65"/>
        <v>2.826934137417654E-2</v>
      </c>
      <c r="M484" s="30">
        <f t="shared" si="65"/>
        <v>1.7845024302147496E-2</v>
      </c>
      <c r="N484" s="30">
        <f t="shared" si="65"/>
        <v>2.4226465805857994E-2</v>
      </c>
      <c r="O484" s="30">
        <f t="shared" si="65"/>
        <v>3.1365904361464921E-2</v>
      </c>
      <c r="P484" s="30">
        <f t="shared" si="65"/>
        <v>3.6685931396334769E-2</v>
      </c>
      <c r="Q484" s="30">
        <f t="shared" si="65"/>
        <v>2.5925444130132501E-2</v>
      </c>
      <c r="R484" s="30">
        <f t="shared" si="65"/>
        <v>1.5136384361846581E-2</v>
      </c>
      <c r="S484" s="30">
        <f t="shared" si="65"/>
        <v>2.3019343465862093E-2</v>
      </c>
      <c r="T484" s="30">
        <f t="shared" si="65"/>
        <v>2.2289617366013387E-2</v>
      </c>
      <c r="U484" s="30">
        <f t="shared" si="65"/>
        <v>2.1340882744338551E-2</v>
      </c>
      <c r="V484" s="30">
        <f t="shared" si="65"/>
        <v>2.5481095561671701E-2</v>
      </c>
      <c r="W484" s="30">
        <f t="shared" si="65"/>
        <v>2.5691105993894542E-2</v>
      </c>
      <c r="X484" s="30">
        <f t="shared" si="65"/>
        <v>5.924644997462112E-2</v>
      </c>
      <c r="Y484" s="30">
        <f t="shared" si="65"/>
        <v>4.7941413027193742E-2</v>
      </c>
      <c r="Z484" s="30">
        <f t="shared" si="65"/>
        <v>1.2265981926724883</v>
      </c>
      <c r="AA484" s="30">
        <f t="shared" si="65"/>
        <v>2.1311263990090971E-2</v>
      </c>
      <c r="AB484" s="30">
        <f t="shared" si="65"/>
        <v>3.2688999798454597E-2</v>
      </c>
      <c r="AC484" s="30">
        <f t="shared" si="65"/>
        <v>2.3018749566588111E-2</v>
      </c>
      <c r="AD484" s="30">
        <f t="shared" si="65"/>
        <v>2.1298650470526755E-2</v>
      </c>
      <c r="AE484" s="30">
        <f t="shared" si="65"/>
        <v>3.1126920413735246E-2</v>
      </c>
      <c r="AF484" s="30">
        <f t="shared" si="65"/>
        <v>1.4324205691946347E-2</v>
      </c>
      <c r="AG484" s="30">
        <f t="shared" si="65"/>
        <v>1.6472323931837556E-2</v>
      </c>
      <c r="AH484" s="30">
        <f t="shared" si="65"/>
        <v>6.4172046548289924E-2</v>
      </c>
      <c r="AI484" s="30">
        <f t="shared" si="65"/>
        <v>2.1164402756477258E-2</v>
      </c>
      <c r="AJ484" s="30">
        <f t="shared" si="65"/>
        <v>3.3797768110672567E-2</v>
      </c>
      <c r="AK484" s="30">
        <f t="shared" si="65"/>
        <v>1.7909385260986049E-2</v>
      </c>
      <c r="AL484" s="30">
        <f t="shared" si="65"/>
        <v>1.67237606470684E-2</v>
      </c>
      <c r="AM484" s="30">
        <f t="shared" si="65"/>
        <v>2.3182532588644257E-2</v>
      </c>
      <c r="AN484" s="30">
        <f t="shared" si="65"/>
        <v>4.9051020056709867E-7</v>
      </c>
      <c r="AP484" s="30">
        <f t="shared" si="63"/>
        <v>2.1602099625889601</v>
      </c>
    </row>
    <row r="485" spans="4:42" x14ac:dyDescent="0.35">
      <c r="D485" t="str">
        <f t="shared" si="61"/>
        <v>ISIC 45T47</v>
      </c>
      <c r="E485" s="30">
        <f t="shared" si="62"/>
        <v>6.3079436525174531E-2</v>
      </c>
      <c r="F485" s="30">
        <f t="shared" si="65"/>
        <v>3.3487141807420129E-2</v>
      </c>
      <c r="G485" s="30">
        <f t="shared" si="65"/>
        <v>9.0097668370472825E-2</v>
      </c>
      <c r="H485" s="30">
        <f t="shared" si="65"/>
        <v>7.7265089827811911E-2</v>
      </c>
      <c r="I485" s="30">
        <f t="shared" si="65"/>
        <v>7.4161174740943206E-2</v>
      </c>
      <c r="J485" s="30">
        <f t="shared" si="65"/>
        <v>6.2295043446005532E-2</v>
      </c>
      <c r="K485" s="30">
        <f t="shared" si="65"/>
        <v>5.9877787324504272E-2</v>
      </c>
      <c r="L485" s="30">
        <f t="shared" si="65"/>
        <v>6.6195885289634604E-2</v>
      </c>
      <c r="M485" s="30">
        <f t="shared" si="65"/>
        <v>6.9035035869104561E-2</v>
      </c>
      <c r="N485" s="30">
        <f t="shared" si="65"/>
        <v>6.1090853269337213E-2</v>
      </c>
      <c r="O485" s="30">
        <f t="shared" si="65"/>
        <v>5.9309589813885857E-2</v>
      </c>
      <c r="P485" s="30">
        <f t="shared" ref="F485:AN492" si="66">IFERROR(IF($D485=P$462,Q$353,P446),0)</f>
        <v>6.5023120710024238E-2</v>
      </c>
      <c r="Q485" s="30">
        <f t="shared" si="66"/>
        <v>5.5201427168013843E-2</v>
      </c>
      <c r="R485" s="30">
        <f t="shared" si="66"/>
        <v>8.3151619443492489E-2</v>
      </c>
      <c r="S485" s="30">
        <f t="shared" si="66"/>
        <v>6.7040512765646612E-2</v>
      </c>
      <c r="T485" s="30">
        <f t="shared" si="66"/>
        <v>6.2308788309946392E-2</v>
      </c>
      <c r="U485" s="30">
        <f t="shared" si="66"/>
        <v>6.4683527858103426E-2</v>
      </c>
      <c r="V485" s="30">
        <f t="shared" si="66"/>
        <v>6.7945129598806969E-2</v>
      </c>
      <c r="W485" s="30">
        <f t="shared" si="66"/>
        <v>7.1017976834765711E-2</v>
      </c>
      <c r="X485" s="30">
        <f t="shared" si="66"/>
        <v>3.3780733894312423E-2</v>
      </c>
      <c r="Y485" s="30">
        <f t="shared" si="66"/>
        <v>3.5334363274094373E-2</v>
      </c>
      <c r="Z485" s="30">
        <f t="shared" si="66"/>
        <v>5.5407054244897641E-2</v>
      </c>
      <c r="AA485" s="30">
        <f t="shared" si="66"/>
        <v>1.0636180411109482</v>
      </c>
      <c r="AB485" s="30">
        <f t="shared" si="66"/>
        <v>2.7809229882449875E-2</v>
      </c>
      <c r="AC485" s="30">
        <f t="shared" si="66"/>
        <v>5.9147910732040419E-2</v>
      </c>
      <c r="AD485" s="30">
        <f t="shared" si="66"/>
        <v>3.9393887432175721E-2</v>
      </c>
      <c r="AE485" s="30">
        <f t="shared" si="66"/>
        <v>3.1646553787205461E-2</v>
      </c>
      <c r="AF485" s="30">
        <f t="shared" si="66"/>
        <v>3.865585820267587E-2</v>
      </c>
      <c r="AG485" s="30">
        <f t="shared" si="66"/>
        <v>1.574832467833942E-2</v>
      </c>
      <c r="AH485" s="30">
        <f t="shared" si="66"/>
        <v>7.6994867089849586E-3</v>
      </c>
      <c r="AI485" s="30">
        <f t="shared" si="66"/>
        <v>2.0609077695588257E-2</v>
      </c>
      <c r="AJ485" s="30">
        <f t="shared" si="66"/>
        <v>1.4174470029242303E-2</v>
      </c>
      <c r="AK485" s="30">
        <f t="shared" si="66"/>
        <v>1.0285341964081859E-2</v>
      </c>
      <c r="AL485" s="30">
        <f t="shared" si="66"/>
        <v>2.9329846260417149E-2</v>
      </c>
      <c r="AM485" s="30">
        <f t="shared" si="66"/>
        <v>2.3043564061856561E-2</v>
      </c>
      <c r="AN485" s="30">
        <f t="shared" si="66"/>
        <v>1.3363784240611709E-6</v>
      </c>
      <c r="AP485" s="30">
        <f t="shared" si="63"/>
        <v>2.7579518893108284</v>
      </c>
    </row>
    <row r="486" spans="4:42" x14ac:dyDescent="0.35">
      <c r="D486" t="str">
        <f t="shared" si="61"/>
        <v>ISIC 49T53</v>
      </c>
      <c r="E486" s="30">
        <f t="shared" si="62"/>
        <v>2.8869646112705222E-2</v>
      </c>
      <c r="F486" s="30">
        <f t="shared" si="66"/>
        <v>4.4604796709619081E-2</v>
      </c>
      <c r="G486" s="30">
        <f t="shared" si="66"/>
        <v>4.8950605607893515E-2</v>
      </c>
      <c r="H486" s="30">
        <f t="shared" si="66"/>
        <v>3.3577129702160785E-2</v>
      </c>
      <c r="I486" s="30">
        <f t="shared" si="66"/>
        <v>5.7123461593062107E-2</v>
      </c>
      <c r="J486" s="30">
        <f t="shared" si="66"/>
        <v>5.2377285464446033E-2</v>
      </c>
      <c r="K486" s="30">
        <f t="shared" si="66"/>
        <v>6.1307548748551398E-2</v>
      </c>
      <c r="L486" s="30">
        <f t="shared" si="66"/>
        <v>4.777328630271814E-2</v>
      </c>
      <c r="M486" s="30">
        <f t="shared" si="66"/>
        <v>2.3848965058813495E-2</v>
      </c>
      <c r="N486" s="30">
        <f t="shared" si="66"/>
        <v>4.0805374227191465E-2</v>
      </c>
      <c r="O486" s="30">
        <f t="shared" si="66"/>
        <v>5.7895034574252401E-2</v>
      </c>
      <c r="P486" s="30">
        <f t="shared" si="66"/>
        <v>5.5980468825323294E-2</v>
      </c>
      <c r="Q486" s="30">
        <f t="shared" si="66"/>
        <v>3.2127944984009345E-2</v>
      </c>
      <c r="R486" s="30">
        <f t="shared" si="66"/>
        <v>2.5576944119531184E-2</v>
      </c>
      <c r="S486" s="30">
        <f t="shared" si="66"/>
        <v>3.450376478508177E-2</v>
      </c>
      <c r="T486" s="30">
        <f t="shared" si="66"/>
        <v>3.3175579958748765E-2</v>
      </c>
      <c r="U486" s="30">
        <f t="shared" si="66"/>
        <v>3.7272495767516636E-2</v>
      </c>
      <c r="V486" s="30">
        <f t="shared" si="66"/>
        <v>2.9070032235919828E-2</v>
      </c>
      <c r="W486" s="30">
        <f t="shared" si="66"/>
        <v>3.1400805255895232E-2</v>
      </c>
      <c r="X486" s="30">
        <f t="shared" si="66"/>
        <v>3.9631416679002079E-2</v>
      </c>
      <c r="Y486" s="30">
        <f t="shared" si="66"/>
        <v>2.6633106115275501E-2</v>
      </c>
      <c r="Z486" s="30">
        <f t="shared" si="66"/>
        <v>2.7170224468239863E-2</v>
      </c>
      <c r="AA486" s="30">
        <f t="shared" si="66"/>
        <v>4.8709969251625733E-2</v>
      </c>
      <c r="AB486" s="30">
        <f t="shared" si="66"/>
        <v>1.1885235932993314</v>
      </c>
      <c r="AC486" s="30">
        <f t="shared" si="66"/>
        <v>2.1916807329694889E-2</v>
      </c>
      <c r="AD486" s="30">
        <f t="shared" si="66"/>
        <v>2.370525377400098E-2</v>
      </c>
      <c r="AE486" s="30">
        <f t="shared" si="66"/>
        <v>1.6595256203042173E-2</v>
      </c>
      <c r="AF486" s="30">
        <f t="shared" si="66"/>
        <v>1.285824432258008E-2</v>
      </c>
      <c r="AG486" s="30">
        <f t="shared" si="66"/>
        <v>8.7826632299331572E-3</v>
      </c>
      <c r="AH486" s="30">
        <f t="shared" si="66"/>
        <v>4.3518018347333143E-3</v>
      </c>
      <c r="AI486" s="30">
        <f t="shared" si="66"/>
        <v>1.5462814719617041E-2</v>
      </c>
      <c r="AJ486" s="30">
        <f t="shared" si="66"/>
        <v>1.2809692603286859E-2</v>
      </c>
      <c r="AK486" s="30">
        <f t="shared" si="66"/>
        <v>1.2952333634475894E-2</v>
      </c>
      <c r="AL486" s="30">
        <f t="shared" si="66"/>
        <v>1.0138043232884275E-2</v>
      </c>
      <c r="AM486" s="30">
        <f t="shared" si="66"/>
        <v>1.4248080087466627E-2</v>
      </c>
      <c r="AN486" s="30">
        <f t="shared" si="66"/>
        <v>7.1578434608945722E-7</v>
      </c>
      <c r="AP486" s="30">
        <f t="shared" si="63"/>
        <v>2.2607311866029756</v>
      </c>
    </row>
    <row r="487" spans="4:42" x14ac:dyDescent="0.35">
      <c r="D487" t="str">
        <f t="shared" si="61"/>
        <v>ISIC 55T56</v>
      </c>
      <c r="E487" s="30">
        <f t="shared" si="62"/>
        <v>6.0262231851621519E-3</v>
      </c>
      <c r="F487" s="30">
        <f t="shared" si="66"/>
        <v>8.5761032444423083E-3</v>
      </c>
      <c r="G487" s="30">
        <f t="shared" si="66"/>
        <v>8.6336291027723708E-3</v>
      </c>
      <c r="H487" s="30">
        <f t="shared" si="66"/>
        <v>1.109827131050394E-2</v>
      </c>
      <c r="I487" s="30">
        <f t="shared" si="66"/>
        <v>1.0254053346418358E-2</v>
      </c>
      <c r="J487" s="30">
        <f t="shared" si="66"/>
        <v>8.7222642459492163E-3</v>
      </c>
      <c r="K487" s="30">
        <f t="shared" si="66"/>
        <v>1.0152411037552878E-2</v>
      </c>
      <c r="L487" s="30">
        <f t="shared" si="66"/>
        <v>1.0878856315944721E-2</v>
      </c>
      <c r="M487" s="30">
        <f t="shared" si="66"/>
        <v>9.2109519870005076E-3</v>
      </c>
      <c r="N487" s="30">
        <f t="shared" si="66"/>
        <v>1.1133767413364654E-2</v>
      </c>
      <c r="O487" s="30">
        <f t="shared" si="66"/>
        <v>1.0585434929392516E-2</v>
      </c>
      <c r="P487" s="30">
        <f t="shared" si="66"/>
        <v>1.2701885000691688E-2</v>
      </c>
      <c r="Q487" s="30">
        <f t="shared" si="66"/>
        <v>1.0687746794335096E-2</v>
      </c>
      <c r="R487" s="30">
        <f t="shared" si="66"/>
        <v>8.7787401113673235E-3</v>
      </c>
      <c r="S487" s="30">
        <f t="shared" si="66"/>
        <v>1.0955303005231377E-2</v>
      </c>
      <c r="T487" s="30">
        <f t="shared" si="66"/>
        <v>1.1725054825639791E-2</v>
      </c>
      <c r="U487" s="30">
        <f t="shared" si="66"/>
        <v>8.7450205842008102E-3</v>
      </c>
      <c r="V487" s="30">
        <f t="shared" si="66"/>
        <v>1.1036910168956814E-2</v>
      </c>
      <c r="W487" s="30">
        <f t="shared" si="66"/>
        <v>1.1461085608612892E-2</v>
      </c>
      <c r="X487" s="30">
        <f t="shared" si="66"/>
        <v>1.1065147252827912E-2</v>
      </c>
      <c r="Y487" s="30">
        <f t="shared" si="66"/>
        <v>9.5459049054616666E-3</v>
      </c>
      <c r="Z487" s="30">
        <f t="shared" si="66"/>
        <v>1.0917029228931837E-2</v>
      </c>
      <c r="AA487" s="30">
        <f t="shared" si="66"/>
        <v>1.2236976346557732E-2</v>
      </c>
      <c r="AB487" s="30">
        <f t="shared" si="66"/>
        <v>1.4759604731771262E-2</v>
      </c>
      <c r="AC487" s="30">
        <f t="shared" si="66"/>
        <v>1.0127972591658869</v>
      </c>
      <c r="AD487" s="30">
        <f t="shared" si="66"/>
        <v>1.3673773255951613E-2</v>
      </c>
      <c r="AE487" s="30">
        <f t="shared" si="66"/>
        <v>9.9643007280256109E-3</v>
      </c>
      <c r="AF487" s="30">
        <f t="shared" si="66"/>
        <v>1.1651527544213214E-2</v>
      </c>
      <c r="AG487" s="30">
        <f t="shared" si="66"/>
        <v>9.8818884569803894E-3</v>
      </c>
      <c r="AH487" s="30">
        <f t="shared" si="66"/>
        <v>3.1803907255245891E-3</v>
      </c>
      <c r="AI487" s="30">
        <f t="shared" si="66"/>
        <v>2.0465631008325127E-2</v>
      </c>
      <c r="AJ487" s="30">
        <f t="shared" si="66"/>
        <v>7.519137987257939E-3</v>
      </c>
      <c r="AK487" s="30">
        <f t="shared" si="66"/>
        <v>7.7842910483553497E-3</v>
      </c>
      <c r="AL487" s="30">
        <f t="shared" si="66"/>
        <v>9.7500648194586148E-3</v>
      </c>
      <c r="AM487" s="30">
        <f t="shared" si="66"/>
        <v>1.4379838497302806E-2</v>
      </c>
      <c r="AN487" s="30">
        <f t="shared" si="66"/>
        <v>2.1904916759422513E-7</v>
      </c>
      <c r="AP487" s="30">
        <f t="shared" si="63"/>
        <v>1.3709366969695398</v>
      </c>
    </row>
    <row r="488" spans="4:42" x14ac:dyDescent="0.35">
      <c r="D488" t="str">
        <f t="shared" si="61"/>
        <v>ISIC 58T60</v>
      </c>
      <c r="E488" s="30">
        <f t="shared" si="62"/>
        <v>3.4493316648563366E-3</v>
      </c>
      <c r="F488" s="30">
        <f t="shared" si="66"/>
        <v>5.2276018867850101E-3</v>
      </c>
      <c r="G488" s="30">
        <f t="shared" si="66"/>
        <v>6.7185229157615701E-3</v>
      </c>
      <c r="H488" s="30">
        <f t="shared" si="66"/>
        <v>5.3341521534464595E-3</v>
      </c>
      <c r="I488" s="30">
        <f t="shared" si="66"/>
        <v>4.2969699673248603E-3</v>
      </c>
      <c r="J488" s="30">
        <f t="shared" si="66"/>
        <v>8.2904367535571941E-3</v>
      </c>
      <c r="K488" s="30">
        <f t="shared" si="66"/>
        <v>6.4277593092463706E-3</v>
      </c>
      <c r="L488" s="30">
        <f t="shared" si="66"/>
        <v>6.3345177813267537E-3</v>
      </c>
      <c r="M488" s="30">
        <f t="shared" si="66"/>
        <v>8.2979754783160491E-3</v>
      </c>
      <c r="N488" s="30">
        <f t="shared" si="66"/>
        <v>5.0328865462851112E-3</v>
      </c>
      <c r="O488" s="30">
        <f t="shared" si="66"/>
        <v>4.8205958770983267E-3</v>
      </c>
      <c r="P488" s="30">
        <f t="shared" si="66"/>
        <v>5.1604559422172395E-3</v>
      </c>
      <c r="Q488" s="30">
        <f t="shared" si="66"/>
        <v>4.2807366602538276E-3</v>
      </c>
      <c r="R488" s="30">
        <f t="shared" si="66"/>
        <v>5.1663543112144376E-3</v>
      </c>
      <c r="S488" s="30">
        <f t="shared" si="66"/>
        <v>5.4439890597091194E-3</v>
      </c>
      <c r="T488" s="30">
        <f t="shared" si="66"/>
        <v>4.601310467817487E-3</v>
      </c>
      <c r="U488" s="30">
        <f t="shared" si="66"/>
        <v>5.170053539170741E-3</v>
      </c>
      <c r="V488" s="30">
        <f t="shared" si="66"/>
        <v>5.1311858808126476E-3</v>
      </c>
      <c r="W488" s="30">
        <f t="shared" si="66"/>
        <v>4.8942075656772969E-3</v>
      </c>
      <c r="X488" s="30">
        <f t="shared" si="66"/>
        <v>4.4378360876857655E-3</v>
      </c>
      <c r="Y488" s="30">
        <f t="shared" si="66"/>
        <v>5.8723791606844454E-3</v>
      </c>
      <c r="Z488" s="30">
        <f t="shared" si="66"/>
        <v>3.7983146338614608E-3</v>
      </c>
      <c r="AA488" s="30">
        <f t="shared" si="66"/>
        <v>6.6229487898666305E-3</v>
      </c>
      <c r="AB488" s="30">
        <f t="shared" si="66"/>
        <v>4.0996313570978993E-3</v>
      </c>
      <c r="AC488" s="30">
        <f t="shared" si="66"/>
        <v>5.5527588059699449E-3</v>
      </c>
      <c r="AD488" s="30">
        <f t="shared" si="66"/>
        <v>1.1121795107339445</v>
      </c>
      <c r="AE488" s="30">
        <f t="shared" si="66"/>
        <v>1.5688919764461483E-2</v>
      </c>
      <c r="AF488" s="30">
        <f t="shared" si="66"/>
        <v>1.2190653941283366E-2</v>
      </c>
      <c r="AG488" s="30">
        <f t="shared" si="66"/>
        <v>8.3577749976462192E-3</v>
      </c>
      <c r="AH488" s="30">
        <f t="shared" si="66"/>
        <v>1.7546150081140862E-3</v>
      </c>
      <c r="AI488" s="30">
        <f t="shared" si="66"/>
        <v>1.3408802393926566E-2</v>
      </c>
      <c r="AJ488" s="30">
        <f t="shared" si="66"/>
        <v>5.126320510039712E-3</v>
      </c>
      <c r="AK488" s="30">
        <f t="shared" si="66"/>
        <v>6.2941636761788813E-3</v>
      </c>
      <c r="AL488" s="30">
        <f t="shared" si="66"/>
        <v>3.7100019217398642E-3</v>
      </c>
      <c r="AM488" s="30">
        <f t="shared" si="66"/>
        <v>1.0298072819739663E-2</v>
      </c>
      <c r="AN488" s="30">
        <f t="shared" si="66"/>
        <v>1.0899121277385824E-7</v>
      </c>
      <c r="AP488" s="30">
        <f t="shared" si="63"/>
        <v>1.3234718573543298</v>
      </c>
    </row>
    <row r="489" spans="4:42" x14ac:dyDescent="0.35">
      <c r="D489" t="str">
        <f t="shared" si="61"/>
        <v>ISIC 61</v>
      </c>
      <c r="E489" s="30">
        <f t="shared" si="62"/>
        <v>7.9479620872943395E-3</v>
      </c>
      <c r="F489" s="30">
        <f t="shared" si="66"/>
        <v>1.0919148350914872E-2</v>
      </c>
      <c r="G489" s="30">
        <f t="shared" si="66"/>
        <v>1.2135184563342389E-2</v>
      </c>
      <c r="H489" s="30">
        <f t="shared" si="66"/>
        <v>1.2992722348206328E-2</v>
      </c>
      <c r="I489" s="30">
        <f t="shared" si="66"/>
        <v>1.1482391386407812E-2</v>
      </c>
      <c r="J489" s="30">
        <f t="shared" si="66"/>
        <v>1.3199309929716478E-2</v>
      </c>
      <c r="K489" s="30">
        <f t="shared" si="66"/>
        <v>1.2656792188214187E-2</v>
      </c>
      <c r="L489" s="30">
        <f t="shared" si="66"/>
        <v>1.293152697789357E-2</v>
      </c>
      <c r="M489" s="30">
        <f t="shared" si="66"/>
        <v>1.1750767225574775E-2</v>
      </c>
      <c r="N489" s="30">
        <f t="shared" si="66"/>
        <v>1.3387539762595971E-2</v>
      </c>
      <c r="O489" s="30">
        <f t="shared" si="66"/>
        <v>1.4530765973603445E-2</v>
      </c>
      <c r="P489" s="30">
        <f t="shared" si="66"/>
        <v>1.4599534284763229E-2</v>
      </c>
      <c r="Q489" s="30">
        <f t="shared" si="66"/>
        <v>1.1934896661029782E-2</v>
      </c>
      <c r="R489" s="30">
        <f t="shared" si="66"/>
        <v>1.0780304407751967E-2</v>
      </c>
      <c r="S489" s="30">
        <f t="shared" si="66"/>
        <v>1.1741253822140876E-2</v>
      </c>
      <c r="T489" s="30">
        <f t="shared" si="66"/>
        <v>1.21118421947677E-2</v>
      </c>
      <c r="U489" s="30">
        <f t="shared" si="66"/>
        <v>1.0846311994949906E-2</v>
      </c>
      <c r="V489" s="30">
        <f t="shared" si="66"/>
        <v>1.2029036707691671E-2</v>
      </c>
      <c r="W489" s="30">
        <f t="shared" si="66"/>
        <v>1.1121725069581052E-2</v>
      </c>
      <c r="X489" s="30">
        <f t="shared" si="66"/>
        <v>1.4236368634840122E-2</v>
      </c>
      <c r="Y489" s="30">
        <f t="shared" si="66"/>
        <v>1.3449305245729772E-2</v>
      </c>
      <c r="Z489" s="30">
        <f t="shared" si="66"/>
        <v>9.7928057043347623E-3</v>
      </c>
      <c r="AA489" s="30">
        <f t="shared" si="66"/>
        <v>1.4266369129566091E-2</v>
      </c>
      <c r="AB489" s="30">
        <f t="shared" si="66"/>
        <v>1.2529600980877501E-2</v>
      </c>
      <c r="AC489" s="30">
        <f t="shared" si="66"/>
        <v>1.4930727555855644E-2</v>
      </c>
      <c r="AD489" s="30">
        <f t="shared" si="66"/>
        <v>2.7184010749764745E-2</v>
      </c>
      <c r="AE489" s="30">
        <f t="shared" si="66"/>
        <v>1.218621594926099</v>
      </c>
      <c r="AF489" s="30">
        <f t="shared" si="66"/>
        <v>2.0254073286608956E-2</v>
      </c>
      <c r="AG489" s="30">
        <f t="shared" si="66"/>
        <v>2.3155105575884724E-2</v>
      </c>
      <c r="AH489" s="30">
        <f t="shared" si="66"/>
        <v>5.0119665704428801E-3</v>
      </c>
      <c r="AI489" s="30">
        <f t="shared" si="66"/>
        <v>1.66639915988968E-2</v>
      </c>
      <c r="AJ489" s="30">
        <f t="shared" si="66"/>
        <v>1.2168239229592832E-2</v>
      </c>
      <c r="AK489" s="30">
        <f t="shared" si="66"/>
        <v>5.6286091001414816E-3</v>
      </c>
      <c r="AL489" s="30">
        <f t="shared" si="66"/>
        <v>7.6104127867611445E-3</v>
      </c>
      <c r="AM489" s="30">
        <f t="shared" si="66"/>
        <v>1.4323207903412903E-2</v>
      </c>
      <c r="AN489" s="30">
        <f t="shared" si="66"/>
        <v>2.3955656918290015E-7</v>
      </c>
      <c r="AP489" s="30">
        <f t="shared" si="63"/>
        <v>1.6589256444718188</v>
      </c>
    </row>
    <row r="490" spans="4:42" x14ac:dyDescent="0.35">
      <c r="D490" t="str">
        <f t="shared" si="61"/>
        <v>ISIC 62T63</v>
      </c>
      <c r="E490" s="30">
        <f t="shared" si="62"/>
        <v>1.3950614785995881E-2</v>
      </c>
      <c r="F490" s="30">
        <f t="shared" si="66"/>
        <v>2.0073429747442816E-2</v>
      </c>
      <c r="G490" s="30">
        <f t="shared" si="66"/>
        <v>2.1448861344788604E-2</v>
      </c>
      <c r="H490" s="30">
        <f t="shared" si="66"/>
        <v>2.2597296581726878E-2</v>
      </c>
      <c r="I490" s="30">
        <f t="shared" si="66"/>
        <v>2.0149050129548787E-2</v>
      </c>
      <c r="J490" s="30">
        <f t="shared" si="66"/>
        <v>2.8759571962282543E-2</v>
      </c>
      <c r="K490" s="30">
        <f t="shared" si="66"/>
        <v>2.6939860047771536E-2</v>
      </c>
      <c r="L490" s="30">
        <f t="shared" si="66"/>
        <v>2.9342057275574082E-2</v>
      </c>
      <c r="M490" s="30">
        <f t="shared" si="66"/>
        <v>2.5223462797851922E-2</v>
      </c>
      <c r="N490" s="30">
        <f t="shared" si="66"/>
        <v>2.4324790996026104E-2</v>
      </c>
      <c r="O490" s="30">
        <f t="shared" si="66"/>
        <v>2.3523071972603952E-2</v>
      </c>
      <c r="P490" s="30">
        <f t="shared" si="66"/>
        <v>2.9413012268807423E-2</v>
      </c>
      <c r="Q490" s="30">
        <f t="shared" si="66"/>
        <v>2.4691269669986922E-2</v>
      </c>
      <c r="R490" s="30">
        <f t="shared" si="66"/>
        <v>3.0165937498775358E-2</v>
      </c>
      <c r="S490" s="30">
        <f t="shared" si="66"/>
        <v>2.9128525559988478E-2</v>
      </c>
      <c r="T490" s="30">
        <f t="shared" si="66"/>
        <v>2.8897672965991713E-2</v>
      </c>
      <c r="U490" s="30">
        <f t="shared" si="66"/>
        <v>2.6717442077321643E-2</v>
      </c>
      <c r="V490" s="30">
        <f t="shared" si="66"/>
        <v>3.0685783459573065E-2</v>
      </c>
      <c r="W490" s="30">
        <f t="shared" si="66"/>
        <v>2.3999925985173854E-2</v>
      </c>
      <c r="X490" s="30">
        <f t="shared" si="66"/>
        <v>2.7109721356704287E-2</v>
      </c>
      <c r="Y490" s="30">
        <f t="shared" si="66"/>
        <v>3.2299879858029408E-2</v>
      </c>
      <c r="Z490" s="30">
        <f t="shared" si="66"/>
        <v>1.9615412682011654E-2</v>
      </c>
      <c r="AA490" s="30">
        <f t="shared" si="66"/>
        <v>2.5459541628810183E-2</v>
      </c>
      <c r="AB490" s="30">
        <f t="shared" si="66"/>
        <v>2.7581372544804878E-2</v>
      </c>
      <c r="AC490" s="30">
        <f t="shared" si="66"/>
        <v>1.6273164298765911E-2</v>
      </c>
      <c r="AD490" s="30">
        <f t="shared" si="66"/>
        <v>6.235853395082562E-2</v>
      </c>
      <c r="AE490" s="30">
        <f t="shared" si="66"/>
        <v>6.0957402801449616E-2</v>
      </c>
      <c r="AF490" s="30">
        <f t="shared" si="66"/>
        <v>1.2619137691553501</v>
      </c>
      <c r="AG490" s="30">
        <f t="shared" si="66"/>
        <v>5.6923656324721968E-2</v>
      </c>
      <c r="AH490" s="30">
        <f t="shared" si="66"/>
        <v>1.0056887486691478E-2</v>
      </c>
      <c r="AI490" s="30">
        <f t="shared" si="66"/>
        <v>3.498144019412705E-2</v>
      </c>
      <c r="AJ490" s="30">
        <f t="shared" si="66"/>
        <v>2.2515208262047032E-2</v>
      </c>
      <c r="AK490" s="30">
        <f t="shared" si="66"/>
        <v>1.3379123941097833E-2</v>
      </c>
      <c r="AL490" s="30">
        <f t="shared" si="66"/>
        <v>1.4757902869045613E-2</v>
      </c>
      <c r="AM490" s="30">
        <f t="shared" si="66"/>
        <v>2.3254367890352654E-2</v>
      </c>
      <c r="AN490" s="30">
        <f t="shared" si="66"/>
        <v>5.7439610312599902E-7</v>
      </c>
      <c r="AP490" s="30">
        <f t="shared" si="63"/>
        <v>2.1894695967681694</v>
      </c>
    </row>
    <row r="491" spans="4:42" x14ac:dyDescent="0.35">
      <c r="D491" t="str">
        <f t="shared" si="61"/>
        <v>ISIC 64T66</v>
      </c>
      <c r="E491" s="30">
        <f t="shared" si="62"/>
        <v>2.9722495421608024E-2</v>
      </c>
      <c r="F491" s="30">
        <f t="shared" si="66"/>
        <v>2.2922227077273791E-2</v>
      </c>
      <c r="G491" s="30">
        <f t="shared" si="66"/>
        <v>3.1814120954548157E-2</v>
      </c>
      <c r="H491" s="30">
        <f t="shared" si="66"/>
        <v>3.0445923007504636E-2</v>
      </c>
      <c r="I491" s="30">
        <f t="shared" si="66"/>
        <v>2.857968396738772E-2</v>
      </c>
      <c r="J491" s="30">
        <f t="shared" si="66"/>
        <v>2.8926395530993035E-2</v>
      </c>
      <c r="K491" s="30">
        <f t="shared" si="66"/>
        <v>3.2017591225091631E-2</v>
      </c>
      <c r="L491" s="30">
        <f t="shared" si="66"/>
        <v>2.909266489499783E-2</v>
      </c>
      <c r="M491" s="30">
        <f t="shared" si="66"/>
        <v>2.2251085424145983E-2</v>
      </c>
      <c r="N491" s="30">
        <f t="shared" si="66"/>
        <v>2.7613988820101649E-2</v>
      </c>
      <c r="O491" s="30">
        <f t="shared" si="66"/>
        <v>2.7631190493109907E-2</v>
      </c>
      <c r="P491" s="30">
        <f t="shared" si="66"/>
        <v>3.1011324129711984E-2</v>
      </c>
      <c r="Q491" s="30">
        <f t="shared" si="66"/>
        <v>2.5708797960775125E-2</v>
      </c>
      <c r="R491" s="30">
        <f t="shared" si="66"/>
        <v>2.3314000012436761E-2</v>
      </c>
      <c r="S491" s="30">
        <f t="shared" si="66"/>
        <v>2.55093084895518E-2</v>
      </c>
      <c r="T491" s="30">
        <f t="shared" si="66"/>
        <v>2.6140708229596576E-2</v>
      </c>
      <c r="U491" s="30">
        <f t="shared" si="66"/>
        <v>2.5755371849102426E-2</v>
      </c>
      <c r="V491" s="30">
        <f t="shared" si="66"/>
        <v>2.6720948934573711E-2</v>
      </c>
      <c r="W491" s="30">
        <f t="shared" si="66"/>
        <v>2.4764622861183697E-2</v>
      </c>
      <c r="X491" s="30">
        <f t="shared" si="66"/>
        <v>2.9403097255639221E-2</v>
      </c>
      <c r="Y491" s="30">
        <f t="shared" si="66"/>
        <v>2.6968751927752239E-2</v>
      </c>
      <c r="Z491" s="30">
        <f t="shared" si="66"/>
        <v>2.9755842667941713E-2</v>
      </c>
      <c r="AA491" s="30">
        <f t="shared" si="66"/>
        <v>3.0921052438047568E-2</v>
      </c>
      <c r="AB491" s="30">
        <f t="shared" si="66"/>
        <v>2.9748072945842582E-2</v>
      </c>
      <c r="AC491" s="30">
        <f t="shared" si="66"/>
        <v>2.6991579365752076E-2</v>
      </c>
      <c r="AD491" s="30">
        <f t="shared" si="66"/>
        <v>2.3215095082935969E-2</v>
      </c>
      <c r="AE491" s="30">
        <f t="shared" si="66"/>
        <v>2.6435649750227261E-2</v>
      </c>
      <c r="AF491" s="30">
        <f t="shared" si="66"/>
        <v>2.1315793490019379E-2</v>
      </c>
      <c r="AG491" s="30">
        <f t="shared" si="66"/>
        <v>1.1828251160943815</v>
      </c>
      <c r="AH491" s="30">
        <f t="shared" si="66"/>
        <v>5.8249039434430612E-2</v>
      </c>
      <c r="AI491" s="30">
        <f t="shared" si="66"/>
        <v>2.7000968446269376E-2</v>
      </c>
      <c r="AJ491" s="30">
        <f t="shared" si="66"/>
        <v>2.3175923828361367E-2</v>
      </c>
      <c r="AK491" s="30">
        <f t="shared" si="66"/>
        <v>9.4975760904950114E-3</v>
      </c>
      <c r="AL491" s="30">
        <f t="shared" si="66"/>
        <v>1.5034622844118141E-2</v>
      </c>
      <c r="AM491" s="30">
        <f t="shared" si="66"/>
        <v>2.3775313058437712E-2</v>
      </c>
      <c r="AN491" s="30">
        <f t="shared" si="66"/>
        <v>5.2795917887689722E-7</v>
      </c>
      <c r="AP491" s="30">
        <f t="shared" si="63"/>
        <v>2.1042564719635255</v>
      </c>
    </row>
    <row r="492" spans="4:42" x14ac:dyDescent="0.35">
      <c r="D492" t="str">
        <f t="shared" si="61"/>
        <v>ISIC 68</v>
      </c>
      <c r="E492" s="30">
        <f t="shared" si="62"/>
        <v>2.3857262738676284E-2</v>
      </c>
      <c r="F492" s="30">
        <f t="shared" si="66"/>
        <v>2.4184873203600826E-2</v>
      </c>
      <c r="G492" s="30">
        <f t="shared" si="66"/>
        <v>3.5658161925900482E-2</v>
      </c>
      <c r="H492" s="30">
        <f t="shared" si="66"/>
        <v>4.2426555824858124E-2</v>
      </c>
      <c r="I492" s="30">
        <f t="shared" si="66"/>
        <v>3.5434924762953277E-2</v>
      </c>
      <c r="J492" s="30">
        <f t="shared" si="66"/>
        <v>3.8508509871796999E-2</v>
      </c>
      <c r="K492" s="30">
        <f t="shared" si="66"/>
        <v>2.9991735457921252E-2</v>
      </c>
      <c r="L492" s="30">
        <f t="shared" si="66"/>
        <v>3.2872930095315812E-2</v>
      </c>
      <c r="M492" s="30">
        <f t="shared" si="66"/>
        <v>2.9143115418845945E-2</v>
      </c>
      <c r="N492" s="30">
        <f t="shared" si="66"/>
        <v>3.5992394930746789E-2</v>
      </c>
      <c r="O492" s="30">
        <f t="shared" si="66"/>
        <v>3.5862286906367322E-2</v>
      </c>
      <c r="P492" s="30">
        <f t="shared" si="66"/>
        <v>3.4896084503409905E-2</v>
      </c>
      <c r="Q492" s="30">
        <f t="shared" si="66"/>
        <v>3.6866601258506951E-2</v>
      </c>
      <c r="R492" s="30">
        <f t="shared" si="66"/>
        <v>2.9626819661619425E-2</v>
      </c>
      <c r="S492" s="30">
        <f t="shared" si="66"/>
        <v>3.546544277636314E-2</v>
      </c>
      <c r="T492" s="30">
        <f t="shared" si="66"/>
        <v>3.6691033632698385E-2</v>
      </c>
      <c r="U492" s="30">
        <f t="shared" si="66"/>
        <v>3.749566469635715E-2</v>
      </c>
      <c r="V492" s="30">
        <f t="shared" si="66"/>
        <v>3.5650277973245235E-2</v>
      </c>
      <c r="W492" s="30">
        <f t="shared" si="66"/>
        <v>3.6360826484917078E-2</v>
      </c>
      <c r="X492" s="30">
        <f t="shared" si="66"/>
        <v>3.1932299835047404E-2</v>
      </c>
      <c r="Y492" s="30">
        <f t="shared" si="66"/>
        <v>3.3851669434840782E-2</v>
      </c>
      <c r="Z492" s="30">
        <f t="shared" ref="F492:AN498" si="67">IFERROR(IF($D492=Z$462,AA$353,Z453),0)</f>
        <v>4.6899857700966933E-2</v>
      </c>
      <c r="AA492" s="30">
        <f t="shared" si="67"/>
        <v>7.2699315829962211E-2</v>
      </c>
      <c r="AB492" s="30">
        <f t="shared" si="67"/>
        <v>3.7950063003795206E-2</v>
      </c>
      <c r="AC492" s="30">
        <f t="shared" si="67"/>
        <v>6.9699077536003379E-2</v>
      </c>
      <c r="AD492" s="30">
        <f t="shared" si="67"/>
        <v>4.7299077190974405E-2</v>
      </c>
      <c r="AE492" s="30">
        <f t="shared" si="67"/>
        <v>7.1847032082529017E-2</v>
      </c>
      <c r="AF492" s="30">
        <f t="shared" si="67"/>
        <v>3.9173714307755597E-2</v>
      </c>
      <c r="AG492" s="30">
        <f t="shared" si="67"/>
        <v>5.2349566984774304E-2</v>
      </c>
      <c r="AH492" s="30">
        <f t="shared" si="67"/>
        <v>1.0331720606410735</v>
      </c>
      <c r="AI492" s="30">
        <f t="shared" si="67"/>
        <v>4.9446485335237024E-2</v>
      </c>
      <c r="AJ492" s="30">
        <f t="shared" si="67"/>
        <v>3.092600268175175E-2</v>
      </c>
      <c r="AK492" s="30">
        <f t="shared" si="67"/>
        <v>2.0392573682013204E-2</v>
      </c>
      <c r="AL492" s="30">
        <f t="shared" si="67"/>
        <v>2.8882451351631627E-2</v>
      </c>
      <c r="AM492" s="30">
        <f t="shared" si="67"/>
        <v>4.2687683375650896E-2</v>
      </c>
      <c r="AN492" s="30">
        <f t="shared" si="67"/>
        <v>7.0852958088769849E-7</v>
      </c>
      <c r="AP492" s="30">
        <f t="shared" si="63"/>
        <v>2.3561951416276883</v>
      </c>
    </row>
    <row r="493" spans="4:42" x14ac:dyDescent="0.35">
      <c r="D493" t="str">
        <f t="shared" si="61"/>
        <v>ISIC 69T82</v>
      </c>
      <c r="E493" s="30">
        <f t="shared" si="62"/>
        <v>2.3188060105285013E-2</v>
      </c>
      <c r="F493" s="30">
        <f t="shared" si="67"/>
        <v>2.9927948087970849E-2</v>
      </c>
      <c r="G493" s="30">
        <f t="shared" si="67"/>
        <v>3.5311447234726068E-2</v>
      </c>
      <c r="H493" s="30">
        <f t="shared" si="67"/>
        <v>3.3369871310228047E-2</v>
      </c>
      <c r="I493" s="30">
        <f t="shared" si="67"/>
        <v>3.0581462371908931E-2</v>
      </c>
      <c r="J493" s="30">
        <f t="shared" si="67"/>
        <v>3.7673656115733624E-2</v>
      </c>
      <c r="K493" s="30">
        <f t="shared" si="67"/>
        <v>4.078600577557398E-2</v>
      </c>
      <c r="L493" s="30">
        <f t="shared" si="67"/>
        <v>3.9042678764829024E-2</v>
      </c>
      <c r="M493" s="30">
        <f t="shared" si="67"/>
        <v>5.134630220368936E-2</v>
      </c>
      <c r="N493" s="30">
        <f t="shared" si="67"/>
        <v>3.5706792896788672E-2</v>
      </c>
      <c r="O493" s="30">
        <f t="shared" si="67"/>
        <v>3.6396836258601503E-2</v>
      </c>
      <c r="P493" s="30">
        <f t="shared" si="67"/>
        <v>3.907949389132364E-2</v>
      </c>
      <c r="Q493" s="30">
        <f t="shared" si="67"/>
        <v>3.2231696275138805E-2</v>
      </c>
      <c r="R493" s="30">
        <f t="shared" si="67"/>
        <v>3.7916613799652762E-2</v>
      </c>
      <c r="S493" s="30">
        <f t="shared" si="67"/>
        <v>3.6802044425561897E-2</v>
      </c>
      <c r="T493" s="30">
        <f t="shared" si="67"/>
        <v>3.6722138595798842E-2</v>
      </c>
      <c r="U493" s="30">
        <f t="shared" si="67"/>
        <v>3.4987449737674751E-2</v>
      </c>
      <c r="V493" s="30">
        <f t="shared" si="67"/>
        <v>4.0542656522752955E-2</v>
      </c>
      <c r="W493" s="30">
        <f t="shared" si="67"/>
        <v>3.2492646227690818E-2</v>
      </c>
      <c r="X493" s="30">
        <f t="shared" si="67"/>
        <v>3.0965969978668056E-2</v>
      </c>
      <c r="Y493" s="30">
        <f t="shared" si="67"/>
        <v>3.9753561702666813E-2</v>
      </c>
      <c r="Z493" s="30">
        <f t="shared" si="67"/>
        <v>3.6634911273852072E-2</v>
      </c>
      <c r="AA493" s="30">
        <f t="shared" si="67"/>
        <v>3.5823177647620531E-2</v>
      </c>
      <c r="AB493" s="30">
        <f t="shared" si="67"/>
        <v>3.1169394007086695E-2</v>
      </c>
      <c r="AC493" s="30">
        <f t="shared" si="67"/>
        <v>2.5748182624993399E-2</v>
      </c>
      <c r="AD493" s="30">
        <f t="shared" si="67"/>
        <v>4.4153510109243364E-2</v>
      </c>
      <c r="AE493" s="30">
        <f t="shared" si="67"/>
        <v>3.4916813577448767E-2</v>
      </c>
      <c r="AF493" s="30">
        <f t="shared" si="67"/>
        <v>4.4928244119836189E-2</v>
      </c>
      <c r="AG493" s="30">
        <f t="shared" si="67"/>
        <v>3.868137174334417E-2</v>
      </c>
      <c r="AH493" s="30">
        <f t="shared" si="67"/>
        <v>1.5236491675875456E-2</v>
      </c>
      <c r="AI493" s="30">
        <f t="shared" si="67"/>
        <v>1.1545346751542913</v>
      </c>
      <c r="AJ493" s="30">
        <f t="shared" si="67"/>
        <v>2.1654077338551996E-2</v>
      </c>
      <c r="AK493" s="30">
        <f t="shared" si="67"/>
        <v>1.1894351792330784E-2</v>
      </c>
      <c r="AL493" s="30">
        <f t="shared" si="67"/>
        <v>1.751657214011404E-2</v>
      </c>
      <c r="AM493" s="30">
        <f t="shared" si="67"/>
        <v>2.7085418522011753E-2</v>
      </c>
      <c r="AN493" s="30">
        <f t="shared" si="67"/>
        <v>7.3562917412402018E-7</v>
      </c>
      <c r="AP493" s="30">
        <f t="shared" si="63"/>
        <v>2.2948032596380386</v>
      </c>
    </row>
    <row r="494" spans="4:42" x14ac:dyDescent="0.35">
      <c r="D494" t="str">
        <f t="shared" si="61"/>
        <v>ISIC 84</v>
      </c>
      <c r="E494" s="30">
        <f t="shared" si="62"/>
        <v>5.6633164690946657E-3</v>
      </c>
      <c r="F494" s="30">
        <f t="shared" si="67"/>
        <v>8.2402489902984547E-3</v>
      </c>
      <c r="G494" s="30">
        <f t="shared" si="67"/>
        <v>7.3298441200518047E-3</v>
      </c>
      <c r="H494" s="30">
        <f t="shared" si="67"/>
        <v>6.8485499485132946E-3</v>
      </c>
      <c r="I494" s="30">
        <f t="shared" si="67"/>
        <v>8.2350483834251909E-3</v>
      </c>
      <c r="J494" s="30">
        <f t="shared" si="67"/>
        <v>1.020257073639249E-2</v>
      </c>
      <c r="K494" s="30">
        <f t="shared" si="67"/>
        <v>9.2161215213104573E-3</v>
      </c>
      <c r="L494" s="30">
        <f t="shared" si="67"/>
        <v>9.9986924567283739E-3</v>
      </c>
      <c r="M494" s="30">
        <f t="shared" si="67"/>
        <v>6.8537109717182127E-3</v>
      </c>
      <c r="N494" s="30">
        <f t="shared" si="67"/>
        <v>8.9095481375793539E-3</v>
      </c>
      <c r="O494" s="30">
        <f t="shared" si="67"/>
        <v>1.047086987336915E-2</v>
      </c>
      <c r="P494" s="30">
        <f t="shared" si="67"/>
        <v>1.1522072798152342E-2</v>
      </c>
      <c r="Q494" s="30">
        <f t="shared" si="67"/>
        <v>7.4220584843045579E-3</v>
      </c>
      <c r="R494" s="30">
        <f t="shared" si="67"/>
        <v>5.8444210794366324E-3</v>
      </c>
      <c r="S494" s="30">
        <f t="shared" si="67"/>
        <v>8.3597772318793982E-3</v>
      </c>
      <c r="T494" s="30">
        <f t="shared" si="67"/>
        <v>7.2192417879279715E-3</v>
      </c>
      <c r="U494" s="30">
        <f t="shared" si="67"/>
        <v>7.6673249798565567E-3</v>
      </c>
      <c r="V494" s="30">
        <f t="shared" si="67"/>
        <v>6.1821017653680387E-3</v>
      </c>
      <c r="W494" s="30">
        <f t="shared" si="67"/>
        <v>6.256467921975292E-3</v>
      </c>
      <c r="X494" s="30">
        <f t="shared" si="67"/>
        <v>2.891827044450828E-2</v>
      </c>
      <c r="Y494" s="30">
        <f t="shared" si="67"/>
        <v>9.8573066656567898E-3</v>
      </c>
      <c r="Z494" s="30">
        <f t="shared" si="67"/>
        <v>8.4090928856762528E-3</v>
      </c>
      <c r="AA494" s="30">
        <f t="shared" si="67"/>
        <v>5.3937373783446178E-3</v>
      </c>
      <c r="AB494" s="30">
        <f t="shared" si="67"/>
        <v>5.972558010086281E-3</v>
      </c>
      <c r="AC494" s="30">
        <f t="shared" si="67"/>
        <v>5.3623194257535383E-3</v>
      </c>
      <c r="AD494" s="30">
        <f t="shared" si="67"/>
        <v>5.907670022597014E-3</v>
      </c>
      <c r="AE494" s="30">
        <f t="shared" si="67"/>
        <v>5.5597688579011569E-3</v>
      </c>
      <c r="AF494" s="30">
        <f t="shared" si="67"/>
        <v>5.2826966142447357E-3</v>
      </c>
      <c r="AG494" s="30">
        <f t="shared" si="67"/>
        <v>4.2555188227321765E-3</v>
      </c>
      <c r="AH494" s="30">
        <f t="shared" si="67"/>
        <v>3.2512794276320354E-3</v>
      </c>
      <c r="AI494" s="30">
        <f t="shared" si="67"/>
        <v>8.6287820767285556E-3</v>
      </c>
      <c r="AJ494" s="30">
        <f t="shared" si="67"/>
        <v>1.0117559262567568</v>
      </c>
      <c r="AK494" s="30">
        <f t="shared" si="67"/>
        <v>3.9412843750855882E-3</v>
      </c>
      <c r="AL494" s="30">
        <f t="shared" si="67"/>
        <v>4.6528065636502487E-3</v>
      </c>
      <c r="AM494" s="30">
        <f t="shared" si="67"/>
        <v>5.6899843170465456E-3</v>
      </c>
      <c r="AN494" s="30">
        <f t="shared" si="67"/>
        <v>1.7902169666199821E-7</v>
      </c>
      <c r="AP494" s="30">
        <f t="shared" si="63"/>
        <v>1.2752811688234795</v>
      </c>
    </row>
    <row r="495" spans="4:42" x14ac:dyDescent="0.35">
      <c r="D495" t="str">
        <f t="shared" si="61"/>
        <v>ISIC 85</v>
      </c>
      <c r="E495" s="30">
        <f t="shared" si="62"/>
        <v>3.1728208515287384E-3</v>
      </c>
      <c r="F495" s="30">
        <f t="shared" si="67"/>
        <v>4.0368552539538343E-3</v>
      </c>
      <c r="G495" s="30">
        <f t="shared" si="67"/>
        <v>4.9838724471693817E-3</v>
      </c>
      <c r="H495" s="30">
        <f t="shared" si="67"/>
        <v>4.040529846782966E-3</v>
      </c>
      <c r="I495" s="30">
        <f t="shared" si="67"/>
        <v>3.8169084921148939E-3</v>
      </c>
      <c r="J495" s="30">
        <f t="shared" si="67"/>
        <v>5.1016440092236008E-3</v>
      </c>
      <c r="K495" s="30">
        <f t="shared" si="67"/>
        <v>5.1759783101115392E-3</v>
      </c>
      <c r="L495" s="30">
        <f t="shared" si="67"/>
        <v>5.4343839101422776E-3</v>
      </c>
      <c r="M495" s="30">
        <f t="shared" si="67"/>
        <v>6.1210419091851957E-3</v>
      </c>
      <c r="N495" s="30">
        <f t="shared" si="67"/>
        <v>4.8828435606860683E-3</v>
      </c>
      <c r="O495" s="30">
        <f t="shared" si="67"/>
        <v>4.6276052121044953E-3</v>
      </c>
      <c r="P495" s="30">
        <f t="shared" si="67"/>
        <v>5.7123504403062911E-3</v>
      </c>
      <c r="Q495" s="30">
        <f t="shared" si="67"/>
        <v>4.5341313185252065E-3</v>
      </c>
      <c r="R495" s="30">
        <f t="shared" si="67"/>
        <v>4.7640452915826068E-3</v>
      </c>
      <c r="S495" s="30">
        <f t="shared" si="67"/>
        <v>5.8819008235106145E-3</v>
      </c>
      <c r="T495" s="30">
        <f t="shared" si="67"/>
        <v>5.4591458653290145E-3</v>
      </c>
      <c r="U495" s="30">
        <f t="shared" si="67"/>
        <v>6.9286910683763088E-3</v>
      </c>
      <c r="V495" s="30">
        <f t="shared" si="67"/>
        <v>7.9188879873677617E-3</v>
      </c>
      <c r="W495" s="30">
        <f t="shared" si="67"/>
        <v>5.1869617523233151E-3</v>
      </c>
      <c r="X495" s="30">
        <f t="shared" si="67"/>
        <v>5.3191528003914282E-3</v>
      </c>
      <c r="Y495" s="30">
        <f t="shared" si="67"/>
        <v>4.5846844377859571E-3</v>
      </c>
      <c r="Z495" s="30">
        <f t="shared" si="67"/>
        <v>3.792934963810782E-3</v>
      </c>
      <c r="AA495" s="30">
        <f t="shared" si="67"/>
        <v>4.5622315675865072E-3</v>
      </c>
      <c r="AB495" s="30">
        <f t="shared" si="67"/>
        <v>6.1695001089441008E-3</v>
      </c>
      <c r="AC495" s="30">
        <f t="shared" si="67"/>
        <v>3.1727587504000411E-3</v>
      </c>
      <c r="AD495" s="30">
        <f t="shared" si="67"/>
        <v>5.3786519570208835E-3</v>
      </c>
      <c r="AE495" s="30">
        <f t="shared" si="67"/>
        <v>8.4790713856074517E-3</v>
      </c>
      <c r="AF495" s="30">
        <f t="shared" si="67"/>
        <v>8.3310350871247298E-3</v>
      </c>
      <c r="AG495" s="30">
        <f t="shared" si="67"/>
        <v>5.5302456556325886E-3</v>
      </c>
      <c r="AH495" s="30">
        <f t="shared" si="67"/>
        <v>1.6466203966694433E-3</v>
      </c>
      <c r="AI495" s="30">
        <f t="shared" si="67"/>
        <v>6.1152499630986682E-3</v>
      </c>
      <c r="AJ495" s="30">
        <f t="shared" si="67"/>
        <v>8.5192330118967902E-3</v>
      </c>
      <c r="AK495" s="30">
        <f t="shared" si="67"/>
        <v>1.0299039312336977</v>
      </c>
      <c r="AL495" s="30">
        <f t="shared" si="67"/>
        <v>5.1765071654372597E-3</v>
      </c>
      <c r="AM495" s="30">
        <f t="shared" si="67"/>
        <v>4.9462255919246753E-3</v>
      </c>
      <c r="AN495" s="30">
        <f t="shared" si="67"/>
        <v>1.1564100951293772E-7</v>
      </c>
      <c r="AP495" s="30">
        <f t="shared" si="63"/>
        <v>1.2094087480683624</v>
      </c>
    </row>
    <row r="496" spans="4:42" x14ac:dyDescent="0.35">
      <c r="D496" t="str">
        <f t="shared" si="61"/>
        <v>ISIC 86T88</v>
      </c>
      <c r="E496" s="30">
        <f t="shared" si="62"/>
        <v>8.2156428733916504E-4</v>
      </c>
      <c r="F496" s="30">
        <f t="shared" si="67"/>
        <v>9.4399619771306728E-4</v>
      </c>
      <c r="G496" s="30">
        <f t="shared" si="67"/>
        <v>1.3701146695201548E-3</v>
      </c>
      <c r="H496" s="30">
        <f t="shared" si="67"/>
        <v>1.1496440589226779E-3</v>
      </c>
      <c r="I496" s="30">
        <f t="shared" si="67"/>
        <v>9.170091379376512E-4</v>
      </c>
      <c r="J496" s="30">
        <f t="shared" si="67"/>
        <v>1.0545867514848029E-3</v>
      </c>
      <c r="K496" s="30">
        <f t="shared" si="67"/>
        <v>1.266407305355701E-3</v>
      </c>
      <c r="L496" s="30">
        <f t="shared" si="67"/>
        <v>1.153161724495211E-3</v>
      </c>
      <c r="M496" s="30">
        <f t="shared" si="67"/>
        <v>1.7082983813520958E-3</v>
      </c>
      <c r="N496" s="30">
        <f t="shared" si="67"/>
        <v>1.025146772487967E-3</v>
      </c>
      <c r="O496" s="30">
        <f t="shared" si="67"/>
        <v>9.8445532239316595E-4</v>
      </c>
      <c r="P496" s="30">
        <f t="shared" si="67"/>
        <v>1.3140051962778853E-3</v>
      </c>
      <c r="Q496" s="30">
        <f t="shared" si="67"/>
        <v>9.3553632517773353E-4</v>
      </c>
      <c r="R496" s="30">
        <f t="shared" si="67"/>
        <v>7.6071577585901779E-4</v>
      </c>
      <c r="S496" s="30">
        <f t="shared" si="67"/>
        <v>9.87449408739799E-4</v>
      </c>
      <c r="T496" s="30">
        <f t="shared" si="67"/>
        <v>9.7512708288567576E-4</v>
      </c>
      <c r="U496" s="30">
        <f t="shared" si="67"/>
        <v>9.3556128120990747E-4</v>
      </c>
      <c r="V496" s="30">
        <f t="shared" si="67"/>
        <v>1.1457742268417971E-3</v>
      </c>
      <c r="W496" s="30">
        <f t="shared" si="67"/>
        <v>1.12635285492325E-3</v>
      </c>
      <c r="X496" s="30">
        <f t="shared" si="67"/>
        <v>1.0431588781176667E-3</v>
      </c>
      <c r="Y496" s="30">
        <f t="shared" si="67"/>
        <v>1.6873079845387651E-3</v>
      </c>
      <c r="Z496" s="30">
        <f t="shared" si="67"/>
        <v>8.4718549777867925E-4</v>
      </c>
      <c r="AA496" s="30">
        <f t="shared" si="67"/>
        <v>1.3683465475541183E-3</v>
      </c>
      <c r="AB496" s="30">
        <f t="shared" si="67"/>
        <v>9.3817444015111299E-4</v>
      </c>
      <c r="AC496" s="30">
        <f t="shared" si="67"/>
        <v>1.6229763011841056E-3</v>
      </c>
      <c r="AD496" s="30">
        <f t="shared" si="67"/>
        <v>1.2964337173514251E-3</v>
      </c>
      <c r="AE496" s="30">
        <f t="shared" si="67"/>
        <v>1.6278063074216362E-3</v>
      </c>
      <c r="AF496" s="30">
        <f t="shared" si="67"/>
        <v>1.0505646055329202E-3</v>
      </c>
      <c r="AG496" s="30">
        <f t="shared" si="67"/>
        <v>1.0917597967464848E-3</v>
      </c>
      <c r="AH496" s="30">
        <f t="shared" si="67"/>
        <v>2.7826234029470587E-4</v>
      </c>
      <c r="AI496" s="30">
        <f t="shared" si="67"/>
        <v>2.1262598216659945E-3</v>
      </c>
      <c r="AJ496" s="30">
        <f t="shared" si="67"/>
        <v>2.3159118073987177E-3</v>
      </c>
      <c r="AK496" s="30">
        <f t="shared" si="67"/>
        <v>1.370665021585755E-3</v>
      </c>
      <c r="AL496" s="30">
        <f t="shared" si="67"/>
        <v>1.0403460563539169</v>
      </c>
      <c r="AM496" s="30">
        <f t="shared" si="67"/>
        <v>1.7920065837936257E-3</v>
      </c>
      <c r="AN496" s="30">
        <f t="shared" si="67"/>
        <v>2.0116600238842346E-8</v>
      </c>
      <c r="AP496" s="30">
        <f t="shared" si="63"/>
        <v>1.0813778028825494</v>
      </c>
    </row>
    <row r="497" spans="3:46" x14ac:dyDescent="0.35">
      <c r="D497" t="str">
        <f t="shared" si="61"/>
        <v>ISIC 90T96</v>
      </c>
      <c r="E497" s="30">
        <f t="shared" si="62"/>
        <v>1.4501390583384034E-3</v>
      </c>
      <c r="F497" s="30">
        <f t="shared" si="67"/>
        <v>1.5489225618228468E-3</v>
      </c>
      <c r="G497" s="30">
        <f t="shared" si="67"/>
        <v>2.2961598532111028E-3</v>
      </c>
      <c r="H497" s="30">
        <f t="shared" si="67"/>
        <v>3.0606294078975899E-3</v>
      </c>
      <c r="I497" s="30">
        <f t="shared" si="67"/>
        <v>1.6360498260111526E-3</v>
      </c>
      <c r="J497" s="30">
        <f t="shared" si="67"/>
        <v>2.5919005204491016E-3</v>
      </c>
      <c r="K497" s="30">
        <f t="shared" si="67"/>
        <v>2.092757394797847E-3</v>
      </c>
      <c r="L497" s="30">
        <f t="shared" si="67"/>
        <v>2.078932664819217E-3</v>
      </c>
      <c r="M497" s="30">
        <f t="shared" si="67"/>
        <v>2.1698311404279511E-3</v>
      </c>
      <c r="N497" s="30">
        <f t="shared" si="67"/>
        <v>2.3618487139606026E-3</v>
      </c>
      <c r="O497" s="30">
        <f t="shared" si="67"/>
        <v>2.1132644908498921E-3</v>
      </c>
      <c r="P497" s="30">
        <f t="shared" si="67"/>
        <v>2.3185509902177168E-3</v>
      </c>
      <c r="Q497" s="30">
        <f t="shared" si="67"/>
        <v>1.6448419393683281E-3</v>
      </c>
      <c r="R497" s="30">
        <f t="shared" si="67"/>
        <v>1.5474251964257839E-3</v>
      </c>
      <c r="S497" s="30">
        <f t="shared" si="67"/>
        <v>2.0873987350366026E-3</v>
      </c>
      <c r="T497" s="30">
        <f t="shared" si="67"/>
        <v>1.6577263596196893E-3</v>
      </c>
      <c r="U497" s="30">
        <f t="shared" si="67"/>
        <v>1.6835361994677557E-3</v>
      </c>
      <c r="V497" s="30">
        <f t="shared" si="67"/>
        <v>1.9529366091292476E-3</v>
      </c>
      <c r="W497" s="30">
        <f t="shared" si="67"/>
        <v>2.1547550083257727E-3</v>
      </c>
      <c r="X497" s="30">
        <f t="shared" si="67"/>
        <v>2.0334670736700971E-3</v>
      </c>
      <c r="Y497" s="30">
        <f t="shared" si="67"/>
        <v>2.8113942297184284E-3</v>
      </c>
      <c r="Z497" s="30">
        <f t="shared" si="67"/>
        <v>1.6143484228754372E-3</v>
      </c>
      <c r="AA497" s="30">
        <f t="shared" si="67"/>
        <v>1.9077340376389086E-3</v>
      </c>
      <c r="AB497" s="30">
        <f t="shared" si="67"/>
        <v>1.8369318341501068E-3</v>
      </c>
      <c r="AC497" s="30">
        <f t="shared" si="67"/>
        <v>3.5512409486661823E-3</v>
      </c>
      <c r="AD497" s="30">
        <f t="shared" si="67"/>
        <v>9.4404864285384839E-3</v>
      </c>
      <c r="AE497" s="30">
        <f t="shared" si="67"/>
        <v>2.5941854030828823E-3</v>
      </c>
      <c r="AF497" s="30">
        <f t="shared" si="67"/>
        <v>2.0757703152917096E-3</v>
      </c>
      <c r="AG497" s="30">
        <f t="shared" si="67"/>
        <v>1.7776106621544738E-3</v>
      </c>
      <c r="AH497" s="30">
        <f t="shared" si="67"/>
        <v>6.4759457803803338E-4</v>
      </c>
      <c r="AI497" s="30">
        <f t="shared" si="67"/>
        <v>3.2956825329201536E-3</v>
      </c>
      <c r="AJ497" s="30">
        <f t="shared" si="67"/>
        <v>2.2544920742334678E-3</v>
      </c>
      <c r="AK497" s="30">
        <f t="shared" si="67"/>
        <v>1.502715290861503E-3</v>
      </c>
      <c r="AL497" s="30">
        <f t="shared" si="67"/>
        <v>2.4046713097686254E-3</v>
      </c>
      <c r="AM497" s="30">
        <f t="shared" si="67"/>
        <v>1.0691499339776747</v>
      </c>
      <c r="AN497" s="30">
        <f t="shared" si="67"/>
        <v>4.2187973727322742E-8</v>
      </c>
      <c r="AP497" s="30">
        <f t="shared" si="63"/>
        <v>1.1473459079774335</v>
      </c>
    </row>
    <row r="498" spans="3:46" x14ac:dyDescent="0.35">
      <c r="D498" t="str">
        <f t="shared" si="61"/>
        <v>ISIC 97T98</v>
      </c>
      <c r="E498" s="30">
        <f t="shared" si="62"/>
        <v>5.0745338410012316E-5</v>
      </c>
      <c r="F498" s="30">
        <f t="shared" si="67"/>
        <v>1.6300374553602851E-5</v>
      </c>
      <c r="G498" s="30">
        <f t="shared" si="67"/>
        <v>1.7908758712991686E-5</v>
      </c>
      <c r="H498" s="30">
        <f t="shared" si="67"/>
        <v>1.4748120446475954E-5</v>
      </c>
      <c r="I498" s="30">
        <f t="shared" si="67"/>
        <v>7.5340933135744964E-5</v>
      </c>
      <c r="J498" s="30">
        <f t="shared" si="67"/>
        <v>3.275063199526297E-5</v>
      </c>
      <c r="K498" s="30">
        <f t="shared" si="67"/>
        <v>1.9471876940742086E-5</v>
      </c>
      <c r="L498" s="30">
        <f t="shared" si="67"/>
        <v>1.9065376816649503E-5</v>
      </c>
      <c r="M498" s="30">
        <f t="shared" si="67"/>
        <v>1.5496035301070564E-5</v>
      </c>
      <c r="N498" s="30">
        <f t="shared" si="67"/>
        <v>1.7718617939148807E-5</v>
      </c>
      <c r="O498" s="30">
        <f t="shared" si="67"/>
        <v>1.9535103604322304E-5</v>
      </c>
      <c r="P498" s="30">
        <f t="shared" si="67"/>
        <v>2.1160442002619392E-5</v>
      </c>
      <c r="Q498" s="30">
        <f t="shared" si="67"/>
        <v>1.5460788249442136E-5</v>
      </c>
      <c r="R498" s="30">
        <f t="shared" si="67"/>
        <v>1.3061711598211756E-5</v>
      </c>
      <c r="S498" s="30">
        <f t="shared" si="67"/>
        <v>1.733209614556319E-5</v>
      </c>
      <c r="T498" s="30">
        <f t="shared" si="67"/>
        <v>1.6146465067053205E-5</v>
      </c>
      <c r="U498" s="30">
        <f t="shared" si="67"/>
        <v>1.7921394070895121E-5</v>
      </c>
      <c r="V498" s="30">
        <f t="shared" si="67"/>
        <v>1.852724552390872E-5</v>
      </c>
      <c r="W498" s="30">
        <f t="shared" si="67"/>
        <v>1.7876189994251756E-5</v>
      </c>
      <c r="X498" s="30">
        <f t="shared" si="67"/>
        <v>3.0341703287209841E-5</v>
      </c>
      <c r="Y498" s="30">
        <f t="shared" si="67"/>
        <v>1.7822558656176837E-5</v>
      </c>
      <c r="Z498" s="30">
        <f t="shared" si="67"/>
        <v>6.1599467075688365E-5</v>
      </c>
      <c r="AA498" s="30">
        <f t="shared" si="67"/>
        <v>1.5682359636415591E-5</v>
      </c>
      <c r="AB498" s="30">
        <f t="shared" si="67"/>
        <v>5.4759682311618279E-5</v>
      </c>
      <c r="AC498" s="30">
        <f t="shared" si="67"/>
        <v>1.4027983152910289E-5</v>
      </c>
      <c r="AD498" s="30">
        <f t="shared" si="67"/>
        <v>1.6379857953758497E-5</v>
      </c>
      <c r="AE498" s="30">
        <f t="shared" si="67"/>
        <v>1.629831418946842E-5</v>
      </c>
      <c r="AF498" s="30">
        <f t="shared" si="67"/>
        <v>1.4269323743224606E-5</v>
      </c>
      <c r="AG498" s="30">
        <f t="shared" si="67"/>
        <v>1.0962492114909904E-5</v>
      </c>
      <c r="AH498" s="30">
        <f t="shared" si="67"/>
        <v>9.5547283425270305E-6</v>
      </c>
      <c r="AI498" s="30">
        <f t="shared" si="67"/>
        <v>2.7294449366657962E-5</v>
      </c>
      <c r="AJ498" s="30">
        <f t="shared" si="67"/>
        <v>6.2701034147134578E-4</v>
      </c>
      <c r="AK498" s="30">
        <f t="shared" si="67"/>
        <v>8.1384947582659769E-4</v>
      </c>
      <c r="AL498" s="30">
        <f t="shared" si="67"/>
        <v>2.69985929151584E-4</v>
      </c>
      <c r="AM498" s="30">
        <f t="shared" si="67"/>
        <v>7.4187069539610682E-5</v>
      </c>
      <c r="AN498" s="30">
        <f t="shared" si="67"/>
        <v>1.0000000003559835</v>
      </c>
      <c r="AP498" s="30">
        <f t="shared" si="63"/>
        <v>1.0025105935923111</v>
      </c>
    </row>
    <row r="499" spans="3:46" x14ac:dyDescent="0.35">
      <c r="AP499" s="30"/>
    </row>
    <row r="500" spans="3:46" x14ac:dyDescent="0.35">
      <c r="C500" t="s">
        <v>164</v>
      </c>
      <c r="E500" s="30">
        <f>SUM(E463:E498)</f>
        <v>1.9326078098429484</v>
      </c>
      <c r="F500" s="30">
        <f t="shared" ref="F500:AN500" si="68">SUM(F463:F498)</f>
        <v>1.7114694716101584</v>
      </c>
      <c r="G500" s="30">
        <f t="shared" si="68"/>
        <v>2.2731313879395896</v>
      </c>
      <c r="H500" s="30">
        <f t="shared" si="68"/>
        <v>2.1475750193099112</v>
      </c>
      <c r="I500" s="30">
        <f t="shared" si="68"/>
        <v>2.0222628567767069</v>
      </c>
      <c r="J500" s="30">
        <f t="shared" si="68"/>
        <v>2.0937989988507462</v>
      </c>
      <c r="K500" s="30">
        <f t="shared" si="68"/>
        <v>2.5455928959065224</v>
      </c>
      <c r="L500" s="30">
        <f t="shared" si="68"/>
        <v>2.270979225875509</v>
      </c>
      <c r="M500" s="30">
        <f t="shared" si="68"/>
        <v>1.703503082112801</v>
      </c>
      <c r="N500" s="30">
        <f t="shared" si="68"/>
        <v>2.196503406067444</v>
      </c>
      <c r="O500" s="30">
        <f t="shared" si="68"/>
        <v>2.0143036234263305</v>
      </c>
      <c r="P500" s="30">
        <f t="shared" si="68"/>
        <v>2.5386787433352902</v>
      </c>
      <c r="Q500" s="30">
        <f t="shared" si="68"/>
        <v>2.1373114989003956</v>
      </c>
      <c r="R500" s="30">
        <f t="shared" si="68"/>
        <v>1.8056958872906594</v>
      </c>
      <c r="S500" s="30">
        <f t="shared" si="68"/>
        <v>2.1297218010103864</v>
      </c>
      <c r="T500" s="30">
        <f t="shared" si="68"/>
        <v>2.1356930352083703</v>
      </c>
      <c r="U500" s="30">
        <f t="shared" si="68"/>
        <v>2.4210082980871381</v>
      </c>
      <c r="V500" s="30">
        <f t="shared" si="68"/>
        <v>2.3087908262353003</v>
      </c>
      <c r="W500" s="30">
        <f t="shared" si="68"/>
        <v>1.9700082448837348</v>
      </c>
      <c r="X500" s="30">
        <f t="shared" si="68"/>
        <v>2.1529512422418278</v>
      </c>
      <c r="Y500" s="30">
        <f t="shared" si="68"/>
        <v>1.8028163561246131</v>
      </c>
      <c r="Z500" s="30">
        <f t="shared" si="68"/>
        <v>2.0047740188894925</v>
      </c>
      <c r="AA500" s="30">
        <f t="shared" si="68"/>
        <v>1.5304820455698323</v>
      </c>
      <c r="AB500" s="30">
        <f t="shared" si="68"/>
        <v>1.7046148325323436</v>
      </c>
      <c r="AC500" s="30">
        <f t="shared" si="68"/>
        <v>1.7589303303908559</v>
      </c>
      <c r="AD500" s="30">
        <f t="shared" si="68"/>
        <v>1.6490508802031489</v>
      </c>
      <c r="AE500" s="30">
        <f t="shared" si="68"/>
        <v>1.7541280954509049</v>
      </c>
      <c r="AF500" s="30">
        <f t="shared" si="68"/>
        <v>1.6097129491251352</v>
      </c>
      <c r="AG500" s="30">
        <f t="shared" si="68"/>
        <v>1.5016189850486741</v>
      </c>
      <c r="AH500" s="30">
        <f t="shared" si="68"/>
        <v>1.2874465064952783</v>
      </c>
      <c r="AI500" s="30">
        <f t="shared" si="68"/>
        <v>1.5443860970927175</v>
      </c>
      <c r="AJ500" s="30">
        <f t="shared" si="68"/>
        <v>1.3481475318918488</v>
      </c>
      <c r="AK500" s="30">
        <f t="shared" si="68"/>
        <v>1.235712217497406</v>
      </c>
      <c r="AL500" s="30">
        <f t="shared" si="68"/>
        <v>1.3928719521024659</v>
      </c>
      <c r="AM500" s="30">
        <f t="shared" si="68"/>
        <v>1.4762102610638799</v>
      </c>
      <c r="AN500" s="30">
        <f t="shared" si="68"/>
        <v>1.0000431759660275</v>
      </c>
      <c r="AQ500" s="30">
        <f>SUM(AP463:AP498)</f>
        <v>67.112533590356378</v>
      </c>
    </row>
    <row r="501" spans="3:46" x14ac:dyDescent="0.35"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AO501" s="30"/>
    </row>
    <row r="503" spans="3:46" x14ac:dyDescent="0.35">
      <c r="E503" t="s">
        <v>2</v>
      </c>
      <c r="F503" s="4" t="s">
        <v>88</v>
      </c>
      <c r="G503" s="4" t="s">
        <v>89</v>
      </c>
      <c r="H503" s="4" t="s">
        <v>3</v>
      </c>
      <c r="I503" s="4" t="s">
        <v>4</v>
      </c>
      <c r="J503" t="s">
        <v>5</v>
      </c>
      <c r="K503" t="s">
        <v>6</v>
      </c>
      <c r="L503" t="s">
        <v>7</v>
      </c>
      <c r="M503" t="s">
        <v>8</v>
      </c>
      <c r="N503" t="s">
        <v>9</v>
      </c>
      <c r="O503" t="s">
        <v>48</v>
      </c>
      <c r="P503" t="s">
        <v>49</v>
      </c>
      <c r="Q503" t="s">
        <v>10</v>
      </c>
      <c r="R503" s="4" t="s">
        <v>92</v>
      </c>
      <c r="S503" s="4" t="s">
        <v>93</v>
      </c>
      <c r="T503" s="4" t="s">
        <v>94</v>
      </c>
      <c r="U503" s="4" t="s">
        <v>95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s="4" t="s">
        <v>97</v>
      </c>
      <c r="AD503" s="4" t="s">
        <v>98</v>
      </c>
      <c r="AE503" t="s">
        <v>96</v>
      </c>
      <c r="AF503" t="s">
        <v>20</v>
      </c>
      <c r="AG503" t="s">
        <v>21</v>
      </c>
      <c r="AH503" t="s">
        <v>22</v>
      </c>
      <c r="AI503" t="s">
        <v>23</v>
      </c>
      <c r="AJ503" t="s">
        <v>24</v>
      </c>
      <c r="AK503" t="s">
        <v>25</v>
      </c>
      <c r="AL503" t="s">
        <v>26</v>
      </c>
      <c r="AM503" t="s">
        <v>27</v>
      </c>
      <c r="AN503" t="s">
        <v>28</v>
      </c>
      <c r="AO503" t="s">
        <v>29</v>
      </c>
      <c r="AP503" t="s">
        <v>30</v>
      </c>
      <c r="AQ503" t="s">
        <v>31</v>
      </c>
      <c r="AR503" t="s">
        <v>32</v>
      </c>
      <c r="AS503" t="s">
        <v>33</v>
      </c>
      <c r="AT503" t="s">
        <v>34</v>
      </c>
    </row>
    <row r="504" spans="3:46" x14ac:dyDescent="0.35">
      <c r="D504" t="s">
        <v>2</v>
      </c>
      <c r="E504" s="28" cm="1">
        <f t="array" ref="E504">SUMPRODUCT($E$463:$AN$498*($E$462:$AN$462=E$503)*($D$463:$D$498=$D504))</f>
        <v>1.199674573901669</v>
      </c>
      <c r="F504" s="31">
        <f>F463</f>
        <v>2.6161556923540654E-3</v>
      </c>
      <c r="G504" s="31">
        <f>F504</f>
        <v>2.6161556923540654E-3</v>
      </c>
      <c r="H504" s="31">
        <f t="shared" ref="H504:I504" si="69">G504</f>
        <v>2.6161556923540654E-3</v>
      </c>
      <c r="I504" s="31">
        <f t="shared" si="69"/>
        <v>2.6161556923540654E-3</v>
      </c>
      <c r="J504" s="28" cm="1">
        <f t="array" ref="J504">SUMPRODUCT($E$463:$AN$498*($E$462:$AN$462=J$503)*($D$463:$D$498=$D504))</f>
        <v>0.2759087260483164</v>
      </c>
      <c r="K504" s="28" cm="1">
        <f t="array" ref="K504">SUMPRODUCT($E$463:$AN$498*($E$462:$AN$462=K$503)*($D$463:$D$498=$D504))</f>
        <v>2.174103652894915E-2</v>
      </c>
      <c r="L504" s="28" cm="1">
        <f t="array" ref="L504">SUMPRODUCT($E$463:$AN$498*($E$462:$AN$462=L$503)*($D$463:$D$498=$D504))</f>
        <v>2.7780474509931131E-2</v>
      </c>
      <c r="M504" s="28" cm="1">
        <f t="array" ref="M504">SUMPRODUCT($E$463:$AN$498*($E$462:$AN$462=M$503)*($D$463:$D$498=$D504))</f>
        <v>1.0390938128642637E-2</v>
      </c>
      <c r="N504" s="28" cm="1">
        <f t="array" ref="N504">SUMPRODUCT($E$463:$AN$498*($E$462:$AN$462=N$503)*($D$463:$D$498=$D504))</f>
        <v>4.4080426117491288E-3</v>
      </c>
      <c r="O504" s="28" cm="1">
        <f t="array" ref="O504">SUMPRODUCT($E$463:$AN$498*($E$462:$AN$462=O$503)*($D$463:$D$498=$D504))</f>
        <v>1.371027698105993E-2</v>
      </c>
      <c r="P504" s="28" cm="1">
        <f t="array" ref="P504">SUMPRODUCT($E$463:$AN$498*($E$462:$AN$462=P$503)*($D$463:$D$498=$D504))</f>
        <v>7.0378449988737629E-3</v>
      </c>
      <c r="Q504" s="28" cm="1">
        <f t="array" ref="Q504">SUMPRODUCT($E$463:$AN$498*($E$462:$AN$462=Q$503)*($D$463:$D$498=$D504))</f>
        <v>1.2403853185649127E-2</v>
      </c>
      <c r="R504" s="31">
        <f>O463</f>
        <v>3.255363931723414E-3</v>
      </c>
      <c r="S504" s="31">
        <f>R504</f>
        <v>3.255363931723414E-3</v>
      </c>
      <c r="T504" s="31">
        <f>P463</f>
        <v>3.6536970455758747E-3</v>
      </c>
      <c r="U504" s="31">
        <f>P463</f>
        <v>3.6536970455758747E-3</v>
      </c>
      <c r="V504" s="28" cm="1">
        <f t="array" ref="V504">SUMPRODUCT($E$463:$AN$498*($E$462:$AN$462=V$503)*($D$463:$D$498=$D504))</f>
        <v>2.8089035074588741E-3</v>
      </c>
      <c r="W504" s="28" cm="1">
        <f t="array" ref="W504">SUMPRODUCT($E$463:$AN$498*($E$462:$AN$462=W$503)*($D$463:$D$498=$D504))</f>
        <v>3.0662858870872224E-3</v>
      </c>
      <c r="X504" s="28" cm="1">
        <f t="array" ref="X504">SUMPRODUCT($E$463:$AN$498*($E$462:$AN$462=X$503)*($D$463:$D$498=$D504))</f>
        <v>3.0698601455526509E-3</v>
      </c>
      <c r="Y504" s="28" cm="1">
        <f t="array" ref="Y504">SUMPRODUCT($E$463:$AN$498*($E$462:$AN$462=Y$503)*($D$463:$D$498=$D504))</f>
        <v>2.8411332553183043E-3</v>
      </c>
      <c r="Z504" s="28" cm="1">
        <f t="array" ref="Z504">SUMPRODUCT($E$463:$AN$498*($E$462:$AN$462=Z$503)*($D$463:$D$498=$D504))</f>
        <v>3.1876524989288167E-3</v>
      </c>
      <c r="AA504" s="28" cm="1">
        <f t="array" ref="AA504">SUMPRODUCT($E$463:$AN$498*($E$462:$AN$462=AA$503)*($D$463:$D$498=$D504))</f>
        <v>3.0340769871934556E-3</v>
      </c>
      <c r="AB504" s="28" cm="1">
        <f t="array" ref="AB504">SUMPRODUCT($E$463:$AN$498*($E$462:$AN$462=AB$503)*($D$463:$D$498=$D504))</f>
        <v>4.8741818776602171E-3</v>
      </c>
      <c r="AC504" s="31">
        <f>X463</f>
        <v>3.9150781982850965E-3</v>
      </c>
      <c r="AD504" s="31">
        <f>AC504</f>
        <v>3.9150781982850965E-3</v>
      </c>
      <c r="AE504" s="28" cm="1">
        <f t="array" ref="AE504">SUMPRODUCT($E$463:$AN$498*($E$462:$AN$462=AE$503)*($D$463:$D$498=$D504))</f>
        <v>3.494134981842434E-3</v>
      </c>
      <c r="AF504" s="28" cm="1">
        <f t="array" ref="AF504">SUMPRODUCT($E$463:$AN$498*($E$462:$AN$462=AF$503)*($D$463:$D$498=$D504))</f>
        <v>3.510557436170565E-3</v>
      </c>
      <c r="AG504" s="28" cm="1">
        <f t="array" ref="AG504">SUMPRODUCT($E$463:$AN$498*($E$462:$AN$462=AG$503)*($D$463:$D$498=$D504))</f>
        <v>5.7562500874289721E-3</v>
      </c>
      <c r="AH504" s="28" cm="1">
        <f t="array" ref="AH504">SUMPRODUCT($E$463:$AN$498*($E$462:$AN$462=AH$503)*($D$463:$D$498=$D504))</f>
        <v>2.8758050196026419E-3</v>
      </c>
      <c r="AI504" s="28" cm="1">
        <f t="array" ref="AI504">SUMPRODUCT($E$463:$AN$498*($E$462:$AN$462=AI$503)*($D$463:$D$498=$D504))</f>
        <v>6.1656136870297404E-2</v>
      </c>
      <c r="AJ504" s="28" cm="1">
        <f t="array" ref="AJ504">SUMPRODUCT($E$463:$AN$498*($E$462:$AN$462=AJ$503)*($D$463:$D$498=$D504))</f>
        <v>3.3793877945269813E-3</v>
      </c>
      <c r="AK504" s="28" cm="1">
        <f t="array" ref="AK504">SUMPRODUCT($E$463:$AN$498*($E$462:$AN$462=AK$503)*($D$463:$D$498=$D504))</f>
        <v>2.1311560271212249E-3</v>
      </c>
      <c r="AL504" s="28" cm="1">
        <f t="array" ref="AL504">SUMPRODUCT($E$463:$AN$498*($E$462:$AN$462=AL$503)*($D$463:$D$498=$D504))</f>
        <v>2.0506553148379632E-3</v>
      </c>
      <c r="AM504" s="28" cm="1">
        <f t="array" ref="AM504">SUMPRODUCT($E$463:$AN$498*($E$462:$AN$462=AM$503)*($D$463:$D$498=$D504))</f>
        <v>1.4970271099828535E-3</v>
      </c>
      <c r="AN504" s="28" cm="1">
        <f t="array" ref="AN504">SUMPRODUCT($E$463:$AN$498*($E$462:$AN$462=AN$503)*($D$463:$D$498=$D504))</f>
        <v>7.9242684066611251E-4</v>
      </c>
      <c r="AO504" s="28" cm="1">
        <f t="array" ref="AO504">SUMPRODUCT($E$463:$AN$498*($E$462:$AN$462=AO$503)*($D$463:$D$498=$D504))</f>
        <v>3.913958395044625E-3</v>
      </c>
      <c r="AP504" s="28" cm="1">
        <f t="array" ref="AP504">SUMPRODUCT($E$463:$AN$498*($E$462:$AN$462=AP$503)*($D$463:$D$498=$D504))</f>
        <v>3.3693179251009864E-3</v>
      </c>
      <c r="AQ504" s="28" cm="1">
        <f t="array" ref="AQ504">SUMPRODUCT($E$463:$AN$498*($E$462:$AN$462=AQ$503)*($D$463:$D$498=$D504))</f>
        <v>3.0338603127257309E-3</v>
      </c>
      <c r="AR504" s="28" cm="1">
        <f t="array" ref="AR504">SUMPRODUCT($E$463:$AN$498*($E$462:$AN$462=AR$503)*($D$463:$D$498=$D504))</f>
        <v>6.4591336606986335E-3</v>
      </c>
      <c r="AS504" s="28" cm="1">
        <f t="array" ref="AS504">SUMPRODUCT($E$463:$AN$498*($E$462:$AN$462=AS$503)*($D$463:$D$498=$D504))</f>
        <v>4.941281226034001E-3</v>
      </c>
      <c r="AT504" s="28" cm="1">
        <f t="array" ref="AT504">SUMPRODUCT($E$463:$AN$498*($E$462:$AN$462=AT$503)*($D$463:$D$498=$D504))</f>
        <v>7.807004158938975E-7</v>
      </c>
    </row>
    <row r="505" spans="3:46" x14ac:dyDescent="0.35">
      <c r="D505" s="4" t="s">
        <v>88</v>
      </c>
      <c r="E505" s="31">
        <f>E464</f>
        <v>3.29423310372483E-2</v>
      </c>
      <c r="F505" s="32">
        <f>F464</f>
        <v>1.1098775441593496</v>
      </c>
      <c r="G505" s="32">
        <v>0.01</v>
      </c>
      <c r="H505" s="32">
        <f>G505</f>
        <v>0.01</v>
      </c>
      <c r="I505" s="59">
        <f>U478*2</f>
        <v>0.16411528572692333</v>
      </c>
      <c r="J505" s="31">
        <f>G464</f>
        <v>2.6622352100908239E-2</v>
      </c>
      <c r="K505" s="31">
        <f t="shared" ref="K505:Q505" si="70">H464</f>
        <v>2.000171927853605E-2</v>
      </c>
      <c r="L505" s="31">
        <f t="shared" si="70"/>
        <v>2.3686778891978729E-2</v>
      </c>
      <c r="M505" s="31">
        <f t="shared" si="70"/>
        <v>3.4428934747711304E-2</v>
      </c>
      <c r="N505" s="49">
        <f>K464*2</f>
        <v>1.2595663456325872</v>
      </c>
      <c r="O505" s="31">
        <f t="shared" si="70"/>
        <v>8.2698769208077977E-2</v>
      </c>
      <c r="P505" s="31">
        <f t="shared" si="70"/>
        <v>1.5308929293392299E-2</v>
      </c>
      <c r="Q505" s="31">
        <f t="shared" si="70"/>
        <v>3.5422079704628712E-2</v>
      </c>
      <c r="R505" s="51">
        <f>$O$464/2</f>
        <v>5.292027164530537E-2</v>
      </c>
      <c r="S505" s="52">
        <f>$O$464/2</f>
        <v>5.292027164530537E-2</v>
      </c>
      <c r="T505" s="52">
        <f>$P$464/2</f>
        <v>6.7424816169810636E-2</v>
      </c>
      <c r="U505" s="53">
        <f>$P$464/2</f>
        <v>6.7424816169810636E-2</v>
      </c>
      <c r="V505" s="31">
        <f>Q$464</f>
        <v>3.6935616111644802E-2</v>
      </c>
      <c r="W505" s="31">
        <f t="shared" ref="W505:AB505" si="71">R$464</f>
        <v>1.2860254447817972E-2</v>
      </c>
      <c r="X505" s="31">
        <f t="shared" si="71"/>
        <v>3.0027824539398038E-2</v>
      </c>
      <c r="Y505" s="31">
        <f t="shared" si="71"/>
        <v>2.5729894383937683E-2</v>
      </c>
      <c r="Z505" s="31">
        <f t="shared" si="71"/>
        <v>2.646947512751377E-2</v>
      </c>
      <c r="AA505" s="31">
        <f t="shared" si="71"/>
        <v>2.1541498623049927E-2</v>
      </c>
      <c r="AB505" s="31">
        <f t="shared" si="71"/>
        <v>2.228221091483671E-2</v>
      </c>
      <c r="AC505" s="33">
        <f>$X$464</f>
        <v>0.15412475022735028</v>
      </c>
      <c r="AD505" s="62">
        <f>$X$464/2</f>
        <v>7.7062375113675141E-2</v>
      </c>
      <c r="AE505" s="31">
        <f>Y464</f>
        <v>2.1549068695105884E-2</v>
      </c>
      <c r="AF505" s="31">
        <f t="shared" ref="AF505:AT505" si="72">Z464</f>
        <v>3.2957514978691545E-2</v>
      </c>
      <c r="AG505" s="31">
        <f t="shared" si="72"/>
        <v>1.3484861211469206E-2</v>
      </c>
      <c r="AH505" s="31">
        <f t="shared" si="72"/>
        <v>4.004117053586121E-2</v>
      </c>
      <c r="AI505" s="31">
        <f t="shared" si="72"/>
        <v>1.4080924523829247E-2</v>
      </c>
      <c r="AJ505" s="31">
        <f t="shared" si="72"/>
        <v>1.0190388357431711E-2</v>
      </c>
      <c r="AK505" s="31">
        <f t="shared" si="72"/>
        <v>9.0606317909423771E-3</v>
      </c>
      <c r="AL505" s="31">
        <f t="shared" si="72"/>
        <v>5.7062122705485857E-3</v>
      </c>
      <c r="AM505" s="31">
        <f t="shared" si="72"/>
        <v>4.9922656237856508E-3</v>
      </c>
      <c r="AN505" s="31">
        <f t="shared" si="72"/>
        <v>4.6328468819321362E-3</v>
      </c>
      <c r="AO505" s="31">
        <f t="shared" si="72"/>
        <v>8.5172067905094975E-3</v>
      </c>
      <c r="AP505" s="31">
        <f t="shared" si="72"/>
        <v>8.783817683825957E-3</v>
      </c>
      <c r="AQ505" s="31">
        <f t="shared" si="72"/>
        <v>5.4837467618258934E-3</v>
      </c>
      <c r="AR505" s="31">
        <f t="shared" si="72"/>
        <v>7.3786717994877588E-3</v>
      </c>
      <c r="AS505" s="31">
        <f t="shared" si="72"/>
        <v>1.0506434915196547E-2</v>
      </c>
      <c r="AT505" s="31">
        <f t="shared" si="72"/>
        <v>7.2109383926587873E-7</v>
      </c>
    </row>
    <row r="506" spans="3:46" x14ac:dyDescent="0.35">
      <c r="D506" s="4" t="s">
        <v>89</v>
      </c>
      <c r="E506" s="31">
        <f>E505</f>
        <v>3.29423310372483E-2</v>
      </c>
      <c r="F506" s="32">
        <f>G505</f>
        <v>0.01</v>
      </c>
      <c r="G506" s="32">
        <f>F464</f>
        <v>1.1098775441593496</v>
      </c>
      <c r="H506" s="32">
        <f>G505</f>
        <v>0.01</v>
      </c>
      <c r="I506" s="60">
        <f>I505</f>
        <v>0.16411528572692333</v>
      </c>
      <c r="J506" s="31">
        <f>J505</f>
        <v>2.6622352100908239E-2</v>
      </c>
      <c r="K506" s="31">
        <f t="shared" ref="K506:Q508" si="73">K505</f>
        <v>2.000171927853605E-2</v>
      </c>
      <c r="L506" s="31">
        <f t="shared" si="73"/>
        <v>2.3686778891978729E-2</v>
      </c>
      <c r="M506" s="31">
        <f t="shared" si="73"/>
        <v>3.4428934747711304E-2</v>
      </c>
      <c r="N506" s="49">
        <f t="shared" si="73"/>
        <v>1.2595663456325872</v>
      </c>
      <c r="O506" s="31">
        <f t="shared" si="73"/>
        <v>8.2698769208077977E-2</v>
      </c>
      <c r="P506" s="31">
        <f t="shared" si="73"/>
        <v>1.5308929293392299E-2</v>
      </c>
      <c r="Q506" s="31">
        <f t="shared" si="73"/>
        <v>3.5422079704628712E-2</v>
      </c>
      <c r="R506" s="54">
        <f>$O$464/2</f>
        <v>5.292027164530537E-2</v>
      </c>
      <c r="S506" s="50">
        <f>$O$464/2</f>
        <v>5.292027164530537E-2</v>
      </c>
      <c r="T506" s="50">
        <f>$P$464/2</f>
        <v>6.7424816169810636E-2</v>
      </c>
      <c r="U506" s="55">
        <f>$P$464/2</f>
        <v>6.7424816169810636E-2</v>
      </c>
      <c r="V506" s="31">
        <f t="shared" ref="V506:V508" si="74">Q$464</f>
        <v>3.6935616111644802E-2</v>
      </c>
      <c r="W506" s="31">
        <f t="shared" ref="W506:W508" si="75">R$464</f>
        <v>1.2860254447817972E-2</v>
      </c>
      <c r="X506" s="31">
        <f t="shared" ref="X506:X508" si="76">S$464</f>
        <v>3.0027824539398038E-2</v>
      </c>
      <c r="Y506" s="31">
        <f t="shared" ref="Y506:Y508" si="77">T$464</f>
        <v>2.5729894383937683E-2</v>
      </c>
      <c r="Z506" s="31">
        <f t="shared" ref="Z506:Z508" si="78">U$464</f>
        <v>2.646947512751377E-2</v>
      </c>
      <c r="AA506" s="31">
        <f t="shared" ref="AA506:AA508" si="79">V$464</f>
        <v>2.1541498623049927E-2</v>
      </c>
      <c r="AB506" s="31">
        <f t="shared" ref="AB506:AB508" si="80">W$464</f>
        <v>2.228221091483671E-2</v>
      </c>
      <c r="AC506" s="33">
        <f t="shared" ref="AC506:AC508" si="81">$X$464</f>
        <v>0.15412475022735028</v>
      </c>
      <c r="AD506" s="63">
        <f>$X$464*2</f>
        <v>0.30824950045470056</v>
      </c>
      <c r="AE506" s="31">
        <f>AE505</f>
        <v>2.1549068695105884E-2</v>
      </c>
      <c r="AF506" s="31">
        <f t="shared" ref="AF506:AT506" si="82">AF505</f>
        <v>3.2957514978691545E-2</v>
      </c>
      <c r="AG506" s="31">
        <f t="shared" si="82"/>
        <v>1.3484861211469206E-2</v>
      </c>
      <c r="AH506" s="31">
        <f t="shared" si="82"/>
        <v>4.004117053586121E-2</v>
      </c>
      <c r="AI506" s="31">
        <f t="shared" si="82"/>
        <v>1.4080924523829247E-2</v>
      </c>
      <c r="AJ506" s="31">
        <f t="shared" si="82"/>
        <v>1.0190388357431711E-2</v>
      </c>
      <c r="AK506" s="31">
        <f t="shared" si="82"/>
        <v>9.0606317909423771E-3</v>
      </c>
      <c r="AL506" s="31">
        <f t="shared" si="82"/>
        <v>5.7062122705485857E-3</v>
      </c>
      <c r="AM506" s="31">
        <f t="shared" si="82"/>
        <v>4.9922656237856508E-3</v>
      </c>
      <c r="AN506" s="31">
        <f t="shared" si="82"/>
        <v>4.6328468819321362E-3</v>
      </c>
      <c r="AO506" s="31">
        <f t="shared" si="82"/>
        <v>8.5172067905094975E-3</v>
      </c>
      <c r="AP506" s="31">
        <f t="shared" si="82"/>
        <v>8.783817683825957E-3</v>
      </c>
      <c r="AQ506" s="31">
        <f t="shared" si="82"/>
        <v>5.4837467618258934E-3</v>
      </c>
      <c r="AR506" s="31">
        <f t="shared" si="82"/>
        <v>7.3786717994877588E-3</v>
      </c>
      <c r="AS506" s="31">
        <f t="shared" si="82"/>
        <v>1.0506434915196547E-2</v>
      </c>
      <c r="AT506" s="31">
        <f t="shared" si="82"/>
        <v>7.2109383926587873E-7</v>
      </c>
    </row>
    <row r="507" spans="3:46" x14ac:dyDescent="0.35">
      <c r="D507" s="4" t="s">
        <v>3</v>
      </c>
      <c r="E507" s="31">
        <f t="shared" ref="E507:E508" si="83">E506</f>
        <v>3.29423310372483E-2</v>
      </c>
      <c r="F507" s="32">
        <f>G505</f>
        <v>0.01</v>
      </c>
      <c r="G507" s="32">
        <f>G505</f>
        <v>0.01</v>
      </c>
      <c r="H507" s="32">
        <f>F464</f>
        <v>1.1098775441593496</v>
      </c>
      <c r="I507" s="61">
        <f>I505</f>
        <v>0.16411528572692333</v>
      </c>
      <c r="J507" s="31">
        <f t="shared" ref="J507:J508" si="84">J506</f>
        <v>2.6622352100908239E-2</v>
      </c>
      <c r="K507" s="31">
        <f t="shared" si="73"/>
        <v>2.000171927853605E-2</v>
      </c>
      <c r="L507" s="31">
        <f t="shared" si="73"/>
        <v>2.3686778891978729E-2</v>
      </c>
      <c r="M507" s="31">
        <f t="shared" si="73"/>
        <v>3.4428934747711304E-2</v>
      </c>
      <c r="N507" s="49">
        <f>K464/2</f>
        <v>0.3148915864081468</v>
      </c>
      <c r="O507" s="31">
        <f t="shared" si="73"/>
        <v>8.2698769208077977E-2</v>
      </c>
      <c r="P507" s="31">
        <f t="shared" si="73"/>
        <v>1.5308929293392299E-2</v>
      </c>
      <c r="Q507" s="31">
        <f t="shared" si="73"/>
        <v>3.5422079704628712E-2</v>
      </c>
      <c r="R507" s="54">
        <f>$O$464*2</f>
        <v>0.21168108658122148</v>
      </c>
      <c r="S507" s="50">
        <f>$O$464*2</f>
        <v>0.21168108658122148</v>
      </c>
      <c r="T507" s="50">
        <f>$P$464*2</f>
        <v>0.26969926467924255</v>
      </c>
      <c r="U507" s="55">
        <f>$P$464*2</f>
        <v>0.26969926467924255</v>
      </c>
      <c r="V507" s="31">
        <f t="shared" si="74"/>
        <v>3.6935616111644802E-2</v>
      </c>
      <c r="W507" s="31">
        <f t="shared" si="75"/>
        <v>1.2860254447817972E-2</v>
      </c>
      <c r="X507" s="31">
        <f t="shared" si="76"/>
        <v>3.0027824539398038E-2</v>
      </c>
      <c r="Y507" s="31">
        <f t="shared" si="77"/>
        <v>2.5729894383937683E-2</v>
      </c>
      <c r="Z507" s="31">
        <f t="shared" si="78"/>
        <v>2.646947512751377E-2</v>
      </c>
      <c r="AA507" s="31">
        <f t="shared" si="79"/>
        <v>2.1541498623049927E-2</v>
      </c>
      <c r="AB507" s="31">
        <f t="shared" si="80"/>
        <v>2.228221091483671E-2</v>
      </c>
      <c r="AC507" s="33">
        <f t="shared" si="81"/>
        <v>0.15412475022735028</v>
      </c>
      <c r="AD507" s="63">
        <f>$X$464/2</f>
        <v>7.7062375113675141E-2</v>
      </c>
      <c r="AE507" s="31">
        <f>AE505</f>
        <v>2.1549068695105884E-2</v>
      </c>
      <c r="AF507" s="31">
        <f t="shared" ref="AF507:AT507" si="85">AF505</f>
        <v>3.2957514978691545E-2</v>
      </c>
      <c r="AG507" s="31">
        <f t="shared" si="85"/>
        <v>1.3484861211469206E-2</v>
      </c>
      <c r="AH507" s="31">
        <f t="shared" si="85"/>
        <v>4.004117053586121E-2</v>
      </c>
      <c r="AI507" s="31">
        <f t="shared" si="85"/>
        <v>1.4080924523829247E-2</v>
      </c>
      <c r="AJ507" s="31">
        <f t="shared" si="85"/>
        <v>1.0190388357431711E-2</v>
      </c>
      <c r="AK507" s="31">
        <f t="shared" si="85"/>
        <v>9.0606317909423771E-3</v>
      </c>
      <c r="AL507" s="31">
        <f t="shared" si="85"/>
        <v>5.7062122705485857E-3</v>
      </c>
      <c r="AM507" s="31">
        <f t="shared" si="85"/>
        <v>4.9922656237856508E-3</v>
      </c>
      <c r="AN507" s="31">
        <f t="shared" si="85"/>
        <v>4.6328468819321362E-3</v>
      </c>
      <c r="AO507" s="31">
        <f t="shared" si="85"/>
        <v>8.5172067905094975E-3</v>
      </c>
      <c r="AP507" s="31">
        <f t="shared" si="85"/>
        <v>8.783817683825957E-3</v>
      </c>
      <c r="AQ507" s="31">
        <f t="shared" si="85"/>
        <v>5.4837467618258934E-3</v>
      </c>
      <c r="AR507" s="31">
        <f t="shared" si="85"/>
        <v>7.3786717994877588E-3</v>
      </c>
      <c r="AS507" s="31">
        <f t="shared" si="85"/>
        <v>1.0506434915196547E-2</v>
      </c>
      <c r="AT507" s="31">
        <f t="shared" si="85"/>
        <v>7.2109383926587873E-7</v>
      </c>
    </row>
    <row r="508" spans="3:46" x14ac:dyDescent="0.35">
      <c r="D508" s="4" t="s">
        <v>4</v>
      </c>
      <c r="E508" s="31">
        <f t="shared" si="83"/>
        <v>3.29423310372483E-2</v>
      </c>
      <c r="F508" s="32">
        <f>G505</f>
        <v>0.01</v>
      </c>
      <c r="G508" s="32">
        <f>G505</f>
        <v>0.01</v>
      </c>
      <c r="H508" s="32">
        <f>H505</f>
        <v>0.01</v>
      </c>
      <c r="I508" s="32">
        <f>F464</f>
        <v>1.1098775441593496</v>
      </c>
      <c r="J508" s="31">
        <f t="shared" si="84"/>
        <v>2.6622352100908239E-2</v>
      </c>
      <c r="K508" s="31">
        <f t="shared" si="73"/>
        <v>2.000171927853605E-2</v>
      </c>
      <c r="L508" s="31">
        <f t="shared" si="73"/>
        <v>2.3686778891978729E-2</v>
      </c>
      <c r="M508" s="31">
        <f t="shared" si="73"/>
        <v>3.4428934747711304E-2</v>
      </c>
      <c r="N508" s="49">
        <f>N507</f>
        <v>0.3148915864081468</v>
      </c>
      <c r="O508" s="31">
        <f t="shared" si="73"/>
        <v>8.2698769208077977E-2</v>
      </c>
      <c r="P508" s="31">
        <f t="shared" si="73"/>
        <v>1.5308929293392299E-2</v>
      </c>
      <c r="Q508" s="31">
        <f t="shared" si="73"/>
        <v>3.5422079704628712E-2</v>
      </c>
      <c r="R508" s="56">
        <f>$O$464/2</f>
        <v>5.292027164530537E-2</v>
      </c>
      <c r="S508" s="57">
        <f>$O$464/2</f>
        <v>5.292027164530537E-2</v>
      </c>
      <c r="T508" s="57">
        <f>$P$464/2</f>
        <v>6.7424816169810636E-2</v>
      </c>
      <c r="U508" s="58">
        <f>$P$464/2</f>
        <v>6.7424816169810636E-2</v>
      </c>
      <c r="V508" s="31">
        <f t="shared" si="74"/>
        <v>3.6935616111644802E-2</v>
      </c>
      <c r="W508" s="31">
        <f t="shared" si="75"/>
        <v>1.2860254447817972E-2</v>
      </c>
      <c r="X508" s="31">
        <f t="shared" si="76"/>
        <v>3.0027824539398038E-2</v>
      </c>
      <c r="Y508" s="31">
        <f t="shared" si="77"/>
        <v>2.5729894383937683E-2</v>
      </c>
      <c r="Z508" s="31">
        <f t="shared" si="78"/>
        <v>2.646947512751377E-2</v>
      </c>
      <c r="AA508" s="31">
        <f t="shared" si="79"/>
        <v>2.1541498623049927E-2</v>
      </c>
      <c r="AB508" s="31">
        <f t="shared" si="80"/>
        <v>2.228221091483671E-2</v>
      </c>
      <c r="AC508" s="33">
        <f t="shared" si="81"/>
        <v>0.15412475022735028</v>
      </c>
      <c r="AD508" s="64">
        <f>$X$464/2</f>
        <v>7.7062375113675141E-2</v>
      </c>
      <c r="AE508" s="31">
        <f>AE505</f>
        <v>2.1549068695105884E-2</v>
      </c>
      <c r="AF508" s="31">
        <f t="shared" ref="AF508:AT508" si="86">AF505</f>
        <v>3.2957514978691545E-2</v>
      </c>
      <c r="AG508" s="31">
        <f t="shared" si="86"/>
        <v>1.3484861211469206E-2</v>
      </c>
      <c r="AH508" s="31">
        <f t="shared" si="86"/>
        <v>4.004117053586121E-2</v>
      </c>
      <c r="AI508" s="31">
        <f t="shared" si="86"/>
        <v>1.4080924523829247E-2</v>
      </c>
      <c r="AJ508" s="31">
        <f t="shared" si="86"/>
        <v>1.0190388357431711E-2</v>
      </c>
      <c r="AK508" s="31">
        <f t="shared" si="86"/>
        <v>9.0606317909423771E-3</v>
      </c>
      <c r="AL508" s="31">
        <f t="shared" si="86"/>
        <v>5.7062122705485857E-3</v>
      </c>
      <c r="AM508" s="31">
        <f t="shared" si="86"/>
        <v>4.9922656237856508E-3</v>
      </c>
      <c r="AN508" s="31">
        <f t="shared" si="86"/>
        <v>4.6328468819321362E-3</v>
      </c>
      <c r="AO508" s="31">
        <f t="shared" si="86"/>
        <v>8.5172067905094975E-3</v>
      </c>
      <c r="AP508" s="31">
        <f t="shared" si="86"/>
        <v>8.783817683825957E-3</v>
      </c>
      <c r="AQ508" s="31">
        <f t="shared" si="86"/>
        <v>5.4837467618258934E-3</v>
      </c>
      <c r="AR508" s="31">
        <f t="shared" si="86"/>
        <v>7.3786717994877588E-3</v>
      </c>
      <c r="AS508" s="31">
        <f t="shared" si="86"/>
        <v>1.0506434915196547E-2</v>
      </c>
      <c r="AT508" s="31">
        <f t="shared" si="86"/>
        <v>7.2109383926587873E-7</v>
      </c>
    </row>
    <row r="509" spans="3:46" x14ac:dyDescent="0.35">
      <c r="D509" t="s">
        <v>5</v>
      </c>
      <c r="E509" s="28" cm="1">
        <f t="array" ref="E509">SUMPRODUCT($E$463:$AN$498*($E$462:$AN$462=E$503)*($D$463:$D$498=$D509))</f>
        <v>0.1529244970622653</v>
      </c>
      <c r="F509" s="31">
        <f>F465</f>
        <v>7.0452329492272196E-3</v>
      </c>
      <c r="G509" s="31">
        <f>F509</f>
        <v>7.0452329492272196E-3</v>
      </c>
      <c r="H509" s="31">
        <f t="shared" ref="H509:I509" si="87">G509</f>
        <v>7.0452329492272196E-3</v>
      </c>
      <c r="I509" s="31">
        <f t="shared" si="87"/>
        <v>7.0452329492272196E-3</v>
      </c>
      <c r="J509" s="28" cm="1">
        <f t="array" ref="J509">SUMPRODUCT($E$463:$AN$498*($E$462:$AN$462=J$503)*($D$463:$D$498=$D509))</f>
        <v>1.3288332893484076</v>
      </c>
      <c r="K509" s="28" cm="1">
        <f t="array" ref="K509">SUMPRODUCT($E$463:$AN$498*($E$462:$AN$462=K$503)*($D$463:$D$498=$D509))</f>
        <v>3.2390603080719678E-2</v>
      </c>
      <c r="L509" s="28" cm="1">
        <f t="array" ref="L509">SUMPRODUCT($E$463:$AN$498*($E$462:$AN$462=L$503)*($D$463:$D$498=$D509))</f>
        <v>8.9874531549837735E-3</v>
      </c>
      <c r="M509" s="28" cm="1">
        <f t="array" ref="M509">SUMPRODUCT($E$463:$AN$498*($E$462:$AN$462=M$503)*($D$463:$D$498=$D509))</f>
        <v>1.4277859021233397E-2</v>
      </c>
      <c r="N509" s="28" cm="1">
        <f t="array" ref="N509">SUMPRODUCT($E$463:$AN$498*($E$462:$AN$462=N$503)*($D$463:$D$498=$D509))</f>
        <v>1.3702685693557542E-2</v>
      </c>
      <c r="O509" s="28" cm="1">
        <f t="array" ref="O509">SUMPRODUCT($E$463:$AN$498*($E$462:$AN$462=O$503)*($D$463:$D$498=$D509))</f>
        <v>4.2075918605588292E-2</v>
      </c>
      <c r="P509" s="28" cm="1">
        <f t="array" ref="P509">SUMPRODUCT($E$463:$AN$498*($E$462:$AN$462=P$503)*($D$463:$D$498=$D509))</f>
        <v>2.3099248347905485E-2</v>
      </c>
      <c r="Q509" s="28" cm="1">
        <f t="array" ref="Q509">SUMPRODUCT($E$463:$AN$498*($E$462:$AN$462=Q$503)*($D$463:$D$498=$D509))</f>
        <v>1.7044113406187233E-2</v>
      </c>
      <c r="R509" s="31">
        <f>O465</f>
        <v>8.0186108518949303E-3</v>
      </c>
      <c r="S509" s="31">
        <f>R509</f>
        <v>8.0186108518949303E-3</v>
      </c>
      <c r="T509" s="31">
        <f>P465</f>
        <v>1.0210129790909631E-2</v>
      </c>
      <c r="U509" s="31">
        <f>T509</f>
        <v>1.0210129790909631E-2</v>
      </c>
      <c r="V509" s="28" cm="1">
        <f t="array" ref="V509">SUMPRODUCT($E$463:$AN$498*($E$462:$AN$462=V$503)*($D$463:$D$498=$D509))</f>
        <v>7.1408127267079177E-3</v>
      </c>
      <c r="W509" s="28" cm="1">
        <f t="array" ref="W509">SUMPRODUCT($E$463:$AN$498*($E$462:$AN$462=W$503)*($D$463:$D$498=$D509))</f>
        <v>6.1844388864440592E-3</v>
      </c>
      <c r="X509" s="28" cm="1">
        <f t="array" ref="X509">SUMPRODUCT($E$463:$AN$498*($E$462:$AN$462=X$503)*($D$463:$D$498=$D509))</f>
        <v>7.5319698612595822E-3</v>
      </c>
      <c r="Y509" s="28" cm="1">
        <f t="array" ref="Y509">SUMPRODUCT($E$463:$AN$498*($E$462:$AN$462=Y$503)*($D$463:$D$498=$D509))</f>
        <v>7.1219712889554528E-3</v>
      </c>
      <c r="Z509" s="28" cm="1">
        <f t="array" ref="Z509">SUMPRODUCT($E$463:$AN$498*($E$462:$AN$462=Z$503)*($D$463:$D$498=$D509))</f>
        <v>7.1089018751500496E-3</v>
      </c>
      <c r="AA509" s="28" cm="1">
        <f t="array" ref="AA509">SUMPRODUCT($E$463:$AN$498*($E$462:$AN$462=AA$503)*($D$463:$D$498=$D509))</f>
        <v>7.0915890523476728E-3</v>
      </c>
      <c r="AB509" s="28" cm="1">
        <f t="array" ref="AB509">SUMPRODUCT($E$463:$AN$498*($E$462:$AN$462=AB$503)*($D$463:$D$498=$D509))</f>
        <v>9.3699288744857525E-3</v>
      </c>
      <c r="AC509" s="31">
        <f>X465</f>
        <v>8.6759163980409983E-3</v>
      </c>
      <c r="AD509" s="31">
        <f>AC509</f>
        <v>8.6759163980409983E-3</v>
      </c>
      <c r="AE509" s="28" cm="1">
        <f t="array" ref="AE509">SUMPRODUCT($E$463:$AN$498*($E$462:$AN$462=AE$503)*($D$463:$D$498=$D509))</f>
        <v>1.0480451282579389E-2</v>
      </c>
      <c r="AF509" s="28" cm="1">
        <f t="array" ref="AF509">SUMPRODUCT($E$463:$AN$498*($E$462:$AN$462=AF$503)*($D$463:$D$498=$D509))</f>
        <v>7.1425955753917983E-3</v>
      </c>
      <c r="AG509" s="28" cm="1">
        <f t="array" ref="AG509">SUMPRODUCT($E$463:$AN$498*($E$462:$AN$462=AG$503)*($D$463:$D$498=$D509))</f>
        <v>1.2294788304414335E-2</v>
      </c>
      <c r="AH509" s="28" cm="1">
        <f t="array" ref="AH509">SUMPRODUCT($E$463:$AN$498*($E$462:$AN$462=AH$503)*($D$463:$D$498=$D509))</f>
        <v>9.2631646544382648E-3</v>
      </c>
      <c r="AI509" s="28" cm="1">
        <f t="array" ref="AI509">SUMPRODUCT($E$463:$AN$498*($E$462:$AN$462=AI$503)*($D$463:$D$498=$D509))</f>
        <v>0.22691815888076924</v>
      </c>
      <c r="AJ509" s="28" cm="1">
        <f t="array" ref="AJ509">SUMPRODUCT($E$463:$AN$498*($E$462:$AN$462=AJ$503)*($D$463:$D$498=$D509))</f>
        <v>9.7302119289412216E-3</v>
      </c>
      <c r="AK509" s="28" cm="1">
        <f t="array" ref="AK509">SUMPRODUCT($E$463:$AN$498*($E$462:$AN$462=AK$503)*($D$463:$D$498=$D509))</f>
        <v>6.2569634391497113E-3</v>
      </c>
      <c r="AL509" s="28" cm="1">
        <f t="array" ref="AL509">SUMPRODUCT($E$463:$AN$498*($E$462:$AN$462=AL$503)*($D$463:$D$498=$D509))</f>
        <v>6.3311646701873564E-3</v>
      </c>
      <c r="AM509" s="28" cm="1">
        <f t="array" ref="AM509">SUMPRODUCT($E$463:$AN$498*($E$462:$AN$462=AM$503)*($D$463:$D$498=$D509))</f>
        <v>4.3111341549133281E-3</v>
      </c>
      <c r="AN509" s="28" cm="1">
        <f t="array" ref="AN509">SUMPRODUCT($E$463:$AN$498*($E$462:$AN$462=AN$503)*($D$463:$D$498=$D509))</f>
        <v>1.9913269152341557E-3</v>
      </c>
      <c r="AO509" s="28" cm="1">
        <f t="array" ref="AO509">SUMPRODUCT($E$463:$AN$498*($E$462:$AN$462=AO$503)*($D$463:$D$498=$D509))</f>
        <v>9.9376068960786018E-3</v>
      </c>
      <c r="AP509" s="28" cm="1">
        <f t="array" ref="AP509">SUMPRODUCT($E$463:$AN$498*($E$462:$AN$462=AP$503)*($D$463:$D$498=$D509))</f>
        <v>9.4739950773331857E-3</v>
      </c>
      <c r="AQ509" s="28" cm="1">
        <f t="array" ref="AQ509">SUMPRODUCT($E$463:$AN$498*($E$462:$AN$462=AQ$503)*($D$463:$D$498=$D509))</f>
        <v>1.153034206482666E-2</v>
      </c>
      <c r="AR509" s="28" cm="1">
        <f t="array" ref="AR509">SUMPRODUCT($E$463:$AN$498*($E$462:$AN$462=AR$503)*($D$463:$D$498=$D509))</f>
        <v>2.2697925397979261E-2</v>
      </c>
      <c r="AS509" s="28" cm="1">
        <f t="array" ref="AS509">SUMPRODUCT($E$463:$AN$498*($E$462:$AN$462=AS$503)*($D$463:$D$498=$D509))</f>
        <v>1.4608458436760376E-2</v>
      </c>
      <c r="AT509" s="28" cm="1">
        <f t="array" ref="AT509">SUMPRODUCT($E$463:$AN$498*($E$462:$AN$462=AT$503)*($D$463:$D$498=$D509))</f>
        <v>3.0676945818899754E-7</v>
      </c>
    </row>
    <row r="510" spans="3:46" x14ac:dyDescent="0.35">
      <c r="D510" t="s">
        <v>6</v>
      </c>
      <c r="E510" s="28" cm="1">
        <f t="array" ref="E510">SUMPRODUCT($E$463:$AN$498*($E$462:$AN$462=E$503)*($D$463:$D$498=$D510))</f>
        <v>5.7872154553835885E-3</v>
      </c>
      <c r="F510" s="31">
        <f t="shared" ref="F510:F515" si="88">F466</f>
        <v>3.9798095036024843E-3</v>
      </c>
      <c r="G510" s="31">
        <f t="shared" ref="G510:I516" si="89">F510</f>
        <v>3.9798095036024843E-3</v>
      </c>
      <c r="H510" s="31">
        <f t="shared" si="89"/>
        <v>3.9798095036024843E-3</v>
      </c>
      <c r="I510" s="31">
        <f t="shared" si="89"/>
        <v>3.9798095036024843E-3</v>
      </c>
      <c r="J510" s="28" cm="1">
        <f t="array" ref="J510">SUMPRODUCT($E$463:$AN$498*($E$462:$AN$462=J$503)*($D$463:$D$498=$D510))</f>
        <v>5.7305277730749374E-3</v>
      </c>
      <c r="K510" s="28" cm="1">
        <f t="array" ref="K510">SUMPRODUCT($E$463:$AN$498*($E$462:$AN$462=K$503)*($D$463:$D$498=$D510))</f>
        <v>1.4565736800374669</v>
      </c>
      <c r="L510" s="28" cm="1">
        <f t="array" ref="L510">SUMPRODUCT($E$463:$AN$498*($E$462:$AN$462=L$503)*($D$463:$D$498=$D510))</f>
        <v>9.085801869310314E-3</v>
      </c>
      <c r="M510" s="28" cm="1">
        <f t="array" ref="M510">SUMPRODUCT($E$463:$AN$498*($E$462:$AN$462=M$503)*($D$463:$D$498=$D510))</f>
        <v>2.0161475643671056E-2</v>
      </c>
      <c r="N510" s="28" cm="1">
        <f t="array" ref="N510">SUMPRODUCT($E$463:$AN$498*($E$462:$AN$462=N$503)*($D$463:$D$498=$D510))</f>
        <v>4.5438121619312917E-3</v>
      </c>
      <c r="O510" s="28" cm="1">
        <f t="array" ref="O510">SUMPRODUCT($E$463:$AN$498*($E$462:$AN$462=O$503)*($D$463:$D$498=$D510))</f>
        <v>7.1424805014675416E-3</v>
      </c>
      <c r="P510" s="28" cm="1">
        <f t="array" ref="P510">SUMPRODUCT($E$463:$AN$498*($E$462:$AN$462=P$503)*($D$463:$D$498=$D510))</f>
        <v>5.6159804179420469E-3</v>
      </c>
      <c r="Q510" s="28" cm="1">
        <f t="array" ref="Q510">SUMPRODUCT($E$463:$AN$498*($E$462:$AN$462=Q$503)*($D$463:$D$498=$D510))</f>
        <v>2.1543249370428893E-2</v>
      </c>
      <c r="R510" s="31">
        <f t="shared" ref="R510:R515" si="90">O466</f>
        <v>6.180271277958985E-3</v>
      </c>
      <c r="S510" s="31">
        <f t="shared" ref="S510:S516" si="91">R510</f>
        <v>6.180271277958985E-3</v>
      </c>
      <c r="T510" s="31">
        <f t="shared" ref="T510:T516" si="92">P466</f>
        <v>5.4957171040530776E-3</v>
      </c>
      <c r="U510" s="31">
        <f t="shared" ref="U510:U516" si="93">T510</f>
        <v>5.4957171040530776E-3</v>
      </c>
      <c r="V510" s="28" cm="1">
        <f t="array" ref="V510">SUMPRODUCT($E$463:$AN$498*($E$462:$AN$462=V$503)*($D$463:$D$498=$D510))</f>
        <v>6.6410229847069877E-3</v>
      </c>
      <c r="W510" s="28" cm="1">
        <f t="array" ref="W510">SUMPRODUCT($E$463:$AN$498*($E$462:$AN$462=W$503)*($D$463:$D$498=$D510))</f>
        <v>4.4774893058759221E-3</v>
      </c>
      <c r="X510" s="28" cm="1">
        <f t="array" ref="X510">SUMPRODUCT($E$463:$AN$498*($E$462:$AN$462=X$503)*($D$463:$D$498=$D510))</f>
        <v>5.7466268432743214E-3</v>
      </c>
      <c r="Y510" s="28" cm="1">
        <f t="array" ref="Y510">SUMPRODUCT($E$463:$AN$498*($E$462:$AN$462=Y$503)*($D$463:$D$498=$D510))</f>
        <v>6.3057628811686063E-3</v>
      </c>
      <c r="Z510" s="28" cm="1">
        <f t="array" ref="Z510">SUMPRODUCT($E$463:$AN$498*($E$462:$AN$462=Z$503)*($D$463:$D$498=$D510))</f>
        <v>1.6327162448443837E-2</v>
      </c>
      <c r="AA510" s="28" cm="1">
        <f t="array" ref="AA510">SUMPRODUCT($E$463:$AN$498*($E$462:$AN$462=AA$503)*($D$463:$D$498=$D510))</f>
        <v>1.0681548345837127E-2</v>
      </c>
      <c r="AB510" s="28" cm="1">
        <f t="array" ref="AB510">SUMPRODUCT($E$463:$AN$498*($E$462:$AN$462=AB$503)*($D$463:$D$498=$D510))</f>
        <v>2.0982436780776142E-2</v>
      </c>
      <c r="AC510" s="31">
        <f t="shared" ref="AC510:AC516" si="94">X466</f>
        <v>3.0741356530280409E-3</v>
      </c>
      <c r="AD510" s="31">
        <f t="shared" ref="AD510:AD516" si="95">AC510</f>
        <v>3.0741356530280409E-3</v>
      </c>
      <c r="AE510" s="28" cm="1">
        <f t="array" ref="AE510">SUMPRODUCT($E$463:$AN$498*($E$462:$AN$462=AE$503)*($D$463:$D$498=$D510))</f>
        <v>4.6766731914972774E-3</v>
      </c>
      <c r="AF510" s="28" cm="1">
        <f t="array" ref="AF510">SUMPRODUCT($E$463:$AN$498*($E$462:$AN$462=AF$503)*($D$463:$D$498=$D510))</f>
        <v>6.4219112779182325E-3</v>
      </c>
      <c r="AG510" s="28" cm="1">
        <f t="array" ref="AG510">SUMPRODUCT($E$463:$AN$498*($E$462:$AN$462=AG$503)*($D$463:$D$498=$D510))</f>
        <v>5.0444960193534198E-3</v>
      </c>
      <c r="AH510" s="28" cm="1">
        <f t="array" ref="AH510">SUMPRODUCT($E$463:$AN$498*($E$462:$AN$462=AH$503)*($D$463:$D$498=$D510))</f>
        <v>3.0401470961534827E-3</v>
      </c>
      <c r="AI510" s="28" cm="1">
        <f t="array" ref="AI510">SUMPRODUCT($E$463:$AN$498*($E$462:$AN$462=AI$503)*($D$463:$D$498=$D510))</f>
        <v>6.259759291139289E-3</v>
      </c>
      <c r="AJ510" s="28" cm="1">
        <f t="array" ref="AJ510">SUMPRODUCT($E$463:$AN$498*($E$462:$AN$462=AJ$503)*($D$463:$D$498=$D510))</f>
        <v>8.9486004011944675E-3</v>
      </c>
      <c r="AK510" s="28" cm="1">
        <f t="array" ref="AK510">SUMPRODUCT($E$463:$AN$498*($E$462:$AN$462=AK$503)*($D$463:$D$498=$D510))</f>
        <v>3.5516532871316809E-3</v>
      </c>
      <c r="AL510" s="28" cm="1">
        <f t="array" ref="AL510">SUMPRODUCT($E$463:$AN$498*($E$462:$AN$462=AL$503)*($D$463:$D$498=$D510))</f>
        <v>2.1228200581037216E-3</v>
      </c>
      <c r="AM510" s="28" cm="1">
        <f t="array" ref="AM510">SUMPRODUCT($E$463:$AN$498*($E$462:$AN$462=AM$503)*($D$463:$D$498=$D510))</f>
        <v>1.571582496524113E-3</v>
      </c>
      <c r="AN510" s="28" cm="1">
        <f t="array" ref="AN510">SUMPRODUCT($E$463:$AN$498*($E$462:$AN$462=AN$503)*($D$463:$D$498=$D510))</f>
        <v>1.1825127247948148E-3</v>
      </c>
      <c r="AO510" s="28" cm="1">
        <f t="array" ref="AO510">SUMPRODUCT($E$463:$AN$498*($E$462:$AN$462=AO$503)*($D$463:$D$498=$D510))</f>
        <v>3.8091616889139005E-3</v>
      </c>
      <c r="AP510" s="28" cm="1">
        <f t="array" ref="AP510">SUMPRODUCT($E$463:$AN$498*($E$462:$AN$462=AP$503)*($D$463:$D$498=$D510))</f>
        <v>3.3340579958458976E-3</v>
      </c>
      <c r="AQ510" s="28" cm="1">
        <f t="array" ref="AQ510">SUMPRODUCT($E$463:$AN$498*($E$462:$AN$462=AQ$503)*($D$463:$D$498=$D510))</f>
        <v>1.6176696461652515E-3</v>
      </c>
      <c r="AR510" s="28" cm="1">
        <f t="array" ref="AR510">SUMPRODUCT($E$463:$AN$498*($E$462:$AN$462=AR$503)*($D$463:$D$498=$D510))</f>
        <v>4.7389936422142379E-3</v>
      </c>
      <c r="AS510" s="28" cm="1">
        <f t="array" ref="AS510">SUMPRODUCT($E$463:$AN$498*($E$462:$AN$462=AS$503)*($D$463:$D$498=$D510))</f>
        <v>6.9342717013688845E-3</v>
      </c>
      <c r="AT510" s="28" cm="1">
        <f t="array" ref="AT510">SUMPRODUCT($E$463:$AN$498*($E$462:$AN$462=AT$503)*($D$463:$D$498=$D510))</f>
        <v>1.339814363800716E-7</v>
      </c>
    </row>
    <row r="511" spans="3:46" x14ac:dyDescent="0.35">
      <c r="D511" t="s">
        <v>7</v>
      </c>
      <c r="E511" s="28" cm="1">
        <f t="array" ref="E511">SUMPRODUCT($E$463:$AN$498*($E$462:$AN$462=E$503)*($D$463:$D$498=$D511))</f>
        <v>7.1624060673843729E-3</v>
      </c>
      <c r="F511" s="31">
        <f t="shared" si="88"/>
        <v>6.6297622045685132E-3</v>
      </c>
      <c r="G511" s="31">
        <f t="shared" si="89"/>
        <v>6.6297622045685132E-3</v>
      </c>
      <c r="H511" s="31">
        <f t="shared" si="89"/>
        <v>6.6297622045685132E-3</v>
      </c>
      <c r="I511" s="31">
        <f t="shared" si="89"/>
        <v>6.6297622045685132E-3</v>
      </c>
      <c r="J511" s="28" cm="1">
        <f t="array" ref="J511">SUMPRODUCT($E$463:$AN$498*($E$462:$AN$462=J$503)*($D$463:$D$498=$D511))</f>
        <v>7.5969264693189443E-3</v>
      </c>
      <c r="K511" s="28" cm="1">
        <f t="array" ref="K511">SUMPRODUCT($E$463:$AN$498*($E$462:$AN$462=K$503)*($D$463:$D$498=$D511))</f>
        <v>4.5632342939179527E-3</v>
      </c>
      <c r="L511" s="28" cm="1">
        <f t="array" ref="L511">SUMPRODUCT($E$463:$AN$498*($E$462:$AN$462=L$503)*($D$463:$D$498=$D511))</f>
        <v>1.2953661072602405</v>
      </c>
      <c r="M511" s="28" cm="1">
        <f t="array" ref="M511">SUMPRODUCT($E$463:$AN$498*($E$462:$AN$462=M$503)*($D$463:$D$498=$D511))</f>
        <v>2.8972131881282684E-2</v>
      </c>
      <c r="N511" s="28" cm="1">
        <f t="array" ref="N511">SUMPRODUCT($E$463:$AN$498*($E$462:$AN$462=N$503)*($D$463:$D$498=$D511))</f>
        <v>5.6322271746147212E-3</v>
      </c>
      <c r="O511" s="28" cm="1">
        <f t="array" ref="O511">SUMPRODUCT($E$463:$AN$498*($E$462:$AN$462=O$503)*($D$463:$D$498=$D511))</f>
        <v>6.1789910999614029E-3</v>
      </c>
      <c r="P511" s="28" cm="1">
        <f t="array" ref="P511">SUMPRODUCT($E$463:$AN$498*($E$462:$AN$462=P$503)*($D$463:$D$498=$D511))</f>
        <v>3.8788764588316995E-3</v>
      </c>
      <c r="Q511" s="28" cm="1">
        <f t="array" ref="Q511">SUMPRODUCT($E$463:$AN$498*($E$462:$AN$462=Q$503)*($D$463:$D$498=$D511))</f>
        <v>6.6262373386519902E-3</v>
      </c>
      <c r="R511" s="31">
        <f t="shared" si="90"/>
        <v>1.2253099219727259E-2</v>
      </c>
      <c r="S511" s="31">
        <f t="shared" si="91"/>
        <v>1.2253099219727259E-2</v>
      </c>
      <c r="T511" s="31">
        <f t="shared" si="92"/>
        <v>7.9092754896261681E-3</v>
      </c>
      <c r="U511" s="31">
        <f t="shared" si="93"/>
        <v>7.9092754896261681E-3</v>
      </c>
      <c r="V511" s="28" cm="1">
        <f t="array" ref="V511">SUMPRODUCT($E$463:$AN$498*($E$462:$AN$462=V$503)*($D$463:$D$498=$D511))</f>
        <v>8.0276420550783045E-3</v>
      </c>
      <c r="W511" s="28" cm="1">
        <f t="array" ref="W511">SUMPRODUCT($E$463:$AN$498*($E$462:$AN$462=W$503)*($D$463:$D$498=$D511))</f>
        <v>4.3835078633608958E-3</v>
      </c>
      <c r="X511" s="28" cm="1">
        <f t="array" ref="X511">SUMPRODUCT($E$463:$AN$498*($E$462:$AN$462=X$503)*($D$463:$D$498=$D511))</f>
        <v>6.2990181204373528E-3</v>
      </c>
      <c r="Y511" s="28" cm="1">
        <f t="array" ref="Y511">SUMPRODUCT($E$463:$AN$498*($E$462:$AN$462=Y$503)*($D$463:$D$498=$D511))</f>
        <v>6.0006015707479961E-3</v>
      </c>
      <c r="Z511" s="28" cm="1">
        <f t="array" ref="Z511">SUMPRODUCT($E$463:$AN$498*($E$462:$AN$462=Z$503)*($D$463:$D$498=$D511))</f>
        <v>7.1918462962582488E-3</v>
      </c>
      <c r="AA511" s="28" cm="1">
        <f t="array" ref="AA511">SUMPRODUCT($E$463:$AN$498*($E$462:$AN$462=AA$503)*($D$463:$D$498=$D511))</f>
        <v>1.2025633906747202E-2</v>
      </c>
      <c r="AB511" s="28" cm="1">
        <f t="array" ref="AB511">SUMPRODUCT($E$463:$AN$498*($E$462:$AN$462=AB$503)*($D$463:$D$498=$D511))</f>
        <v>5.5881411310160375E-2</v>
      </c>
      <c r="AC511" s="31">
        <f t="shared" si="94"/>
        <v>8.5517169589807429E-3</v>
      </c>
      <c r="AD511" s="31">
        <f t="shared" si="95"/>
        <v>8.5517169589807429E-3</v>
      </c>
      <c r="AE511" s="28" cm="1">
        <f t="array" ref="AE511">SUMPRODUCT($E$463:$AN$498*($E$462:$AN$462=AE$503)*($D$463:$D$498=$D511))</f>
        <v>5.1778477835994312E-3</v>
      </c>
      <c r="AF511" s="28" cm="1">
        <f t="array" ref="AF511">SUMPRODUCT($E$463:$AN$498*($E$462:$AN$462=AF$503)*($D$463:$D$498=$D511))</f>
        <v>3.0980893247013083E-2</v>
      </c>
      <c r="AG511" s="28" cm="1">
        <f t="array" ref="AG511">SUMPRODUCT($E$463:$AN$498*($E$462:$AN$462=AG$503)*($D$463:$D$498=$D511))</f>
        <v>3.2084102234754318E-3</v>
      </c>
      <c r="AH511" s="28" cm="1">
        <f t="array" ref="AH511">SUMPRODUCT($E$463:$AN$498*($E$462:$AN$462=AH$503)*($D$463:$D$498=$D511))</f>
        <v>3.2375211023341656E-3</v>
      </c>
      <c r="AI511" s="28" cm="1">
        <f t="array" ref="AI511">SUMPRODUCT($E$463:$AN$498*($E$462:$AN$462=AI$503)*($D$463:$D$498=$D511))</f>
        <v>4.0015871881218298E-3</v>
      </c>
      <c r="AJ511" s="28" cm="1">
        <f t="array" ref="AJ511">SUMPRODUCT($E$463:$AN$498*($E$462:$AN$462=AJ$503)*($D$463:$D$498=$D511))</f>
        <v>5.2367964304284448E-3</v>
      </c>
      <c r="AK511" s="28" cm="1">
        <f t="array" ref="AK511">SUMPRODUCT($E$463:$AN$498*($E$462:$AN$462=AK$503)*($D$463:$D$498=$D511))</f>
        <v>3.1849633795775524E-3</v>
      </c>
      <c r="AL511" s="28" cm="1">
        <f t="array" ref="AL511">SUMPRODUCT($E$463:$AN$498*($E$462:$AN$462=AL$503)*($D$463:$D$498=$D511))</f>
        <v>1.709424802422568E-3</v>
      </c>
      <c r="AM511" s="28" cm="1">
        <f t="array" ref="AM511">SUMPRODUCT($E$463:$AN$498*($E$462:$AN$462=AM$503)*($D$463:$D$498=$D511))</f>
        <v>1.4465451303474111E-3</v>
      </c>
      <c r="AN511" s="28" cm="1">
        <f t="array" ref="AN511">SUMPRODUCT($E$463:$AN$498*($E$462:$AN$462=AN$503)*($D$463:$D$498=$D511))</f>
        <v>3.6283452595618419E-3</v>
      </c>
      <c r="AO511" s="28" cm="1">
        <f t="array" ref="AO511">SUMPRODUCT($E$463:$AN$498*($E$462:$AN$462=AO$503)*($D$463:$D$498=$D511))</f>
        <v>3.125170405770089E-3</v>
      </c>
      <c r="AP511" s="28" cm="1">
        <f t="array" ref="AP511">SUMPRODUCT($E$463:$AN$498*($E$462:$AN$462=AP$503)*($D$463:$D$498=$D511))</f>
        <v>2.1689175254463412E-3</v>
      </c>
      <c r="AQ511" s="28" cm="1">
        <f t="array" ref="AQ511">SUMPRODUCT($E$463:$AN$498*($E$462:$AN$462=AQ$503)*($D$463:$D$498=$D511))</f>
        <v>1.5978252484670869E-3</v>
      </c>
      <c r="AR511" s="28" cm="1">
        <f t="array" ref="AR511">SUMPRODUCT($E$463:$AN$498*($E$462:$AN$462=AR$503)*($D$463:$D$498=$D511))</f>
        <v>3.0077596336638033E-3</v>
      </c>
      <c r="AS511" s="28" cm="1">
        <f t="array" ref="AS511">SUMPRODUCT($E$463:$AN$498*($E$462:$AN$462=AS$503)*($D$463:$D$498=$D511))</f>
        <v>6.1553733010744436E-3</v>
      </c>
      <c r="AT511" s="28" cm="1">
        <f t="array" ref="AT511">SUMPRODUCT($E$463:$AN$498*($E$462:$AN$462=AT$503)*($D$463:$D$498=$D511))</f>
        <v>1.2935667100658519E-7</v>
      </c>
    </row>
    <row r="512" spans="3:46" x14ac:dyDescent="0.35">
      <c r="D512" t="s">
        <v>8</v>
      </c>
      <c r="E512" s="28" cm="1">
        <f t="array" ref="E512">SUMPRODUCT($E$463:$AN$498*($E$462:$AN$462=E$503)*($D$463:$D$498=$D512))</f>
        <v>7.0859661570376676E-3</v>
      </c>
      <c r="F512" s="31">
        <f t="shared" si="88"/>
        <v>5.8659262815516757E-3</v>
      </c>
      <c r="G512" s="31">
        <f t="shared" si="89"/>
        <v>5.8659262815516757E-3</v>
      </c>
      <c r="H512" s="31">
        <f t="shared" si="89"/>
        <v>5.8659262815516757E-3</v>
      </c>
      <c r="I512" s="31">
        <f t="shared" si="89"/>
        <v>5.8659262815516757E-3</v>
      </c>
      <c r="J512" s="28" cm="1">
        <f t="array" ref="J512">SUMPRODUCT($E$463:$AN$498*($E$462:$AN$462=J$503)*($D$463:$D$498=$D512))</f>
        <v>2.189956821329692E-2</v>
      </c>
      <c r="K512" s="28" cm="1">
        <f t="array" ref="K512">SUMPRODUCT($E$463:$AN$498*($E$462:$AN$462=K$503)*($D$463:$D$498=$D512))</f>
        <v>1.2629455320061113E-2</v>
      </c>
      <c r="L512" s="28" cm="1">
        <f t="array" ref="L512">SUMPRODUCT($E$463:$AN$498*($E$462:$AN$462=L$503)*($D$463:$D$498=$D512))</f>
        <v>1.5798834259649515E-2</v>
      </c>
      <c r="M512" s="28" cm="1">
        <f t="array" ref="M512">SUMPRODUCT($E$463:$AN$498*($E$462:$AN$462=M$503)*($D$463:$D$498=$D512))</f>
        <v>1.2673245882100943</v>
      </c>
      <c r="N512" s="28" cm="1">
        <f t="array" ref="N512">SUMPRODUCT($E$463:$AN$498*($E$462:$AN$462=N$503)*($D$463:$D$498=$D512))</f>
        <v>7.4559222419127123E-3</v>
      </c>
      <c r="O512" s="28" cm="1">
        <f t="array" ref="O512">SUMPRODUCT($E$463:$AN$498*($E$462:$AN$462=O$503)*($D$463:$D$498=$D512))</f>
        <v>1.6718433261565514E-2</v>
      </c>
      <c r="P512" s="28" cm="1">
        <f t="array" ref="P512">SUMPRODUCT($E$463:$AN$498*($E$462:$AN$462=P$503)*($D$463:$D$498=$D512))</f>
        <v>1.4097924046615036E-2</v>
      </c>
      <c r="Q512" s="28" cm="1">
        <f t="array" ref="Q512">SUMPRODUCT($E$463:$AN$498*($E$462:$AN$462=Q$503)*($D$463:$D$498=$D512))</f>
        <v>1.7560381480361261E-2</v>
      </c>
      <c r="R512" s="31">
        <f t="shared" si="90"/>
        <v>1.3158261004822735E-2</v>
      </c>
      <c r="S512" s="31">
        <f t="shared" si="91"/>
        <v>1.3158261004822735E-2</v>
      </c>
      <c r="T512" s="31">
        <f t="shared" si="92"/>
        <v>8.7124346896471413E-3</v>
      </c>
      <c r="U512" s="31">
        <f t="shared" si="93"/>
        <v>8.7124346896471413E-3</v>
      </c>
      <c r="V512" s="28" cm="1">
        <f t="array" ref="V512">SUMPRODUCT($E$463:$AN$498*($E$462:$AN$462=V$503)*($D$463:$D$498=$D512))</f>
        <v>8.0440716001870319E-3</v>
      </c>
      <c r="W512" s="28" cm="1">
        <f t="array" ref="W512">SUMPRODUCT($E$463:$AN$498*($E$462:$AN$462=W$503)*($D$463:$D$498=$D512))</f>
        <v>7.8102245036909936E-3</v>
      </c>
      <c r="X512" s="28" cm="1">
        <f t="array" ref="X512">SUMPRODUCT($E$463:$AN$498*($E$462:$AN$462=X$503)*($D$463:$D$498=$D512))</f>
        <v>1.1729509374268364E-2</v>
      </c>
      <c r="Y512" s="28" cm="1">
        <f t="array" ref="Y512">SUMPRODUCT($E$463:$AN$498*($E$462:$AN$462=Y$503)*($D$463:$D$498=$D512))</f>
        <v>8.0941032280571965E-3</v>
      </c>
      <c r="Z512" s="28" cm="1">
        <f t="array" ref="Z512">SUMPRODUCT($E$463:$AN$498*($E$462:$AN$462=Z$503)*($D$463:$D$498=$D512))</f>
        <v>8.1407468770686581E-3</v>
      </c>
      <c r="AA512" s="28" cm="1">
        <f t="array" ref="AA512">SUMPRODUCT($E$463:$AN$498*($E$462:$AN$462=AA$503)*($D$463:$D$498=$D512))</f>
        <v>7.6032427558177015E-3</v>
      </c>
      <c r="AB512" s="28" cm="1">
        <f t="array" ref="AB512">SUMPRODUCT($E$463:$AN$498*($E$462:$AN$462=AB$503)*($D$463:$D$498=$D512))</f>
        <v>1.1658073442644898E-2</v>
      </c>
      <c r="AC512" s="31">
        <f t="shared" si="94"/>
        <v>5.3645548399060073E-3</v>
      </c>
      <c r="AD512" s="31">
        <f t="shared" si="95"/>
        <v>5.3645548399060073E-3</v>
      </c>
      <c r="AE512" s="28" cm="1">
        <f t="array" ref="AE512">SUMPRODUCT($E$463:$AN$498*($E$462:$AN$462=AE$503)*($D$463:$D$498=$D512))</f>
        <v>1.0621968226568695E-2</v>
      </c>
      <c r="AF512" s="28" cm="1">
        <f t="array" ref="AF512">SUMPRODUCT($E$463:$AN$498*($E$462:$AN$462=AF$503)*($D$463:$D$498=$D512))</f>
        <v>6.5351546821253064E-3</v>
      </c>
      <c r="AG512" s="28" cm="1">
        <f t="array" ref="AG512">SUMPRODUCT($E$463:$AN$498*($E$462:$AN$462=AG$503)*($D$463:$D$498=$D512))</f>
        <v>7.7271131058388211E-3</v>
      </c>
      <c r="AH512" s="28" cm="1">
        <f t="array" ref="AH512">SUMPRODUCT($E$463:$AN$498*($E$462:$AN$462=AH$503)*($D$463:$D$498=$D512))</f>
        <v>5.641533428844831E-3</v>
      </c>
      <c r="AI512" s="28" cm="1">
        <f t="array" ref="AI512">SUMPRODUCT($E$463:$AN$498*($E$462:$AN$462=AI$503)*($D$463:$D$498=$D512))</f>
        <v>8.8433886144807898E-3</v>
      </c>
      <c r="AJ512" s="28" cm="1">
        <f t="array" ref="AJ512">SUMPRODUCT($E$463:$AN$498*($E$462:$AN$462=AJ$503)*($D$463:$D$498=$D512))</f>
        <v>4.6026985679938098E-2</v>
      </c>
      <c r="AK512" s="28" cm="1">
        <f t="array" ref="AK512">SUMPRODUCT($E$463:$AN$498*($E$462:$AN$462=AK$503)*($D$463:$D$498=$D512))</f>
        <v>8.2617685577538701E-3</v>
      </c>
      <c r="AL512" s="28" cm="1">
        <f t="array" ref="AL512">SUMPRODUCT($E$463:$AN$498*($E$462:$AN$462=AL$503)*($D$463:$D$498=$D512))</f>
        <v>6.9059748810589815E-3</v>
      </c>
      <c r="AM512" s="28" cm="1">
        <f t="array" ref="AM512">SUMPRODUCT($E$463:$AN$498*($E$462:$AN$462=AM$503)*($D$463:$D$498=$D512))</f>
        <v>7.5954064328509884E-3</v>
      </c>
      <c r="AN512" s="28" cm="1">
        <f t="array" ref="AN512">SUMPRODUCT($E$463:$AN$498*($E$462:$AN$462=AN$503)*($D$463:$D$498=$D512))</f>
        <v>2.2202255852147297E-3</v>
      </c>
      <c r="AO512" s="28" cm="1">
        <f t="array" ref="AO512">SUMPRODUCT($E$463:$AN$498*($E$462:$AN$462=AO$503)*($D$463:$D$498=$D512))</f>
        <v>1.2019142572047991E-2</v>
      </c>
      <c r="AP512" s="28" cm="1">
        <f t="array" ref="AP512">SUMPRODUCT($E$463:$AN$498*($E$462:$AN$462=AP$503)*($D$463:$D$498=$D512))</f>
        <v>5.0717422758119989E-3</v>
      </c>
      <c r="AQ512" s="28" cm="1">
        <f t="array" ref="AQ512">SUMPRODUCT($E$463:$AN$498*($E$462:$AN$462=AQ$503)*($D$463:$D$498=$D512))</f>
        <v>4.4392399907660389E-3</v>
      </c>
      <c r="AR512" s="28" cm="1">
        <f t="array" ref="AR512">SUMPRODUCT($E$463:$AN$498*($E$462:$AN$462=AR$503)*($D$463:$D$498=$D512))</f>
        <v>4.6721661631753926E-3</v>
      </c>
      <c r="AS512" s="28" cm="1">
        <f t="array" ref="AS512">SUMPRODUCT($E$463:$AN$498*($E$462:$AN$462=AS$503)*($D$463:$D$498=$D512))</f>
        <v>8.4368872832745329E-3</v>
      </c>
      <c r="AT512" s="28" cm="1">
        <f t="array" ref="AT512">SUMPRODUCT($E$463:$AN$498*($E$462:$AN$462=AT$503)*($D$463:$D$498=$D512))</f>
        <v>2.4314580833795153E-7</v>
      </c>
    </row>
    <row r="513" spans="4:46" x14ac:dyDescent="0.35">
      <c r="D513" t="s">
        <v>9</v>
      </c>
      <c r="E513" s="28" cm="1">
        <f t="array" ref="E513">SUMPRODUCT($E$463:$AN$498*($E$462:$AN$462=E$503)*($D$463:$D$498=$D513))</f>
        <v>3.7836545003826001E-2</v>
      </c>
      <c r="F513" s="31">
        <f t="shared" si="88"/>
        <v>2.493908139487418E-2</v>
      </c>
      <c r="G513" s="31">
        <f t="shared" si="89"/>
        <v>2.493908139487418E-2</v>
      </c>
      <c r="H513" s="31">
        <f t="shared" si="89"/>
        <v>2.493908139487418E-2</v>
      </c>
      <c r="I513" s="31">
        <f t="shared" si="89"/>
        <v>2.493908139487418E-2</v>
      </c>
      <c r="J513" s="28" cm="1">
        <f t="array" ref="J513">SUMPRODUCT($E$463:$AN$498*($E$462:$AN$462=J$503)*($D$463:$D$498=$D513))</f>
        <v>2.2346199216956405E-2</v>
      </c>
      <c r="K513" s="28" cm="1">
        <f t="array" ref="K513">SUMPRODUCT($E$463:$AN$498*($E$462:$AN$462=K$503)*($D$463:$D$498=$D513))</f>
        <v>1.5321780791352744E-2</v>
      </c>
      <c r="L513" s="28" cm="1">
        <f t="array" ref="L513">SUMPRODUCT($E$463:$AN$498*($E$462:$AN$462=L$503)*($D$463:$D$498=$D513))</f>
        <v>2.0879499324561148E-2</v>
      </c>
      <c r="M513" s="28" cm="1">
        <f t="array" ref="M513">SUMPRODUCT($E$463:$AN$498*($E$462:$AN$462=M$503)*($D$463:$D$498=$D513))</f>
        <v>1.9743400409659478E-2</v>
      </c>
      <c r="N513" s="28" cm="1">
        <f t="array" ref="N513">SUMPRODUCT($E$463:$AN$498*($E$462:$AN$462=N$503)*($D$463:$D$498=$D513))</f>
        <v>1.1648656372220736</v>
      </c>
      <c r="O513" s="28" cm="1">
        <f t="array" ref="O513">SUMPRODUCT($E$463:$AN$498*($E$462:$AN$462=O$503)*($D$463:$D$498=$D513))</f>
        <v>7.6708286458547353E-2</v>
      </c>
      <c r="P513" s="28" cm="1">
        <f t="array" ref="P513">SUMPRODUCT($E$463:$AN$498*($E$462:$AN$462=P$503)*($D$463:$D$498=$D513))</f>
        <v>1.2965613606576828E-2</v>
      </c>
      <c r="Q513" s="28" cm="1">
        <f t="array" ref="Q513">SUMPRODUCT($E$463:$AN$498*($E$462:$AN$462=Q$503)*($D$463:$D$498=$D513))</f>
        <v>2.7912543280257832E-2</v>
      </c>
      <c r="R513" s="31">
        <f t="shared" si="90"/>
        <v>3.213678364192419E-2</v>
      </c>
      <c r="S513" s="31">
        <f t="shared" si="91"/>
        <v>3.213678364192419E-2</v>
      </c>
      <c r="T513" s="31">
        <f t="shared" si="92"/>
        <v>3.7802973102014907E-2</v>
      </c>
      <c r="U513" s="31">
        <f t="shared" si="93"/>
        <v>3.7802973102014907E-2</v>
      </c>
      <c r="V513" s="28" cm="1">
        <f t="array" ref="V513">SUMPRODUCT($E$463:$AN$498*($E$462:$AN$462=V$503)*($D$463:$D$498=$D513))</f>
        <v>1.5836651265043408E-2</v>
      </c>
      <c r="W513" s="28" cm="1">
        <f t="array" ref="W513">SUMPRODUCT($E$463:$AN$498*($E$462:$AN$462=W$503)*($D$463:$D$498=$D513))</f>
        <v>9.0519537539157056E-3</v>
      </c>
      <c r="X513" s="28" cm="1">
        <f t="array" ref="X513">SUMPRODUCT($E$463:$AN$498*($E$462:$AN$462=X$503)*($D$463:$D$498=$D513))</f>
        <v>1.5147456996126539E-2</v>
      </c>
      <c r="Y513" s="28" cm="1">
        <f t="array" ref="Y513">SUMPRODUCT($E$463:$AN$498*($E$462:$AN$462=Y$503)*($D$463:$D$498=$D513))</f>
        <v>1.3228147161772992E-2</v>
      </c>
      <c r="Z513" s="28" cm="1">
        <f t="array" ref="Z513">SUMPRODUCT($E$463:$AN$498*($E$462:$AN$462=Z$503)*($D$463:$D$498=$D513))</f>
        <v>1.4181118656101327E-2</v>
      </c>
      <c r="AA513" s="28" cm="1">
        <f t="array" ref="AA513">SUMPRODUCT($E$463:$AN$498*($E$462:$AN$462=AA$503)*($D$463:$D$498=$D513))</f>
        <v>1.2115286461967642E-2</v>
      </c>
      <c r="AB513" s="28" cm="1">
        <f t="array" ref="AB513">SUMPRODUCT($E$463:$AN$498*($E$462:$AN$462=AB$503)*($D$463:$D$498=$D513))</f>
        <v>1.4083919972468622E-2</v>
      </c>
      <c r="AC513" s="31">
        <f t="shared" si="94"/>
        <v>3.5971370872280264E-2</v>
      </c>
      <c r="AD513" s="31">
        <f t="shared" si="95"/>
        <v>3.5971370872280264E-2</v>
      </c>
      <c r="AE513" s="28" cm="1">
        <f t="array" ref="AE513">SUMPRODUCT($E$463:$AN$498*($E$462:$AN$462=AE$503)*($D$463:$D$498=$D513))</f>
        <v>1.6879972498815121E-2</v>
      </c>
      <c r="AF513" s="28" cm="1">
        <f t="array" ref="AF513">SUMPRODUCT($E$463:$AN$498*($E$462:$AN$462=AF$503)*($D$463:$D$498=$D513))</f>
        <v>1.863650901934321E-2</v>
      </c>
      <c r="AG513" s="28" cm="1">
        <f t="array" ref="AG513">SUMPRODUCT($E$463:$AN$498*($E$462:$AN$462=AG$503)*($D$463:$D$498=$D513))</f>
        <v>1.346780323271334E-2</v>
      </c>
      <c r="AH513" s="28" cm="1">
        <f t="array" ref="AH513">SUMPRODUCT($E$463:$AN$498*($E$462:$AN$462=AH$503)*($D$463:$D$498=$D513))</f>
        <v>6.1926969783092568E-2</v>
      </c>
      <c r="AI513" s="28" cm="1">
        <f t="array" ref="AI513">SUMPRODUCT($E$463:$AN$498*($E$462:$AN$462=AI$503)*($D$463:$D$498=$D513))</f>
        <v>1.055999183806158E-2</v>
      </c>
      <c r="AJ513" s="28" cm="1">
        <f t="array" ref="AJ513">SUMPRODUCT($E$463:$AN$498*($E$462:$AN$462=AJ$503)*($D$463:$D$498=$D513))</f>
        <v>8.9647953588165349E-3</v>
      </c>
      <c r="AK513" s="28" cm="1">
        <f t="array" ref="AK513">SUMPRODUCT($E$463:$AN$498*($E$462:$AN$462=AK$503)*($D$463:$D$498=$D513))</f>
        <v>6.8480721735447829E-3</v>
      </c>
      <c r="AL513" s="28" cm="1">
        <f t="array" ref="AL513">SUMPRODUCT($E$463:$AN$498*($E$462:$AN$462=AL$503)*($D$463:$D$498=$D513))</f>
        <v>5.5153432225053091E-3</v>
      </c>
      <c r="AM513" s="28" cm="1">
        <f t="array" ref="AM513">SUMPRODUCT($E$463:$AN$498*($E$462:$AN$462=AM$503)*($D$463:$D$498=$D513))</f>
        <v>5.0325125649168133E-3</v>
      </c>
      <c r="AN513" s="28" cm="1">
        <f t="array" ref="AN513">SUMPRODUCT($E$463:$AN$498*($E$462:$AN$462=AN$503)*($D$463:$D$498=$D513))</f>
        <v>2.9348975516076447E-3</v>
      </c>
      <c r="AO513" s="28" cm="1">
        <f t="array" ref="AO513">SUMPRODUCT($E$463:$AN$498*($E$462:$AN$462=AO$503)*($D$463:$D$498=$D513))</f>
        <v>8.3848891434239771E-3</v>
      </c>
      <c r="AP513" s="28" cm="1">
        <f t="array" ref="AP513">SUMPRODUCT($E$463:$AN$498*($E$462:$AN$462=AP$503)*($D$463:$D$498=$D513))</f>
        <v>7.6264367329791066E-3</v>
      </c>
      <c r="AQ513" s="28" cm="1">
        <f t="array" ref="AQ513">SUMPRODUCT($E$463:$AN$498*($E$462:$AN$462=AQ$503)*($D$463:$D$498=$D513))</f>
        <v>4.5920538603369219E-3</v>
      </c>
      <c r="AR513" s="28" cm="1">
        <f t="array" ref="AR513">SUMPRODUCT($E$463:$AN$498*($E$462:$AN$462=AR$503)*($D$463:$D$498=$D513))</f>
        <v>5.4919694696068883E-3</v>
      </c>
      <c r="AS513" s="28" cm="1">
        <f t="array" ref="AS513">SUMPRODUCT($E$463:$AN$498*($E$462:$AN$462=AS$503)*($D$463:$D$498=$D513))</f>
        <v>8.6465416816332071E-3</v>
      </c>
      <c r="AT513" s="28" cm="1">
        <f t="array" ref="AT513">SUMPRODUCT($E$463:$AN$498*($E$462:$AN$462=AT$503)*($D$463:$D$498=$D513))</f>
        <v>4.0215384889707811E-7</v>
      </c>
    </row>
    <row r="514" spans="4:46" x14ac:dyDescent="0.35">
      <c r="D514" t="s">
        <v>48</v>
      </c>
      <c r="E514" s="28" cm="1">
        <f t="array" ref="E514">SUMPRODUCT($E$463:$AN$498*($E$462:$AN$462=E$503)*($D$463:$D$498=$D514))</f>
        <v>8.7074704717446078E-2</v>
      </c>
      <c r="F514" s="31">
        <f t="shared" si="88"/>
        <v>3.6020912393495634E-2</v>
      </c>
      <c r="G514" s="31">
        <f t="shared" si="89"/>
        <v>3.6020912393495634E-2</v>
      </c>
      <c r="H514" s="31">
        <f t="shared" si="89"/>
        <v>3.6020912393495634E-2</v>
      </c>
      <c r="I514" s="31">
        <f t="shared" si="89"/>
        <v>3.6020912393495634E-2</v>
      </c>
      <c r="J514" s="28" cm="1">
        <f t="array" ref="J514">SUMPRODUCT($E$463:$AN$498*($E$462:$AN$462=J$503)*($D$463:$D$498=$D514))</f>
        <v>5.8010081953618828E-2</v>
      </c>
      <c r="K514" s="28" cm="1">
        <f t="array" ref="K514">SUMPRODUCT($E$463:$AN$498*($E$462:$AN$462=K$503)*($D$463:$D$498=$D514))</f>
        <v>0.1074509539585765</v>
      </c>
      <c r="L514" s="28" cm="1">
        <f t="array" ref="L514">SUMPRODUCT($E$463:$AN$498*($E$462:$AN$462=L$503)*($D$463:$D$498=$D514))</f>
        <v>7.2041148348193584E-2</v>
      </c>
      <c r="M514" s="28" cm="1">
        <f t="array" ref="M514">SUMPRODUCT($E$463:$AN$498*($E$462:$AN$462=M$503)*($D$463:$D$498=$D514))</f>
        <v>0.10871747472410351</v>
      </c>
      <c r="N514" s="28" cm="1">
        <f t="array" ref="N514">SUMPRODUCT($E$463:$AN$498*($E$462:$AN$462=N$503)*($D$463:$D$498=$D514))</f>
        <v>0.11696343902679723</v>
      </c>
      <c r="O514" s="28" cm="1">
        <f t="array" ref="O514">SUMPRODUCT($E$463:$AN$498*($E$462:$AN$462=O$503)*($D$463:$D$498=$D514))</f>
        <v>1.4303849262252817</v>
      </c>
      <c r="P514" s="28" cm="1">
        <f t="array" ref="P514">SUMPRODUCT($E$463:$AN$498*($E$462:$AN$462=P$503)*($D$463:$D$498=$D514))</f>
        <v>0.10183800410277953</v>
      </c>
      <c r="Q514" s="28" cm="1">
        <f t="array" ref="Q514">SUMPRODUCT($E$463:$AN$498*($E$462:$AN$462=Q$503)*($D$463:$D$498=$D514))</f>
        <v>0.35244407835385988</v>
      </c>
      <c r="R514" s="31">
        <f t="shared" si="90"/>
        <v>6.4563450321710458E-2</v>
      </c>
      <c r="S514" s="31">
        <f t="shared" si="91"/>
        <v>6.4563450321710458E-2</v>
      </c>
      <c r="T514" s="31">
        <f t="shared" si="92"/>
        <v>6.7837839473523523E-2</v>
      </c>
      <c r="U514" s="31">
        <f t="shared" si="93"/>
        <v>6.7837839473523523E-2</v>
      </c>
      <c r="V514" s="28" cm="1">
        <f t="array" ref="V514">SUMPRODUCT($E$463:$AN$498*($E$462:$AN$462=V$503)*($D$463:$D$498=$D514))</f>
        <v>4.9217444382904138E-2</v>
      </c>
      <c r="W514" s="28" cm="1">
        <f t="array" ref="W514">SUMPRODUCT($E$463:$AN$498*($E$462:$AN$462=W$503)*($D$463:$D$498=$D514))</f>
        <v>3.1942338852577121E-2</v>
      </c>
      <c r="X514" s="28" cm="1">
        <f t="array" ref="X514">SUMPRODUCT($E$463:$AN$498*($E$462:$AN$462=X$503)*($D$463:$D$498=$D514))</f>
        <v>5.8128969590300623E-2</v>
      </c>
      <c r="Y514" s="28" cm="1">
        <f t="array" ref="Y514">SUMPRODUCT($E$463:$AN$498*($E$462:$AN$462=Y$503)*($D$463:$D$498=$D514))</f>
        <v>4.0319819971509997E-2</v>
      </c>
      <c r="Z514" s="28" cm="1">
        <f t="array" ref="Z514">SUMPRODUCT($E$463:$AN$498*($E$462:$AN$462=Z$503)*($D$463:$D$498=$D514))</f>
        <v>6.1823190657944435E-2</v>
      </c>
      <c r="AA514" s="28" cm="1">
        <f t="array" ref="AA514">SUMPRODUCT($E$463:$AN$498*($E$462:$AN$462=AA$503)*($D$463:$D$498=$D514))</f>
        <v>4.6873928916423321E-2</v>
      </c>
      <c r="AB514" s="28" cm="1">
        <f t="array" ref="AB514">SUMPRODUCT($E$463:$AN$498*($E$462:$AN$462=AB$503)*($D$463:$D$498=$D514))</f>
        <v>5.3421148180262175E-2</v>
      </c>
      <c r="AC514" s="31">
        <f t="shared" si="94"/>
        <v>3.790487757083838E-2</v>
      </c>
      <c r="AD514" s="31">
        <f t="shared" si="95"/>
        <v>3.790487757083838E-2</v>
      </c>
      <c r="AE514" s="28" cm="1">
        <f t="array" ref="AE514">SUMPRODUCT($E$463:$AN$498*($E$462:$AN$462=AE$503)*($D$463:$D$498=$D514))</f>
        <v>3.0272687845997816E-2</v>
      </c>
      <c r="AF514" s="28" cm="1">
        <f t="array" ref="AF514">SUMPRODUCT($E$463:$AN$498*($E$462:$AN$462=AF$503)*($D$463:$D$498=$D514))</f>
        <v>4.1817854780052614E-2</v>
      </c>
      <c r="AG514" s="28" cm="1">
        <f t="array" ref="AG514">SUMPRODUCT($E$463:$AN$498*($E$462:$AN$462=AG$503)*($D$463:$D$498=$D514))</f>
        <v>1.4030746595697372E-2</v>
      </c>
      <c r="AH514" s="28" cm="1">
        <f t="array" ref="AH514">SUMPRODUCT($E$463:$AN$498*($E$462:$AN$462=AH$503)*($D$463:$D$498=$D514))</f>
        <v>1.7221089411424459E-2</v>
      </c>
      <c r="AI514" s="28" cm="1">
        <f t="array" ref="AI514">SUMPRODUCT($E$463:$AN$498*($E$462:$AN$462=AI$503)*($D$463:$D$498=$D514))</f>
        <v>2.272941041554935E-2</v>
      </c>
      <c r="AJ514" s="28" cm="1">
        <f t="array" ref="AJ514">SUMPRODUCT($E$463:$AN$498*($E$462:$AN$462=AJ$503)*($D$463:$D$498=$D514))</f>
        <v>2.0644166948799874E-2</v>
      </c>
      <c r="AK514" s="28" cm="1">
        <f t="array" ref="AK514">SUMPRODUCT($E$463:$AN$498*($E$462:$AN$462=AK$503)*($D$463:$D$498=$D514))</f>
        <v>1.1015551011909512E-2</v>
      </c>
      <c r="AL514" s="28" cm="1">
        <f t="array" ref="AL514">SUMPRODUCT($E$463:$AN$498*($E$462:$AN$462=AL$503)*($D$463:$D$498=$D514))</f>
        <v>7.6659523306799905E-3</v>
      </c>
      <c r="AM514" s="28" cm="1">
        <f t="array" ref="AM514">SUMPRODUCT($E$463:$AN$498*($E$462:$AN$462=AM$503)*($D$463:$D$498=$D514))</f>
        <v>5.5034870569175935E-3</v>
      </c>
      <c r="AN514" s="28" cm="1">
        <f t="array" ref="AN514">SUMPRODUCT($E$463:$AN$498*($E$462:$AN$462=AN$503)*($D$463:$D$498=$D514))</f>
        <v>6.3734223943124413E-3</v>
      </c>
      <c r="AO514" s="28" cm="1">
        <f t="array" ref="AO514">SUMPRODUCT($E$463:$AN$498*($E$462:$AN$462=AO$503)*($D$463:$D$498=$D514))</f>
        <v>1.3443163760117499E-2</v>
      </c>
      <c r="AP514" s="28" cm="1">
        <f t="array" ref="AP514">SUMPRODUCT($E$463:$AN$498*($E$462:$AN$462=AP$503)*($D$463:$D$498=$D514))</f>
        <v>8.3389142798123012E-3</v>
      </c>
      <c r="AQ514" s="28" cm="1">
        <f t="array" ref="AQ514">SUMPRODUCT($E$463:$AN$498*($E$462:$AN$462=AQ$503)*($D$463:$D$498=$D514))</f>
        <v>5.5376647668745728E-3</v>
      </c>
      <c r="AR514" s="28" cm="1">
        <f t="array" ref="AR514">SUMPRODUCT($E$463:$AN$498*($E$462:$AN$462=AR$503)*($D$463:$D$498=$D514))</f>
        <v>1.9484070772009688E-2</v>
      </c>
      <c r="AS514" s="28" cm="1">
        <f t="array" ref="AS514">SUMPRODUCT($E$463:$AN$498*($E$462:$AN$462=AS$503)*($D$463:$D$498=$D514))</f>
        <v>1.730051261979312E-2</v>
      </c>
      <c r="AT514" s="28" cm="1">
        <f t="array" ref="AT514">SUMPRODUCT($E$463:$AN$498*($E$462:$AN$462=AT$503)*($D$463:$D$498=$D514))</f>
        <v>2.7630831417333522E-6</v>
      </c>
    </row>
    <row r="515" spans="4:46" x14ac:dyDescent="0.35">
      <c r="D515" t="s">
        <v>49</v>
      </c>
      <c r="E515" s="28" cm="1">
        <f t="array" ref="E515">SUMPRODUCT($E$463:$AN$498*($E$462:$AN$462=E$503)*($D$463:$D$498=$D515))</f>
        <v>4.9637418409323245E-3</v>
      </c>
      <c r="F515" s="31">
        <f t="shared" si="88"/>
        <v>3.475810173906271E-4</v>
      </c>
      <c r="G515" s="31">
        <f t="shared" si="89"/>
        <v>3.475810173906271E-4</v>
      </c>
      <c r="H515" s="31">
        <f t="shared" si="89"/>
        <v>3.475810173906271E-4</v>
      </c>
      <c r="I515" s="31">
        <f t="shared" si="89"/>
        <v>3.475810173906271E-4</v>
      </c>
      <c r="J515" s="28" cm="1">
        <f t="array" ref="J515">SUMPRODUCT($E$463:$AN$498*($E$462:$AN$462=J$503)*($D$463:$D$498=$D515))</f>
        <v>3.7603637849384086E-3</v>
      </c>
      <c r="K515" s="28" cm="1">
        <f t="array" ref="K515">SUMPRODUCT($E$463:$AN$498*($E$462:$AN$462=K$503)*($D$463:$D$498=$D515))</f>
        <v>9.072229528580074E-4</v>
      </c>
      <c r="L515" s="28" cm="1">
        <f t="array" ref="L515">SUMPRODUCT($E$463:$AN$498*($E$462:$AN$462=L$503)*($D$463:$D$498=$D515))</f>
        <v>5.066965694681887E-4</v>
      </c>
      <c r="M515" s="28" cm="1">
        <f t="array" ref="M515">SUMPRODUCT($E$463:$AN$498*($E$462:$AN$462=M$503)*($D$463:$D$498=$D515))</f>
        <v>6.8363151347643463E-4</v>
      </c>
      <c r="N515" s="28" cm="1">
        <f t="array" ref="N515">SUMPRODUCT($E$463:$AN$498*($E$462:$AN$462=N$503)*($D$463:$D$498=$D515))</f>
        <v>6.8685836794158761E-4</v>
      </c>
      <c r="O515" s="28" cm="1">
        <f t="array" ref="O515">SUMPRODUCT($E$463:$AN$498*($E$462:$AN$462=O$503)*($D$463:$D$498=$D515))</f>
        <v>4.6635937104697973E-3</v>
      </c>
      <c r="P515" s="28" cm="1">
        <f t="array" ref="P515">SUMPRODUCT($E$463:$AN$498*($E$462:$AN$462=P$503)*($D$463:$D$498=$D515))</f>
        <v>1.1073512688765257</v>
      </c>
      <c r="Q515" s="28" cm="1">
        <f t="array" ref="Q515">SUMPRODUCT($E$463:$AN$498*($E$462:$AN$462=Q$503)*($D$463:$D$498=$D515))</f>
        <v>2.4315099746626506E-3</v>
      </c>
      <c r="R515" s="31">
        <f t="shared" si="90"/>
        <v>8.6081214279273475E-4</v>
      </c>
      <c r="S515" s="31">
        <f>R515</f>
        <v>8.6081214279273475E-4</v>
      </c>
      <c r="T515" s="31">
        <f t="shared" si="92"/>
        <v>5.3641230027197731E-4</v>
      </c>
      <c r="U515" s="31">
        <f t="shared" si="93"/>
        <v>5.3641230027197731E-4</v>
      </c>
      <c r="V515" s="28" cm="1">
        <f t="array" ref="V515">SUMPRODUCT($E$463:$AN$498*($E$462:$AN$462=V$503)*($D$463:$D$498=$D515))</f>
        <v>4.1164384096267531E-4</v>
      </c>
      <c r="W515" s="28" cm="1">
        <f t="array" ref="W515">SUMPRODUCT($E$463:$AN$498*($E$462:$AN$462=W$503)*($D$463:$D$498=$D515))</f>
        <v>4.2727174046079658E-4</v>
      </c>
      <c r="X515" s="28" cm="1">
        <f t="array" ref="X515">SUMPRODUCT($E$463:$AN$498*($E$462:$AN$462=X$503)*($D$463:$D$498=$D515))</f>
        <v>5.1272959087831748E-4</v>
      </c>
      <c r="Y515" s="28" cm="1">
        <f t="array" ref="Y515">SUMPRODUCT($E$463:$AN$498*($E$462:$AN$462=Y$503)*($D$463:$D$498=$D515))</f>
        <v>4.2174251689401415E-4</v>
      </c>
      <c r="Z515" s="28" cm="1">
        <f t="array" ref="Z515">SUMPRODUCT($E$463:$AN$498*($E$462:$AN$462=Z$503)*($D$463:$D$498=$D515))</f>
        <v>6.1029711097200566E-4</v>
      </c>
      <c r="AA515" s="28" cm="1">
        <f t="array" ref="AA515">SUMPRODUCT($E$463:$AN$498*($E$462:$AN$462=AA$503)*($D$463:$D$498=$D515))</f>
        <v>4.6722522618591601E-4</v>
      </c>
      <c r="AB515" s="28" cm="1">
        <f t="array" ref="AB515">SUMPRODUCT($E$463:$AN$498*($E$462:$AN$462=AB$503)*($D$463:$D$498=$D515))</f>
        <v>6.8615095754065132E-4</v>
      </c>
      <c r="AC515" s="31">
        <f t="shared" si="94"/>
        <v>3.7947078372346798E-4</v>
      </c>
      <c r="AD515" s="31">
        <f t="shared" si="95"/>
        <v>3.7947078372346798E-4</v>
      </c>
      <c r="AE515" s="28" cm="1">
        <f t="array" ref="AE515">SUMPRODUCT($E$463:$AN$498*($E$462:$AN$462=AE$503)*($D$463:$D$498=$D515))</f>
        <v>5.2623766416100466E-4</v>
      </c>
      <c r="AF515" s="28" cm="1">
        <f t="array" ref="AF515">SUMPRODUCT($E$463:$AN$498*($E$462:$AN$462=AF$503)*($D$463:$D$498=$D515))</f>
        <v>4.2471691888530449E-4</v>
      </c>
      <c r="AG515" s="28" cm="1">
        <f t="array" ref="AG515">SUMPRODUCT($E$463:$AN$498*($E$462:$AN$462=AG$503)*($D$463:$D$498=$D515))</f>
        <v>5.2086762035701191E-4</v>
      </c>
      <c r="AH515" s="28" cm="1">
        <f t="array" ref="AH515">SUMPRODUCT($E$463:$AN$498*($E$462:$AN$462=AH$503)*($D$463:$D$498=$D515))</f>
        <v>2.9277256536979618E-4</v>
      </c>
      <c r="AI515" s="28" cm="1">
        <f t="array" ref="AI515">SUMPRODUCT($E$463:$AN$498*($E$462:$AN$462=AI$503)*($D$463:$D$498=$D515))</f>
        <v>9.6339168172824457E-4</v>
      </c>
      <c r="AJ515" s="28" cm="1">
        <f t="array" ref="AJ515">SUMPRODUCT($E$463:$AN$498*($E$462:$AN$462=AJ$503)*($D$463:$D$498=$D515))</f>
        <v>5.0260782378552739E-4</v>
      </c>
      <c r="AK515" s="28" cm="1">
        <f t="array" ref="AK515">SUMPRODUCT($E$463:$AN$498*($E$462:$AN$462=AK$503)*($D$463:$D$498=$D515))</f>
        <v>3.2603597648782513E-4</v>
      </c>
      <c r="AL515" s="28" cm="1">
        <f t="array" ref="AL515">SUMPRODUCT($E$463:$AN$498*($E$462:$AN$462=AL$503)*($D$463:$D$498=$D515))</f>
        <v>3.7742884542757709E-4</v>
      </c>
      <c r="AM515" s="28" cm="1">
        <f t="array" ref="AM515">SUMPRODUCT($E$463:$AN$498*($E$462:$AN$462=AM$503)*($D$463:$D$498=$D515))</f>
        <v>2.8838094903041439E-4</v>
      </c>
      <c r="AN515" s="28" cm="1">
        <f t="array" ref="AN515">SUMPRODUCT($E$463:$AN$498*($E$462:$AN$462=AN$503)*($D$463:$D$498=$D515))</f>
        <v>1.0395230942982564E-4</v>
      </c>
      <c r="AO515" s="28" cm="1">
        <f t="array" ref="AO515">SUMPRODUCT($E$463:$AN$498*($E$462:$AN$462=AO$503)*($D$463:$D$498=$D515))</f>
        <v>1.1081930940689683E-3</v>
      </c>
      <c r="AP515" s="28" cm="1">
        <f t="array" ref="AP515">SUMPRODUCT($E$463:$AN$498*($E$462:$AN$462=AP$503)*($D$463:$D$498=$D515))</f>
        <v>8.3898518829470014E-4</v>
      </c>
      <c r="AQ515" s="28" cm="1">
        <f t="array" ref="AQ515">SUMPRODUCT($E$463:$AN$498*($E$462:$AN$462=AQ$503)*($D$463:$D$498=$D515))</f>
        <v>6.896270046050357E-4</v>
      </c>
      <c r="AR515" s="28" cm="1">
        <f t="array" ref="AR515">SUMPRODUCT($E$463:$AN$498*($E$462:$AN$462=AR$503)*($D$463:$D$498=$D515))</f>
        <v>3.5338417530418491E-2</v>
      </c>
      <c r="AS515" s="28" cm="1">
        <f t="array" ref="AS515">SUMPRODUCT($E$463:$AN$498*($E$462:$AN$462=AS$503)*($D$463:$D$498=$D515))</f>
        <v>4.7114987157554754E-4</v>
      </c>
      <c r="AT515" s="28" cm="1">
        <f t="array" ref="AT515">SUMPRODUCT($E$463:$AN$498*($E$462:$AN$462=AT$503)*($D$463:$D$498=$D515))</f>
        <v>1.962892978561444E-8</v>
      </c>
    </row>
    <row r="516" spans="4:46" x14ac:dyDescent="0.35">
      <c r="D516" t="s">
        <v>10</v>
      </c>
      <c r="E516" s="28" cm="1">
        <f t="array" ref="E516">SUMPRODUCT($E$463:$AN$498*($E$462:$AN$462=E$503)*($D$463:$D$498=$D516))</f>
        <v>1.5264737203635107E-2</v>
      </c>
      <c r="F516" s="31">
        <f>F472</f>
        <v>1.3638428231200737E-2</v>
      </c>
      <c r="G516" s="31">
        <f>F516</f>
        <v>1.3638428231200737E-2</v>
      </c>
      <c r="H516" s="31">
        <f t="shared" si="89"/>
        <v>1.3638428231200737E-2</v>
      </c>
      <c r="I516" s="31">
        <f t="shared" si="89"/>
        <v>1.3638428231200737E-2</v>
      </c>
      <c r="J516" s="28" cm="1">
        <f t="array" ref="J516">SUMPRODUCT($E$463:$AN$498*($E$462:$AN$462=J$503)*($D$463:$D$498=$D516))</f>
        <v>3.017959100237123E-2</v>
      </c>
      <c r="K516" s="28" cm="1">
        <f t="array" ref="K516">SUMPRODUCT($E$463:$AN$498*($E$462:$AN$462=K$503)*($D$463:$D$498=$D516))</f>
        <v>3.0157287334106282E-2</v>
      </c>
      <c r="L516" s="28" cm="1">
        <f t="array" ref="L516">SUMPRODUCT($E$463:$AN$498*($E$462:$AN$462=L$503)*($D$463:$D$498=$D516))</f>
        <v>2.2559346044941638E-2</v>
      </c>
      <c r="M516" s="28" cm="1">
        <f t="array" ref="M516">SUMPRODUCT($E$463:$AN$498*($E$462:$AN$462=M$503)*($D$463:$D$498=$D516))</f>
        <v>3.2989503164006069E-2</v>
      </c>
      <c r="N516" s="28" cm="1">
        <f t="array" ref="N516">SUMPRODUCT($E$463:$AN$498*($E$462:$AN$462=N$503)*($D$463:$D$498=$D516))</f>
        <v>2.0783189168130333E-2</v>
      </c>
      <c r="O516" s="28" cm="1">
        <f t="array" ref="O516">SUMPRODUCT($E$463:$AN$498*($E$462:$AN$462=O$503)*($D$463:$D$498=$D516))</f>
        <v>3.3470249059656489E-2</v>
      </c>
      <c r="P516" s="28" cm="1">
        <f t="array" ref="P516">SUMPRODUCT($E$463:$AN$498*($E$462:$AN$462=P$503)*($D$463:$D$498=$D516))</f>
        <v>2.2619619449130587E-2</v>
      </c>
      <c r="Q516" s="28" cm="1">
        <f t="array" ref="Q516">SUMPRODUCT($E$463:$AN$498*($E$462:$AN$462=Q$503)*($D$463:$D$498=$D516))</f>
        <v>1.1724119424362378</v>
      </c>
      <c r="R516" s="31">
        <f>O472</f>
        <v>2.6785921889682714E-2</v>
      </c>
      <c r="S516" s="31">
        <f t="shared" si="91"/>
        <v>2.6785921889682714E-2</v>
      </c>
      <c r="T516" s="31">
        <f t="shared" si="92"/>
        <v>1.9058744303617772E-2</v>
      </c>
      <c r="U516" s="31">
        <f t="shared" si="93"/>
        <v>1.9058744303617772E-2</v>
      </c>
      <c r="V516" s="28" cm="1">
        <f t="array" ref="V516">SUMPRODUCT($E$463:$AN$498*($E$462:$AN$462=V$503)*($D$463:$D$498=$D516))</f>
        <v>2.7996868850304939E-2</v>
      </c>
      <c r="W516" s="28" cm="1">
        <f t="array" ref="W516">SUMPRODUCT($E$463:$AN$498*($E$462:$AN$462=W$503)*($D$463:$D$498=$D516))</f>
        <v>2.3221705890434676E-2</v>
      </c>
      <c r="X516" s="28" cm="1">
        <f t="array" ref="X516">SUMPRODUCT($E$463:$AN$498*($E$462:$AN$462=X$503)*($D$463:$D$498=$D516))</f>
        <v>4.7232263141587724E-2</v>
      </c>
      <c r="Y516" s="28" cm="1">
        <f t="array" ref="Y516">SUMPRODUCT($E$463:$AN$498*($E$462:$AN$462=Y$503)*($D$463:$D$498=$D516))</f>
        <v>3.9850474185791386E-2</v>
      </c>
      <c r="Z516" s="28" cm="1">
        <f t="array" ref="Z516">SUMPRODUCT($E$463:$AN$498*($E$462:$AN$462=Z$503)*($D$463:$D$498=$D516))</f>
        <v>8.06424305504303E-2</v>
      </c>
      <c r="AA516" s="28" cm="1">
        <f t="array" ref="AA516">SUMPRODUCT($E$463:$AN$498*($E$462:$AN$462=AA$503)*($D$463:$D$498=$D516))</f>
        <v>4.0441403031461917E-2</v>
      </c>
      <c r="AB516" s="28" cm="1">
        <f t="array" ref="AB516">SUMPRODUCT($E$463:$AN$498*($E$462:$AN$462=AB$503)*($D$463:$D$498=$D516))</f>
        <v>3.6096047268164379E-2</v>
      </c>
      <c r="AC516" s="31">
        <f t="shared" si="94"/>
        <v>1.1626937691396777E-2</v>
      </c>
      <c r="AD516" s="31">
        <f t="shared" si="95"/>
        <v>1.1626937691396777E-2</v>
      </c>
      <c r="AE516" s="28" cm="1">
        <f t="array" ref="AE516">SUMPRODUCT($E$463:$AN$498*($E$462:$AN$462=AE$503)*($D$463:$D$498=$D516))</f>
        <v>1.4749535787411758E-2</v>
      </c>
      <c r="AF516" s="28" cm="1">
        <f t="array" ref="AF516">SUMPRODUCT($E$463:$AN$498*($E$462:$AN$462=AF$503)*($D$463:$D$498=$D516))</f>
        <v>4.1469244913208296E-2</v>
      </c>
      <c r="AG516" s="28" cm="1">
        <f t="array" ref="AG516">SUMPRODUCT($E$463:$AN$498*($E$462:$AN$462=AG$503)*($D$463:$D$498=$D516))</f>
        <v>1.190584438534179E-2</v>
      </c>
      <c r="AH516" s="28" cm="1">
        <f t="array" ref="AH516">SUMPRODUCT($E$463:$AN$498*($E$462:$AN$462=AH$503)*($D$463:$D$498=$D516))</f>
        <v>1.2194247086877379E-2</v>
      </c>
      <c r="AI516" s="28" cm="1">
        <f t="array" ref="AI516">SUMPRODUCT($E$463:$AN$498*($E$462:$AN$462=AI$503)*($D$463:$D$498=$D516))</f>
        <v>1.0069716924712094E-2</v>
      </c>
      <c r="AJ516" s="28" cm="1">
        <f t="array" ref="AJ516">SUMPRODUCT($E$463:$AN$498*($E$462:$AN$462=AJ$503)*($D$463:$D$498=$D516))</f>
        <v>9.6491272486860253E-3</v>
      </c>
      <c r="AK516" s="28" cm="1">
        <f t="array" ref="AK516">SUMPRODUCT($E$463:$AN$498*($E$462:$AN$462=AK$503)*($D$463:$D$498=$D516))</f>
        <v>1.0232765250293688E-2</v>
      </c>
      <c r="AL516" s="28" cm="1">
        <f t="array" ref="AL516">SUMPRODUCT($E$463:$AN$498*($E$462:$AN$462=AL$503)*($D$463:$D$498=$D516))</f>
        <v>5.2576094100334906E-3</v>
      </c>
      <c r="AM516" s="28" cm="1">
        <f t="array" ref="AM516">SUMPRODUCT($E$463:$AN$498*($E$462:$AN$462=AM$503)*($D$463:$D$498=$D516))</f>
        <v>3.8278869884693753E-3</v>
      </c>
      <c r="AN516" s="28" cm="1">
        <f t="array" ref="AN516">SUMPRODUCT($E$463:$AN$498*($E$462:$AN$462=AN$503)*($D$463:$D$498=$D516))</f>
        <v>4.2651195112427464E-3</v>
      </c>
      <c r="AO516" s="28" cm="1">
        <f t="array" ref="AO516">SUMPRODUCT($E$463:$AN$498*($E$462:$AN$462=AO$503)*($D$463:$D$498=$D516))</f>
        <v>8.1100329971054621E-3</v>
      </c>
      <c r="AP516" s="28" cm="1">
        <f t="array" ref="AP516">SUMPRODUCT($E$463:$AN$498*($E$462:$AN$462=AP$503)*($D$463:$D$498=$D516))</f>
        <v>4.7476977779777859E-3</v>
      </c>
      <c r="AQ516" s="28" cm="1">
        <f t="array" ref="AQ516">SUMPRODUCT($E$463:$AN$498*($E$462:$AN$462=AQ$503)*($D$463:$D$498=$D516))</f>
        <v>2.7122667169303324E-3</v>
      </c>
      <c r="AR516" s="28" cm="1">
        <f t="array" ref="AR516">SUMPRODUCT($E$463:$AN$498*($E$462:$AN$462=AR$503)*($D$463:$D$498=$D516))</f>
        <v>6.7016812968811457E-3</v>
      </c>
      <c r="AS516" s="28" cm="1">
        <f t="array" ref="AS516">SUMPRODUCT($E$463:$AN$498*($E$462:$AN$462=AS$503)*($D$463:$D$498=$D516))</f>
        <v>7.2768117780255661E-3</v>
      </c>
      <c r="AT516" s="28" cm="1">
        <f t="array" ref="AT516">SUMPRODUCT($E$463:$AN$498*($E$462:$AN$462=AT$503)*($D$463:$D$498=$D516))</f>
        <v>2.1754228325330838E-6</v>
      </c>
    </row>
    <row r="517" spans="4:46" x14ac:dyDescent="0.35">
      <c r="D517" s="4" t="s">
        <v>92</v>
      </c>
      <c r="E517" s="31">
        <f>E473</f>
        <v>9.1151530128615234E-3</v>
      </c>
      <c r="F517" s="33">
        <f>F473</f>
        <v>1.2808660272331253E-2</v>
      </c>
      <c r="G517" s="33">
        <f>F517</f>
        <v>1.2808660272331253E-2</v>
      </c>
      <c r="H517" s="33">
        <f>F517</f>
        <v>1.2808660272331253E-2</v>
      </c>
      <c r="I517" s="33">
        <f>F517</f>
        <v>1.2808660272331253E-2</v>
      </c>
      <c r="J517" s="31">
        <f>G473</f>
        <v>1.2065043155444523E-2</v>
      </c>
      <c r="K517" s="31">
        <f t="shared" ref="K517:Q517" si="96">H473</f>
        <v>7.1837333229830755E-3</v>
      </c>
      <c r="L517" s="31">
        <f t="shared" si="96"/>
        <v>2.4429066349963585E-2</v>
      </c>
      <c r="M517" s="31">
        <f t="shared" si="96"/>
        <v>6.4468449308051458E-3</v>
      </c>
      <c r="N517" s="31">
        <f t="shared" si="96"/>
        <v>1.0526787906546039E-2</v>
      </c>
      <c r="O517" s="31">
        <f t="shared" si="96"/>
        <v>1.289384239647772E-2</v>
      </c>
      <c r="P517" s="31">
        <f t="shared" si="96"/>
        <v>7.851154729971126E-3</v>
      </c>
      <c r="Q517" s="31">
        <f t="shared" si="96"/>
        <v>1.3523277924500098E-2</v>
      </c>
      <c r="R517" s="32">
        <f>O473</f>
        <v>1.1603402017883742</v>
      </c>
      <c r="S517" s="32">
        <v>0.01</v>
      </c>
      <c r="T517" s="33">
        <f>$P$473</f>
        <v>1.8411920138100425E-2</v>
      </c>
      <c r="U517" s="33">
        <f>$P$473</f>
        <v>1.8411920138100425E-2</v>
      </c>
      <c r="V517" s="31">
        <f>Q473</f>
        <v>1.4402614783865963E-2</v>
      </c>
      <c r="W517" s="31">
        <f t="shared" ref="W517:AB517" si="97">R473</f>
        <v>9.428741502993972E-3</v>
      </c>
      <c r="X517" s="31">
        <f t="shared" si="97"/>
        <v>1.5839180679636043E-2</v>
      </c>
      <c r="Y517" s="31">
        <f t="shared" si="97"/>
        <v>1.059708873323254E-2</v>
      </c>
      <c r="Z517" s="31">
        <f t="shared" si="97"/>
        <v>1.6214046622443357E-2</v>
      </c>
      <c r="AA517" s="31">
        <f t="shared" si="97"/>
        <v>1.2738728159239621E-2</v>
      </c>
      <c r="AB517" s="31">
        <f t="shared" si="97"/>
        <v>1.3420368226587978E-2</v>
      </c>
      <c r="AC517" s="33">
        <f>$X$473</f>
        <v>1.1696314729057423E-2</v>
      </c>
      <c r="AD517" s="33">
        <f>$X$473</f>
        <v>1.1696314729057423E-2</v>
      </c>
      <c r="AE517" s="31">
        <f>Y473</f>
        <v>1.0119057738841891E-2</v>
      </c>
      <c r="AF517" s="31">
        <f t="shared" ref="AF517:AT517" si="98">Z473</f>
        <v>7.6683390522294795E-2</v>
      </c>
      <c r="AG517" s="31">
        <f t="shared" si="98"/>
        <v>4.5706896105408429E-3</v>
      </c>
      <c r="AH517" s="31">
        <f t="shared" si="98"/>
        <v>4.8436636564144894E-3</v>
      </c>
      <c r="AI517" s="31">
        <f t="shared" si="98"/>
        <v>6.1642144974606754E-3</v>
      </c>
      <c r="AJ517" s="31">
        <f t="shared" si="98"/>
        <v>3.2552540133201193E-3</v>
      </c>
      <c r="AK517" s="31">
        <f t="shared" si="98"/>
        <v>4.8775844771010435E-3</v>
      </c>
      <c r="AL517" s="31">
        <f t="shared" si="98"/>
        <v>2.3060369365271454E-3</v>
      </c>
      <c r="AM517" s="31">
        <f t="shared" si="98"/>
        <v>1.9741083910795065E-3</v>
      </c>
      <c r="AN517" s="31">
        <f t="shared" si="98"/>
        <v>6.5126552465098794E-3</v>
      </c>
      <c r="AO517" s="31">
        <f t="shared" si="98"/>
        <v>4.010188453727177E-3</v>
      </c>
      <c r="AP517" s="31">
        <f t="shared" si="98"/>
        <v>3.7691859992284452E-3</v>
      </c>
      <c r="AQ517" s="31">
        <f t="shared" si="98"/>
        <v>2.2740703780443753E-3</v>
      </c>
      <c r="AR517" s="31">
        <f t="shared" si="98"/>
        <v>3.3542343660062203E-3</v>
      </c>
      <c r="AS517" s="31">
        <f t="shared" si="98"/>
        <v>4.6051548071843404E-3</v>
      </c>
      <c r="AT517" s="31">
        <f t="shared" si="98"/>
        <v>3.0981228687474371E-7</v>
      </c>
    </row>
    <row r="518" spans="4:46" x14ac:dyDescent="0.35">
      <c r="D518" s="4" t="s">
        <v>93</v>
      </c>
      <c r="E518" s="31">
        <f>E517</f>
        <v>9.1151530128615234E-3</v>
      </c>
      <c r="F518" s="33">
        <f>F517</f>
        <v>1.2808660272331253E-2</v>
      </c>
      <c r="G518" s="33">
        <f>F517</f>
        <v>1.2808660272331253E-2</v>
      </c>
      <c r="H518" s="33">
        <f>F517</f>
        <v>1.2808660272331253E-2</v>
      </c>
      <c r="I518" s="33">
        <f>F517</f>
        <v>1.2808660272331253E-2</v>
      </c>
      <c r="J518" s="31">
        <f>J517</f>
        <v>1.2065043155444523E-2</v>
      </c>
      <c r="K518" s="31">
        <f t="shared" ref="K518:Q518" si="99">K517</f>
        <v>7.1837333229830755E-3</v>
      </c>
      <c r="L518" s="31">
        <f t="shared" si="99"/>
        <v>2.4429066349963585E-2</v>
      </c>
      <c r="M518" s="31">
        <f t="shared" si="99"/>
        <v>6.4468449308051458E-3</v>
      </c>
      <c r="N518" s="31">
        <f t="shared" si="99"/>
        <v>1.0526787906546039E-2</v>
      </c>
      <c r="O518" s="31">
        <f t="shared" si="99"/>
        <v>1.289384239647772E-2</v>
      </c>
      <c r="P518" s="31">
        <f t="shared" si="99"/>
        <v>7.851154729971126E-3</v>
      </c>
      <c r="Q518" s="31">
        <f t="shared" si="99"/>
        <v>1.3523277924500098E-2</v>
      </c>
      <c r="R518" s="32">
        <v>0.01</v>
      </c>
      <c r="S518" s="32">
        <f>O473</f>
        <v>1.1603402017883742</v>
      </c>
      <c r="T518" s="33">
        <f>$P$473</f>
        <v>1.8411920138100425E-2</v>
      </c>
      <c r="U518" s="33">
        <f>$P$473</f>
        <v>1.8411920138100425E-2</v>
      </c>
      <c r="V518" s="31">
        <f>V517</f>
        <v>1.4402614783865963E-2</v>
      </c>
      <c r="W518" s="31">
        <f t="shared" ref="W518:AB518" si="100">W517</f>
        <v>9.428741502993972E-3</v>
      </c>
      <c r="X518" s="31">
        <f t="shared" si="100"/>
        <v>1.5839180679636043E-2</v>
      </c>
      <c r="Y518" s="31">
        <f t="shared" si="100"/>
        <v>1.059708873323254E-2</v>
      </c>
      <c r="Z518" s="31">
        <f t="shared" si="100"/>
        <v>1.6214046622443357E-2</v>
      </c>
      <c r="AA518" s="31">
        <f t="shared" si="100"/>
        <v>1.2738728159239621E-2</v>
      </c>
      <c r="AB518" s="31">
        <f t="shared" si="100"/>
        <v>1.3420368226587978E-2</v>
      </c>
      <c r="AC518" s="33">
        <f>$X$473</f>
        <v>1.1696314729057423E-2</v>
      </c>
      <c r="AD518" s="33">
        <f>$X$473</f>
        <v>1.1696314729057423E-2</v>
      </c>
      <c r="AE518" s="31">
        <f>AE517</f>
        <v>1.0119057738841891E-2</v>
      </c>
      <c r="AF518" s="31">
        <f t="shared" ref="AF518:AT518" si="101">AF517</f>
        <v>7.6683390522294795E-2</v>
      </c>
      <c r="AG518" s="31">
        <f t="shared" si="101"/>
        <v>4.5706896105408429E-3</v>
      </c>
      <c r="AH518" s="31">
        <f t="shared" si="101"/>
        <v>4.8436636564144894E-3</v>
      </c>
      <c r="AI518" s="31">
        <f t="shared" si="101"/>
        <v>6.1642144974606754E-3</v>
      </c>
      <c r="AJ518" s="31">
        <f t="shared" si="101"/>
        <v>3.2552540133201193E-3</v>
      </c>
      <c r="AK518" s="31">
        <f t="shared" si="101"/>
        <v>4.8775844771010435E-3</v>
      </c>
      <c r="AL518" s="31">
        <f t="shared" si="101"/>
        <v>2.3060369365271454E-3</v>
      </c>
      <c r="AM518" s="31">
        <f t="shared" si="101"/>
        <v>1.9741083910795065E-3</v>
      </c>
      <c r="AN518" s="31">
        <f t="shared" si="101"/>
        <v>6.5126552465098794E-3</v>
      </c>
      <c r="AO518" s="31">
        <f t="shared" si="101"/>
        <v>4.010188453727177E-3</v>
      </c>
      <c r="AP518" s="31">
        <f t="shared" si="101"/>
        <v>3.7691859992284452E-3</v>
      </c>
      <c r="AQ518" s="31">
        <f t="shared" si="101"/>
        <v>2.2740703780443753E-3</v>
      </c>
      <c r="AR518" s="31">
        <f t="shared" si="101"/>
        <v>3.3542343660062203E-3</v>
      </c>
      <c r="AS518" s="31">
        <f t="shared" si="101"/>
        <v>4.6051548071843404E-3</v>
      </c>
      <c r="AT518" s="31">
        <f t="shared" si="101"/>
        <v>3.0981228687474371E-7</v>
      </c>
    </row>
    <row r="519" spans="4:46" x14ac:dyDescent="0.35">
      <c r="D519" s="4" t="s">
        <v>94</v>
      </c>
      <c r="E519" s="31">
        <f>E474</f>
        <v>1.2340080669370047E-2</v>
      </c>
      <c r="F519" s="33">
        <f>F474</f>
        <v>2.9843978303269438E-2</v>
      </c>
      <c r="G519" s="33">
        <f>F519</f>
        <v>2.9843978303269438E-2</v>
      </c>
      <c r="H519" s="33">
        <f>F519</f>
        <v>2.9843978303269438E-2</v>
      </c>
      <c r="I519" s="33">
        <f>F519</f>
        <v>2.9843978303269438E-2</v>
      </c>
      <c r="J519" s="31">
        <f>G474</f>
        <v>1.4084945990078646E-2</v>
      </c>
      <c r="K519" s="31">
        <f t="shared" ref="K519:Q519" si="102">H474</f>
        <v>1.3312993773901922E-2</v>
      </c>
      <c r="L519" s="31">
        <f t="shared" si="102"/>
        <v>2.1620987599161427E-2</v>
      </c>
      <c r="M519" s="31">
        <f t="shared" si="102"/>
        <v>1.8736574974029401E-2</v>
      </c>
      <c r="N519" s="31">
        <f t="shared" si="102"/>
        <v>2.7791411874256353E-2</v>
      </c>
      <c r="O519" s="31">
        <f t="shared" si="102"/>
        <v>3.4083049908000401E-2</v>
      </c>
      <c r="P519" s="31">
        <f t="shared" si="102"/>
        <v>1.2897058681247282E-2</v>
      </c>
      <c r="Q519" s="31">
        <f t="shared" si="102"/>
        <v>3.4013227657180699E-2</v>
      </c>
      <c r="R519" s="33">
        <f>$O$474</f>
        <v>3.8454348671216596E-2</v>
      </c>
      <c r="S519" s="33">
        <f>$O$474</f>
        <v>3.8454348671216596E-2</v>
      </c>
      <c r="T519" s="32">
        <f>P474</f>
        <v>1.4738574956852422</v>
      </c>
      <c r="U519" s="32">
        <v>0.01</v>
      </c>
      <c r="V519" s="31">
        <f>Q474</f>
        <v>0.26149073465544481</v>
      </c>
      <c r="W519" s="31">
        <f t="shared" ref="W519:AB519" si="103">R474</f>
        <v>3.7260057415677846E-2</v>
      </c>
      <c r="X519" s="31">
        <f t="shared" si="103"/>
        <v>0.16213469015065668</v>
      </c>
      <c r="Y519" s="31">
        <f t="shared" si="103"/>
        <v>0.13847702357976013</v>
      </c>
      <c r="Z519" s="31">
        <f t="shared" si="103"/>
        <v>0.12502120009979703</v>
      </c>
      <c r="AA519" s="31">
        <f t="shared" si="103"/>
        <v>9.3398889523212333E-2</v>
      </c>
      <c r="AB519" s="31">
        <f t="shared" si="103"/>
        <v>7.759760345762215E-2</v>
      </c>
      <c r="AC519" s="33">
        <f>$X$474</f>
        <v>1.9346798420465196E-2</v>
      </c>
      <c r="AD519" s="33">
        <f>$X$474</f>
        <v>1.9346798420465196E-2</v>
      </c>
      <c r="AE519" s="31">
        <f>Y474</f>
        <v>3.6315416543801445E-2</v>
      </c>
      <c r="AF519" s="31">
        <f t="shared" ref="AF519:AT519" si="104">Z474</f>
        <v>4.9470181496810005E-2</v>
      </c>
      <c r="AG519" s="31">
        <f t="shared" si="104"/>
        <v>8.3768788600063603E-3</v>
      </c>
      <c r="AH519" s="31">
        <f t="shared" si="104"/>
        <v>1.0696166157979491E-2</v>
      </c>
      <c r="AI519" s="31">
        <f t="shared" si="104"/>
        <v>6.9148140554641984E-3</v>
      </c>
      <c r="AJ519" s="31">
        <f t="shared" si="104"/>
        <v>6.5621912904361744E-3</v>
      </c>
      <c r="AK519" s="31">
        <f t="shared" si="104"/>
        <v>1.0293648629149372E-2</v>
      </c>
      <c r="AL519" s="31">
        <f t="shared" si="104"/>
        <v>4.9162858202432018E-3</v>
      </c>
      <c r="AM519" s="31">
        <f t="shared" si="104"/>
        <v>2.9189032418856075E-3</v>
      </c>
      <c r="AN519" s="31">
        <f t="shared" si="104"/>
        <v>5.0631226060874751E-3</v>
      </c>
      <c r="AO519" s="31">
        <f t="shared" si="104"/>
        <v>7.1708123304355812E-3</v>
      </c>
      <c r="AP519" s="31">
        <f t="shared" si="104"/>
        <v>5.7835429936727977E-3</v>
      </c>
      <c r="AQ519" s="31">
        <f t="shared" si="104"/>
        <v>2.5941737933317705E-3</v>
      </c>
      <c r="AR519" s="31">
        <f t="shared" si="104"/>
        <v>5.9297775588423541E-3</v>
      </c>
      <c r="AS519" s="31">
        <f t="shared" si="104"/>
        <v>6.5509137445686075E-3</v>
      </c>
      <c r="AT519" s="31">
        <f t="shared" si="104"/>
        <v>2.862131842725705E-6</v>
      </c>
    </row>
    <row r="520" spans="4:46" x14ac:dyDescent="0.35">
      <c r="D520" s="4" t="s">
        <v>95</v>
      </c>
      <c r="E520" s="31">
        <f>E475</f>
        <v>1.860144337980563E-2</v>
      </c>
      <c r="F520" s="33">
        <f>F519</f>
        <v>2.9843978303269438E-2</v>
      </c>
      <c r="G520" s="33">
        <f>F519</f>
        <v>2.9843978303269438E-2</v>
      </c>
      <c r="H520" s="33">
        <f>F519</f>
        <v>2.9843978303269438E-2</v>
      </c>
      <c r="I520" s="33">
        <f>F519</f>
        <v>2.9843978303269438E-2</v>
      </c>
      <c r="J520" s="31">
        <f>J519</f>
        <v>1.4084945990078646E-2</v>
      </c>
      <c r="K520" s="31">
        <f t="shared" ref="K520:Q520" si="105">K519</f>
        <v>1.3312993773901922E-2</v>
      </c>
      <c r="L520" s="31">
        <f t="shared" si="105"/>
        <v>2.1620987599161427E-2</v>
      </c>
      <c r="M520" s="31">
        <f t="shared" si="105"/>
        <v>1.8736574974029401E-2</v>
      </c>
      <c r="N520" s="31">
        <f t="shared" si="105"/>
        <v>2.7791411874256353E-2</v>
      </c>
      <c r="O520" s="31">
        <f t="shared" si="105"/>
        <v>3.4083049908000401E-2</v>
      </c>
      <c r="P520" s="31">
        <f t="shared" si="105"/>
        <v>1.2897058681247282E-2</v>
      </c>
      <c r="Q520" s="31">
        <f t="shared" si="105"/>
        <v>3.4013227657180699E-2</v>
      </c>
      <c r="R520" s="33">
        <f>$O$474</f>
        <v>3.8454348671216596E-2</v>
      </c>
      <c r="S520" s="33">
        <f>$O$474</f>
        <v>3.8454348671216596E-2</v>
      </c>
      <c r="T520" s="32">
        <v>0.01</v>
      </c>
      <c r="U520" s="32">
        <f>P474</f>
        <v>1.4738574956852422</v>
      </c>
      <c r="V520" s="31">
        <f>Q474</f>
        <v>0.26149073465544481</v>
      </c>
      <c r="W520" s="31">
        <f t="shared" ref="W520:AB520" si="106">R474</f>
        <v>3.7260057415677846E-2</v>
      </c>
      <c r="X520" s="31">
        <f t="shared" si="106"/>
        <v>0.16213469015065668</v>
      </c>
      <c r="Y520" s="31">
        <f t="shared" si="106"/>
        <v>0.13847702357976013</v>
      </c>
      <c r="Z520" s="31">
        <f t="shared" si="106"/>
        <v>0.12502120009979703</v>
      </c>
      <c r="AA520" s="31">
        <f t="shared" si="106"/>
        <v>9.3398889523212333E-2</v>
      </c>
      <c r="AB520" s="31">
        <f t="shared" si="106"/>
        <v>7.759760345762215E-2</v>
      </c>
      <c r="AC520" s="33">
        <f>$X$474</f>
        <v>1.9346798420465196E-2</v>
      </c>
      <c r="AD520" s="33">
        <f>$X$474</f>
        <v>1.9346798420465196E-2</v>
      </c>
      <c r="AE520" s="31">
        <f>AE519</f>
        <v>3.6315416543801445E-2</v>
      </c>
      <c r="AF520" s="31">
        <f t="shared" ref="AF520:AT520" si="107">AF519</f>
        <v>4.9470181496810005E-2</v>
      </c>
      <c r="AG520" s="31">
        <f t="shared" si="107"/>
        <v>8.3768788600063603E-3</v>
      </c>
      <c r="AH520" s="31">
        <f t="shared" si="107"/>
        <v>1.0696166157979491E-2</v>
      </c>
      <c r="AI520" s="31">
        <f t="shared" si="107"/>
        <v>6.9148140554641984E-3</v>
      </c>
      <c r="AJ520" s="31">
        <f t="shared" si="107"/>
        <v>6.5621912904361744E-3</v>
      </c>
      <c r="AK520" s="31">
        <f t="shared" si="107"/>
        <v>1.0293648629149372E-2</v>
      </c>
      <c r="AL520" s="31">
        <f t="shared" si="107"/>
        <v>4.9162858202432018E-3</v>
      </c>
      <c r="AM520" s="31">
        <f t="shared" si="107"/>
        <v>2.9189032418856075E-3</v>
      </c>
      <c r="AN520" s="31">
        <f t="shared" si="107"/>
        <v>5.0631226060874751E-3</v>
      </c>
      <c r="AO520" s="31">
        <f t="shared" si="107"/>
        <v>7.1708123304355812E-3</v>
      </c>
      <c r="AP520" s="31">
        <f t="shared" si="107"/>
        <v>5.7835429936727977E-3</v>
      </c>
      <c r="AQ520" s="31">
        <f t="shared" si="107"/>
        <v>2.5941737933317705E-3</v>
      </c>
      <c r="AR520" s="31">
        <f t="shared" si="107"/>
        <v>5.9297775588423541E-3</v>
      </c>
      <c r="AS520" s="31">
        <f t="shared" si="107"/>
        <v>6.5509137445686075E-3</v>
      </c>
      <c r="AT520" s="31">
        <f t="shared" si="107"/>
        <v>2.862131842725705E-6</v>
      </c>
    </row>
    <row r="521" spans="4:46" x14ac:dyDescent="0.35">
      <c r="D521" t="s">
        <v>13</v>
      </c>
      <c r="E521" s="28" cm="1">
        <f t="array" ref="E521">SUMPRODUCT($E$463:$AN$498*($E$462:$AN$462=E$503)*($D$463:$D$498=$D521))</f>
        <v>1.860144337980563E-2</v>
      </c>
      <c r="F521" s="31">
        <f>F475</f>
        <v>2.9756616936473381E-2</v>
      </c>
      <c r="G521" s="31">
        <f>F521</f>
        <v>2.9756616936473381E-2</v>
      </c>
      <c r="H521" s="31">
        <f t="shared" ref="H521:I521" si="108">G521</f>
        <v>2.9756616936473381E-2</v>
      </c>
      <c r="I521" s="31">
        <f t="shared" si="108"/>
        <v>2.9756616936473381E-2</v>
      </c>
      <c r="J521" s="28" cm="1">
        <f t="array" ref="J521">SUMPRODUCT($E$463:$AN$498*($E$462:$AN$462=J$503)*($D$463:$D$498=$D521))</f>
        <v>2.3327831081781523E-2</v>
      </c>
      <c r="K521" s="28" cm="1">
        <f t="array" ref="K521">SUMPRODUCT($E$463:$AN$498*($E$462:$AN$462=K$503)*($D$463:$D$498=$D521))</f>
        <v>1.8778958545229381E-2</v>
      </c>
      <c r="L521" s="28" cm="1">
        <f t="array" ref="L521">SUMPRODUCT($E$463:$AN$498*($E$462:$AN$462=L$503)*($D$463:$D$498=$D521))</f>
        <v>3.3605838398528577E-2</v>
      </c>
      <c r="M521" s="28" cm="1">
        <f t="array" ref="M521">SUMPRODUCT($E$463:$AN$498*($E$462:$AN$462=M$503)*($D$463:$D$498=$D521))</f>
        <v>2.1630065959752205E-2</v>
      </c>
      <c r="N521" s="28" cm="1">
        <f t="array" ref="N521">SUMPRODUCT($E$463:$AN$498*($E$462:$AN$462=N$503)*($D$463:$D$498=$D521))</f>
        <v>3.1660009221775871E-2</v>
      </c>
      <c r="O521" s="28" cm="1">
        <f t="array" ref="O521">SUMPRODUCT($E$463:$AN$498*($E$462:$AN$462=O$503)*($D$463:$D$498=$D521))</f>
        <v>2.5927059856618594E-2</v>
      </c>
      <c r="P521" s="28" cm="1">
        <f t="array" ref="P521">SUMPRODUCT($E$463:$AN$498*($E$462:$AN$462=P$503)*($D$463:$D$498=$D521))</f>
        <v>1.1600986045429697E-2</v>
      </c>
      <c r="Q521" s="28" cm="1">
        <f t="array" ref="Q521">SUMPRODUCT($E$463:$AN$498*($E$462:$AN$462=Q$503)*($D$463:$D$498=$D521))</f>
        <v>3.5282284580336352E-2</v>
      </c>
      <c r="R521" s="31">
        <f>O475</f>
        <v>3.0085386224854065E-2</v>
      </c>
      <c r="S521" s="31">
        <f>R521</f>
        <v>3.0085386224854065E-2</v>
      </c>
      <c r="T521" s="31">
        <f>P475</f>
        <v>6.7746671767083239E-2</v>
      </c>
      <c r="U521" s="31">
        <f>T521</f>
        <v>6.7746671767083239E-2</v>
      </c>
      <c r="V521" s="28" cm="1">
        <f t="array" ref="V521">SUMPRODUCT($E$463:$AN$498*($E$462:$AN$462=V$503)*($D$463:$D$498=$D521))</f>
        <v>1.2423735055838994</v>
      </c>
      <c r="W521" s="28" cm="1">
        <f t="array" ref="W521">SUMPRODUCT($E$463:$AN$498*($E$462:$AN$462=W$503)*($D$463:$D$498=$D521))</f>
        <v>3.4153829658954346E-2</v>
      </c>
      <c r="X521" s="28" cm="1">
        <f t="array" ref="X521">SUMPRODUCT($E$463:$AN$498*($E$462:$AN$462=X$503)*($D$463:$D$498=$D521))</f>
        <v>8.2233718934888581E-2</v>
      </c>
      <c r="Y521" s="28" cm="1">
        <f t="array" ref="Y521">SUMPRODUCT($E$463:$AN$498*($E$462:$AN$462=Y$503)*($D$463:$D$498=$D521))</f>
        <v>0.15606579732129081</v>
      </c>
      <c r="Z521" s="28" cm="1">
        <f t="array" ref="Z521">SUMPRODUCT($E$463:$AN$498*($E$462:$AN$462=Z$503)*($D$463:$D$498=$D521))</f>
        <v>0.11890020553985294</v>
      </c>
      <c r="AA521" s="28" cm="1">
        <f t="array" ref="AA521">SUMPRODUCT($E$463:$AN$498*($E$462:$AN$462=AA$503)*($D$463:$D$498=$D521))</f>
        <v>0.11126618615824474</v>
      </c>
      <c r="AB521" s="28" cm="1">
        <f t="array" ref="AB521">SUMPRODUCT($E$463:$AN$498*($E$462:$AN$462=AB$503)*($D$463:$D$498=$D521))</f>
        <v>7.6038966705030436E-2</v>
      </c>
      <c r="AC521" s="31">
        <f>X475</f>
        <v>2.4581409776745583E-2</v>
      </c>
      <c r="AD521" s="31">
        <f>AC521</f>
        <v>2.4581409776745583E-2</v>
      </c>
      <c r="AE521" s="28" cm="1">
        <f t="array" ref="AE521">SUMPRODUCT($E$463:$AN$498*($E$462:$AN$462=AE$503)*($D$463:$D$498=$D521))</f>
        <v>3.2803032956012272E-2</v>
      </c>
      <c r="AF521" s="28" cm="1">
        <f t="array" ref="AF521">SUMPRODUCT($E$463:$AN$498*($E$462:$AN$462=AF$503)*($D$463:$D$498=$D521))</f>
        <v>6.8862594687514711E-2</v>
      </c>
      <c r="AG521" s="28" cm="1">
        <f t="array" ref="AG521">SUMPRODUCT($E$463:$AN$498*($E$462:$AN$462=AG$503)*($D$463:$D$498=$D521))</f>
        <v>1.0254890472785702E-2</v>
      </c>
      <c r="AH521" s="28" cm="1">
        <f t="array" ref="AH521">SUMPRODUCT($E$463:$AN$498*($E$462:$AN$462=AH$503)*($D$463:$D$498=$D521))</f>
        <v>1.3963118087872551E-2</v>
      </c>
      <c r="AI521" s="28" cm="1">
        <f t="array" ref="AI521">SUMPRODUCT($E$463:$AN$498*($E$462:$AN$462=AI$503)*($D$463:$D$498=$D521))</f>
        <v>1.0345192680334375E-2</v>
      </c>
      <c r="AJ521" s="28" cm="1">
        <f t="array" ref="AJ521">SUMPRODUCT($E$463:$AN$498*($E$462:$AN$462=AJ$503)*($D$463:$D$498=$D521))</f>
        <v>7.907902067225742E-3</v>
      </c>
      <c r="AK521" s="28" cm="1">
        <f t="array" ref="AK521">SUMPRODUCT($E$463:$AN$498*($E$462:$AN$462=AK$503)*($D$463:$D$498=$D521))</f>
        <v>1.1824768080671419E-2</v>
      </c>
      <c r="AL521" s="28" cm="1">
        <f t="array" ref="AL521">SUMPRODUCT($E$463:$AN$498*($E$462:$AN$462=AL$503)*($D$463:$D$498=$D521))</f>
        <v>6.3630489502794728E-3</v>
      </c>
      <c r="AM521" s="28" cm="1">
        <f t="array" ref="AM521">SUMPRODUCT($E$463:$AN$498*($E$462:$AN$462=AM$503)*($D$463:$D$498=$D521))</f>
        <v>3.8627895593216885E-3</v>
      </c>
      <c r="AN521" s="28" cm="1">
        <f t="array" ref="AN521">SUMPRODUCT($E$463:$AN$498*($E$462:$AN$462=AN$503)*($D$463:$D$498=$D521))</f>
        <v>6.6993583928666497E-3</v>
      </c>
      <c r="AO521" s="28" cm="1">
        <f t="array" ref="AO521">SUMPRODUCT($E$463:$AN$498*($E$462:$AN$462=AO$503)*($D$463:$D$498=$D521))</f>
        <v>9.0186573130720277E-3</v>
      </c>
      <c r="AP521" s="28" cm="1">
        <f t="array" ref="AP521">SUMPRODUCT($E$463:$AN$498*($E$462:$AN$462=AP$503)*($D$463:$D$498=$D521))</f>
        <v>8.8636783369351185E-3</v>
      </c>
      <c r="AQ521" s="28" cm="1">
        <f t="array" ref="AQ521">SUMPRODUCT($E$463:$AN$498*($E$462:$AN$462=AQ$503)*($D$463:$D$498=$D521))</f>
        <v>3.665500160226977E-3</v>
      </c>
      <c r="AR521" s="28" cm="1">
        <f t="array" ref="AR521">SUMPRODUCT($E$463:$AN$498*($E$462:$AN$462=AR$503)*($D$463:$D$498=$D521))</f>
        <v>5.6505234741410833E-3</v>
      </c>
      <c r="AS521" s="28" cm="1">
        <f t="array" ref="AS521">SUMPRODUCT($E$463:$AN$498*($E$462:$AN$462=AS$503)*($D$463:$D$498=$D521))</f>
        <v>8.2089401912078669E-3</v>
      </c>
      <c r="AT521" s="28" cm="1">
        <f t="array" ref="AT521">SUMPRODUCT($E$463:$AN$498*($E$462:$AN$462=AT$503)*($D$463:$D$498=$D521))</f>
        <v>1.4950244468937371E-6</v>
      </c>
    </row>
    <row r="522" spans="4:46" x14ac:dyDescent="0.35">
      <c r="D522" t="s">
        <v>14</v>
      </c>
      <c r="E522" s="28" cm="1">
        <f t="array" ref="E522">SUMPRODUCT($E$463:$AN$498*($E$462:$AN$462=E$503)*($D$463:$D$498=$D522))</f>
        <v>4.5777017590876434E-3</v>
      </c>
      <c r="F522" s="31">
        <f t="shared" ref="F522:F527" si="109">F476</f>
        <v>6.7856522177822728E-3</v>
      </c>
      <c r="G522" s="31">
        <f t="shared" ref="G522:I527" si="110">F522</f>
        <v>6.7856522177822728E-3</v>
      </c>
      <c r="H522" s="31">
        <f t="shared" si="110"/>
        <v>6.7856522177822728E-3</v>
      </c>
      <c r="I522" s="31">
        <f t="shared" si="110"/>
        <v>6.7856522177822728E-3</v>
      </c>
      <c r="J522" s="28" cm="1">
        <f t="array" ref="J522">SUMPRODUCT($E$463:$AN$498*($E$462:$AN$462=J$503)*($D$463:$D$498=$D522))</f>
        <v>5.536941164549016E-3</v>
      </c>
      <c r="K522" s="28" cm="1">
        <f t="array" ref="K522">SUMPRODUCT($E$463:$AN$498*($E$462:$AN$462=K$503)*($D$463:$D$498=$D522))</f>
        <v>5.0672244908175996E-3</v>
      </c>
      <c r="L522" s="28" cm="1">
        <f t="array" ref="L522">SUMPRODUCT($E$463:$AN$498*($E$462:$AN$462=L$503)*($D$463:$D$498=$D522))</f>
        <v>6.2311510392202459E-3</v>
      </c>
      <c r="M522" s="28" cm="1">
        <f t="array" ref="M522">SUMPRODUCT($E$463:$AN$498*($E$462:$AN$462=M$503)*($D$463:$D$498=$D522))</f>
        <v>8.8643410293269363E-3</v>
      </c>
      <c r="N522" s="28" cm="1">
        <f t="array" ref="N522">SUMPRODUCT($E$463:$AN$498*($E$462:$AN$462=N$503)*($D$463:$D$498=$D522))</f>
        <v>7.9790592743663423E-3</v>
      </c>
      <c r="O522" s="28" cm="1">
        <f t="array" ref="O522">SUMPRODUCT($E$463:$AN$498*($E$462:$AN$462=O$503)*($D$463:$D$498=$D522))</f>
        <v>7.5187070361879115E-3</v>
      </c>
      <c r="P522" s="28" cm="1">
        <f t="array" ref="P522">SUMPRODUCT($E$463:$AN$498*($E$462:$AN$462=P$503)*($D$463:$D$498=$D522))</f>
        <v>7.6173202625297344E-3</v>
      </c>
      <c r="Q522" s="28" cm="1">
        <f t="array" ref="Q522">SUMPRODUCT($E$463:$AN$498*($E$462:$AN$462=Q$503)*($D$463:$D$498=$D522))</f>
        <v>7.7783411936117718E-3</v>
      </c>
      <c r="R522" s="31">
        <f t="shared" ref="R522:R527" si="111">O476</f>
        <v>7.9207280915614148E-3</v>
      </c>
      <c r="S522" s="31">
        <f t="shared" ref="S522:S527" si="112">R522</f>
        <v>7.9207280915614148E-3</v>
      </c>
      <c r="T522" s="31">
        <f t="shared" ref="T522:T527" si="113">P476</f>
        <v>9.3329071563324727E-3</v>
      </c>
      <c r="U522" s="31">
        <f t="shared" ref="U522:U527" si="114">T522</f>
        <v>9.3329071563324727E-3</v>
      </c>
      <c r="V522" s="28" cm="1">
        <f t="array" ref="V522">SUMPRODUCT($E$463:$AN$498*($E$462:$AN$462=V$503)*($D$463:$D$498=$D522))</f>
        <v>1.0278862936088953E-2</v>
      </c>
      <c r="W522" s="28" cm="1">
        <f t="array" ref="W522">SUMPRODUCT($E$463:$AN$498*($E$462:$AN$462=W$503)*($D$463:$D$498=$D522))</f>
        <v>1.2326165422762925</v>
      </c>
      <c r="X522" s="28" cm="1">
        <f t="array" ref="X522">SUMPRODUCT($E$463:$AN$498*($E$462:$AN$462=X$503)*($D$463:$D$498=$D522))</f>
        <v>5.5754949631783193E-2</v>
      </c>
      <c r="Y522" s="28" cm="1">
        <f t="array" ref="Y522">SUMPRODUCT($E$463:$AN$498*($E$462:$AN$462=Y$503)*($D$463:$D$498=$D522))</f>
        <v>2.6514536694452424E-2</v>
      </c>
      <c r="Z522" s="28" cm="1">
        <f t="array" ref="Z522">SUMPRODUCT($E$463:$AN$498*($E$462:$AN$462=Z$503)*($D$463:$D$498=$D522))</f>
        <v>2.5328861319350814E-2</v>
      </c>
      <c r="AA522" s="28" cm="1">
        <f t="array" ref="AA522">SUMPRODUCT($E$463:$AN$498*($E$462:$AN$462=AA$503)*($D$463:$D$498=$D522))</f>
        <v>6.9717737536240248E-2</v>
      </c>
      <c r="AB522" s="28" cm="1">
        <f t="array" ref="AB522">SUMPRODUCT($E$463:$AN$498*($E$462:$AN$462=AB$503)*($D$463:$D$498=$D522))</f>
        <v>3.0754527997351469E-2</v>
      </c>
      <c r="AC522" s="31">
        <f t="shared" ref="AC522:AC527" si="115">X476</f>
        <v>1.1742357037207971E-2</v>
      </c>
      <c r="AD522" s="31">
        <f t="shared" ref="AD522:AD527" si="116">AC522</f>
        <v>1.1742357037207971E-2</v>
      </c>
      <c r="AE522" s="28" cm="1">
        <f t="array" ref="AE522">SUMPRODUCT($E$463:$AN$498*($E$462:$AN$462=AE$503)*($D$463:$D$498=$D522))</f>
        <v>7.5789265211384411E-3</v>
      </c>
      <c r="AF522" s="28" cm="1">
        <f t="array" ref="AF522">SUMPRODUCT($E$463:$AN$498*($E$462:$AN$462=AF$503)*($D$463:$D$498=$D522))</f>
        <v>1.1926728285362544E-2</v>
      </c>
      <c r="AG522" s="28" cm="1">
        <f t="array" ref="AG522">SUMPRODUCT($E$463:$AN$498*($E$462:$AN$462=AG$503)*($D$463:$D$498=$D522))</f>
        <v>6.0521768190149204E-3</v>
      </c>
      <c r="AH522" s="28" cm="1">
        <f t="array" ref="AH522">SUMPRODUCT($E$463:$AN$498*($E$462:$AN$462=AH$503)*($D$463:$D$498=$D522))</f>
        <v>6.2288242341908551E-3</v>
      </c>
      <c r="AI522" s="28" cm="1">
        <f t="array" ref="AI522">SUMPRODUCT($E$463:$AN$498*($E$462:$AN$462=AI$503)*($D$463:$D$498=$D522))</f>
        <v>4.5002152510740688E-3</v>
      </c>
      <c r="AJ522" s="28" cm="1">
        <f t="array" ref="AJ522">SUMPRODUCT($E$463:$AN$498*($E$462:$AN$462=AJ$503)*($D$463:$D$498=$D522))</f>
        <v>1.0757774604315764E-2</v>
      </c>
      <c r="AK522" s="28" cm="1">
        <f t="array" ref="AK522">SUMPRODUCT($E$463:$AN$498*($E$462:$AN$462=AK$503)*($D$463:$D$498=$D522))</f>
        <v>4.9798962557235892E-2</v>
      </c>
      <c r="AL522" s="28" cm="1">
        <f t="array" ref="AL522">SUMPRODUCT($E$463:$AN$498*($E$462:$AN$462=AL$503)*($D$463:$D$498=$D522))</f>
        <v>2.0593874428022893E-2</v>
      </c>
      <c r="AM522" s="28" cm="1">
        <f t="array" ref="AM522">SUMPRODUCT($E$463:$AN$498*($E$462:$AN$462=AM$503)*($D$463:$D$498=$D522))</f>
        <v>5.176585215690423E-3</v>
      </c>
      <c r="AN522" s="28" cm="1">
        <f t="array" ref="AN522">SUMPRODUCT($E$463:$AN$498*($E$462:$AN$462=AN$503)*($D$463:$D$498=$D522))</f>
        <v>2.084782334997651E-3</v>
      </c>
      <c r="AO522" s="28" cm="1">
        <f t="array" ref="AO522">SUMPRODUCT($E$463:$AN$498*($E$462:$AN$462=AO$503)*($D$463:$D$498=$D522))</f>
        <v>9.4187065696407571E-3</v>
      </c>
      <c r="AP522" s="28" cm="1">
        <f t="array" ref="AP522">SUMPRODUCT($E$463:$AN$498*($E$462:$AN$462=AP$503)*($D$463:$D$498=$D522))</f>
        <v>6.2210546894168346E-3</v>
      </c>
      <c r="AQ522" s="28" cm="1">
        <f t="array" ref="AQ522">SUMPRODUCT($E$463:$AN$498*($E$462:$AN$462=AQ$503)*($D$463:$D$498=$D522))</f>
        <v>3.0938012552719687E-3</v>
      </c>
      <c r="AR522" s="28" cm="1">
        <f t="array" ref="AR522">SUMPRODUCT($E$463:$AN$498*($E$462:$AN$462=AR$503)*($D$463:$D$498=$D522))</f>
        <v>6.5401201215996496E-3</v>
      </c>
      <c r="AS522" s="28" cm="1">
        <f t="array" ref="AS522">SUMPRODUCT($E$463:$AN$498*($E$462:$AN$462=AS$503)*($D$463:$D$498=$D522))</f>
        <v>9.3797612899402579E-3</v>
      </c>
      <c r="AT522" s="28" cm="1">
        <f t="array" ref="AT522">SUMPRODUCT($E$463:$AN$498*($E$462:$AN$462=AT$503)*($D$463:$D$498=$D522))</f>
        <v>9.7844584864966125E-7</v>
      </c>
    </row>
    <row r="523" spans="4:46" x14ac:dyDescent="0.35">
      <c r="D523" t="s">
        <v>15</v>
      </c>
      <c r="E523" s="28" cm="1">
        <f t="array" ref="E523">SUMPRODUCT($E$463:$AN$498*($E$462:$AN$462=E$503)*($D$463:$D$498=$D523))</f>
        <v>5.7969550980604906E-3</v>
      </c>
      <c r="F523" s="31">
        <f t="shared" si="109"/>
        <v>9.8349717257382764E-3</v>
      </c>
      <c r="G523" s="31">
        <f t="shared" si="110"/>
        <v>9.8349717257382764E-3</v>
      </c>
      <c r="H523" s="31">
        <f t="shared" si="110"/>
        <v>9.8349717257382764E-3</v>
      </c>
      <c r="I523" s="31">
        <f t="shared" si="110"/>
        <v>9.8349717257382764E-3</v>
      </c>
      <c r="J523" s="28" cm="1">
        <f t="array" ref="J523">SUMPRODUCT($E$463:$AN$498*($E$462:$AN$462=J$503)*($D$463:$D$498=$D523))</f>
        <v>6.3780609386905381E-3</v>
      </c>
      <c r="K523" s="28" cm="1">
        <f t="array" ref="K523">SUMPRODUCT($E$463:$AN$498*($E$462:$AN$462=K$503)*($D$463:$D$498=$D523))</f>
        <v>5.5774995665012631E-3</v>
      </c>
      <c r="L523" s="28" cm="1">
        <f t="array" ref="L523">SUMPRODUCT($E$463:$AN$498*($E$462:$AN$462=L$503)*($D$463:$D$498=$D523))</f>
        <v>7.1960253219291422E-3</v>
      </c>
      <c r="M523" s="28" cm="1">
        <f t="array" ref="M523">SUMPRODUCT($E$463:$AN$498*($E$462:$AN$462=M$503)*($D$463:$D$498=$D523))</f>
        <v>8.1009272426428251E-3</v>
      </c>
      <c r="N523" s="28" cm="1">
        <f t="array" ref="N523">SUMPRODUCT($E$463:$AN$498*($E$462:$AN$462=N$503)*($D$463:$D$498=$D523))</f>
        <v>1.0509250893810477E-2</v>
      </c>
      <c r="O523" s="28" cm="1">
        <f t="array" ref="O523">SUMPRODUCT($E$463:$AN$498*($E$462:$AN$462=O$503)*($D$463:$D$498=$D523))</f>
        <v>8.6635750604307331E-3</v>
      </c>
      <c r="P523" s="28" cm="1">
        <f t="array" ref="P523">SUMPRODUCT($E$463:$AN$498*($E$462:$AN$462=P$503)*($D$463:$D$498=$D523))</f>
        <v>4.5952841727700637E-3</v>
      </c>
      <c r="Q523" s="28" cm="1">
        <f t="array" ref="Q523">SUMPRODUCT($E$463:$AN$498*($E$462:$AN$462=Q$503)*($D$463:$D$498=$D523))</f>
        <v>9.2547197440200901E-3</v>
      </c>
      <c r="R523" s="31">
        <f t="shared" si="111"/>
        <v>9.7161814677192634E-3</v>
      </c>
      <c r="S523" s="31">
        <f t="shared" si="112"/>
        <v>9.7161814677192634E-3</v>
      </c>
      <c r="T523" s="31">
        <f t="shared" si="113"/>
        <v>1.5235180657339639E-2</v>
      </c>
      <c r="U523" s="31">
        <f t="shared" si="114"/>
        <v>1.5235180657339639E-2</v>
      </c>
      <c r="V523" s="28" cm="1">
        <f t="array" ref="V523">SUMPRODUCT($E$463:$AN$498*($E$462:$AN$462=V$503)*($D$463:$D$498=$D523))</f>
        <v>1.7234057295218243E-2</v>
      </c>
      <c r="W523" s="28" cm="1">
        <f t="array" ref="W523">SUMPRODUCT($E$463:$AN$498*($E$462:$AN$462=W$503)*($D$463:$D$498=$D523))</f>
        <v>3.5866774459731458E-2</v>
      </c>
      <c r="X523" s="28" cm="1">
        <f t="array" ref="X523">SUMPRODUCT($E$463:$AN$498*($E$462:$AN$462=X$503)*($D$463:$D$498=$D523))</f>
        <v>1.1960243778803559</v>
      </c>
      <c r="Y523" s="28" cm="1">
        <f t="array" ref="Y523">SUMPRODUCT($E$463:$AN$498*($E$462:$AN$462=Y$503)*($D$463:$D$498=$D523))</f>
        <v>4.2416352891753911E-2</v>
      </c>
      <c r="Z523" s="28" cm="1">
        <f t="array" ref="Z523">SUMPRODUCT($E$463:$AN$498*($E$462:$AN$462=Z$503)*($D$463:$D$498=$D523))</f>
        <v>4.3795745667976907E-2</v>
      </c>
      <c r="AA523" s="28" cm="1">
        <f t="array" ref="AA523">SUMPRODUCT($E$463:$AN$498*($E$462:$AN$462=AA$503)*($D$463:$D$498=$D523))</f>
        <v>3.9283165814333366E-2</v>
      </c>
      <c r="AB523" s="28" cm="1">
        <f t="array" ref="AB523">SUMPRODUCT($E$463:$AN$498*($E$462:$AN$462=AB$503)*($D$463:$D$498=$D523))</f>
        <v>2.7426222896769926E-2</v>
      </c>
      <c r="AC523" s="31">
        <f t="shared" si="115"/>
        <v>2.393735125091092E-2</v>
      </c>
      <c r="AD523" s="31">
        <f t="shared" si="116"/>
        <v>2.393735125091092E-2</v>
      </c>
      <c r="AE523" s="28" cm="1">
        <f t="array" ref="AE523">SUMPRODUCT($E$463:$AN$498*($E$462:$AN$462=AE$503)*($D$463:$D$498=$D523))</f>
        <v>9.1239057185111116E-3</v>
      </c>
      <c r="AF523" s="28" cm="1">
        <f t="array" ref="AF523">SUMPRODUCT($E$463:$AN$498*($E$462:$AN$462=AF$503)*($D$463:$D$498=$D523))</f>
        <v>3.413995262061327E-2</v>
      </c>
      <c r="AG523" s="28" cm="1">
        <f t="array" ref="AG523">SUMPRODUCT($E$463:$AN$498*($E$462:$AN$462=AG$503)*($D$463:$D$498=$D523))</f>
        <v>5.6027372010038472E-3</v>
      </c>
      <c r="AH523" s="28" cm="1">
        <f t="array" ref="AH523">SUMPRODUCT($E$463:$AN$498*($E$462:$AN$462=AH$503)*($D$463:$D$498=$D523))</f>
        <v>6.9870355027697971E-3</v>
      </c>
      <c r="AI523" s="28" cm="1">
        <f t="array" ref="AI523">SUMPRODUCT($E$463:$AN$498*($E$462:$AN$462=AI$503)*($D$463:$D$498=$D523))</f>
        <v>5.9823229058109462E-3</v>
      </c>
      <c r="AJ523" s="28" cm="1">
        <f t="array" ref="AJ523">SUMPRODUCT($E$463:$AN$498*($E$462:$AN$462=AJ$503)*($D$463:$D$498=$D523))</f>
        <v>4.8680324342538156E-3</v>
      </c>
      <c r="AK523" s="28" cm="1">
        <f t="array" ref="AK523">SUMPRODUCT($E$463:$AN$498*($E$462:$AN$462=AK$503)*($D$463:$D$498=$D523))</f>
        <v>1.7977076264761957E-2</v>
      </c>
      <c r="AL523" s="28" cm="1">
        <f t="array" ref="AL523">SUMPRODUCT($E$463:$AN$498*($E$462:$AN$462=AL$503)*($D$463:$D$498=$D523))</f>
        <v>6.1313275233269423E-3</v>
      </c>
      <c r="AM523" s="28" cm="1">
        <f t="array" ref="AM523">SUMPRODUCT($E$463:$AN$498*($E$462:$AN$462=AM$503)*($D$463:$D$498=$D523))</f>
        <v>2.4536543202435209E-3</v>
      </c>
      <c r="AN523" s="28" cm="1">
        <f t="array" ref="AN523">SUMPRODUCT($E$463:$AN$498*($E$462:$AN$462=AN$503)*($D$463:$D$498=$D523))</f>
        <v>3.4561706589844206E-3</v>
      </c>
      <c r="AO523" s="28" cm="1">
        <f t="array" ref="AO523">SUMPRODUCT($E$463:$AN$498*($E$462:$AN$462=AO$503)*($D$463:$D$498=$D523))</f>
        <v>5.7116890932263128E-3</v>
      </c>
      <c r="AP523" s="28" cm="1">
        <f t="array" ref="AP523">SUMPRODUCT($E$463:$AN$498*($E$462:$AN$462=AP$503)*($D$463:$D$498=$D523))</f>
        <v>3.6548107764413072E-3</v>
      </c>
      <c r="AQ523" s="28" cm="1">
        <f t="array" ref="AQ523">SUMPRODUCT($E$463:$AN$498*($E$462:$AN$462=AQ$503)*($D$463:$D$498=$D523))</f>
        <v>1.9873730737411423E-3</v>
      </c>
      <c r="AR523" s="28" cm="1">
        <f t="array" ref="AR523">SUMPRODUCT($E$463:$AN$498*($E$462:$AN$462=AR$503)*($D$463:$D$498=$D523))</f>
        <v>2.7789932157526978E-3</v>
      </c>
      <c r="AS523" s="28" cm="1">
        <f t="array" ref="AS523">SUMPRODUCT($E$463:$AN$498*($E$462:$AN$462=AS$503)*($D$463:$D$498=$D523))</f>
        <v>6.1293761396521455E-3</v>
      </c>
      <c r="AT523" s="28" cm="1">
        <f t="array" ref="AT523">SUMPRODUCT($E$463:$AN$498*($E$462:$AN$462=AT$503)*($D$463:$D$498=$D523))</f>
        <v>2.0509459316298703E-5</v>
      </c>
    </row>
    <row r="524" spans="4:46" x14ac:dyDescent="0.35">
      <c r="D524" t="s">
        <v>16</v>
      </c>
      <c r="E524" s="28" cm="1">
        <f t="array" ref="E524">SUMPRODUCT($E$463:$AN$498*($E$462:$AN$462=E$503)*($D$463:$D$498=$D524))</f>
        <v>1.5253666469508795E-2</v>
      </c>
      <c r="F524" s="31">
        <f t="shared" si="109"/>
        <v>2.8629538266496841E-2</v>
      </c>
      <c r="G524" s="31">
        <f t="shared" si="110"/>
        <v>2.8629538266496841E-2</v>
      </c>
      <c r="H524" s="31">
        <f t="shared" si="110"/>
        <v>2.8629538266496841E-2</v>
      </c>
      <c r="I524" s="31">
        <f t="shared" si="110"/>
        <v>2.8629538266496841E-2</v>
      </c>
      <c r="J524" s="28" cm="1">
        <f t="array" ref="J524">SUMPRODUCT($E$463:$AN$498*($E$462:$AN$462=J$503)*($D$463:$D$498=$D524))</f>
        <v>1.2926924270839701E-2</v>
      </c>
      <c r="K524" s="28" cm="1">
        <f t="array" ref="K524">SUMPRODUCT($E$463:$AN$498*($E$462:$AN$462=K$503)*($D$463:$D$498=$D524))</f>
        <v>1.2456424373060463E-2</v>
      </c>
      <c r="L524" s="28" cm="1">
        <f t="array" ref="L524">SUMPRODUCT($E$463:$AN$498*($E$462:$AN$462=L$503)*($D$463:$D$498=$D524))</f>
        <v>1.4951319561971274E-2</v>
      </c>
      <c r="M524" s="28" cm="1">
        <f t="array" ref="M524">SUMPRODUCT($E$463:$AN$498*($E$462:$AN$462=M$503)*($D$463:$D$498=$D524))</f>
        <v>1.7007417886758126E-2</v>
      </c>
      <c r="N524" s="28" cm="1">
        <f t="array" ref="N524">SUMPRODUCT($E$463:$AN$498*($E$462:$AN$462=N$503)*($D$463:$D$498=$D524))</f>
        <v>2.5349639121216822E-2</v>
      </c>
      <c r="O524" s="28" cm="1">
        <f t="array" ref="O524">SUMPRODUCT($E$463:$AN$498*($E$462:$AN$462=O$503)*($D$463:$D$498=$D524))</f>
        <v>1.5423959251518952E-2</v>
      </c>
      <c r="P524" s="28" cm="1">
        <f t="array" ref="P524">SUMPRODUCT($E$463:$AN$498*($E$462:$AN$462=P$503)*($D$463:$D$498=$D524))</f>
        <v>9.7230692675406606E-3</v>
      </c>
      <c r="Q524" s="28" cm="1">
        <f t="array" ref="Q524">SUMPRODUCT($E$463:$AN$498*($E$462:$AN$462=Q$503)*($D$463:$D$498=$D524))</f>
        <v>1.836152913340185E-2</v>
      </c>
      <c r="R524" s="31">
        <f t="shared" si="111"/>
        <v>1.908293883099995E-2</v>
      </c>
      <c r="S524" s="31">
        <f t="shared" si="112"/>
        <v>1.908293883099995E-2</v>
      </c>
      <c r="T524" s="31">
        <f t="shared" si="113"/>
        <v>2.6606863645583158E-2</v>
      </c>
      <c r="U524" s="31">
        <f t="shared" si="114"/>
        <v>2.6606863645583158E-2</v>
      </c>
      <c r="V524" s="28" cm="1">
        <f t="array" ref="V524">SUMPRODUCT($E$463:$AN$498*($E$462:$AN$462=V$503)*($D$463:$D$498=$D524))</f>
        <v>2.8620607010459213E-2</v>
      </c>
      <c r="W524" s="28" cm="1">
        <f t="array" ref="W524">SUMPRODUCT($E$463:$AN$498*($E$462:$AN$462=W$503)*($D$463:$D$498=$D524))</f>
        <v>1.6468923987572191E-2</v>
      </c>
      <c r="X524" s="28" cm="1">
        <f t="array" ref="X524">SUMPRODUCT($E$463:$AN$498*($E$462:$AN$462=X$503)*($D$463:$D$498=$D524))</f>
        <v>3.3701660862854955E-2</v>
      </c>
      <c r="Y524" s="28" cm="1">
        <f t="array" ref="Y524">SUMPRODUCT($E$463:$AN$498*($E$462:$AN$462=Y$503)*($D$463:$D$498=$D524))</f>
        <v>1.2004416573138785</v>
      </c>
      <c r="Z524" s="28" cm="1">
        <f t="array" ref="Z524">SUMPRODUCT($E$463:$AN$498*($E$462:$AN$462=Z$503)*($D$463:$D$498=$D524))</f>
        <v>8.2057642863461663E-2</v>
      </c>
      <c r="AA524" s="28" cm="1">
        <f t="array" ref="AA524">SUMPRODUCT($E$463:$AN$498*($E$462:$AN$462=AA$503)*($D$463:$D$498=$D524))</f>
        <v>7.5292132243761523E-2</v>
      </c>
      <c r="AB524" s="28" cm="1">
        <f t="array" ref="AB524">SUMPRODUCT($E$463:$AN$498*($E$462:$AN$462=AB$503)*($D$463:$D$498=$D524))</f>
        <v>4.5284919913556945E-2</v>
      </c>
      <c r="AC524" s="31">
        <f t="shared" si="115"/>
        <v>1.7156871038893951E-2</v>
      </c>
      <c r="AD524" s="31">
        <f t="shared" si="116"/>
        <v>1.7156871038893951E-2</v>
      </c>
      <c r="AE524" s="28" cm="1">
        <f t="array" ref="AE524">SUMPRODUCT($E$463:$AN$498*($E$462:$AN$462=AE$503)*($D$463:$D$498=$D524))</f>
        <v>1.8410897945894518E-2</v>
      </c>
      <c r="AF524" s="28" cm="1">
        <f t="array" ref="AF524">SUMPRODUCT($E$463:$AN$498*($E$462:$AN$462=AF$503)*($D$463:$D$498=$D524))</f>
        <v>2.4690839858185855E-2</v>
      </c>
      <c r="AG524" s="28" cm="1">
        <f t="array" ref="AG524">SUMPRODUCT($E$463:$AN$498*($E$462:$AN$462=AG$503)*($D$463:$D$498=$D524))</f>
        <v>6.9741532793937766E-3</v>
      </c>
      <c r="AH524" s="28" cm="1">
        <f t="array" ref="AH524">SUMPRODUCT($E$463:$AN$498*($E$462:$AN$462=AH$503)*($D$463:$D$498=$D524))</f>
        <v>9.0233065621679737E-3</v>
      </c>
      <c r="AI524" s="28" cm="1">
        <f t="array" ref="AI524">SUMPRODUCT($E$463:$AN$498*($E$462:$AN$462=AI$503)*($D$463:$D$498=$D524))</f>
        <v>6.3242825685296223E-3</v>
      </c>
      <c r="AJ524" s="28" cm="1">
        <f t="array" ref="AJ524">SUMPRODUCT($E$463:$AN$498*($E$462:$AN$462=AJ$503)*($D$463:$D$498=$D524))</f>
        <v>5.8524013688041783E-3</v>
      </c>
      <c r="AK524" s="28" cm="1">
        <f t="array" ref="AK524">SUMPRODUCT($E$463:$AN$498*($E$462:$AN$462=AK$503)*($D$463:$D$498=$D524))</f>
        <v>7.7494171109898317E-3</v>
      </c>
      <c r="AL524" s="28" cm="1">
        <f t="array" ref="AL524">SUMPRODUCT($E$463:$AN$498*($E$462:$AN$462=AL$503)*($D$463:$D$498=$D524))</f>
        <v>4.2608932193028085E-3</v>
      </c>
      <c r="AM524" s="28" cm="1">
        <f t="array" ref="AM524">SUMPRODUCT($E$463:$AN$498*($E$462:$AN$462=AM$503)*($D$463:$D$498=$D524))</f>
        <v>2.4526926430027221E-3</v>
      </c>
      <c r="AN524" s="28" cm="1">
        <f t="array" ref="AN524">SUMPRODUCT($E$463:$AN$498*($E$462:$AN$462=AN$503)*($D$463:$D$498=$D524))</f>
        <v>2.6546767014477774E-3</v>
      </c>
      <c r="AO524" s="28" cm="1">
        <f t="array" ref="AO524">SUMPRODUCT($E$463:$AN$498*($E$462:$AN$462=AO$503)*($D$463:$D$498=$D524))</f>
        <v>6.0937664511407858E-3</v>
      </c>
      <c r="AP524" s="28" cm="1">
        <f t="array" ref="AP524">SUMPRODUCT($E$463:$AN$498*($E$462:$AN$462=AP$503)*($D$463:$D$498=$D524))</f>
        <v>3.9835620030738792E-3</v>
      </c>
      <c r="AQ524" s="28" cm="1">
        <f t="array" ref="AQ524">SUMPRODUCT($E$463:$AN$498*($E$462:$AN$462=AQ$503)*($D$463:$D$498=$D524))</f>
        <v>1.9140491378985731E-3</v>
      </c>
      <c r="AR524" s="28" cm="1">
        <f t="array" ref="AR524">SUMPRODUCT($E$463:$AN$498*($E$462:$AN$462=AR$503)*($D$463:$D$498=$D524))</f>
        <v>3.5243838308779713E-3</v>
      </c>
      <c r="AS524" s="28" cm="1">
        <f t="array" ref="AS524">SUMPRODUCT($E$463:$AN$498*($E$462:$AN$462=AS$503)*($D$463:$D$498=$D524))</f>
        <v>5.3381655213856297E-3</v>
      </c>
      <c r="AT524" s="28" cm="1">
        <f t="array" ref="AT524">SUMPRODUCT($E$463:$AN$498*($E$462:$AN$462=AT$503)*($D$463:$D$498=$D524))</f>
        <v>6.2920345264645615E-7</v>
      </c>
    </row>
    <row r="525" spans="4:46" x14ac:dyDescent="0.35">
      <c r="D525" t="s">
        <v>17</v>
      </c>
      <c r="E525" s="28" cm="1">
        <f t="array" ref="E525">SUMPRODUCT($E$463:$AN$498*($E$462:$AN$462=E$503)*($D$463:$D$498=$D525))</f>
        <v>6.1706646143095236E-3</v>
      </c>
      <c r="F525" s="31">
        <f t="shared" si="109"/>
        <v>6.4724259468360371E-3</v>
      </c>
      <c r="G525" s="31">
        <f t="shared" si="110"/>
        <v>6.4724259468360371E-3</v>
      </c>
      <c r="H525" s="31">
        <f t="shared" si="110"/>
        <v>6.4724259468360371E-3</v>
      </c>
      <c r="I525" s="31">
        <f t="shared" si="110"/>
        <v>6.4724259468360371E-3</v>
      </c>
      <c r="J525" s="28" cm="1">
        <f t="array" ref="J525">SUMPRODUCT($E$463:$AN$498*($E$462:$AN$462=J$503)*($D$463:$D$498=$D525))</f>
        <v>5.2773081808500212E-3</v>
      </c>
      <c r="K525" s="28" cm="1">
        <f t="array" ref="K525">SUMPRODUCT($E$463:$AN$498*($E$462:$AN$462=K$503)*($D$463:$D$498=$D525))</f>
        <v>3.8544001707097103E-3</v>
      </c>
      <c r="L525" s="28" cm="1">
        <f t="array" ref="L525">SUMPRODUCT($E$463:$AN$498*($E$462:$AN$462=L$503)*($D$463:$D$498=$D525))</f>
        <v>7.1467333459363479E-3</v>
      </c>
      <c r="M525" s="28" cm="1">
        <f t="array" ref="M525">SUMPRODUCT($E$463:$AN$498*($E$462:$AN$462=M$503)*($D$463:$D$498=$D525))</f>
        <v>5.1164218886872205E-3</v>
      </c>
      <c r="N525" s="28" cm="1">
        <f t="array" ref="N525">SUMPRODUCT($E$463:$AN$498*($E$462:$AN$462=N$503)*($D$463:$D$498=$D525))</f>
        <v>7.7182713514964826E-3</v>
      </c>
      <c r="O525" s="28" cm="1">
        <f t="array" ref="O525">SUMPRODUCT($E$463:$AN$498*($E$462:$AN$462=O$503)*($D$463:$D$498=$D525))</f>
        <v>7.7690380809268189E-3</v>
      </c>
      <c r="P525" s="28" cm="1">
        <f t="array" ref="P525">SUMPRODUCT($E$463:$AN$498*($E$462:$AN$462=P$503)*($D$463:$D$498=$D525))</f>
        <v>3.3481441359905517E-3</v>
      </c>
      <c r="Q525" s="28" cm="1">
        <f t="array" ref="Q525">SUMPRODUCT($E$463:$AN$498*($E$462:$AN$462=Q$503)*($D$463:$D$498=$D525))</f>
        <v>8.0339174536305531E-3</v>
      </c>
      <c r="R525" s="31">
        <f t="shared" si="111"/>
        <v>1.0761087000281441E-2</v>
      </c>
      <c r="S525" s="31">
        <f t="shared" si="112"/>
        <v>1.0761087000281441E-2</v>
      </c>
      <c r="T525" s="31">
        <f t="shared" si="113"/>
        <v>7.8485373358509417E-3</v>
      </c>
      <c r="U525" s="31">
        <f t="shared" si="114"/>
        <v>7.8485373358509417E-3</v>
      </c>
      <c r="V525" s="28" cm="1">
        <f t="array" ref="V525">SUMPRODUCT($E$463:$AN$498*($E$462:$AN$462=V$503)*($D$463:$D$498=$D525))</f>
        <v>9.7351463882512142E-3</v>
      </c>
      <c r="W525" s="28" cm="1">
        <f t="array" ref="W525">SUMPRODUCT($E$463:$AN$498*($E$462:$AN$462=W$503)*($D$463:$D$498=$D525))</f>
        <v>5.3584818062624856E-3</v>
      </c>
      <c r="X525" s="28" cm="1">
        <f t="array" ref="X525">SUMPRODUCT($E$463:$AN$498*($E$462:$AN$462=X$503)*($D$463:$D$498=$D525))</f>
        <v>1.8262004164819538E-2</v>
      </c>
      <c r="Y525" s="28" cm="1">
        <f t="array" ref="Y525">SUMPRODUCT($E$463:$AN$498*($E$462:$AN$462=Y$503)*($D$463:$D$498=$D525))</f>
        <v>4.0914244186044495E-2</v>
      </c>
      <c r="Z525" s="28" cm="1">
        <f t="array" ref="Z525">SUMPRODUCT($E$463:$AN$498*($E$462:$AN$462=Z$503)*($D$463:$D$498=$D525))</f>
        <v>1.4100321324861342</v>
      </c>
      <c r="AA525" s="28" cm="1">
        <f t="array" ref="AA525">SUMPRODUCT($E$463:$AN$498*($E$462:$AN$462=AA$503)*($D$463:$D$498=$D525))</f>
        <v>2.1251789351322822E-2</v>
      </c>
      <c r="AB525" s="28" cm="1">
        <f t="array" ref="AB525">SUMPRODUCT($E$463:$AN$498*($E$462:$AN$462=AB$503)*($D$463:$D$498=$D525))</f>
        <v>1.5611143070368937E-2</v>
      </c>
      <c r="AC525" s="31">
        <f t="shared" si="115"/>
        <v>5.0791767469772773E-3</v>
      </c>
      <c r="AD525" s="31">
        <f t="shared" si="116"/>
        <v>5.0791767469772773E-3</v>
      </c>
      <c r="AE525" s="28" cm="1">
        <f t="array" ref="AE525">SUMPRODUCT($E$463:$AN$498*($E$462:$AN$462=AE$503)*($D$463:$D$498=$D525))</f>
        <v>1.1259924663294212E-2</v>
      </c>
      <c r="AF525" s="28" cm="1">
        <f t="array" ref="AF525">SUMPRODUCT($E$463:$AN$498*($E$462:$AN$462=AF$503)*($D$463:$D$498=$D525))</f>
        <v>7.0592348223436135E-3</v>
      </c>
      <c r="AG525" s="28" cm="1">
        <f t="array" ref="AG525">SUMPRODUCT($E$463:$AN$498*($E$462:$AN$462=AG$503)*($D$463:$D$498=$D525))</f>
        <v>1.3601060574957614E-2</v>
      </c>
      <c r="AH525" s="28" cm="1">
        <f t="array" ref="AH525">SUMPRODUCT($E$463:$AN$498*($E$462:$AN$462=AH$503)*($D$463:$D$498=$D525))</f>
        <v>1.3880640635539784E-2</v>
      </c>
      <c r="AI525" s="28" cm="1">
        <f t="array" ref="AI525">SUMPRODUCT($E$463:$AN$498*($E$462:$AN$462=AI$503)*($D$463:$D$498=$D525))</f>
        <v>2.5397635105535157E-3</v>
      </c>
      <c r="AJ525" s="28" cm="1">
        <f t="array" ref="AJ525">SUMPRODUCT($E$463:$AN$498*($E$462:$AN$462=AJ$503)*($D$463:$D$498=$D525))</f>
        <v>3.0547048371794682E-3</v>
      </c>
      <c r="AK525" s="28" cm="1">
        <f t="array" ref="AK525">SUMPRODUCT($E$463:$AN$498*($E$462:$AN$462=AK$503)*($D$463:$D$498=$D525))</f>
        <v>3.0693592302274936E-3</v>
      </c>
      <c r="AL525" s="28" cm="1">
        <f t="array" ref="AL525">SUMPRODUCT($E$463:$AN$498*($E$462:$AN$462=AL$503)*($D$463:$D$498=$D525))</f>
        <v>2.1869958136562632E-3</v>
      </c>
      <c r="AM525" s="28" cm="1">
        <f t="array" ref="AM525">SUMPRODUCT($E$463:$AN$498*($E$462:$AN$462=AM$503)*($D$463:$D$498=$D525))</f>
        <v>1.3838831954818191E-3</v>
      </c>
      <c r="AN525" s="28" cm="1">
        <f t="array" ref="AN525">SUMPRODUCT($E$463:$AN$498*($E$462:$AN$462=AN$503)*($D$463:$D$498=$D525))</f>
        <v>9.6778496068987744E-4</v>
      </c>
      <c r="AO525" s="28" cm="1">
        <f t="array" ref="AO525">SUMPRODUCT($E$463:$AN$498*($E$462:$AN$462=AO$503)*($D$463:$D$498=$D525))</f>
        <v>3.2316552702584267E-3</v>
      </c>
      <c r="AP525" s="28" cm="1">
        <f t="array" ref="AP525">SUMPRODUCT($E$463:$AN$498*($E$462:$AN$462=AP$503)*($D$463:$D$498=$D525))</f>
        <v>2.3124169216023269E-3</v>
      </c>
      <c r="AQ525" s="28" cm="1">
        <f t="array" ref="AQ525">SUMPRODUCT($E$463:$AN$498*($E$462:$AN$462=AQ$503)*($D$463:$D$498=$D525))</f>
        <v>1.1269171853081274E-3</v>
      </c>
      <c r="AR525" s="28" cm="1">
        <f t="array" ref="AR525">SUMPRODUCT($E$463:$AN$498*($E$462:$AN$462=AR$503)*($D$463:$D$498=$D525))</f>
        <v>1.6457227960896877E-3</v>
      </c>
      <c r="AS525" s="28" cm="1">
        <f t="array" ref="AS525">SUMPRODUCT($E$463:$AN$498*($E$462:$AN$462=AS$503)*($D$463:$D$498=$D525))</f>
        <v>2.6836996729036216E-3</v>
      </c>
      <c r="AT525" s="28" cm="1">
        <f t="array" ref="AT525">SUMPRODUCT($E$463:$AN$498*($E$462:$AN$462=AT$503)*($D$463:$D$498=$D525))</f>
        <v>3.3509967869363547E-7</v>
      </c>
    </row>
    <row r="526" spans="4:46" x14ac:dyDescent="0.35">
      <c r="D526" t="s">
        <v>18</v>
      </c>
      <c r="E526" s="28" cm="1">
        <f t="array" ref="E526">SUMPRODUCT($E$463:$AN$498*($E$462:$AN$462=E$503)*($D$463:$D$498=$D526))</f>
        <v>2.5379854392541651E-3</v>
      </c>
      <c r="F526" s="31">
        <f t="shared" si="109"/>
        <v>3.5047223793708464E-3</v>
      </c>
      <c r="G526" s="31">
        <f t="shared" si="110"/>
        <v>3.5047223793708464E-3</v>
      </c>
      <c r="H526" s="31">
        <f t="shared" si="110"/>
        <v>3.5047223793708464E-3</v>
      </c>
      <c r="I526" s="31">
        <f t="shared" si="110"/>
        <v>3.5047223793708464E-3</v>
      </c>
      <c r="J526" s="28" cm="1">
        <f t="array" ref="J526">SUMPRODUCT($E$463:$AN$498*($E$462:$AN$462=J$503)*($D$463:$D$498=$D526))</f>
        <v>2.0222709015574945E-3</v>
      </c>
      <c r="K526" s="28" cm="1">
        <f t="array" ref="K526">SUMPRODUCT($E$463:$AN$498*($E$462:$AN$462=K$503)*($D$463:$D$498=$D526))</f>
        <v>1.580052319641522E-3</v>
      </c>
      <c r="L526" s="28" cm="1">
        <f t="array" ref="L526">SUMPRODUCT($E$463:$AN$498*($E$462:$AN$462=L$503)*($D$463:$D$498=$D526))</f>
        <v>2.3604248570212759E-3</v>
      </c>
      <c r="M526" s="28" cm="1">
        <f t="array" ref="M526">SUMPRODUCT($E$463:$AN$498*($E$462:$AN$462=M$503)*($D$463:$D$498=$D526))</f>
        <v>2.2957997685747449E-3</v>
      </c>
      <c r="N526" s="28" cm="1">
        <f t="array" ref="N526">SUMPRODUCT($E$463:$AN$498*($E$462:$AN$462=N$503)*($D$463:$D$498=$D526))</f>
        <v>3.1342174804354509E-3</v>
      </c>
      <c r="O526" s="28" cm="1">
        <f t="array" ref="O526">SUMPRODUCT($E$463:$AN$498*($E$462:$AN$462=O$503)*($D$463:$D$498=$D526))</f>
        <v>2.1773220186592853E-3</v>
      </c>
      <c r="P526" s="28" cm="1">
        <f t="array" ref="P526">SUMPRODUCT($E$463:$AN$498*($E$462:$AN$462=P$503)*($D$463:$D$498=$D526))</f>
        <v>2.2035822648144841E-3</v>
      </c>
      <c r="Q526" s="28" cm="1">
        <f t="array" ref="Q526">SUMPRODUCT($E$463:$AN$498*($E$462:$AN$462=Q$503)*($D$463:$D$498=$D526))</f>
        <v>2.6190383198819861E-3</v>
      </c>
      <c r="R526" s="31">
        <f t="shared" si="111"/>
        <v>2.4442537021687411E-3</v>
      </c>
      <c r="S526" s="31">
        <f t="shared" si="112"/>
        <v>2.4442537021687411E-3</v>
      </c>
      <c r="T526" s="31">
        <f t="shared" si="113"/>
        <v>3.1031567771535777E-3</v>
      </c>
      <c r="U526" s="31">
        <f t="shared" si="114"/>
        <v>3.1031567771535777E-3</v>
      </c>
      <c r="V526" s="28" cm="1">
        <f t="array" ref="V526">SUMPRODUCT($E$463:$AN$498*($E$462:$AN$462=V$503)*($D$463:$D$498=$D526))</f>
        <v>2.4870145648992511E-3</v>
      </c>
      <c r="W526" s="28" cm="1">
        <f t="array" ref="W526">SUMPRODUCT($E$463:$AN$498*($E$462:$AN$462=W$503)*($D$463:$D$498=$D526))</f>
        <v>2.1751966948275791E-3</v>
      </c>
      <c r="X526" s="28" cm="1">
        <f t="array" ref="X526">SUMPRODUCT($E$463:$AN$498*($E$462:$AN$462=X$503)*($D$463:$D$498=$D526))</f>
        <v>4.2686953613062222E-3</v>
      </c>
      <c r="Y526" s="28" cm="1">
        <f t="array" ref="Y526">SUMPRODUCT($E$463:$AN$498*($E$462:$AN$462=Y$503)*($D$463:$D$498=$D526))</f>
        <v>2.8854605236647091E-3</v>
      </c>
      <c r="Z526" s="28" cm="1">
        <f t="array" ref="Z526">SUMPRODUCT($E$463:$AN$498*($E$462:$AN$462=Z$503)*($D$463:$D$498=$D526))</f>
        <v>4.1122385504461859E-3</v>
      </c>
      <c r="AA526" s="28" cm="1">
        <f t="array" ref="AA526">SUMPRODUCT($E$463:$AN$498*($E$462:$AN$462=AA$503)*($D$463:$D$498=$D526))</f>
        <v>1.328462759771782</v>
      </c>
      <c r="AB526" s="28" cm="1">
        <f t="array" ref="AB526">SUMPRODUCT($E$463:$AN$498*($E$462:$AN$462=AB$503)*($D$463:$D$498=$D526))</f>
        <v>2.0662414074771058E-2</v>
      </c>
      <c r="AC526" s="31">
        <f t="shared" si="115"/>
        <v>2.560435444804548E-3</v>
      </c>
      <c r="AD526" s="31">
        <f t="shared" si="116"/>
        <v>2.560435444804548E-3</v>
      </c>
      <c r="AE526" s="28" cm="1">
        <f t="array" ref="AE526">SUMPRODUCT($E$463:$AN$498*($E$462:$AN$462=AE$503)*($D$463:$D$498=$D526))</f>
        <v>1.8708333021133434E-3</v>
      </c>
      <c r="AF526" s="28" cm="1">
        <f t="array" ref="AF526">SUMPRODUCT($E$463:$AN$498*($E$462:$AN$462=AF$503)*($D$463:$D$498=$D526))</f>
        <v>1.9620421122471155E-3</v>
      </c>
      <c r="AG526" s="28" cm="1">
        <f t="array" ref="AG526">SUMPRODUCT($E$463:$AN$498*($E$462:$AN$462=AG$503)*($D$463:$D$498=$D526))</f>
        <v>1.8253099653897853E-3</v>
      </c>
      <c r="AH526" s="28" cm="1">
        <f t="array" ref="AH526">SUMPRODUCT($E$463:$AN$498*($E$462:$AN$462=AH$503)*($D$463:$D$498=$D526))</f>
        <v>8.0433898271142293E-3</v>
      </c>
      <c r="AI526" s="28" cm="1">
        <f t="array" ref="AI526">SUMPRODUCT($E$463:$AN$498*($E$462:$AN$462=AI$503)*($D$463:$D$498=$D526))</f>
        <v>1.248171377898178E-3</v>
      </c>
      <c r="AJ526" s="28" cm="1">
        <f t="array" ref="AJ526">SUMPRODUCT($E$463:$AN$498*($E$462:$AN$462=AJ$503)*($D$463:$D$498=$D526))</f>
        <v>1.4276339026979951E-3</v>
      </c>
      <c r="AK526" s="28" cm="1">
        <f t="array" ref="AK526">SUMPRODUCT($E$463:$AN$498*($E$462:$AN$462=AK$503)*($D$463:$D$498=$D526))</f>
        <v>1.4562060477475555E-3</v>
      </c>
      <c r="AL526" s="28" cm="1">
        <f t="array" ref="AL526">SUMPRODUCT($E$463:$AN$498*($E$462:$AN$462=AL$503)*($D$463:$D$498=$D526))</f>
        <v>1.9139597970280924E-3</v>
      </c>
      <c r="AM526" s="28" cm="1">
        <f t="array" ref="AM526">SUMPRODUCT($E$463:$AN$498*($E$462:$AN$462=AM$503)*($D$463:$D$498=$D526))</f>
        <v>7.8245827110919952E-4</v>
      </c>
      <c r="AN526" s="28" cm="1">
        <f t="array" ref="AN526">SUMPRODUCT($E$463:$AN$498*($E$462:$AN$462=AN$503)*($D$463:$D$498=$D526))</f>
        <v>4.4266263722549939E-4</v>
      </c>
      <c r="AO526" s="28" cm="1">
        <f t="array" ref="AO526">SUMPRODUCT($E$463:$AN$498*($E$462:$AN$462=AO$503)*($D$463:$D$498=$D526))</f>
        <v>2.5463634402702515E-3</v>
      </c>
      <c r="AP526" s="28" cm="1">
        <f t="array" ref="AP526">SUMPRODUCT($E$463:$AN$498*($E$462:$AN$462=AP$503)*($D$463:$D$498=$D526))</f>
        <v>8.323675604629887E-3</v>
      </c>
      <c r="AQ526" s="28" cm="1">
        <f t="array" ref="AQ526">SUMPRODUCT($E$463:$AN$498*($E$462:$AN$462=AQ$503)*($D$463:$D$498=$D526))</f>
        <v>5.4167126315896117E-4</v>
      </c>
      <c r="AR526" s="28" cm="1">
        <f t="array" ref="AR526">SUMPRODUCT($E$463:$AN$498*($E$462:$AN$462=AR$503)*($D$463:$D$498=$D526))</f>
        <v>9.4295692029208223E-4</v>
      </c>
      <c r="AS526" s="28" cm="1">
        <f t="array" ref="AS526">SUMPRODUCT($E$463:$AN$498*($E$462:$AN$462=AS$503)*($D$463:$D$498=$D526))</f>
        <v>1.6405316353273942E-3</v>
      </c>
      <c r="AT526" s="28" cm="1">
        <f t="array" ref="AT526">SUMPRODUCT($E$463:$AN$498*($E$462:$AN$462=AT$503)*($D$463:$D$498=$D526))</f>
        <v>8.0517180961286452E-8</v>
      </c>
    </row>
    <row r="527" spans="4:46" x14ac:dyDescent="0.35">
      <c r="D527" t="s">
        <v>19</v>
      </c>
      <c r="E527" s="28" cm="1">
        <f t="array" ref="E527">SUMPRODUCT($E$463:$AN$498*($E$462:$AN$462=E$503)*($D$463:$D$498=$D527))</f>
        <v>1.4923039728197396E-2</v>
      </c>
      <c r="F527" s="31">
        <f t="shared" si="109"/>
        <v>2.256819159218932E-2</v>
      </c>
      <c r="G527" s="31">
        <f t="shared" si="110"/>
        <v>2.256819159218932E-2</v>
      </c>
      <c r="H527" s="31">
        <f t="shared" si="110"/>
        <v>2.256819159218932E-2</v>
      </c>
      <c r="I527" s="31">
        <f t="shared" si="110"/>
        <v>2.256819159218932E-2</v>
      </c>
      <c r="J527" s="28" cm="1">
        <f t="array" ref="J527">SUMPRODUCT($E$463:$AN$498*($E$462:$AN$462=J$503)*($D$463:$D$498=$D527))</f>
        <v>1.0878115724660643E-2</v>
      </c>
      <c r="K527" s="28" cm="1">
        <f t="array" ref="K527">SUMPRODUCT($E$463:$AN$498*($E$462:$AN$462=K$503)*($D$463:$D$498=$D527))</f>
        <v>1.0281260214557317E-2</v>
      </c>
      <c r="L527" s="28" cm="1">
        <f t="array" ref="L527">SUMPRODUCT($E$463:$AN$498*($E$462:$AN$462=L$503)*($D$463:$D$498=$D527))</f>
        <v>1.5611010339505247E-2</v>
      </c>
      <c r="M527" s="28" cm="1">
        <f t="array" ref="M527">SUMPRODUCT($E$463:$AN$498*($E$462:$AN$462=M$503)*($D$463:$D$498=$D527))</f>
        <v>1.456391353692702E-2</v>
      </c>
      <c r="N527" s="28" cm="1">
        <f t="array" ref="N527">SUMPRODUCT($E$463:$AN$498*($E$462:$AN$462=N$503)*($D$463:$D$498=$D527))</f>
        <v>1.8607786189877074E-2</v>
      </c>
      <c r="O527" s="28" cm="1">
        <f t="array" ref="O527">SUMPRODUCT($E$463:$AN$498*($E$462:$AN$462=O$503)*($D$463:$D$498=$D527))</f>
        <v>1.2943067153980895E-2</v>
      </c>
      <c r="P527" s="28" cm="1">
        <f t="array" ref="P527">SUMPRODUCT($E$463:$AN$498*($E$462:$AN$462=P$503)*($D$463:$D$498=$D527))</f>
        <v>7.7774634020955817E-3</v>
      </c>
      <c r="Q527" s="28" cm="1">
        <f t="array" ref="Q527">SUMPRODUCT($E$463:$AN$498*($E$462:$AN$462=Q$503)*($D$463:$D$498=$D527))</f>
        <v>1.0318791400353276E-2</v>
      </c>
      <c r="R527" s="31">
        <f t="shared" si="111"/>
        <v>1.4210822525331707E-2</v>
      </c>
      <c r="S527" s="31">
        <f t="shared" si="112"/>
        <v>1.4210822525331707E-2</v>
      </c>
      <c r="T527" s="31">
        <f t="shared" si="113"/>
        <v>2.0788571072843955E-2</v>
      </c>
      <c r="U527" s="31">
        <f t="shared" si="114"/>
        <v>2.0788571072843955E-2</v>
      </c>
      <c r="V527" s="28" cm="1">
        <f t="array" ref="V527">SUMPRODUCT($E$463:$AN$498*($E$462:$AN$462=V$503)*($D$463:$D$498=$D527))</f>
        <v>1.4373856265328964E-2</v>
      </c>
      <c r="W527" s="28" cm="1">
        <f t="array" ref="W527">SUMPRODUCT($E$463:$AN$498*($E$462:$AN$462=W$503)*($D$463:$D$498=$D527))</f>
        <v>1.1668397833753293E-2</v>
      </c>
      <c r="X527" s="28" cm="1">
        <f t="array" ref="X527">SUMPRODUCT($E$463:$AN$498*($E$462:$AN$462=X$503)*($D$463:$D$498=$D527))</f>
        <v>1.3727248802280431E-2</v>
      </c>
      <c r="Y527" s="28" cm="1">
        <f t="array" ref="Y527">SUMPRODUCT($E$463:$AN$498*($E$462:$AN$462=Y$503)*($D$463:$D$498=$D527))</f>
        <v>1.5178845597299618E-2</v>
      </c>
      <c r="Z527" s="28" cm="1">
        <f t="array" ref="Z527">SUMPRODUCT($E$463:$AN$498*($E$462:$AN$462=Z$503)*($D$463:$D$498=$D527))</f>
        <v>1.6239290845492835E-2</v>
      </c>
      <c r="AA527" s="28" cm="1">
        <f t="array" ref="AA527">SUMPRODUCT($E$463:$AN$498*($E$462:$AN$462=AA$503)*($D$463:$D$498=$D527))</f>
        <v>4.0670689367323348E-2</v>
      </c>
      <c r="AB527" s="28" cm="1">
        <f t="array" ref="AB527">SUMPRODUCT($E$463:$AN$498*($E$462:$AN$462=AB$503)*($D$463:$D$498=$D527))</f>
        <v>1.0924132457263223</v>
      </c>
      <c r="AC527" s="31">
        <f t="shared" si="115"/>
        <v>1.4370699097219122E-2</v>
      </c>
      <c r="AD527" s="31">
        <f t="shared" si="116"/>
        <v>1.4370699097219122E-2</v>
      </c>
      <c r="AE527" s="28" cm="1">
        <f t="array" ref="AE527">SUMPRODUCT($E$463:$AN$498*($E$462:$AN$462=AE$503)*($D$463:$D$498=$D527))</f>
        <v>1.1115506566027613E-2</v>
      </c>
      <c r="AF527" s="28" cm="1">
        <f t="array" ref="AF527">SUMPRODUCT($E$463:$AN$498*($E$462:$AN$462=AF$503)*($D$463:$D$498=$D527))</f>
        <v>1.1418905850500228E-2</v>
      </c>
      <c r="AG527" s="28" cm="1">
        <f t="array" ref="AG527">SUMPRODUCT($E$463:$AN$498*($E$462:$AN$462=AG$503)*($D$463:$D$498=$D527))</f>
        <v>5.5494098719091698E-3</v>
      </c>
      <c r="AH527" s="28" cm="1">
        <f t="array" ref="AH527">SUMPRODUCT($E$463:$AN$498*($E$462:$AN$462=AH$503)*($D$463:$D$498=$D527))</f>
        <v>1.1906046310083091E-2</v>
      </c>
      <c r="AI527" s="28" cm="1">
        <f t="array" ref="AI527">SUMPRODUCT($E$463:$AN$498*($E$462:$AN$462=AI$503)*($D$463:$D$498=$D527))</f>
        <v>6.447071905163854E-3</v>
      </c>
      <c r="AJ527" s="28" cm="1">
        <f t="array" ref="AJ527">SUMPRODUCT($E$463:$AN$498*($E$462:$AN$462=AJ$503)*($D$463:$D$498=$D527))</f>
        <v>6.2727923903052691E-3</v>
      </c>
      <c r="AK527" s="28" cm="1">
        <f t="array" ref="AK527">SUMPRODUCT($E$463:$AN$498*($E$462:$AN$462=AK$503)*($D$463:$D$498=$D527))</f>
        <v>9.2349548515999885E-3</v>
      </c>
      <c r="AL527" s="28" cm="1">
        <f t="array" ref="AL527">SUMPRODUCT($E$463:$AN$498*($E$462:$AN$462=AL$503)*($D$463:$D$498=$D527))</f>
        <v>4.0528318954143145E-3</v>
      </c>
      <c r="AM527" s="28" cm="1">
        <f t="array" ref="AM527">SUMPRODUCT($E$463:$AN$498*($E$462:$AN$462=AM$503)*($D$463:$D$498=$D527))</f>
        <v>2.6958639953644668E-3</v>
      </c>
      <c r="AN527" s="28" cm="1">
        <f t="array" ref="AN527">SUMPRODUCT($E$463:$AN$498*($E$462:$AN$462=AN$503)*($D$463:$D$498=$D527))</f>
        <v>3.3422157784841517E-3</v>
      </c>
      <c r="AO527" s="28" cm="1">
        <f t="array" ref="AO527">SUMPRODUCT($E$463:$AN$498*($E$462:$AN$462=AO$503)*($D$463:$D$498=$D527))</f>
        <v>5.2791971482434178E-3</v>
      </c>
      <c r="AP527" s="28" cm="1">
        <f t="array" ref="AP527">SUMPRODUCT($E$463:$AN$498*($E$462:$AN$462=AP$503)*($D$463:$D$498=$D527))</f>
        <v>5.3502490740038539E-3</v>
      </c>
      <c r="AQ527" s="28" cm="1">
        <f t="array" ref="AQ527">SUMPRODUCT($E$463:$AN$498*($E$462:$AN$462=AQ$503)*($D$463:$D$498=$D527))</f>
        <v>2.5053474386599376E-3</v>
      </c>
      <c r="AR527" s="28" cm="1">
        <f t="array" ref="AR527">SUMPRODUCT($E$463:$AN$498*($E$462:$AN$462=AR$503)*($D$463:$D$498=$D527))</f>
        <v>1.260149727824585E-2</v>
      </c>
      <c r="AS527" s="28" cm="1">
        <f t="array" ref="AS527">SUMPRODUCT($E$463:$AN$498*($E$462:$AN$462=AS$503)*($D$463:$D$498=$D527))</f>
        <v>7.1124876323043181E-3</v>
      </c>
      <c r="AT527" s="28" cm="1">
        <f t="array" ref="AT527">SUMPRODUCT($E$463:$AN$498*($E$462:$AN$462=AT$503)*($D$463:$D$498=$D527))</f>
        <v>2.7529746234767853E-7</v>
      </c>
    </row>
    <row r="528" spans="4:46" x14ac:dyDescent="0.35">
      <c r="D528" s="4" t="s">
        <v>97</v>
      </c>
      <c r="E528" s="31">
        <f>E482</f>
        <v>4.5360816011426414E-2</v>
      </c>
      <c r="F528" s="33">
        <f>F482</f>
        <v>8.6413176197085897E-2</v>
      </c>
      <c r="G528" s="33">
        <f>F528</f>
        <v>8.6413176197085897E-2</v>
      </c>
      <c r="H528" s="33">
        <f>F528</f>
        <v>8.6413176197085897E-2</v>
      </c>
      <c r="I528" s="33">
        <f>F528</f>
        <v>8.6413176197085897E-2</v>
      </c>
      <c r="J528" s="31">
        <f>G482</f>
        <v>5.4656725346639658E-2</v>
      </c>
      <c r="K528" s="31">
        <f t="shared" ref="K528:Q528" si="117">H482</f>
        <v>4.7496621419123426E-2</v>
      </c>
      <c r="L528" s="31">
        <f t="shared" si="117"/>
        <v>6.1142251193957789E-2</v>
      </c>
      <c r="M528" s="31">
        <f t="shared" si="117"/>
        <v>9.2005950907593212E-2</v>
      </c>
      <c r="N528" s="31">
        <f t="shared" si="117"/>
        <v>8.4852032340783867E-2</v>
      </c>
      <c r="O528" s="31">
        <f t="shared" si="117"/>
        <v>8.9862235177692956E-2</v>
      </c>
      <c r="P528" s="31">
        <f t="shared" si="117"/>
        <v>2.8716122312796178E-2</v>
      </c>
      <c r="Q528" s="31">
        <f t="shared" si="117"/>
        <v>6.8137951192520529E-2</v>
      </c>
      <c r="R528" s="33">
        <f>$O$482</f>
        <v>0.10686370506996407</v>
      </c>
      <c r="S528" s="33">
        <f>$O$482</f>
        <v>0.10686370506996407</v>
      </c>
      <c r="T528" s="33">
        <f>$P$482</f>
        <v>0.13987368491184476</v>
      </c>
      <c r="U528" s="33">
        <f>$P$482</f>
        <v>0.13987368491184476</v>
      </c>
      <c r="V528" s="31">
        <f>Q482</f>
        <v>5.9262637483642515E-2</v>
      </c>
      <c r="W528" s="31">
        <f t="shared" ref="W528:AB528" si="118">R482</f>
        <v>2.6354861514299707E-2</v>
      </c>
      <c r="X528" s="31">
        <f t="shared" si="118"/>
        <v>4.510799620695026E-2</v>
      </c>
      <c r="Y528" s="31">
        <f t="shared" si="118"/>
        <v>4.288968920259998E-2</v>
      </c>
      <c r="Z528" s="31">
        <f t="shared" si="118"/>
        <v>4.475680776024385E-2</v>
      </c>
      <c r="AA528" s="31">
        <f t="shared" si="118"/>
        <v>3.5862180296539148E-2</v>
      </c>
      <c r="AB528" s="31">
        <f t="shared" si="118"/>
        <v>3.8565912307792431E-2</v>
      </c>
      <c r="AC528" s="32">
        <f>X482</f>
        <v>1.4215946743582664</v>
      </c>
      <c r="AD528" s="32">
        <v>0.01</v>
      </c>
      <c r="AE528" s="31">
        <f>Y482</f>
        <v>5.1393925742294809E-2</v>
      </c>
      <c r="AF528" s="31">
        <f t="shared" ref="AF528:AT528" si="119">Z482</f>
        <v>3.289724362118987E-2</v>
      </c>
      <c r="AG528" s="31">
        <f t="shared" si="119"/>
        <v>2.8227957486689687E-2</v>
      </c>
      <c r="AH528" s="31">
        <f t="shared" si="119"/>
        <v>3.510151210460865E-2</v>
      </c>
      <c r="AI528" s="31">
        <f t="shared" si="119"/>
        <v>4.1485036458657705E-2</v>
      </c>
      <c r="AJ528" s="31">
        <f t="shared" si="119"/>
        <v>3.1401810593096317E-2</v>
      </c>
      <c r="AK528" s="31">
        <f t="shared" si="119"/>
        <v>3.3960863856847462E-2</v>
      </c>
      <c r="AL528" s="31">
        <f t="shared" si="119"/>
        <v>1.4251972797767104E-2</v>
      </c>
      <c r="AM528" s="31">
        <f t="shared" si="119"/>
        <v>1.2515682288691928E-2</v>
      </c>
      <c r="AN528" s="31">
        <f t="shared" si="119"/>
        <v>1.2771862616117935E-2</v>
      </c>
      <c r="AO528" s="31">
        <f t="shared" si="119"/>
        <v>1.8709850416801635E-2</v>
      </c>
      <c r="AP528" s="31">
        <f t="shared" si="119"/>
        <v>2.0778634569320754E-2</v>
      </c>
      <c r="AQ528" s="31">
        <f t="shared" si="119"/>
        <v>1.7564876230994047E-2</v>
      </c>
      <c r="AR528" s="31">
        <f t="shared" si="119"/>
        <v>2.1761153956551423E-2</v>
      </c>
      <c r="AS528" s="31">
        <f t="shared" si="119"/>
        <v>3.3908284282581205E-2</v>
      </c>
      <c r="AT528" s="31">
        <f t="shared" si="119"/>
        <v>1.6033448970801881E-6</v>
      </c>
    </row>
    <row r="529" spans="4:46" x14ac:dyDescent="0.35">
      <c r="D529" s="4" t="s">
        <v>98</v>
      </c>
      <c r="E529" s="31">
        <f>E528</f>
        <v>4.5360816011426414E-2</v>
      </c>
      <c r="F529" s="33">
        <f>F528</f>
        <v>8.6413176197085897E-2</v>
      </c>
      <c r="G529" s="33">
        <f>F528</f>
        <v>8.6413176197085897E-2</v>
      </c>
      <c r="H529" s="33">
        <f>F528</f>
        <v>8.6413176197085897E-2</v>
      </c>
      <c r="I529" s="33">
        <f>F528</f>
        <v>8.6413176197085897E-2</v>
      </c>
      <c r="J529" s="31">
        <f>J528</f>
        <v>5.4656725346639658E-2</v>
      </c>
      <c r="K529" s="31">
        <f t="shared" ref="K529:Q529" si="120">K528</f>
        <v>4.7496621419123426E-2</v>
      </c>
      <c r="L529" s="31">
        <f t="shared" si="120"/>
        <v>6.1142251193957789E-2</v>
      </c>
      <c r="M529" s="31">
        <f t="shared" si="120"/>
        <v>9.2005950907593212E-2</v>
      </c>
      <c r="N529" s="31">
        <f t="shared" si="120"/>
        <v>8.4852032340783867E-2</v>
      </c>
      <c r="O529" s="31">
        <f t="shared" si="120"/>
        <v>8.9862235177692956E-2</v>
      </c>
      <c r="P529" s="31">
        <f t="shared" si="120"/>
        <v>2.8716122312796178E-2</v>
      </c>
      <c r="Q529" s="31">
        <f t="shared" si="120"/>
        <v>6.8137951192520529E-2</v>
      </c>
      <c r="R529" s="33">
        <f>$O$482</f>
        <v>0.10686370506996407</v>
      </c>
      <c r="S529" s="33">
        <f>$O$482</f>
        <v>0.10686370506996407</v>
      </c>
      <c r="T529" s="33">
        <f>$P$482</f>
        <v>0.13987368491184476</v>
      </c>
      <c r="U529" s="33">
        <f>$P$482</f>
        <v>0.13987368491184476</v>
      </c>
      <c r="V529" s="31">
        <f>V528</f>
        <v>5.9262637483642515E-2</v>
      </c>
      <c r="W529" s="31">
        <f t="shared" ref="W529:AB529" si="121">W528</f>
        <v>2.6354861514299707E-2</v>
      </c>
      <c r="X529" s="31">
        <f t="shared" si="121"/>
        <v>4.510799620695026E-2</v>
      </c>
      <c r="Y529" s="31">
        <f t="shared" si="121"/>
        <v>4.288968920259998E-2</v>
      </c>
      <c r="Z529" s="31">
        <f t="shared" si="121"/>
        <v>4.475680776024385E-2</v>
      </c>
      <c r="AA529" s="31">
        <f t="shared" si="121"/>
        <v>3.5862180296539148E-2</v>
      </c>
      <c r="AB529" s="31">
        <f t="shared" si="121"/>
        <v>3.8565912307792431E-2</v>
      </c>
      <c r="AC529" s="32">
        <v>0.01</v>
      </c>
      <c r="AD529" s="32">
        <f>X482</f>
        <v>1.4215946743582664</v>
      </c>
      <c r="AE529" s="31">
        <f>AE528</f>
        <v>5.1393925742294809E-2</v>
      </c>
      <c r="AF529" s="31">
        <f t="shared" ref="AF529:AT529" si="122">AF528</f>
        <v>3.289724362118987E-2</v>
      </c>
      <c r="AG529" s="31">
        <f t="shared" si="122"/>
        <v>2.8227957486689687E-2</v>
      </c>
      <c r="AH529" s="31">
        <f t="shared" si="122"/>
        <v>3.510151210460865E-2</v>
      </c>
      <c r="AI529" s="31">
        <f t="shared" si="122"/>
        <v>4.1485036458657705E-2</v>
      </c>
      <c r="AJ529" s="31">
        <f t="shared" si="122"/>
        <v>3.1401810593096317E-2</v>
      </c>
      <c r="AK529" s="31">
        <f t="shared" si="122"/>
        <v>3.3960863856847462E-2</v>
      </c>
      <c r="AL529" s="31">
        <f t="shared" si="122"/>
        <v>1.4251972797767104E-2</v>
      </c>
      <c r="AM529" s="31">
        <f t="shared" si="122"/>
        <v>1.2515682288691928E-2</v>
      </c>
      <c r="AN529" s="31">
        <f t="shared" si="122"/>
        <v>1.2771862616117935E-2</v>
      </c>
      <c r="AO529" s="31">
        <f t="shared" si="122"/>
        <v>1.8709850416801635E-2</v>
      </c>
      <c r="AP529" s="31">
        <f t="shared" si="122"/>
        <v>2.0778634569320754E-2</v>
      </c>
      <c r="AQ529" s="31">
        <f t="shared" si="122"/>
        <v>1.7564876230994047E-2</v>
      </c>
      <c r="AR529" s="31">
        <f t="shared" si="122"/>
        <v>2.1761153956551423E-2</v>
      </c>
      <c r="AS529" s="31">
        <f t="shared" si="122"/>
        <v>3.3908284282581205E-2</v>
      </c>
      <c r="AT529" s="31">
        <f t="shared" si="122"/>
        <v>1.6033448970801881E-6</v>
      </c>
    </row>
    <row r="530" spans="4:46" x14ac:dyDescent="0.35">
      <c r="D530" t="s">
        <v>96</v>
      </c>
      <c r="E530" s="28" cm="1">
        <f t="array" ref="E530">SUMPRODUCT($E$463:$AN$498*($E$462:$AN$462=E$503)*($D$463:$D$498=$D530))</f>
        <v>1.1312016503193094E-2</v>
      </c>
      <c r="F530" s="31">
        <f>F483</f>
        <v>1.4335875626740172E-2</v>
      </c>
      <c r="G530" s="31">
        <f>F530</f>
        <v>1.4335875626740172E-2</v>
      </c>
      <c r="H530" s="31">
        <f t="shared" ref="H530:I530" si="123">G530</f>
        <v>1.4335875626740172E-2</v>
      </c>
      <c r="I530" s="31">
        <f t="shared" si="123"/>
        <v>1.4335875626740172E-2</v>
      </c>
      <c r="J530" s="28" cm="1">
        <f t="array" ref="J530">SUMPRODUCT($E$463:$AN$498*($E$462:$AN$462=J$503)*($D$463:$D$498=$D530))</f>
        <v>1.4953508661899957E-2</v>
      </c>
      <c r="K530" s="28" cm="1">
        <f t="array" ref="K530">SUMPRODUCT($E$463:$AN$498*($E$462:$AN$462=K$503)*($D$463:$D$498=$D530))</f>
        <v>1.5489732540573571E-2</v>
      </c>
      <c r="L530" s="28" cm="1">
        <f t="array" ref="L530">SUMPRODUCT($E$463:$AN$498*($E$462:$AN$462=L$503)*($D$463:$D$498=$D530))</f>
        <v>1.7676380745093565E-2</v>
      </c>
      <c r="M530" s="28" cm="1">
        <f t="array" ref="M530">SUMPRODUCT($E$463:$AN$498*($E$462:$AN$462=M$503)*($D$463:$D$498=$D530))</f>
        <v>3.6185683520642005E-2</v>
      </c>
      <c r="N530" s="28" cm="1">
        <f t="array" ref="N530">SUMPRODUCT($E$463:$AN$498*($E$462:$AN$462=N$503)*($D$463:$D$498=$D530))</f>
        <v>1.6436144216067226E-2</v>
      </c>
      <c r="O530" s="28" cm="1">
        <f t="array" ref="O530">SUMPRODUCT($E$463:$AN$498*($E$462:$AN$462=O$503)*($D$463:$D$498=$D530))</f>
        <v>1.8547463617926238E-2</v>
      </c>
      <c r="P530" s="28" cm="1">
        <f t="array" ref="P530">SUMPRODUCT($E$463:$AN$498*($E$462:$AN$462=P$503)*($D$463:$D$498=$D530))</f>
        <v>8.5385230355678136E-3</v>
      </c>
      <c r="Q530" s="28" cm="1">
        <f t="array" ref="Q530">SUMPRODUCT($E$463:$AN$498*($E$462:$AN$462=Q$503)*($D$463:$D$498=$D530))</f>
        <v>2.6868378466133845E-2</v>
      </c>
      <c r="R530" s="31">
        <f>O483</f>
        <v>2.1234411318309894E-2</v>
      </c>
      <c r="S530" s="31">
        <f>R530</f>
        <v>2.1234411318309894E-2</v>
      </c>
      <c r="T530" s="31">
        <f>P483</f>
        <v>0.11436744772949112</v>
      </c>
      <c r="U530" s="31">
        <f>T530</f>
        <v>0.11436744772949112</v>
      </c>
      <c r="V530" s="28" cm="1">
        <f t="array" ref="V530">SUMPRODUCT($E$463:$AN$498*($E$462:$AN$462=V$503)*($D$463:$D$498=$D530))</f>
        <v>3.9783194190490444E-2</v>
      </c>
      <c r="W530" s="28" cm="1">
        <f t="array" ref="W530">SUMPRODUCT($E$463:$AN$498*($E$462:$AN$462=W$503)*($D$463:$D$498=$D530))</f>
        <v>8.3752222260383043E-3</v>
      </c>
      <c r="X530" s="28" cm="1">
        <f t="array" ref="X530">SUMPRODUCT($E$463:$AN$498*($E$462:$AN$462=X$503)*($D$463:$D$498=$D530))</f>
        <v>2.029770368132286E-2</v>
      </c>
      <c r="Y530" s="28" cm="1">
        <f t="array" ref="Y530">SUMPRODUCT($E$463:$AN$498*($E$462:$AN$462=Y$503)*($D$463:$D$498=$D530))</f>
        <v>1.9407554612391062E-2</v>
      </c>
      <c r="Z530" s="28" cm="1">
        <f t="array" ref="Z530">SUMPRODUCT($E$463:$AN$498*($E$462:$AN$462=Z$503)*($D$463:$D$498=$D530))</f>
        <v>1.8620048461410063E-2</v>
      </c>
      <c r="AA530" s="28" cm="1">
        <f t="array" ref="AA530">SUMPRODUCT($E$463:$AN$498*($E$462:$AN$462=AA$503)*($D$463:$D$498=$D530))</f>
        <v>1.7459849828034172E-2</v>
      </c>
      <c r="AB530" s="28" cm="1">
        <f t="array" ref="AB530">SUMPRODUCT($E$463:$AN$498*($E$462:$AN$462=AB$503)*($D$463:$D$498=$D530))</f>
        <v>1.4950069313627679E-2</v>
      </c>
      <c r="AC530" s="31">
        <f>X483</f>
        <v>1.2142913298126589E-2</v>
      </c>
      <c r="AD530" s="31">
        <f>X483</f>
        <v>1.2142913298126589E-2</v>
      </c>
      <c r="AE530" s="28" cm="1">
        <f t="array" ref="AE530">SUMPRODUCT($E$463:$AN$498*($E$462:$AN$462=AE$503)*($D$463:$D$498=$D530))</f>
        <v>1.2037874999410199</v>
      </c>
      <c r="AF530" s="28" cm="1">
        <f t="array" ref="AF530">SUMPRODUCT($E$463:$AN$498*($E$462:$AN$462=AF$503)*($D$463:$D$498=$D530))</f>
        <v>1.4451145668887723E-2</v>
      </c>
      <c r="AG530" s="28" cm="1">
        <f t="array" ref="AG530">SUMPRODUCT($E$463:$AN$498*($E$462:$AN$462=AG$503)*($D$463:$D$498=$D530))</f>
        <v>7.0892125881943449E-3</v>
      </c>
      <c r="AH530" s="28" cm="1">
        <f t="array" ref="AH530">SUMPRODUCT($E$463:$AN$498*($E$462:$AN$462=AH$503)*($D$463:$D$498=$D530))</f>
        <v>6.3752221424488303E-3</v>
      </c>
      <c r="AI530" s="28" cm="1">
        <f t="array" ref="AI530">SUMPRODUCT($E$463:$AN$498*($E$462:$AN$462=AI$503)*($D$463:$D$498=$D530))</f>
        <v>1.1097238560512125E-2</v>
      </c>
      <c r="AJ530" s="28" cm="1">
        <f t="array" ref="AJ530">SUMPRODUCT($E$463:$AN$498*($E$462:$AN$462=AJ$503)*($D$463:$D$498=$D530))</f>
        <v>7.9163899951599365E-3</v>
      </c>
      <c r="AK530" s="28" cm="1">
        <f t="array" ref="AK530">SUMPRODUCT($E$463:$AN$498*($E$462:$AN$462=AK$503)*($D$463:$D$498=$D530))</f>
        <v>6.9381191482344728E-3</v>
      </c>
      <c r="AL530" s="28" cm="1">
        <f t="array" ref="AL530">SUMPRODUCT($E$463:$AN$498*($E$462:$AN$462=AL$503)*($D$463:$D$498=$D530))</f>
        <v>5.0727161295550556E-3</v>
      </c>
      <c r="AM530" s="28" cm="1">
        <f t="array" ref="AM530">SUMPRODUCT($E$463:$AN$498*($E$462:$AN$462=AM$503)*($D$463:$D$498=$D530))</f>
        <v>3.4922459718406771E-3</v>
      </c>
      <c r="AN530" s="28" cm="1">
        <f t="array" ref="AN530">SUMPRODUCT($E$463:$AN$498*($E$462:$AN$462=AN$503)*($D$463:$D$498=$D530))</f>
        <v>6.6080404827331442E-3</v>
      </c>
      <c r="AO530" s="28" cm="1">
        <f t="array" ref="AO530">SUMPRODUCT($E$463:$AN$498*($E$462:$AN$462=AO$503)*($D$463:$D$498=$D530))</f>
        <v>6.8951267162844863E-3</v>
      </c>
      <c r="AP530" s="28" cm="1">
        <f t="array" ref="AP530">SUMPRODUCT($E$463:$AN$498*($E$462:$AN$462=AP$503)*($D$463:$D$498=$D530))</f>
        <v>1.6013424388533478E-2</v>
      </c>
      <c r="AQ530" s="28" cm="1">
        <f t="array" ref="AQ530">SUMPRODUCT($E$463:$AN$498*($E$462:$AN$462=AQ$503)*($D$463:$D$498=$D530))</f>
        <v>3.6599456200331593E-3</v>
      </c>
      <c r="AR530" s="28" cm="1">
        <f t="array" ref="AR530">SUMPRODUCT($E$463:$AN$498*($E$462:$AN$462=AR$503)*($D$463:$D$498=$D530))</f>
        <v>5.8680930227680804E-3</v>
      </c>
      <c r="AS530" s="28" cm="1">
        <f t="array" ref="AS530">SUMPRODUCT($E$463:$AN$498*($E$462:$AN$462=AS$503)*($D$463:$D$498=$D530))</f>
        <v>7.4448069872333471E-3</v>
      </c>
      <c r="AT530" s="28" cm="1">
        <f t="array" ref="AT530">SUMPRODUCT($E$463:$AN$498*($E$462:$AN$462=AT$503)*($D$463:$D$498=$D530))</f>
        <v>4.0818601153857551E-7</v>
      </c>
    </row>
    <row r="531" spans="4:46" x14ac:dyDescent="0.35">
      <c r="D531" t="s">
        <v>20</v>
      </c>
      <c r="E531" s="28" cm="1">
        <f t="array" ref="E531">SUMPRODUCT($E$463:$AN$498*($E$462:$AN$462=E$503)*($D$463:$D$498=$D531))</f>
        <v>2.4651950079577278E-2</v>
      </c>
      <c r="F531" s="31">
        <f t="shared" ref="F531:F545" si="124">F484</f>
        <v>3.4845634824418735E-2</v>
      </c>
      <c r="G531" s="31">
        <f t="shared" ref="G531:I545" si="125">F531</f>
        <v>3.4845634824418735E-2</v>
      </c>
      <c r="H531" s="31">
        <f t="shared" si="125"/>
        <v>3.4845634824418735E-2</v>
      </c>
      <c r="I531" s="31">
        <f t="shared" si="125"/>
        <v>3.4845634824418735E-2</v>
      </c>
      <c r="J531" s="28" cm="1">
        <f t="array" ref="J531">SUMPRODUCT($E$463:$AN$498*($E$462:$AN$462=J$503)*($D$463:$D$498=$D531))</f>
        <v>2.3369984742518637E-2</v>
      </c>
      <c r="K531" s="28" cm="1">
        <f t="array" ref="K531">SUMPRODUCT($E$463:$AN$498*($E$462:$AN$462=K$503)*($D$463:$D$498=$D531))</f>
        <v>2.0538031547257772E-2</v>
      </c>
      <c r="L531" s="28" cm="1">
        <f t="array" ref="L531">SUMPRODUCT($E$463:$AN$498*($E$462:$AN$462=L$503)*($D$463:$D$498=$D531))</f>
        <v>2.6855998752580278E-2</v>
      </c>
      <c r="M531" s="28" cm="1">
        <f t="array" ref="M531">SUMPRODUCT($E$463:$AN$498*($E$462:$AN$462=M$503)*($D$463:$D$498=$D531))</f>
        <v>2.7419193791100874E-2</v>
      </c>
      <c r="N531" s="28" cm="1">
        <f t="array" ref="N531">SUMPRODUCT($E$463:$AN$498*($E$462:$AN$462=N$503)*($D$463:$D$498=$D531))</f>
        <v>3.4275072027943984E-2</v>
      </c>
      <c r="O531" s="28" cm="1">
        <f t="array" ref="O531">SUMPRODUCT($E$463:$AN$498*($E$462:$AN$462=O$503)*($D$463:$D$498=$D531))</f>
        <v>2.826934137417654E-2</v>
      </c>
      <c r="P531" s="28" cm="1">
        <f t="array" ref="P531">SUMPRODUCT($E$463:$AN$498*($E$462:$AN$462=P$503)*($D$463:$D$498=$D531))</f>
        <v>1.7845024302147496E-2</v>
      </c>
      <c r="Q531" s="28" cm="1">
        <f t="array" ref="Q531">SUMPRODUCT($E$463:$AN$498*($E$462:$AN$462=Q$503)*($D$463:$D$498=$D531))</f>
        <v>2.4226465805857994E-2</v>
      </c>
      <c r="R531" s="31">
        <f t="shared" ref="R531:R545" si="126">O484</f>
        <v>3.1365904361464921E-2</v>
      </c>
      <c r="S531" s="31">
        <f t="shared" ref="S531:S545" si="127">R531</f>
        <v>3.1365904361464921E-2</v>
      </c>
      <c r="T531" s="31">
        <f t="shared" ref="T531:T545" si="128">P484</f>
        <v>3.6685931396334769E-2</v>
      </c>
      <c r="U531" s="31">
        <f t="shared" ref="U531:U545" si="129">T531</f>
        <v>3.6685931396334769E-2</v>
      </c>
      <c r="V531" s="28" cm="1">
        <f t="array" ref="V531">SUMPRODUCT($E$463:$AN$498*($E$462:$AN$462=V$503)*($D$463:$D$498=$D531))</f>
        <v>2.5925444130132501E-2</v>
      </c>
      <c r="W531" s="28" cm="1">
        <f t="array" ref="W531">SUMPRODUCT($E$463:$AN$498*($E$462:$AN$462=W$503)*($D$463:$D$498=$D531))</f>
        <v>1.5136384361846581E-2</v>
      </c>
      <c r="X531" s="28" cm="1">
        <f t="array" ref="X531">SUMPRODUCT($E$463:$AN$498*($E$462:$AN$462=X$503)*($D$463:$D$498=$D531))</f>
        <v>2.3019343465862093E-2</v>
      </c>
      <c r="Y531" s="28" cm="1">
        <f t="array" ref="Y531">SUMPRODUCT($E$463:$AN$498*($E$462:$AN$462=Y$503)*($D$463:$D$498=$D531))</f>
        <v>2.2289617366013387E-2</v>
      </c>
      <c r="Z531" s="28" cm="1">
        <f t="array" ref="Z531">SUMPRODUCT($E$463:$AN$498*($E$462:$AN$462=Z$503)*($D$463:$D$498=$D531))</f>
        <v>2.1340882744338551E-2</v>
      </c>
      <c r="AA531" s="28" cm="1">
        <f t="array" ref="AA531">SUMPRODUCT($E$463:$AN$498*($E$462:$AN$462=AA$503)*($D$463:$D$498=$D531))</f>
        <v>2.5481095561671701E-2</v>
      </c>
      <c r="AB531" s="28" cm="1">
        <f t="array" ref="AB531">SUMPRODUCT($E$463:$AN$498*($E$462:$AN$462=AB$503)*($D$463:$D$498=$D531))</f>
        <v>2.5691105993894542E-2</v>
      </c>
      <c r="AC531" s="31">
        <f t="shared" ref="AC531:AC545" si="130">X484</f>
        <v>5.924644997462112E-2</v>
      </c>
      <c r="AD531" s="31">
        <f t="shared" ref="AD531:AD545" si="131">X484</f>
        <v>5.924644997462112E-2</v>
      </c>
      <c r="AE531" s="28" cm="1">
        <f t="array" ref="AE531">SUMPRODUCT($E$463:$AN$498*($E$462:$AN$462=AE$503)*($D$463:$D$498=$D531))</f>
        <v>4.7941413027193742E-2</v>
      </c>
      <c r="AF531" s="28" cm="1">
        <f t="array" ref="AF531">SUMPRODUCT($E$463:$AN$498*($E$462:$AN$462=AF$503)*($D$463:$D$498=$D531))</f>
        <v>1.2265981926724883</v>
      </c>
      <c r="AG531" s="28" cm="1">
        <f t="array" ref="AG531">SUMPRODUCT($E$463:$AN$498*($E$462:$AN$462=AG$503)*($D$463:$D$498=$D531))</f>
        <v>2.1311263990090971E-2</v>
      </c>
      <c r="AH531" s="28" cm="1">
        <f t="array" ref="AH531">SUMPRODUCT($E$463:$AN$498*($E$462:$AN$462=AH$503)*($D$463:$D$498=$D531))</f>
        <v>3.2688999798454597E-2</v>
      </c>
      <c r="AI531" s="28" cm="1">
        <f t="array" ref="AI531">SUMPRODUCT($E$463:$AN$498*($E$462:$AN$462=AI$503)*($D$463:$D$498=$D531))</f>
        <v>2.3018749566588111E-2</v>
      </c>
      <c r="AJ531" s="28" cm="1">
        <f t="array" ref="AJ531">SUMPRODUCT($E$463:$AN$498*($E$462:$AN$462=AJ$503)*($D$463:$D$498=$D531))</f>
        <v>2.1298650470526755E-2</v>
      </c>
      <c r="AK531" s="28" cm="1">
        <f t="array" ref="AK531">SUMPRODUCT($E$463:$AN$498*($E$462:$AN$462=AK$503)*($D$463:$D$498=$D531))</f>
        <v>3.1126920413735246E-2</v>
      </c>
      <c r="AL531" s="28" cm="1">
        <f t="array" ref="AL531">SUMPRODUCT($E$463:$AN$498*($E$462:$AN$462=AL$503)*($D$463:$D$498=$D531))</f>
        <v>1.4324205691946347E-2</v>
      </c>
      <c r="AM531" s="28" cm="1">
        <f t="array" ref="AM531">SUMPRODUCT($E$463:$AN$498*($E$462:$AN$462=AM$503)*($D$463:$D$498=$D531))</f>
        <v>1.6472323931837556E-2</v>
      </c>
      <c r="AN531" s="28" cm="1">
        <f t="array" ref="AN531">SUMPRODUCT($E$463:$AN$498*($E$462:$AN$462=AN$503)*($D$463:$D$498=$D531))</f>
        <v>6.4172046548289924E-2</v>
      </c>
      <c r="AO531" s="28" cm="1">
        <f t="array" ref="AO531">SUMPRODUCT($E$463:$AN$498*($E$462:$AN$462=AO$503)*($D$463:$D$498=$D531))</f>
        <v>2.1164402756477258E-2</v>
      </c>
      <c r="AP531" s="28" cm="1">
        <f t="array" ref="AP531">SUMPRODUCT($E$463:$AN$498*($E$462:$AN$462=AP$503)*($D$463:$D$498=$D531))</f>
        <v>3.3797768110672567E-2</v>
      </c>
      <c r="AQ531" s="28" cm="1">
        <f t="array" ref="AQ531">SUMPRODUCT($E$463:$AN$498*($E$462:$AN$462=AQ$503)*($D$463:$D$498=$D531))</f>
        <v>1.7909385260986049E-2</v>
      </c>
      <c r="AR531" s="28" cm="1">
        <f t="array" ref="AR531">SUMPRODUCT($E$463:$AN$498*($E$462:$AN$462=AR$503)*($D$463:$D$498=$D531))</f>
        <v>1.67237606470684E-2</v>
      </c>
      <c r="AS531" s="28" cm="1">
        <f t="array" ref="AS531">SUMPRODUCT($E$463:$AN$498*($E$462:$AN$462=AS$503)*($D$463:$D$498=$D531))</f>
        <v>2.3182532588644257E-2</v>
      </c>
      <c r="AT531" s="28" cm="1">
        <f t="array" ref="AT531">SUMPRODUCT($E$463:$AN$498*($E$462:$AN$462=AT$503)*($D$463:$D$498=$D531))</f>
        <v>4.9051020056709867E-7</v>
      </c>
    </row>
    <row r="532" spans="4:46" x14ac:dyDescent="0.35">
      <c r="D532" t="s">
        <v>21</v>
      </c>
      <c r="E532" s="28" cm="1">
        <f t="array" ref="E532">SUMPRODUCT($E$463:$AN$498*($E$462:$AN$462=E$503)*($D$463:$D$498=$D532))</f>
        <v>6.3079436525174531E-2</v>
      </c>
      <c r="F532" s="31">
        <f t="shared" si="124"/>
        <v>3.3487141807420129E-2</v>
      </c>
      <c r="G532" s="31">
        <f t="shared" si="125"/>
        <v>3.3487141807420129E-2</v>
      </c>
      <c r="H532" s="31">
        <f t="shared" si="125"/>
        <v>3.3487141807420129E-2</v>
      </c>
      <c r="I532" s="31">
        <f t="shared" si="125"/>
        <v>3.3487141807420129E-2</v>
      </c>
      <c r="J532" s="28" cm="1">
        <f t="array" ref="J532">SUMPRODUCT($E$463:$AN$498*($E$462:$AN$462=J$503)*($D$463:$D$498=$D532))</f>
        <v>9.0097668370472825E-2</v>
      </c>
      <c r="K532" s="28" cm="1">
        <f t="array" ref="K532">SUMPRODUCT($E$463:$AN$498*($E$462:$AN$462=K$503)*($D$463:$D$498=$D532))</f>
        <v>7.7265089827811911E-2</v>
      </c>
      <c r="L532" s="28" cm="1">
        <f t="array" ref="L532">SUMPRODUCT($E$463:$AN$498*($E$462:$AN$462=L$503)*($D$463:$D$498=$D532))</f>
        <v>7.4161174740943206E-2</v>
      </c>
      <c r="M532" s="28" cm="1">
        <f t="array" ref="M532">SUMPRODUCT($E$463:$AN$498*($E$462:$AN$462=M$503)*($D$463:$D$498=$D532))</f>
        <v>6.2295043446005532E-2</v>
      </c>
      <c r="N532" s="28" cm="1">
        <f t="array" ref="N532">SUMPRODUCT($E$463:$AN$498*($E$462:$AN$462=N$503)*($D$463:$D$498=$D532))</f>
        <v>5.9877787324504272E-2</v>
      </c>
      <c r="O532" s="28" cm="1">
        <f t="array" ref="O532">SUMPRODUCT($E$463:$AN$498*($E$462:$AN$462=O$503)*($D$463:$D$498=$D532))</f>
        <v>6.6195885289634604E-2</v>
      </c>
      <c r="P532" s="28" cm="1">
        <f t="array" ref="P532">SUMPRODUCT($E$463:$AN$498*($E$462:$AN$462=P$503)*($D$463:$D$498=$D532))</f>
        <v>6.9035035869104561E-2</v>
      </c>
      <c r="Q532" s="28" cm="1">
        <f t="array" ref="Q532">SUMPRODUCT($E$463:$AN$498*($E$462:$AN$462=Q$503)*($D$463:$D$498=$D532))</f>
        <v>6.1090853269337213E-2</v>
      </c>
      <c r="R532" s="31">
        <f t="shared" si="126"/>
        <v>5.9309589813885857E-2</v>
      </c>
      <c r="S532" s="31">
        <f t="shared" si="127"/>
        <v>5.9309589813885857E-2</v>
      </c>
      <c r="T532" s="31">
        <f t="shared" si="128"/>
        <v>6.5023120710024238E-2</v>
      </c>
      <c r="U532" s="31">
        <f t="shared" si="129"/>
        <v>6.5023120710024238E-2</v>
      </c>
      <c r="V532" s="28" cm="1">
        <f t="array" ref="V532">SUMPRODUCT($E$463:$AN$498*($E$462:$AN$462=V$503)*($D$463:$D$498=$D532))</f>
        <v>5.5201427168013843E-2</v>
      </c>
      <c r="W532" s="28" cm="1">
        <f t="array" ref="W532">SUMPRODUCT($E$463:$AN$498*($E$462:$AN$462=W$503)*($D$463:$D$498=$D532))</f>
        <v>8.3151619443492489E-2</v>
      </c>
      <c r="X532" s="28" cm="1">
        <f t="array" ref="X532">SUMPRODUCT($E$463:$AN$498*($E$462:$AN$462=X$503)*($D$463:$D$498=$D532))</f>
        <v>6.7040512765646612E-2</v>
      </c>
      <c r="Y532" s="28" cm="1">
        <f t="array" ref="Y532">SUMPRODUCT($E$463:$AN$498*($E$462:$AN$462=Y$503)*($D$463:$D$498=$D532))</f>
        <v>6.2308788309946392E-2</v>
      </c>
      <c r="Z532" s="28" cm="1">
        <f t="array" ref="Z532">SUMPRODUCT($E$463:$AN$498*($E$462:$AN$462=Z$503)*($D$463:$D$498=$D532))</f>
        <v>6.4683527858103426E-2</v>
      </c>
      <c r="AA532" s="28" cm="1">
        <f t="array" ref="AA532">SUMPRODUCT($E$463:$AN$498*($E$462:$AN$462=AA$503)*($D$463:$D$498=$D532))</f>
        <v>6.7945129598806969E-2</v>
      </c>
      <c r="AB532" s="28" cm="1">
        <f t="array" ref="AB532">SUMPRODUCT($E$463:$AN$498*($E$462:$AN$462=AB$503)*($D$463:$D$498=$D532))</f>
        <v>7.1017976834765711E-2</v>
      </c>
      <c r="AC532" s="31">
        <f t="shared" si="130"/>
        <v>3.3780733894312423E-2</v>
      </c>
      <c r="AD532" s="31">
        <f t="shared" si="131"/>
        <v>3.3780733894312423E-2</v>
      </c>
      <c r="AE532" s="28" cm="1">
        <f t="array" ref="AE532">SUMPRODUCT($E$463:$AN$498*($E$462:$AN$462=AE$503)*($D$463:$D$498=$D532))</f>
        <v>3.5334363274094373E-2</v>
      </c>
      <c r="AF532" s="28" cm="1">
        <f t="array" ref="AF532">SUMPRODUCT($E$463:$AN$498*($E$462:$AN$462=AF$503)*($D$463:$D$498=$D532))</f>
        <v>5.5407054244897641E-2</v>
      </c>
      <c r="AG532" s="28" cm="1">
        <f t="array" ref="AG532">SUMPRODUCT($E$463:$AN$498*($E$462:$AN$462=AG$503)*($D$463:$D$498=$D532))</f>
        <v>1.0636180411109482</v>
      </c>
      <c r="AH532" s="28" cm="1">
        <f t="array" ref="AH532">SUMPRODUCT($E$463:$AN$498*($E$462:$AN$462=AH$503)*($D$463:$D$498=$D532))</f>
        <v>2.7809229882449875E-2</v>
      </c>
      <c r="AI532" s="28" cm="1">
        <f t="array" ref="AI532">SUMPRODUCT($E$463:$AN$498*($E$462:$AN$462=AI$503)*($D$463:$D$498=$D532))</f>
        <v>5.9147910732040419E-2</v>
      </c>
      <c r="AJ532" s="28" cm="1">
        <f t="array" ref="AJ532">SUMPRODUCT($E$463:$AN$498*($E$462:$AN$462=AJ$503)*($D$463:$D$498=$D532))</f>
        <v>3.9393887432175721E-2</v>
      </c>
      <c r="AK532" s="28" cm="1">
        <f t="array" ref="AK532">SUMPRODUCT($E$463:$AN$498*($E$462:$AN$462=AK$503)*($D$463:$D$498=$D532))</f>
        <v>3.1646553787205461E-2</v>
      </c>
      <c r="AL532" s="28" cm="1">
        <f t="array" ref="AL532">SUMPRODUCT($E$463:$AN$498*($E$462:$AN$462=AL$503)*($D$463:$D$498=$D532))</f>
        <v>3.865585820267587E-2</v>
      </c>
      <c r="AM532" s="28" cm="1">
        <f t="array" ref="AM532">SUMPRODUCT($E$463:$AN$498*($E$462:$AN$462=AM$503)*($D$463:$D$498=$D532))</f>
        <v>1.574832467833942E-2</v>
      </c>
      <c r="AN532" s="28" cm="1">
        <f t="array" ref="AN532">SUMPRODUCT($E$463:$AN$498*($E$462:$AN$462=AN$503)*($D$463:$D$498=$D532))</f>
        <v>7.6994867089849586E-3</v>
      </c>
      <c r="AO532" s="28" cm="1">
        <f t="array" ref="AO532">SUMPRODUCT($E$463:$AN$498*($E$462:$AN$462=AO$503)*($D$463:$D$498=$D532))</f>
        <v>2.0609077695588257E-2</v>
      </c>
      <c r="AP532" s="28" cm="1">
        <f t="array" ref="AP532">SUMPRODUCT($E$463:$AN$498*($E$462:$AN$462=AP$503)*($D$463:$D$498=$D532))</f>
        <v>1.4174470029242303E-2</v>
      </c>
      <c r="AQ532" s="28" cm="1">
        <f t="array" ref="AQ532">SUMPRODUCT($E$463:$AN$498*($E$462:$AN$462=AQ$503)*($D$463:$D$498=$D532))</f>
        <v>1.0285341964081859E-2</v>
      </c>
      <c r="AR532" s="28" cm="1">
        <f t="array" ref="AR532">SUMPRODUCT($E$463:$AN$498*($E$462:$AN$462=AR$503)*($D$463:$D$498=$D532))</f>
        <v>2.9329846260417149E-2</v>
      </c>
      <c r="AS532" s="28" cm="1">
        <f t="array" ref="AS532">SUMPRODUCT($E$463:$AN$498*($E$462:$AN$462=AS$503)*($D$463:$D$498=$D532))</f>
        <v>2.3043564061856561E-2</v>
      </c>
      <c r="AT532" s="28" cm="1">
        <f t="array" ref="AT532">SUMPRODUCT($E$463:$AN$498*($E$462:$AN$462=AT$503)*($D$463:$D$498=$D532))</f>
        <v>1.3363784240611709E-6</v>
      </c>
    </row>
    <row r="533" spans="4:46" x14ac:dyDescent="0.35">
      <c r="D533" t="s">
        <v>22</v>
      </c>
      <c r="E533" s="28" cm="1">
        <f t="array" ref="E533">SUMPRODUCT($E$463:$AN$498*($E$462:$AN$462=E$503)*($D$463:$D$498=$D533))</f>
        <v>2.8869646112705222E-2</v>
      </c>
      <c r="F533" s="31">
        <f t="shared" si="124"/>
        <v>4.4604796709619081E-2</v>
      </c>
      <c r="G533" s="31">
        <f t="shared" si="125"/>
        <v>4.4604796709619081E-2</v>
      </c>
      <c r="H533" s="31">
        <f t="shared" si="125"/>
        <v>4.4604796709619081E-2</v>
      </c>
      <c r="I533" s="31">
        <f t="shared" si="125"/>
        <v>4.4604796709619081E-2</v>
      </c>
      <c r="J533" s="28" cm="1">
        <f t="array" ref="J533">SUMPRODUCT($E$463:$AN$498*($E$462:$AN$462=J$503)*($D$463:$D$498=$D533))</f>
        <v>4.8950605607893515E-2</v>
      </c>
      <c r="K533" s="28" cm="1">
        <f t="array" ref="K533">SUMPRODUCT($E$463:$AN$498*($E$462:$AN$462=K$503)*($D$463:$D$498=$D533))</f>
        <v>3.3577129702160785E-2</v>
      </c>
      <c r="L533" s="28" cm="1">
        <f t="array" ref="L533">SUMPRODUCT($E$463:$AN$498*($E$462:$AN$462=L$503)*($D$463:$D$498=$D533))</f>
        <v>5.7123461593062107E-2</v>
      </c>
      <c r="M533" s="28" cm="1">
        <f t="array" ref="M533">SUMPRODUCT($E$463:$AN$498*($E$462:$AN$462=M$503)*($D$463:$D$498=$D533))</f>
        <v>5.2377285464446033E-2</v>
      </c>
      <c r="N533" s="28" cm="1">
        <f t="array" ref="N533">SUMPRODUCT($E$463:$AN$498*($E$462:$AN$462=N$503)*($D$463:$D$498=$D533))</f>
        <v>6.1307548748551398E-2</v>
      </c>
      <c r="O533" s="28" cm="1">
        <f t="array" ref="O533">SUMPRODUCT($E$463:$AN$498*($E$462:$AN$462=O$503)*($D$463:$D$498=$D533))</f>
        <v>4.777328630271814E-2</v>
      </c>
      <c r="P533" s="28" cm="1">
        <f t="array" ref="P533">SUMPRODUCT($E$463:$AN$498*($E$462:$AN$462=P$503)*($D$463:$D$498=$D533))</f>
        <v>2.3848965058813495E-2</v>
      </c>
      <c r="Q533" s="28" cm="1">
        <f t="array" ref="Q533">SUMPRODUCT($E$463:$AN$498*($E$462:$AN$462=Q$503)*($D$463:$D$498=$D533))</f>
        <v>4.0805374227191465E-2</v>
      </c>
      <c r="R533" s="31">
        <f t="shared" si="126"/>
        <v>5.7895034574252401E-2</v>
      </c>
      <c r="S533" s="31">
        <f t="shared" si="127"/>
        <v>5.7895034574252401E-2</v>
      </c>
      <c r="T533" s="31">
        <f t="shared" si="128"/>
        <v>5.5980468825323294E-2</v>
      </c>
      <c r="U533" s="31">
        <f t="shared" si="129"/>
        <v>5.5980468825323294E-2</v>
      </c>
      <c r="V533" s="28" cm="1">
        <f t="array" ref="V533">SUMPRODUCT($E$463:$AN$498*($E$462:$AN$462=V$503)*($D$463:$D$498=$D533))</f>
        <v>3.2127944984009345E-2</v>
      </c>
      <c r="W533" s="28" cm="1">
        <f t="array" ref="W533">SUMPRODUCT($E$463:$AN$498*($E$462:$AN$462=W$503)*($D$463:$D$498=$D533))</f>
        <v>2.5576944119531184E-2</v>
      </c>
      <c r="X533" s="28" cm="1">
        <f t="array" ref="X533">SUMPRODUCT($E$463:$AN$498*($E$462:$AN$462=X$503)*($D$463:$D$498=$D533))</f>
        <v>3.450376478508177E-2</v>
      </c>
      <c r="Y533" s="28" cm="1">
        <f t="array" ref="Y533">SUMPRODUCT($E$463:$AN$498*($E$462:$AN$462=Y$503)*($D$463:$D$498=$D533))</f>
        <v>3.3175579958748765E-2</v>
      </c>
      <c r="Z533" s="28" cm="1">
        <f t="array" ref="Z533">SUMPRODUCT($E$463:$AN$498*($E$462:$AN$462=Z$503)*($D$463:$D$498=$D533))</f>
        <v>3.7272495767516636E-2</v>
      </c>
      <c r="AA533" s="28" cm="1">
        <f t="array" ref="AA533">SUMPRODUCT($E$463:$AN$498*($E$462:$AN$462=AA$503)*($D$463:$D$498=$D533))</f>
        <v>2.9070032235919828E-2</v>
      </c>
      <c r="AB533" s="28" cm="1">
        <f t="array" ref="AB533">SUMPRODUCT($E$463:$AN$498*($E$462:$AN$462=AB$503)*($D$463:$D$498=$D533))</f>
        <v>3.1400805255895232E-2</v>
      </c>
      <c r="AC533" s="31">
        <f t="shared" si="130"/>
        <v>3.9631416679002079E-2</v>
      </c>
      <c r="AD533" s="31">
        <f t="shared" si="131"/>
        <v>3.9631416679002079E-2</v>
      </c>
      <c r="AE533" s="28" cm="1">
        <f t="array" ref="AE533">SUMPRODUCT($E$463:$AN$498*($E$462:$AN$462=AE$503)*($D$463:$D$498=$D533))</f>
        <v>2.6633106115275501E-2</v>
      </c>
      <c r="AF533" s="28" cm="1">
        <f t="array" ref="AF533">SUMPRODUCT($E$463:$AN$498*($E$462:$AN$462=AF$503)*($D$463:$D$498=$D533))</f>
        <v>2.7170224468239863E-2</v>
      </c>
      <c r="AG533" s="28" cm="1">
        <f t="array" ref="AG533">SUMPRODUCT($E$463:$AN$498*($E$462:$AN$462=AG$503)*($D$463:$D$498=$D533))</f>
        <v>4.8709969251625733E-2</v>
      </c>
      <c r="AH533" s="28" cm="1">
        <f t="array" ref="AH533">SUMPRODUCT($E$463:$AN$498*($E$462:$AN$462=AH$503)*($D$463:$D$498=$D533))</f>
        <v>1.1885235932993314</v>
      </c>
      <c r="AI533" s="28" cm="1">
        <f t="array" ref="AI533">SUMPRODUCT($E$463:$AN$498*($E$462:$AN$462=AI$503)*($D$463:$D$498=$D533))</f>
        <v>2.1916807329694889E-2</v>
      </c>
      <c r="AJ533" s="28" cm="1">
        <f t="array" ref="AJ533">SUMPRODUCT($E$463:$AN$498*($E$462:$AN$462=AJ$503)*($D$463:$D$498=$D533))</f>
        <v>2.370525377400098E-2</v>
      </c>
      <c r="AK533" s="28" cm="1">
        <f t="array" ref="AK533">SUMPRODUCT($E$463:$AN$498*($E$462:$AN$462=AK$503)*($D$463:$D$498=$D533))</f>
        <v>1.6595256203042173E-2</v>
      </c>
      <c r="AL533" s="28" cm="1">
        <f t="array" ref="AL533">SUMPRODUCT($E$463:$AN$498*($E$462:$AN$462=AL$503)*($D$463:$D$498=$D533))</f>
        <v>1.285824432258008E-2</v>
      </c>
      <c r="AM533" s="28" cm="1">
        <f t="array" ref="AM533">SUMPRODUCT($E$463:$AN$498*($E$462:$AN$462=AM$503)*($D$463:$D$498=$D533))</f>
        <v>8.7826632299331572E-3</v>
      </c>
      <c r="AN533" s="28" cm="1">
        <f t="array" ref="AN533">SUMPRODUCT($E$463:$AN$498*($E$462:$AN$462=AN$503)*($D$463:$D$498=$D533))</f>
        <v>4.3518018347333143E-3</v>
      </c>
      <c r="AO533" s="28" cm="1">
        <f t="array" ref="AO533">SUMPRODUCT($E$463:$AN$498*($E$462:$AN$462=AO$503)*($D$463:$D$498=$D533))</f>
        <v>1.5462814719617041E-2</v>
      </c>
      <c r="AP533" s="28" cm="1">
        <f t="array" ref="AP533">SUMPRODUCT($E$463:$AN$498*($E$462:$AN$462=AP$503)*($D$463:$D$498=$D533))</f>
        <v>1.2809692603286859E-2</v>
      </c>
      <c r="AQ533" s="28" cm="1">
        <f t="array" ref="AQ533">SUMPRODUCT($E$463:$AN$498*($E$462:$AN$462=AQ$503)*($D$463:$D$498=$D533))</f>
        <v>1.2952333634475894E-2</v>
      </c>
      <c r="AR533" s="28" cm="1">
        <f t="array" ref="AR533">SUMPRODUCT($E$463:$AN$498*($E$462:$AN$462=AR$503)*($D$463:$D$498=$D533))</f>
        <v>1.0138043232884275E-2</v>
      </c>
      <c r="AS533" s="28" cm="1">
        <f t="array" ref="AS533">SUMPRODUCT($E$463:$AN$498*($E$462:$AN$462=AS$503)*($D$463:$D$498=$D533))</f>
        <v>1.4248080087466627E-2</v>
      </c>
      <c r="AT533" s="28" cm="1">
        <f t="array" ref="AT533">SUMPRODUCT($E$463:$AN$498*($E$462:$AN$462=AT$503)*($D$463:$D$498=$D533))</f>
        <v>7.1578434608945722E-7</v>
      </c>
    </row>
    <row r="534" spans="4:46" x14ac:dyDescent="0.35">
      <c r="D534" t="s">
        <v>23</v>
      </c>
      <c r="E534" s="28" cm="1">
        <f t="array" ref="E534">SUMPRODUCT($E$463:$AN$498*($E$462:$AN$462=E$503)*($D$463:$D$498=$D534))</f>
        <v>6.0262231851621519E-3</v>
      </c>
      <c r="F534" s="31">
        <f t="shared" si="124"/>
        <v>8.5761032444423083E-3</v>
      </c>
      <c r="G534" s="31">
        <f t="shared" si="125"/>
        <v>8.5761032444423083E-3</v>
      </c>
      <c r="H534" s="31">
        <f t="shared" si="125"/>
        <v>8.5761032444423083E-3</v>
      </c>
      <c r="I534" s="31">
        <f t="shared" si="125"/>
        <v>8.5761032444423083E-3</v>
      </c>
      <c r="J534" s="28" cm="1">
        <f t="array" ref="J534">SUMPRODUCT($E$463:$AN$498*($E$462:$AN$462=J$503)*($D$463:$D$498=$D534))</f>
        <v>8.6336291027723708E-3</v>
      </c>
      <c r="K534" s="28" cm="1">
        <f t="array" ref="K534">SUMPRODUCT($E$463:$AN$498*($E$462:$AN$462=K$503)*($D$463:$D$498=$D534))</f>
        <v>1.109827131050394E-2</v>
      </c>
      <c r="L534" s="28" cm="1">
        <f t="array" ref="L534">SUMPRODUCT($E$463:$AN$498*($E$462:$AN$462=L$503)*($D$463:$D$498=$D534))</f>
        <v>1.0254053346418358E-2</v>
      </c>
      <c r="M534" s="28" cm="1">
        <f t="array" ref="M534">SUMPRODUCT($E$463:$AN$498*($E$462:$AN$462=M$503)*($D$463:$D$498=$D534))</f>
        <v>8.7222642459492163E-3</v>
      </c>
      <c r="N534" s="28" cm="1">
        <f t="array" ref="N534">SUMPRODUCT($E$463:$AN$498*($E$462:$AN$462=N$503)*($D$463:$D$498=$D534))</f>
        <v>1.0152411037552878E-2</v>
      </c>
      <c r="O534" s="28" cm="1">
        <f t="array" ref="O534">SUMPRODUCT($E$463:$AN$498*($E$462:$AN$462=O$503)*($D$463:$D$498=$D534))</f>
        <v>1.0878856315944721E-2</v>
      </c>
      <c r="P534" s="28" cm="1">
        <f t="array" ref="P534">SUMPRODUCT($E$463:$AN$498*($E$462:$AN$462=P$503)*($D$463:$D$498=$D534))</f>
        <v>9.2109519870005076E-3</v>
      </c>
      <c r="Q534" s="28" cm="1">
        <f t="array" ref="Q534">SUMPRODUCT($E$463:$AN$498*($E$462:$AN$462=Q$503)*($D$463:$D$498=$D534))</f>
        <v>1.1133767413364654E-2</v>
      </c>
      <c r="R534" s="31">
        <f t="shared" si="126"/>
        <v>1.0585434929392516E-2</v>
      </c>
      <c r="S534" s="31">
        <f t="shared" si="127"/>
        <v>1.0585434929392516E-2</v>
      </c>
      <c r="T534" s="31">
        <f t="shared" si="128"/>
        <v>1.2701885000691688E-2</v>
      </c>
      <c r="U534" s="31">
        <f t="shared" si="129"/>
        <v>1.2701885000691688E-2</v>
      </c>
      <c r="V534" s="28" cm="1">
        <f t="array" ref="V534">SUMPRODUCT($E$463:$AN$498*($E$462:$AN$462=V$503)*($D$463:$D$498=$D534))</f>
        <v>1.0687746794335096E-2</v>
      </c>
      <c r="W534" s="28" cm="1">
        <f t="array" ref="W534">SUMPRODUCT($E$463:$AN$498*($E$462:$AN$462=W$503)*($D$463:$D$498=$D534))</f>
        <v>8.7787401113673235E-3</v>
      </c>
      <c r="X534" s="28" cm="1">
        <f t="array" ref="X534">SUMPRODUCT($E$463:$AN$498*($E$462:$AN$462=X$503)*($D$463:$D$498=$D534))</f>
        <v>1.0955303005231377E-2</v>
      </c>
      <c r="Y534" s="28" cm="1">
        <f t="array" ref="Y534">SUMPRODUCT($E$463:$AN$498*($E$462:$AN$462=Y$503)*($D$463:$D$498=$D534))</f>
        <v>1.1725054825639791E-2</v>
      </c>
      <c r="Z534" s="28" cm="1">
        <f t="array" ref="Z534">SUMPRODUCT($E$463:$AN$498*($E$462:$AN$462=Z$503)*($D$463:$D$498=$D534))</f>
        <v>8.7450205842008102E-3</v>
      </c>
      <c r="AA534" s="28" cm="1">
        <f t="array" ref="AA534">SUMPRODUCT($E$463:$AN$498*($E$462:$AN$462=AA$503)*($D$463:$D$498=$D534))</f>
        <v>1.1036910168956814E-2</v>
      </c>
      <c r="AB534" s="28" cm="1">
        <f t="array" ref="AB534">SUMPRODUCT($E$463:$AN$498*($E$462:$AN$462=AB$503)*($D$463:$D$498=$D534))</f>
        <v>1.1461085608612892E-2</v>
      </c>
      <c r="AC534" s="31">
        <f t="shared" si="130"/>
        <v>1.1065147252827912E-2</v>
      </c>
      <c r="AD534" s="31">
        <f t="shared" si="131"/>
        <v>1.1065147252827912E-2</v>
      </c>
      <c r="AE534" s="28" cm="1">
        <f t="array" ref="AE534">SUMPRODUCT($E$463:$AN$498*($E$462:$AN$462=AE$503)*($D$463:$D$498=$D534))</f>
        <v>9.5459049054616666E-3</v>
      </c>
      <c r="AF534" s="28" cm="1">
        <f t="array" ref="AF534">SUMPRODUCT($E$463:$AN$498*($E$462:$AN$462=AF$503)*($D$463:$D$498=$D534))</f>
        <v>1.0917029228931837E-2</v>
      </c>
      <c r="AG534" s="28" cm="1">
        <f t="array" ref="AG534">SUMPRODUCT($E$463:$AN$498*($E$462:$AN$462=AG$503)*($D$463:$D$498=$D534))</f>
        <v>1.2236976346557732E-2</v>
      </c>
      <c r="AH534" s="28" cm="1">
        <f t="array" ref="AH534">SUMPRODUCT($E$463:$AN$498*($E$462:$AN$462=AH$503)*($D$463:$D$498=$D534))</f>
        <v>1.4759604731771262E-2</v>
      </c>
      <c r="AI534" s="28" cm="1">
        <f t="array" ref="AI534">SUMPRODUCT($E$463:$AN$498*($E$462:$AN$462=AI$503)*($D$463:$D$498=$D534))</f>
        <v>1.0127972591658869</v>
      </c>
      <c r="AJ534" s="28" cm="1">
        <f t="array" ref="AJ534">SUMPRODUCT($E$463:$AN$498*($E$462:$AN$462=AJ$503)*($D$463:$D$498=$D534))</f>
        <v>1.3673773255951613E-2</v>
      </c>
      <c r="AK534" s="28" cm="1">
        <f t="array" ref="AK534">SUMPRODUCT($E$463:$AN$498*($E$462:$AN$462=AK$503)*($D$463:$D$498=$D534))</f>
        <v>9.9643007280256109E-3</v>
      </c>
      <c r="AL534" s="28" cm="1">
        <f t="array" ref="AL534">SUMPRODUCT($E$463:$AN$498*($E$462:$AN$462=AL$503)*($D$463:$D$498=$D534))</f>
        <v>1.1651527544213214E-2</v>
      </c>
      <c r="AM534" s="28" cm="1">
        <f t="array" ref="AM534">SUMPRODUCT($E$463:$AN$498*($E$462:$AN$462=AM$503)*($D$463:$D$498=$D534))</f>
        <v>9.8818884569803894E-3</v>
      </c>
      <c r="AN534" s="28" cm="1">
        <f t="array" ref="AN534">SUMPRODUCT($E$463:$AN$498*($E$462:$AN$462=AN$503)*($D$463:$D$498=$D534))</f>
        <v>3.1803907255245891E-3</v>
      </c>
      <c r="AO534" s="28" cm="1">
        <f t="array" ref="AO534">SUMPRODUCT($E$463:$AN$498*($E$462:$AN$462=AO$503)*($D$463:$D$498=$D534))</f>
        <v>2.0465631008325127E-2</v>
      </c>
      <c r="AP534" s="28" cm="1">
        <f t="array" ref="AP534">SUMPRODUCT($E$463:$AN$498*($E$462:$AN$462=AP$503)*($D$463:$D$498=$D534))</f>
        <v>7.519137987257939E-3</v>
      </c>
      <c r="AQ534" s="28" cm="1">
        <f t="array" ref="AQ534">SUMPRODUCT($E$463:$AN$498*($E$462:$AN$462=AQ$503)*($D$463:$D$498=$D534))</f>
        <v>7.7842910483553497E-3</v>
      </c>
      <c r="AR534" s="28" cm="1">
        <f t="array" ref="AR534">SUMPRODUCT($E$463:$AN$498*($E$462:$AN$462=AR$503)*($D$463:$D$498=$D534))</f>
        <v>9.7500648194586148E-3</v>
      </c>
      <c r="AS534" s="28" cm="1">
        <f t="array" ref="AS534">SUMPRODUCT($E$463:$AN$498*($E$462:$AN$462=AS$503)*($D$463:$D$498=$D534))</f>
        <v>1.4379838497302806E-2</v>
      </c>
      <c r="AT534" s="28" cm="1">
        <f t="array" ref="AT534">SUMPRODUCT($E$463:$AN$498*($E$462:$AN$462=AT$503)*($D$463:$D$498=$D534))</f>
        <v>2.1904916759422513E-7</v>
      </c>
    </row>
    <row r="535" spans="4:46" x14ac:dyDescent="0.35">
      <c r="D535" t="s">
        <v>24</v>
      </c>
      <c r="E535" s="28" cm="1">
        <f t="array" ref="E535">SUMPRODUCT($E$463:$AN$498*($E$462:$AN$462=E$503)*($D$463:$D$498=$D535))</f>
        <v>3.4493316648563366E-3</v>
      </c>
      <c r="F535" s="31">
        <f t="shared" si="124"/>
        <v>5.2276018867850101E-3</v>
      </c>
      <c r="G535" s="31">
        <f t="shared" si="125"/>
        <v>5.2276018867850101E-3</v>
      </c>
      <c r="H535" s="31">
        <f t="shared" si="125"/>
        <v>5.2276018867850101E-3</v>
      </c>
      <c r="I535" s="31">
        <f t="shared" si="125"/>
        <v>5.2276018867850101E-3</v>
      </c>
      <c r="J535" s="28" cm="1">
        <f t="array" ref="J535">SUMPRODUCT($E$463:$AN$498*($E$462:$AN$462=J$503)*($D$463:$D$498=$D535))</f>
        <v>6.7185229157615701E-3</v>
      </c>
      <c r="K535" s="28" cm="1">
        <f t="array" ref="K535">SUMPRODUCT($E$463:$AN$498*($E$462:$AN$462=K$503)*($D$463:$D$498=$D535))</f>
        <v>5.3341521534464595E-3</v>
      </c>
      <c r="L535" s="28" cm="1">
        <f t="array" ref="L535">SUMPRODUCT($E$463:$AN$498*($E$462:$AN$462=L$503)*($D$463:$D$498=$D535))</f>
        <v>4.2969699673248603E-3</v>
      </c>
      <c r="M535" s="28" cm="1">
        <f t="array" ref="M535">SUMPRODUCT($E$463:$AN$498*($E$462:$AN$462=M$503)*($D$463:$D$498=$D535))</f>
        <v>8.2904367535571941E-3</v>
      </c>
      <c r="N535" s="28" cm="1">
        <f t="array" ref="N535">SUMPRODUCT($E$463:$AN$498*($E$462:$AN$462=N$503)*($D$463:$D$498=$D535))</f>
        <v>6.4277593092463706E-3</v>
      </c>
      <c r="O535" s="28" cm="1">
        <f t="array" ref="O535">SUMPRODUCT($E$463:$AN$498*($E$462:$AN$462=O$503)*($D$463:$D$498=$D535))</f>
        <v>6.3345177813267537E-3</v>
      </c>
      <c r="P535" s="28" cm="1">
        <f t="array" ref="P535">SUMPRODUCT($E$463:$AN$498*($E$462:$AN$462=P$503)*($D$463:$D$498=$D535))</f>
        <v>8.2979754783160491E-3</v>
      </c>
      <c r="Q535" s="28" cm="1">
        <f t="array" ref="Q535">SUMPRODUCT($E$463:$AN$498*($E$462:$AN$462=Q$503)*($D$463:$D$498=$D535))</f>
        <v>5.0328865462851112E-3</v>
      </c>
      <c r="R535" s="31">
        <f t="shared" si="126"/>
        <v>4.8205958770983267E-3</v>
      </c>
      <c r="S535" s="31">
        <f t="shared" si="127"/>
        <v>4.8205958770983267E-3</v>
      </c>
      <c r="T535" s="31">
        <f t="shared" si="128"/>
        <v>5.1604559422172395E-3</v>
      </c>
      <c r="U535" s="31">
        <f t="shared" si="129"/>
        <v>5.1604559422172395E-3</v>
      </c>
      <c r="V535" s="28" cm="1">
        <f t="array" ref="V535">SUMPRODUCT($E$463:$AN$498*($E$462:$AN$462=V$503)*($D$463:$D$498=$D535))</f>
        <v>4.2807366602538276E-3</v>
      </c>
      <c r="W535" s="28" cm="1">
        <f t="array" ref="W535">SUMPRODUCT($E$463:$AN$498*($E$462:$AN$462=W$503)*($D$463:$D$498=$D535))</f>
        <v>5.1663543112144376E-3</v>
      </c>
      <c r="X535" s="28" cm="1">
        <f t="array" ref="X535">SUMPRODUCT($E$463:$AN$498*($E$462:$AN$462=X$503)*($D$463:$D$498=$D535))</f>
        <v>5.4439890597091194E-3</v>
      </c>
      <c r="Y535" s="28" cm="1">
        <f t="array" ref="Y535">SUMPRODUCT($E$463:$AN$498*($E$462:$AN$462=Y$503)*($D$463:$D$498=$D535))</f>
        <v>4.601310467817487E-3</v>
      </c>
      <c r="Z535" s="28" cm="1">
        <f t="array" ref="Z535">SUMPRODUCT($E$463:$AN$498*($E$462:$AN$462=Z$503)*($D$463:$D$498=$D535))</f>
        <v>5.170053539170741E-3</v>
      </c>
      <c r="AA535" s="28" cm="1">
        <f t="array" ref="AA535">SUMPRODUCT($E$463:$AN$498*($E$462:$AN$462=AA$503)*($D$463:$D$498=$D535))</f>
        <v>5.1311858808126476E-3</v>
      </c>
      <c r="AB535" s="28" cm="1">
        <f t="array" ref="AB535">SUMPRODUCT($E$463:$AN$498*($E$462:$AN$462=AB$503)*($D$463:$D$498=$D535))</f>
        <v>4.8942075656772969E-3</v>
      </c>
      <c r="AC535" s="31">
        <f t="shared" si="130"/>
        <v>4.4378360876857655E-3</v>
      </c>
      <c r="AD535" s="31">
        <f t="shared" si="131"/>
        <v>4.4378360876857655E-3</v>
      </c>
      <c r="AE535" s="28" cm="1">
        <f t="array" ref="AE535">SUMPRODUCT($E$463:$AN$498*($E$462:$AN$462=AE$503)*($D$463:$D$498=$D535))</f>
        <v>5.8723791606844454E-3</v>
      </c>
      <c r="AF535" s="28" cm="1">
        <f t="array" ref="AF535">SUMPRODUCT($E$463:$AN$498*($E$462:$AN$462=AF$503)*($D$463:$D$498=$D535))</f>
        <v>3.7983146338614608E-3</v>
      </c>
      <c r="AG535" s="28" cm="1">
        <f t="array" ref="AG535">SUMPRODUCT($E$463:$AN$498*($E$462:$AN$462=AG$503)*($D$463:$D$498=$D535))</f>
        <v>6.6229487898666305E-3</v>
      </c>
      <c r="AH535" s="28" cm="1">
        <f t="array" ref="AH535">SUMPRODUCT($E$463:$AN$498*($E$462:$AN$462=AH$503)*($D$463:$D$498=$D535))</f>
        <v>4.0996313570978993E-3</v>
      </c>
      <c r="AI535" s="28" cm="1">
        <f t="array" ref="AI535">SUMPRODUCT($E$463:$AN$498*($E$462:$AN$462=AI$503)*($D$463:$D$498=$D535))</f>
        <v>5.5527588059699449E-3</v>
      </c>
      <c r="AJ535" s="28" cm="1">
        <f t="array" ref="AJ535">SUMPRODUCT($E$463:$AN$498*($E$462:$AN$462=AJ$503)*($D$463:$D$498=$D535))</f>
        <v>1.1121795107339445</v>
      </c>
      <c r="AK535" s="28" cm="1">
        <f t="array" ref="AK535">SUMPRODUCT($E$463:$AN$498*($E$462:$AN$462=AK$503)*($D$463:$D$498=$D535))</f>
        <v>1.5688919764461483E-2</v>
      </c>
      <c r="AL535" s="28" cm="1">
        <f t="array" ref="AL535">SUMPRODUCT($E$463:$AN$498*($E$462:$AN$462=AL$503)*($D$463:$D$498=$D535))</f>
        <v>1.2190653941283366E-2</v>
      </c>
      <c r="AM535" s="28" cm="1">
        <f t="array" ref="AM535">SUMPRODUCT($E$463:$AN$498*($E$462:$AN$462=AM$503)*($D$463:$D$498=$D535))</f>
        <v>8.3577749976462192E-3</v>
      </c>
      <c r="AN535" s="28" cm="1">
        <f t="array" ref="AN535">SUMPRODUCT($E$463:$AN$498*($E$462:$AN$462=AN$503)*($D$463:$D$498=$D535))</f>
        <v>1.7546150081140862E-3</v>
      </c>
      <c r="AO535" s="28" cm="1">
        <f t="array" ref="AO535">SUMPRODUCT($E$463:$AN$498*($E$462:$AN$462=AO$503)*($D$463:$D$498=$D535))</f>
        <v>1.3408802393926566E-2</v>
      </c>
      <c r="AP535" s="28" cm="1">
        <f t="array" ref="AP535">SUMPRODUCT($E$463:$AN$498*($E$462:$AN$462=AP$503)*($D$463:$D$498=$D535))</f>
        <v>5.126320510039712E-3</v>
      </c>
      <c r="AQ535" s="28" cm="1">
        <f t="array" ref="AQ535">SUMPRODUCT($E$463:$AN$498*($E$462:$AN$462=AQ$503)*($D$463:$D$498=$D535))</f>
        <v>6.2941636761788813E-3</v>
      </c>
      <c r="AR535" s="28" cm="1">
        <f t="array" ref="AR535">SUMPRODUCT($E$463:$AN$498*($E$462:$AN$462=AR$503)*($D$463:$D$498=$D535))</f>
        <v>3.7100019217398642E-3</v>
      </c>
      <c r="AS535" s="28" cm="1">
        <f t="array" ref="AS535">SUMPRODUCT($E$463:$AN$498*($E$462:$AN$462=AS$503)*($D$463:$D$498=$D535))</f>
        <v>1.0298072819739663E-2</v>
      </c>
      <c r="AT535" s="28" cm="1">
        <f t="array" ref="AT535">SUMPRODUCT($E$463:$AN$498*($E$462:$AN$462=AT$503)*($D$463:$D$498=$D535))</f>
        <v>1.0899121277385824E-7</v>
      </c>
    </row>
    <row r="536" spans="4:46" x14ac:dyDescent="0.35">
      <c r="D536" t="s">
        <v>25</v>
      </c>
      <c r="E536" s="28" cm="1">
        <f t="array" ref="E536">SUMPRODUCT($E$463:$AN$498*($E$462:$AN$462=E$503)*($D$463:$D$498=$D536))</f>
        <v>7.9479620872943395E-3</v>
      </c>
      <c r="F536" s="31">
        <f t="shared" si="124"/>
        <v>1.0919148350914872E-2</v>
      </c>
      <c r="G536" s="31">
        <f t="shared" si="125"/>
        <v>1.0919148350914872E-2</v>
      </c>
      <c r="H536" s="31">
        <f t="shared" si="125"/>
        <v>1.0919148350914872E-2</v>
      </c>
      <c r="I536" s="31">
        <f t="shared" si="125"/>
        <v>1.0919148350914872E-2</v>
      </c>
      <c r="J536" s="28" cm="1">
        <f t="array" ref="J536">SUMPRODUCT($E$463:$AN$498*($E$462:$AN$462=J$503)*($D$463:$D$498=$D536))</f>
        <v>1.2135184563342389E-2</v>
      </c>
      <c r="K536" s="28" cm="1">
        <f t="array" ref="K536">SUMPRODUCT($E$463:$AN$498*($E$462:$AN$462=K$503)*($D$463:$D$498=$D536))</f>
        <v>1.2992722348206328E-2</v>
      </c>
      <c r="L536" s="28" cm="1">
        <f t="array" ref="L536">SUMPRODUCT($E$463:$AN$498*($E$462:$AN$462=L$503)*($D$463:$D$498=$D536))</f>
        <v>1.1482391386407812E-2</v>
      </c>
      <c r="M536" s="28" cm="1">
        <f t="array" ref="M536">SUMPRODUCT($E$463:$AN$498*($E$462:$AN$462=M$503)*($D$463:$D$498=$D536))</f>
        <v>1.3199309929716478E-2</v>
      </c>
      <c r="N536" s="28" cm="1">
        <f t="array" ref="N536">SUMPRODUCT($E$463:$AN$498*($E$462:$AN$462=N$503)*($D$463:$D$498=$D536))</f>
        <v>1.2656792188214187E-2</v>
      </c>
      <c r="O536" s="28" cm="1">
        <f t="array" ref="O536">SUMPRODUCT($E$463:$AN$498*($E$462:$AN$462=O$503)*($D$463:$D$498=$D536))</f>
        <v>1.293152697789357E-2</v>
      </c>
      <c r="P536" s="28" cm="1">
        <f t="array" ref="P536">SUMPRODUCT($E$463:$AN$498*($E$462:$AN$462=P$503)*($D$463:$D$498=$D536))</f>
        <v>1.1750767225574775E-2</v>
      </c>
      <c r="Q536" s="28" cm="1">
        <f t="array" ref="Q536">SUMPRODUCT($E$463:$AN$498*($E$462:$AN$462=Q$503)*($D$463:$D$498=$D536))</f>
        <v>1.3387539762595971E-2</v>
      </c>
      <c r="R536" s="31">
        <f t="shared" si="126"/>
        <v>1.4530765973603445E-2</v>
      </c>
      <c r="S536" s="31">
        <f t="shared" si="127"/>
        <v>1.4530765973603445E-2</v>
      </c>
      <c r="T536" s="31">
        <f t="shared" si="128"/>
        <v>1.4599534284763229E-2</v>
      </c>
      <c r="U536" s="31">
        <f t="shared" si="129"/>
        <v>1.4599534284763229E-2</v>
      </c>
      <c r="V536" s="28" cm="1">
        <f t="array" ref="V536">SUMPRODUCT($E$463:$AN$498*($E$462:$AN$462=V$503)*($D$463:$D$498=$D536))</f>
        <v>1.1934896661029782E-2</v>
      </c>
      <c r="W536" s="28" cm="1">
        <f t="array" ref="W536">SUMPRODUCT($E$463:$AN$498*($E$462:$AN$462=W$503)*($D$463:$D$498=$D536))</f>
        <v>1.0780304407751967E-2</v>
      </c>
      <c r="X536" s="28" cm="1">
        <f t="array" ref="X536">SUMPRODUCT($E$463:$AN$498*($E$462:$AN$462=X$503)*($D$463:$D$498=$D536))</f>
        <v>1.1741253822140876E-2</v>
      </c>
      <c r="Y536" s="28" cm="1">
        <f t="array" ref="Y536">SUMPRODUCT($E$463:$AN$498*($E$462:$AN$462=Y$503)*($D$463:$D$498=$D536))</f>
        <v>1.21118421947677E-2</v>
      </c>
      <c r="Z536" s="28" cm="1">
        <f t="array" ref="Z536">SUMPRODUCT($E$463:$AN$498*($E$462:$AN$462=Z$503)*($D$463:$D$498=$D536))</f>
        <v>1.0846311994949906E-2</v>
      </c>
      <c r="AA536" s="28" cm="1">
        <f t="array" ref="AA536">SUMPRODUCT($E$463:$AN$498*($E$462:$AN$462=AA$503)*($D$463:$D$498=$D536))</f>
        <v>1.2029036707691671E-2</v>
      </c>
      <c r="AB536" s="28" cm="1">
        <f t="array" ref="AB536">SUMPRODUCT($E$463:$AN$498*($E$462:$AN$462=AB$503)*($D$463:$D$498=$D536))</f>
        <v>1.1121725069581052E-2</v>
      </c>
      <c r="AC536" s="31">
        <f t="shared" si="130"/>
        <v>1.4236368634840122E-2</v>
      </c>
      <c r="AD536" s="31">
        <f t="shared" si="131"/>
        <v>1.4236368634840122E-2</v>
      </c>
      <c r="AE536" s="28" cm="1">
        <f t="array" ref="AE536">SUMPRODUCT($E$463:$AN$498*($E$462:$AN$462=AE$503)*($D$463:$D$498=$D536))</f>
        <v>1.3449305245729772E-2</v>
      </c>
      <c r="AF536" s="28" cm="1">
        <f t="array" ref="AF536">SUMPRODUCT($E$463:$AN$498*($E$462:$AN$462=AF$503)*($D$463:$D$498=$D536))</f>
        <v>9.7928057043347623E-3</v>
      </c>
      <c r="AG536" s="28" cm="1">
        <f t="array" ref="AG536">SUMPRODUCT($E$463:$AN$498*($E$462:$AN$462=AG$503)*($D$463:$D$498=$D536))</f>
        <v>1.4266369129566091E-2</v>
      </c>
      <c r="AH536" s="28" cm="1">
        <f t="array" ref="AH536">SUMPRODUCT($E$463:$AN$498*($E$462:$AN$462=AH$503)*($D$463:$D$498=$D536))</f>
        <v>1.2529600980877501E-2</v>
      </c>
      <c r="AI536" s="28" cm="1">
        <f t="array" ref="AI536">SUMPRODUCT($E$463:$AN$498*($E$462:$AN$462=AI$503)*($D$463:$D$498=$D536))</f>
        <v>1.4930727555855644E-2</v>
      </c>
      <c r="AJ536" s="28" cm="1">
        <f t="array" ref="AJ536">SUMPRODUCT($E$463:$AN$498*($E$462:$AN$462=AJ$503)*($D$463:$D$498=$D536))</f>
        <v>2.7184010749764745E-2</v>
      </c>
      <c r="AK536" s="28" cm="1">
        <f t="array" ref="AK536">SUMPRODUCT($E$463:$AN$498*($E$462:$AN$462=AK$503)*($D$463:$D$498=$D536))</f>
        <v>1.218621594926099</v>
      </c>
      <c r="AL536" s="28" cm="1">
        <f t="array" ref="AL536">SUMPRODUCT($E$463:$AN$498*($E$462:$AN$462=AL$503)*($D$463:$D$498=$D536))</f>
        <v>2.0254073286608956E-2</v>
      </c>
      <c r="AM536" s="28" cm="1">
        <f t="array" ref="AM536">SUMPRODUCT($E$463:$AN$498*($E$462:$AN$462=AM$503)*($D$463:$D$498=$D536))</f>
        <v>2.3155105575884724E-2</v>
      </c>
      <c r="AN536" s="28" cm="1">
        <f t="array" ref="AN536">SUMPRODUCT($E$463:$AN$498*($E$462:$AN$462=AN$503)*($D$463:$D$498=$D536))</f>
        <v>5.0119665704428801E-3</v>
      </c>
      <c r="AO536" s="28" cm="1">
        <f t="array" ref="AO536">SUMPRODUCT($E$463:$AN$498*($E$462:$AN$462=AO$503)*($D$463:$D$498=$D536))</f>
        <v>1.66639915988968E-2</v>
      </c>
      <c r="AP536" s="28" cm="1">
        <f t="array" ref="AP536">SUMPRODUCT($E$463:$AN$498*($E$462:$AN$462=AP$503)*($D$463:$D$498=$D536))</f>
        <v>1.2168239229592832E-2</v>
      </c>
      <c r="AQ536" s="28" cm="1">
        <f t="array" ref="AQ536">SUMPRODUCT($E$463:$AN$498*($E$462:$AN$462=AQ$503)*($D$463:$D$498=$D536))</f>
        <v>5.6286091001414816E-3</v>
      </c>
      <c r="AR536" s="28" cm="1">
        <f t="array" ref="AR536">SUMPRODUCT($E$463:$AN$498*($E$462:$AN$462=AR$503)*($D$463:$D$498=$D536))</f>
        <v>7.6104127867611445E-3</v>
      </c>
      <c r="AS536" s="28" cm="1">
        <f t="array" ref="AS536">SUMPRODUCT($E$463:$AN$498*($E$462:$AN$462=AS$503)*($D$463:$D$498=$D536))</f>
        <v>1.4323207903412903E-2</v>
      </c>
      <c r="AT536" s="28" cm="1">
        <f t="array" ref="AT536">SUMPRODUCT($E$463:$AN$498*($E$462:$AN$462=AT$503)*($D$463:$D$498=$D536))</f>
        <v>2.3955656918290015E-7</v>
      </c>
    </row>
    <row r="537" spans="4:46" x14ac:dyDescent="0.35">
      <c r="D537" t="s">
        <v>26</v>
      </c>
      <c r="E537" s="28" cm="1">
        <f t="array" ref="E537">SUMPRODUCT($E$463:$AN$498*($E$462:$AN$462=E$503)*($D$463:$D$498=$D537))</f>
        <v>1.3950614785995881E-2</v>
      </c>
      <c r="F537" s="31">
        <f t="shared" si="124"/>
        <v>2.0073429747442816E-2</v>
      </c>
      <c r="G537" s="31">
        <f t="shared" si="125"/>
        <v>2.0073429747442816E-2</v>
      </c>
      <c r="H537" s="31">
        <f t="shared" si="125"/>
        <v>2.0073429747442816E-2</v>
      </c>
      <c r="I537" s="31">
        <f t="shared" si="125"/>
        <v>2.0073429747442816E-2</v>
      </c>
      <c r="J537" s="28" cm="1">
        <f t="array" ref="J537">SUMPRODUCT($E$463:$AN$498*($E$462:$AN$462=J$503)*($D$463:$D$498=$D537))</f>
        <v>2.1448861344788604E-2</v>
      </c>
      <c r="K537" s="28" cm="1">
        <f t="array" ref="K537">SUMPRODUCT($E$463:$AN$498*($E$462:$AN$462=K$503)*($D$463:$D$498=$D537))</f>
        <v>2.2597296581726878E-2</v>
      </c>
      <c r="L537" s="28" cm="1">
        <f t="array" ref="L537">SUMPRODUCT($E$463:$AN$498*($E$462:$AN$462=L$503)*($D$463:$D$498=$D537))</f>
        <v>2.0149050129548787E-2</v>
      </c>
      <c r="M537" s="28" cm="1">
        <f t="array" ref="M537">SUMPRODUCT($E$463:$AN$498*($E$462:$AN$462=M$503)*($D$463:$D$498=$D537))</f>
        <v>2.8759571962282543E-2</v>
      </c>
      <c r="N537" s="28" cm="1">
        <f t="array" ref="N537">SUMPRODUCT($E$463:$AN$498*($E$462:$AN$462=N$503)*($D$463:$D$498=$D537))</f>
        <v>2.6939860047771536E-2</v>
      </c>
      <c r="O537" s="28" cm="1">
        <f t="array" ref="O537">SUMPRODUCT($E$463:$AN$498*($E$462:$AN$462=O$503)*($D$463:$D$498=$D537))</f>
        <v>2.9342057275574082E-2</v>
      </c>
      <c r="P537" s="28" cm="1">
        <f t="array" ref="P537">SUMPRODUCT($E$463:$AN$498*($E$462:$AN$462=P$503)*($D$463:$D$498=$D537))</f>
        <v>2.5223462797851922E-2</v>
      </c>
      <c r="Q537" s="28" cm="1">
        <f t="array" ref="Q537">SUMPRODUCT($E$463:$AN$498*($E$462:$AN$462=Q$503)*($D$463:$D$498=$D537))</f>
        <v>2.4324790996026104E-2</v>
      </c>
      <c r="R537" s="31">
        <f t="shared" si="126"/>
        <v>2.3523071972603952E-2</v>
      </c>
      <c r="S537" s="31">
        <f t="shared" si="127"/>
        <v>2.3523071972603952E-2</v>
      </c>
      <c r="T537" s="31">
        <f t="shared" si="128"/>
        <v>2.9413012268807423E-2</v>
      </c>
      <c r="U537" s="31">
        <f t="shared" si="129"/>
        <v>2.9413012268807423E-2</v>
      </c>
      <c r="V537" s="28" cm="1">
        <f t="array" ref="V537">SUMPRODUCT($E$463:$AN$498*($E$462:$AN$462=V$503)*($D$463:$D$498=$D537))</f>
        <v>2.4691269669986922E-2</v>
      </c>
      <c r="W537" s="28" cm="1">
        <f t="array" ref="W537">SUMPRODUCT($E$463:$AN$498*($E$462:$AN$462=W$503)*($D$463:$D$498=$D537))</f>
        <v>3.0165937498775358E-2</v>
      </c>
      <c r="X537" s="28" cm="1">
        <f t="array" ref="X537">SUMPRODUCT($E$463:$AN$498*($E$462:$AN$462=X$503)*($D$463:$D$498=$D537))</f>
        <v>2.9128525559988478E-2</v>
      </c>
      <c r="Y537" s="28" cm="1">
        <f t="array" ref="Y537">SUMPRODUCT($E$463:$AN$498*($E$462:$AN$462=Y$503)*($D$463:$D$498=$D537))</f>
        <v>2.8897672965991713E-2</v>
      </c>
      <c r="Z537" s="28" cm="1">
        <f t="array" ref="Z537">SUMPRODUCT($E$463:$AN$498*($E$462:$AN$462=Z$503)*($D$463:$D$498=$D537))</f>
        <v>2.6717442077321643E-2</v>
      </c>
      <c r="AA537" s="28" cm="1">
        <f t="array" ref="AA537">SUMPRODUCT($E$463:$AN$498*($E$462:$AN$462=AA$503)*($D$463:$D$498=$D537))</f>
        <v>3.0685783459573065E-2</v>
      </c>
      <c r="AB537" s="28" cm="1">
        <f t="array" ref="AB537">SUMPRODUCT($E$463:$AN$498*($E$462:$AN$462=AB$503)*($D$463:$D$498=$D537))</f>
        <v>2.3999925985173854E-2</v>
      </c>
      <c r="AC537" s="31">
        <f t="shared" si="130"/>
        <v>2.7109721356704287E-2</v>
      </c>
      <c r="AD537" s="31">
        <f t="shared" si="131"/>
        <v>2.7109721356704287E-2</v>
      </c>
      <c r="AE537" s="28" cm="1">
        <f t="array" ref="AE537">SUMPRODUCT($E$463:$AN$498*($E$462:$AN$462=AE$503)*($D$463:$D$498=$D537))</f>
        <v>3.2299879858029408E-2</v>
      </c>
      <c r="AF537" s="28" cm="1">
        <f t="array" ref="AF537">SUMPRODUCT($E$463:$AN$498*($E$462:$AN$462=AF$503)*($D$463:$D$498=$D537))</f>
        <v>1.9615412682011654E-2</v>
      </c>
      <c r="AG537" s="28" cm="1">
        <f t="array" ref="AG537">SUMPRODUCT($E$463:$AN$498*($E$462:$AN$462=AG$503)*($D$463:$D$498=$D537))</f>
        <v>2.5459541628810183E-2</v>
      </c>
      <c r="AH537" s="28" cm="1">
        <f t="array" ref="AH537">SUMPRODUCT($E$463:$AN$498*($E$462:$AN$462=AH$503)*($D$463:$D$498=$D537))</f>
        <v>2.7581372544804878E-2</v>
      </c>
      <c r="AI537" s="28" cm="1">
        <f t="array" ref="AI537">SUMPRODUCT($E$463:$AN$498*($E$462:$AN$462=AI$503)*($D$463:$D$498=$D537))</f>
        <v>1.6273164298765911E-2</v>
      </c>
      <c r="AJ537" s="28" cm="1">
        <f t="array" ref="AJ537">SUMPRODUCT($E$463:$AN$498*($E$462:$AN$462=AJ$503)*($D$463:$D$498=$D537))</f>
        <v>6.235853395082562E-2</v>
      </c>
      <c r="AK537" s="28" cm="1">
        <f t="array" ref="AK537">SUMPRODUCT($E$463:$AN$498*($E$462:$AN$462=AK$503)*($D$463:$D$498=$D537))</f>
        <v>6.0957402801449616E-2</v>
      </c>
      <c r="AL537" s="28" cm="1">
        <f t="array" ref="AL537">SUMPRODUCT($E$463:$AN$498*($E$462:$AN$462=AL$503)*($D$463:$D$498=$D537))</f>
        <v>1.2619137691553501</v>
      </c>
      <c r="AM537" s="28" cm="1">
        <f t="array" ref="AM537">SUMPRODUCT($E$463:$AN$498*($E$462:$AN$462=AM$503)*($D$463:$D$498=$D537))</f>
        <v>5.6923656324721968E-2</v>
      </c>
      <c r="AN537" s="28" cm="1">
        <f t="array" ref="AN537">SUMPRODUCT($E$463:$AN$498*($E$462:$AN$462=AN$503)*($D$463:$D$498=$D537))</f>
        <v>1.0056887486691478E-2</v>
      </c>
      <c r="AO537" s="28" cm="1">
        <f t="array" ref="AO537">SUMPRODUCT($E$463:$AN$498*($E$462:$AN$462=AO$503)*($D$463:$D$498=$D537))</f>
        <v>3.498144019412705E-2</v>
      </c>
      <c r="AP537" s="28" cm="1">
        <f t="array" ref="AP537">SUMPRODUCT($E$463:$AN$498*($E$462:$AN$462=AP$503)*($D$463:$D$498=$D537))</f>
        <v>2.2515208262047032E-2</v>
      </c>
      <c r="AQ537" s="28" cm="1">
        <f t="array" ref="AQ537">SUMPRODUCT($E$463:$AN$498*($E$462:$AN$462=AQ$503)*($D$463:$D$498=$D537))</f>
        <v>1.3379123941097833E-2</v>
      </c>
      <c r="AR537" s="28" cm="1">
        <f t="array" ref="AR537">SUMPRODUCT($E$463:$AN$498*($E$462:$AN$462=AR$503)*($D$463:$D$498=$D537))</f>
        <v>1.4757902869045613E-2</v>
      </c>
      <c r="AS537" s="28" cm="1">
        <f t="array" ref="AS537">SUMPRODUCT($E$463:$AN$498*($E$462:$AN$462=AS$503)*($D$463:$D$498=$D537))</f>
        <v>2.3254367890352654E-2</v>
      </c>
      <c r="AT537" s="28" cm="1">
        <f t="array" ref="AT537">SUMPRODUCT($E$463:$AN$498*($E$462:$AN$462=AT$503)*($D$463:$D$498=$D537))</f>
        <v>5.7439610312599902E-7</v>
      </c>
    </row>
    <row r="538" spans="4:46" x14ac:dyDescent="0.35">
      <c r="D538" t="s">
        <v>27</v>
      </c>
      <c r="E538" s="28" cm="1">
        <f t="array" ref="E538">SUMPRODUCT($E$463:$AN$498*($E$462:$AN$462=E$503)*($D$463:$D$498=$D538))</f>
        <v>2.9722495421608024E-2</v>
      </c>
      <c r="F538" s="31">
        <f t="shared" si="124"/>
        <v>2.2922227077273791E-2</v>
      </c>
      <c r="G538" s="31">
        <f t="shared" si="125"/>
        <v>2.2922227077273791E-2</v>
      </c>
      <c r="H538" s="31">
        <f t="shared" si="125"/>
        <v>2.2922227077273791E-2</v>
      </c>
      <c r="I538" s="31">
        <f t="shared" si="125"/>
        <v>2.2922227077273791E-2</v>
      </c>
      <c r="J538" s="28" cm="1">
        <f t="array" ref="J538">SUMPRODUCT($E$463:$AN$498*($E$462:$AN$462=J$503)*($D$463:$D$498=$D538))</f>
        <v>3.1814120954548157E-2</v>
      </c>
      <c r="K538" s="28" cm="1">
        <f t="array" ref="K538">SUMPRODUCT($E$463:$AN$498*($E$462:$AN$462=K$503)*($D$463:$D$498=$D538))</f>
        <v>3.0445923007504636E-2</v>
      </c>
      <c r="L538" s="28" cm="1">
        <f t="array" ref="L538">SUMPRODUCT($E$463:$AN$498*($E$462:$AN$462=L$503)*($D$463:$D$498=$D538))</f>
        <v>2.857968396738772E-2</v>
      </c>
      <c r="M538" s="28" cm="1">
        <f t="array" ref="M538">SUMPRODUCT($E$463:$AN$498*($E$462:$AN$462=M$503)*($D$463:$D$498=$D538))</f>
        <v>2.8926395530993035E-2</v>
      </c>
      <c r="N538" s="28" cm="1">
        <f t="array" ref="N538">SUMPRODUCT($E$463:$AN$498*($E$462:$AN$462=N$503)*($D$463:$D$498=$D538))</f>
        <v>3.2017591225091631E-2</v>
      </c>
      <c r="O538" s="28" cm="1">
        <f t="array" ref="O538">SUMPRODUCT($E$463:$AN$498*($E$462:$AN$462=O$503)*($D$463:$D$498=$D538))</f>
        <v>2.909266489499783E-2</v>
      </c>
      <c r="P538" s="28" cm="1">
        <f t="array" ref="P538">SUMPRODUCT($E$463:$AN$498*($E$462:$AN$462=P$503)*($D$463:$D$498=$D538))</f>
        <v>2.2251085424145983E-2</v>
      </c>
      <c r="Q538" s="28" cm="1">
        <f t="array" ref="Q538">SUMPRODUCT($E$463:$AN$498*($E$462:$AN$462=Q$503)*($D$463:$D$498=$D538))</f>
        <v>2.7613988820101649E-2</v>
      </c>
      <c r="R538" s="31">
        <f t="shared" si="126"/>
        <v>2.7631190493109907E-2</v>
      </c>
      <c r="S538" s="31">
        <f t="shared" si="127"/>
        <v>2.7631190493109907E-2</v>
      </c>
      <c r="T538" s="31">
        <f t="shared" si="128"/>
        <v>3.1011324129711984E-2</v>
      </c>
      <c r="U538" s="31">
        <f t="shared" si="129"/>
        <v>3.1011324129711984E-2</v>
      </c>
      <c r="V538" s="28" cm="1">
        <f t="array" ref="V538">SUMPRODUCT($E$463:$AN$498*($E$462:$AN$462=V$503)*($D$463:$D$498=$D538))</f>
        <v>2.5708797960775125E-2</v>
      </c>
      <c r="W538" s="28" cm="1">
        <f t="array" ref="W538">SUMPRODUCT($E$463:$AN$498*($E$462:$AN$462=W$503)*($D$463:$D$498=$D538))</f>
        <v>2.3314000012436761E-2</v>
      </c>
      <c r="X538" s="28" cm="1">
        <f t="array" ref="X538">SUMPRODUCT($E$463:$AN$498*($E$462:$AN$462=X$503)*($D$463:$D$498=$D538))</f>
        <v>2.55093084895518E-2</v>
      </c>
      <c r="Y538" s="28" cm="1">
        <f t="array" ref="Y538">SUMPRODUCT($E$463:$AN$498*($E$462:$AN$462=Y$503)*($D$463:$D$498=$D538))</f>
        <v>2.6140708229596576E-2</v>
      </c>
      <c r="Z538" s="28" cm="1">
        <f t="array" ref="Z538">SUMPRODUCT($E$463:$AN$498*($E$462:$AN$462=Z$503)*($D$463:$D$498=$D538))</f>
        <v>2.5755371849102426E-2</v>
      </c>
      <c r="AA538" s="28" cm="1">
        <f t="array" ref="AA538">SUMPRODUCT($E$463:$AN$498*($E$462:$AN$462=AA$503)*($D$463:$D$498=$D538))</f>
        <v>2.6720948934573711E-2</v>
      </c>
      <c r="AB538" s="28" cm="1">
        <f t="array" ref="AB538">SUMPRODUCT($E$463:$AN$498*($E$462:$AN$462=AB$503)*($D$463:$D$498=$D538))</f>
        <v>2.4764622861183697E-2</v>
      </c>
      <c r="AC538" s="31">
        <f t="shared" si="130"/>
        <v>2.9403097255639221E-2</v>
      </c>
      <c r="AD538" s="31">
        <f t="shared" si="131"/>
        <v>2.9403097255639221E-2</v>
      </c>
      <c r="AE538" s="28" cm="1">
        <f t="array" ref="AE538">SUMPRODUCT($E$463:$AN$498*($E$462:$AN$462=AE$503)*($D$463:$D$498=$D538))</f>
        <v>2.6968751927752239E-2</v>
      </c>
      <c r="AF538" s="28" cm="1">
        <f t="array" ref="AF538">SUMPRODUCT($E$463:$AN$498*($E$462:$AN$462=AF$503)*($D$463:$D$498=$D538))</f>
        <v>2.9755842667941713E-2</v>
      </c>
      <c r="AG538" s="28" cm="1">
        <f t="array" ref="AG538">SUMPRODUCT($E$463:$AN$498*($E$462:$AN$462=AG$503)*($D$463:$D$498=$D538))</f>
        <v>3.0921052438047568E-2</v>
      </c>
      <c r="AH538" s="28" cm="1">
        <f t="array" ref="AH538">SUMPRODUCT($E$463:$AN$498*($E$462:$AN$462=AH$503)*($D$463:$D$498=$D538))</f>
        <v>2.9748072945842582E-2</v>
      </c>
      <c r="AI538" s="28" cm="1">
        <f t="array" ref="AI538">SUMPRODUCT($E$463:$AN$498*($E$462:$AN$462=AI$503)*($D$463:$D$498=$D538))</f>
        <v>2.6991579365752076E-2</v>
      </c>
      <c r="AJ538" s="28" cm="1">
        <f t="array" ref="AJ538">SUMPRODUCT($E$463:$AN$498*($E$462:$AN$462=AJ$503)*($D$463:$D$498=$D538))</f>
        <v>2.3215095082935969E-2</v>
      </c>
      <c r="AK538" s="28" cm="1">
        <f t="array" ref="AK538">SUMPRODUCT($E$463:$AN$498*($E$462:$AN$462=AK$503)*($D$463:$D$498=$D538))</f>
        <v>2.6435649750227261E-2</v>
      </c>
      <c r="AL538" s="28" cm="1">
        <f t="array" ref="AL538">SUMPRODUCT($E$463:$AN$498*($E$462:$AN$462=AL$503)*($D$463:$D$498=$D538))</f>
        <v>2.1315793490019379E-2</v>
      </c>
      <c r="AM538" s="28" cm="1">
        <f t="array" ref="AM538">SUMPRODUCT($E$463:$AN$498*($E$462:$AN$462=AM$503)*($D$463:$D$498=$D538))</f>
        <v>1.1828251160943815</v>
      </c>
      <c r="AN538" s="28" cm="1">
        <f t="array" ref="AN538">SUMPRODUCT($E$463:$AN$498*($E$462:$AN$462=AN$503)*($D$463:$D$498=$D538))</f>
        <v>5.8249039434430612E-2</v>
      </c>
      <c r="AO538" s="28" cm="1">
        <f t="array" ref="AO538">SUMPRODUCT($E$463:$AN$498*($E$462:$AN$462=AO$503)*($D$463:$D$498=$D538))</f>
        <v>2.7000968446269376E-2</v>
      </c>
      <c r="AP538" s="28" cm="1">
        <f t="array" ref="AP538">SUMPRODUCT($E$463:$AN$498*($E$462:$AN$462=AP$503)*($D$463:$D$498=$D538))</f>
        <v>2.3175923828361367E-2</v>
      </c>
      <c r="AQ538" s="28" cm="1">
        <f t="array" ref="AQ538">SUMPRODUCT($E$463:$AN$498*($E$462:$AN$462=AQ$503)*($D$463:$D$498=$D538))</f>
        <v>9.4975760904950114E-3</v>
      </c>
      <c r="AR538" s="28" cm="1">
        <f t="array" ref="AR538">SUMPRODUCT($E$463:$AN$498*($E$462:$AN$462=AR$503)*($D$463:$D$498=$D538))</f>
        <v>1.5034622844118141E-2</v>
      </c>
      <c r="AS538" s="28" cm="1">
        <f t="array" ref="AS538">SUMPRODUCT($E$463:$AN$498*($E$462:$AN$462=AS$503)*($D$463:$D$498=$D538))</f>
        <v>2.3775313058437712E-2</v>
      </c>
      <c r="AT538" s="28" cm="1">
        <f t="array" ref="AT538">SUMPRODUCT($E$463:$AN$498*($E$462:$AN$462=AT$503)*($D$463:$D$498=$D538))</f>
        <v>5.2795917887689722E-7</v>
      </c>
    </row>
    <row r="539" spans="4:46" x14ac:dyDescent="0.35">
      <c r="D539" t="s">
        <v>28</v>
      </c>
      <c r="E539" s="28" cm="1">
        <f t="array" ref="E539">SUMPRODUCT($E$463:$AN$498*($E$462:$AN$462=E$503)*($D$463:$D$498=$D539))</f>
        <v>2.3857262738676284E-2</v>
      </c>
      <c r="F539" s="31">
        <f t="shared" si="124"/>
        <v>2.4184873203600826E-2</v>
      </c>
      <c r="G539" s="31">
        <f t="shared" si="125"/>
        <v>2.4184873203600826E-2</v>
      </c>
      <c r="H539" s="31">
        <f t="shared" si="125"/>
        <v>2.4184873203600826E-2</v>
      </c>
      <c r="I539" s="31">
        <f t="shared" si="125"/>
        <v>2.4184873203600826E-2</v>
      </c>
      <c r="J539" s="28" cm="1">
        <f t="array" ref="J539">SUMPRODUCT($E$463:$AN$498*($E$462:$AN$462=J$503)*($D$463:$D$498=$D539))</f>
        <v>3.5658161925900482E-2</v>
      </c>
      <c r="K539" s="28" cm="1">
        <f t="array" ref="K539">SUMPRODUCT($E$463:$AN$498*($E$462:$AN$462=K$503)*($D$463:$D$498=$D539))</f>
        <v>4.2426555824858124E-2</v>
      </c>
      <c r="L539" s="28" cm="1">
        <f t="array" ref="L539">SUMPRODUCT($E$463:$AN$498*($E$462:$AN$462=L$503)*($D$463:$D$498=$D539))</f>
        <v>3.5434924762953277E-2</v>
      </c>
      <c r="M539" s="28" cm="1">
        <f t="array" ref="M539">SUMPRODUCT($E$463:$AN$498*($E$462:$AN$462=M$503)*($D$463:$D$498=$D539))</f>
        <v>3.8508509871796999E-2</v>
      </c>
      <c r="N539" s="28" cm="1">
        <f t="array" ref="N539">SUMPRODUCT($E$463:$AN$498*($E$462:$AN$462=N$503)*($D$463:$D$498=$D539))</f>
        <v>2.9991735457921252E-2</v>
      </c>
      <c r="O539" s="28" cm="1">
        <f t="array" ref="O539">SUMPRODUCT($E$463:$AN$498*($E$462:$AN$462=O$503)*($D$463:$D$498=$D539))</f>
        <v>3.2872930095315812E-2</v>
      </c>
      <c r="P539" s="28" cm="1">
        <f t="array" ref="P539">SUMPRODUCT($E$463:$AN$498*($E$462:$AN$462=P$503)*($D$463:$D$498=$D539))</f>
        <v>2.9143115418845945E-2</v>
      </c>
      <c r="Q539" s="28" cm="1">
        <f t="array" ref="Q539">SUMPRODUCT($E$463:$AN$498*($E$462:$AN$462=Q$503)*($D$463:$D$498=$D539))</f>
        <v>3.5992394930746789E-2</v>
      </c>
      <c r="R539" s="31">
        <f t="shared" si="126"/>
        <v>3.5862286906367322E-2</v>
      </c>
      <c r="S539" s="31">
        <f t="shared" si="127"/>
        <v>3.5862286906367322E-2</v>
      </c>
      <c r="T539" s="31">
        <f t="shared" si="128"/>
        <v>3.4896084503409905E-2</v>
      </c>
      <c r="U539" s="31">
        <f t="shared" si="129"/>
        <v>3.4896084503409905E-2</v>
      </c>
      <c r="V539" s="28" cm="1">
        <f t="array" ref="V539">SUMPRODUCT($E$463:$AN$498*($E$462:$AN$462=V$503)*($D$463:$D$498=$D539))</f>
        <v>3.6866601258506951E-2</v>
      </c>
      <c r="W539" s="28" cm="1">
        <f t="array" ref="W539">SUMPRODUCT($E$463:$AN$498*($E$462:$AN$462=W$503)*($D$463:$D$498=$D539))</f>
        <v>2.9626819661619425E-2</v>
      </c>
      <c r="X539" s="28" cm="1">
        <f t="array" ref="X539">SUMPRODUCT($E$463:$AN$498*($E$462:$AN$462=X$503)*($D$463:$D$498=$D539))</f>
        <v>3.546544277636314E-2</v>
      </c>
      <c r="Y539" s="28" cm="1">
        <f t="array" ref="Y539">SUMPRODUCT($E$463:$AN$498*($E$462:$AN$462=Y$503)*($D$463:$D$498=$D539))</f>
        <v>3.6691033632698385E-2</v>
      </c>
      <c r="Z539" s="28" cm="1">
        <f t="array" ref="Z539">SUMPRODUCT($E$463:$AN$498*($E$462:$AN$462=Z$503)*($D$463:$D$498=$D539))</f>
        <v>3.749566469635715E-2</v>
      </c>
      <c r="AA539" s="28" cm="1">
        <f t="array" ref="AA539">SUMPRODUCT($E$463:$AN$498*($E$462:$AN$462=AA$503)*($D$463:$D$498=$D539))</f>
        <v>3.5650277973245235E-2</v>
      </c>
      <c r="AB539" s="28" cm="1">
        <f t="array" ref="AB539">SUMPRODUCT($E$463:$AN$498*($E$462:$AN$462=AB$503)*($D$463:$D$498=$D539))</f>
        <v>3.6360826484917078E-2</v>
      </c>
      <c r="AC539" s="31">
        <f t="shared" si="130"/>
        <v>3.1932299835047404E-2</v>
      </c>
      <c r="AD539" s="31">
        <f t="shared" si="131"/>
        <v>3.1932299835047404E-2</v>
      </c>
      <c r="AE539" s="28" cm="1">
        <f t="array" ref="AE539">SUMPRODUCT($E$463:$AN$498*($E$462:$AN$462=AE$503)*($D$463:$D$498=$D539))</f>
        <v>3.3851669434840782E-2</v>
      </c>
      <c r="AF539" s="28" cm="1">
        <f t="array" ref="AF539">SUMPRODUCT($E$463:$AN$498*($E$462:$AN$462=AF$503)*($D$463:$D$498=$D539))</f>
        <v>4.6899857700966933E-2</v>
      </c>
      <c r="AG539" s="28" cm="1">
        <f t="array" ref="AG539">SUMPRODUCT($E$463:$AN$498*($E$462:$AN$462=AG$503)*($D$463:$D$498=$D539))</f>
        <v>7.2699315829962211E-2</v>
      </c>
      <c r="AH539" s="28" cm="1">
        <f t="array" ref="AH539">SUMPRODUCT($E$463:$AN$498*($E$462:$AN$462=AH$503)*($D$463:$D$498=$D539))</f>
        <v>3.7950063003795206E-2</v>
      </c>
      <c r="AI539" s="28" cm="1">
        <f t="array" ref="AI539">SUMPRODUCT($E$463:$AN$498*($E$462:$AN$462=AI$503)*($D$463:$D$498=$D539))</f>
        <v>6.9699077536003379E-2</v>
      </c>
      <c r="AJ539" s="28" cm="1">
        <f t="array" ref="AJ539">SUMPRODUCT($E$463:$AN$498*($E$462:$AN$462=AJ$503)*($D$463:$D$498=$D539))</f>
        <v>4.7299077190974405E-2</v>
      </c>
      <c r="AK539" s="28" cm="1">
        <f t="array" ref="AK539">SUMPRODUCT($E$463:$AN$498*($E$462:$AN$462=AK$503)*($D$463:$D$498=$D539))</f>
        <v>7.1847032082529017E-2</v>
      </c>
      <c r="AL539" s="28" cm="1">
        <f t="array" ref="AL539">SUMPRODUCT($E$463:$AN$498*($E$462:$AN$462=AL$503)*($D$463:$D$498=$D539))</f>
        <v>3.9173714307755597E-2</v>
      </c>
      <c r="AM539" s="28" cm="1">
        <f t="array" ref="AM539">SUMPRODUCT($E$463:$AN$498*($E$462:$AN$462=AM$503)*($D$463:$D$498=$D539))</f>
        <v>5.2349566984774304E-2</v>
      </c>
      <c r="AN539" s="28" cm="1">
        <f t="array" ref="AN539">SUMPRODUCT($E$463:$AN$498*($E$462:$AN$462=AN$503)*($D$463:$D$498=$D539))</f>
        <v>1.0331720606410735</v>
      </c>
      <c r="AO539" s="28" cm="1">
        <f t="array" ref="AO539">SUMPRODUCT($E$463:$AN$498*($E$462:$AN$462=AO$503)*($D$463:$D$498=$D539))</f>
        <v>4.9446485335237024E-2</v>
      </c>
      <c r="AP539" s="28" cm="1">
        <f t="array" ref="AP539">SUMPRODUCT($E$463:$AN$498*($E$462:$AN$462=AP$503)*($D$463:$D$498=$D539))</f>
        <v>3.092600268175175E-2</v>
      </c>
      <c r="AQ539" s="28" cm="1">
        <f t="array" ref="AQ539">SUMPRODUCT($E$463:$AN$498*($E$462:$AN$462=AQ$503)*($D$463:$D$498=$D539))</f>
        <v>2.0392573682013204E-2</v>
      </c>
      <c r="AR539" s="28" cm="1">
        <f t="array" ref="AR539">SUMPRODUCT($E$463:$AN$498*($E$462:$AN$462=AR$503)*($D$463:$D$498=$D539))</f>
        <v>2.8882451351631627E-2</v>
      </c>
      <c r="AS539" s="28" cm="1">
        <f t="array" ref="AS539">SUMPRODUCT($E$463:$AN$498*($E$462:$AN$462=AS$503)*($D$463:$D$498=$D539))</f>
        <v>4.2687683375650896E-2</v>
      </c>
      <c r="AT539" s="28" cm="1">
        <f t="array" ref="AT539">SUMPRODUCT($E$463:$AN$498*($E$462:$AN$462=AT$503)*($D$463:$D$498=$D539))</f>
        <v>7.0852958088769849E-7</v>
      </c>
    </row>
    <row r="540" spans="4:46" x14ac:dyDescent="0.35">
      <c r="D540" t="s">
        <v>29</v>
      </c>
      <c r="E540" s="28" cm="1">
        <f t="array" ref="E540">SUMPRODUCT($E$463:$AN$498*($E$462:$AN$462=E$503)*($D$463:$D$498=$D540))</f>
        <v>2.3188060105285013E-2</v>
      </c>
      <c r="F540" s="31">
        <f t="shared" si="124"/>
        <v>2.9927948087970849E-2</v>
      </c>
      <c r="G540" s="31">
        <f t="shared" si="125"/>
        <v>2.9927948087970849E-2</v>
      </c>
      <c r="H540" s="31">
        <f t="shared" si="125"/>
        <v>2.9927948087970849E-2</v>
      </c>
      <c r="I540" s="31">
        <f t="shared" si="125"/>
        <v>2.9927948087970849E-2</v>
      </c>
      <c r="J540" s="28" cm="1">
        <f t="array" ref="J540">SUMPRODUCT($E$463:$AN$498*($E$462:$AN$462=J$503)*($D$463:$D$498=$D540))</f>
        <v>3.5311447234726068E-2</v>
      </c>
      <c r="K540" s="28" cm="1">
        <f t="array" ref="K540">SUMPRODUCT($E$463:$AN$498*($E$462:$AN$462=K$503)*($D$463:$D$498=$D540))</f>
        <v>3.3369871310228047E-2</v>
      </c>
      <c r="L540" s="28" cm="1">
        <f t="array" ref="L540">SUMPRODUCT($E$463:$AN$498*($E$462:$AN$462=L$503)*($D$463:$D$498=$D540))</f>
        <v>3.0581462371908931E-2</v>
      </c>
      <c r="M540" s="28" cm="1">
        <f t="array" ref="M540">SUMPRODUCT($E$463:$AN$498*($E$462:$AN$462=M$503)*($D$463:$D$498=$D540))</f>
        <v>3.7673656115733624E-2</v>
      </c>
      <c r="N540" s="28" cm="1">
        <f t="array" ref="N540">SUMPRODUCT($E$463:$AN$498*($E$462:$AN$462=N$503)*($D$463:$D$498=$D540))</f>
        <v>4.078600577557398E-2</v>
      </c>
      <c r="O540" s="28" cm="1">
        <f t="array" ref="O540">SUMPRODUCT($E$463:$AN$498*($E$462:$AN$462=O$503)*($D$463:$D$498=$D540))</f>
        <v>3.9042678764829024E-2</v>
      </c>
      <c r="P540" s="28" cm="1">
        <f t="array" ref="P540">SUMPRODUCT($E$463:$AN$498*($E$462:$AN$462=P$503)*($D$463:$D$498=$D540))</f>
        <v>5.134630220368936E-2</v>
      </c>
      <c r="Q540" s="28" cm="1">
        <f t="array" ref="Q540">SUMPRODUCT($E$463:$AN$498*($E$462:$AN$462=Q$503)*($D$463:$D$498=$D540))</f>
        <v>3.5706792896788672E-2</v>
      </c>
      <c r="R540" s="31">
        <f t="shared" si="126"/>
        <v>3.6396836258601503E-2</v>
      </c>
      <c r="S540" s="31">
        <f t="shared" si="127"/>
        <v>3.6396836258601503E-2</v>
      </c>
      <c r="T540" s="31">
        <f t="shared" si="128"/>
        <v>3.907949389132364E-2</v>
      </c>
      <c r="U540" s="31">
        <f t="shared" si="129"/>
        <v>3.907949389132364E-2</v>
      </c>
      <c r="V540" s="28" cm="1">
        <f t="array" ref="V540">SUMPRODUCT($E$463:$AN$498*($E$462:$AN$462=V$503)*($D$463:$D$498=$D540))</f>
        <v>3.2231696275138805E-2</v>
      </c>
      <c r="W540" s="28" cm="1">
        <f t="array" ref="W540">SUMPRODUCT($E$463:$AN$498*($E$462:$AN$462=W$503)*($D$463:$D$498=$D540))</f>
        <v>3.7916613799652762E-2</v>
      </c>
      <c r="X540" s="28" cm="1">
        <f t="array" ref="X540">SUMPRODUCT($E$463:$AN$498*($E$462:$AN$462=X$503)*($D$463:$D$498=$D540))</f>
        <v>3.6802044425561897E-2</v>
      </c>
      <c r="Y540" s="28" cm="1">
        <f t="array" ref="Y540">SUMPRODUCT($E$463:$AN$498*($E$462:$AN$462=Y$503)*($D$463:$D$498=$D540))</f>
        <v>3.6722138595798842E-2</v>
      </c>
      <c r="Z540" s="28" cm="1">
        <f t="array" ref="Z540">SUMPRODUCT($E$463:$AN$498*($E$462:$AN$462=Z$503)*($D$463:$D$498=$D540))</f>
        <v>3.4987449737674751E-2</v>
      </c>
      <c r="AA540" s="28" cm="1">
        <f t="array" ref="AA540">SUMPRODUCT($E$463:$AN$498*($E$462:$AN$462=AA$503)*($D$463:$D$498=$D540))</f>
        <v>4.0542656522752955E-2</v>
      </c>
      <c r="AB540" s="28" cm="1">
        <f t="array" ref="AB540">SUMPRODUCT($E$463:$AN$498*($E$462:$AN$462=AB$503)*($D$463:$D$498=$D540))</f>
        <v>3.2492646227690818E-2</v>
      </c>
      <c r="AC540" s="31">
        <f t="shared" si="130"/>
        <v>3.0965969978668056E-2</v>
      </c>
      <c r="AD540" s="31">
        <f t="shared" si="131"/>
        <v>3.0965969978668056E-2</v>
      </c>
      <c r="AE540" s="28" cm="1">
        <f t="array" ref="AE540">SUMPRODUCT($E$463:$AN$498*($E$462:$AN$462=AE$503)*($D$463:$D$498=$D540))</f>
        <v>3.9753561702666813E-2</v>
      </c>
      <c r="AF540" s="28" cm="1">
        <f t="array" ref="AF540">SUMPRODUCT($E$463:$AN$498*($E$462:$AN$462=AF$503)*($D$463:$D$498=$D540))</f>
        <v>3.6634911273852072E-2</v>
      </c>
      <c r="AG540" s="28" cm="1">
        <f t="array" ref="AG540">SUMPRODUCT($E$463:$AN$498*($E$462:$AN$462=AG$503)*($D$463:$D$498=$D540))</f>
        <v>3.5823177647620531E-2</v>
      </c>
      <c r="AH540" s="28" cm="1">
        <f t="array" ref="AH540">SUMPRODUCT($E$463:$AN$498*($E$462:$AN$462=AH$503)*($D$463:$D$498=$D540))</f>
        <v>3.1169394007086695E-2</v>
      </c>
      <c r="AI540" s="28" cm="1">
        <f t="array" ref="AI540">SUMPRODUCT($E$463:$AN$498*($E$462:$AN$462=AI$503)*($D$463:$D$498=$D540))</f>
        <v>2.5748182624993399E-2</v>
      </c>
      <c r="AJ540" s="28" cm="1">
        <f t="array" ref="AJ540">SUMPRODUCT($E$463:$AN$498*($E$462:$AN$462=AJ$503)*($D$463:$D$498=$D540))</f>
        <v>4.4153510109243364E-2</v>
      </c>
      <c r="AK540" s="28" cm="1">
        <f t="array" ref="AK540">SUMPRODUCT($E$463:$AN$498*($E$462:$AN$462=AK$503)*($D$463:$D$498=$D540))</f>
        <v>3.4916813577448767E-2</v>
      </c>
      <c r="AL540" s="28" cm="1">
        <f t="array" ref="AL540">SUMPRODUCT($E$463:$AN$498*($E$462:$AN$462=AL$503)*($D$463:$D$498=$D540))</f>
        <v>4.4928244119836189E-2</v>
      </c>
      <c r="AM540" s="28" cm="1">
        <f t="array" ref="AM540">SUMPRODUCT($E$463:$AN$498*($E$462:$AN$462=AM$503)*($D$463:$D$498=$D540))</f>
        <v>3.868137174334417E-2</v>
      </c>
      <c r="AN540" s="28" cm="1">
        <f t="array" ref="AN540">SUMPRODUCT($E$463:$AN$498*($E$462:$AN$462=AN$503)*($D$463:$D$498=$D540))</f>
        <v>1.5236491675875456E-2</v>
      </c>
      <c r="AO540" s="28" cm="1">
        <f t="array" ref="AO540">SUMPRODUCT($E$463:$AN$498*($E$462:$AN$462=AO$503)*($D$463:$D$498=$D540))</f>
        <v>1.1545346751542913</v>
      </c>
      <c r="AP540" s="28" cm="1">
        <f t="array" ref="AP540">SUMPRODUCT($E$463:$AN$498*($E$462:$AN$462=AP$503)*($D$463:$D$498=$D540))</f>
        <v>2.1654077338551996E-2</v>
      </c>
      <c r="AQ540" s="28" cm="1">
        <f t="array" ref="AQ540">SUMPRODUCT($E$463:$AN$498*($E$462:$AN$462=AQ$503)*($D$463:$D$498=$D540))</f>
        <v>1.1894351792330784E-2</v>
      </c>
      <c r="AR540" s="28" cm="1">
        <f t="array" ref="AR540">SUMPRODUCT($E$463:$AN$498*($E$462:$AN$462=AR$503)*($D$463:$D$498=$D540))</f>
        <v>1.751657214011404E-2</v>
      </c>
      <c r="AS540" s="28" cm="1">
        <f t="array" ref="AS540">SUMPRODUCT($E$463:$AN$498*($E$462:$AN$462=AS$503)*($D$463:$D$498=$D540))</f>
        <v>2.7085418522011753E-2</v>
      </c>
      <c r="AT540" s="28" cm="1">
        <f t="array" ref="AT540">SUMPRODUCT($E$463:$AN$498*($E$462:$AN$462=AT$503)*($D$463:$D$498=$D540))</f>
        <v>7.3562917412402018E-7</v>
      </c>
    </row>
    <row r="541" spans="4:46" x14ac:dyDescent="0.35">
      <c r="D541" t="s">
        <v>30</v>
      </c>
      <c r="E541" s="28" cm="1">
        <f t="array" ref="E541">SUMPRODUCT($E$463:$AN$498*($E$462:$AN$462=E$503)*($D$463:$D$498=$D541))</f>
        <v>5.6633164690946657E-3</v>
      </c>
      <c r="F541" s="31">
        <f t="shared" si="124"/>
        <v>8.2402489902984547E-3</v>
      </c>
      <c r="G541" s="31">
        <f t="shared" si="125"/>
        <v>8.2402489902984547E-3</v>
      </c>
      <c r="H541" s="31">
        <f t="shared" si="125"/>
        <v>8.2402489902984547E-3</v>
      </c>
      <c r="I541" s="31">
        <f t="shared" si="125"/>
        <v>8.2402489902984547E-3</v>
      </c>
      <c r="J541" s="28" cm="1">
        <f t="array" ref="J541">SUMPRODUCT($E$463:$AN$498*($E$462:$AN$462=J$503)*($D$463:$D$498=$D541))</f>
        <v>7.3298441200518047E-3</v>
      </c>
      <c r="K541" s="28" cm="1">
        <f t="array" ref="K541">SUMPRODUCT($E$463:$AN$498*($E$462:$AN$462=K$503)*($D$463:$D$498=$D541))</f>
        <v>6.8485499485132946E-3</v>
      </c>
      <c r="L541" s="28" cm="1">
        <f t="array" ref="L541">SUMPRODUCT($E$463:$AN$498*($E$462:$AN$462=L$503)*($D$463:$D$498=$D541))</f>
        <v>8.2350483834251909E-3</v>
      </c>
      <c r="M541" s="28" cm="1">
        <f t="array" ref="M541">SUMPRODUCT($E$463:$AN$498*($E$462:$AN$462=M$503)*($D$463:$D$498=$D541))</f>
        <v>1.020257073639249E-2</v>
      </c>
      <c r="N541" s="28" cm="1">
        <f t="array" ref="N541">SUMPRODUCT($E$463:$AN$498*($E$462:$AN$462=N$503)*($D$463:$D$498=$D541))</f>
        <v>9.2161215213104573E-3</v>
      </c>
      <c r="O541" s="28" cm="1">
        <f t="array" ref="O541">SUMPRODUCT($E$463:$AN$498*($E$462:$AN$462=O$503)*($D$463:$D$498=$D541))</f>
        <v>9.9986924567283739E-3</v>
      </c>
      <c r="P541" s="28" cm="1">
        <f t="array" ref="P541">SUMPRODUCT($E$463:$AN$498*($E$462:$AN$462=P$503)*($D$463:$D$498=$D541))</f>
        <v>6.8537109717182127E-3</v>
      </c>
      <c r="Q541" s="28" cm="1">
        <f t="array" ref="Q541">SUMPRODUCT($E$463:$AN$498*($E$462:$AN$462=Q$503)*($D$463:$D$498=$D541))</f>
        <v>8.9095481375793539E-3</v>
      </c>
      <c r="R541" s="31">
        <f t="shared" si="126"/>
        <v>1.047086987336915E-2</v>
      </c>
      <c r="S541" s="31">
        <f t="shared" si="127"/>
        <v>1.047086987336915E-2</v>
      </c>
      <c r="T541" s="31">
        <f t="shared" si="128"/>
        <v>1.1522072798152342E-2</v>
      </c>
      <c r="U541" s="31">
        <f t="shared" si="129"/>
        <v>1.1522072798152342E-2</v>
      </c>
      <c r="V541" s="28" cm="1">
        <f t="array" ref="V541">SUMPRODUCT($E$463:$AN$498*($E$462:$AN$462=V$503)*($D$463:$D$498=$D541))</f>
        <v>7.4220584843045579E-3</v>
      </c>
      <c r="W541" s="28" cm="1">
        <f t="array" ref="W541">SUMPRODUCT($E$463:$AN$498*($E$462:$AN$462=W$503)*($D$463:$D$498=$D541))</f>
        <v>5.8444210794366324E-3</v>
      </c>
      <c r="X541" s="28" cm="1">
        <f t="array" ref="X541">SUMPRODUCT($E$463:$AN$498*($E$462:$AN$462=X$503)*($D$463:$D$498=$D541))</f>
        <v>8.3597772318793982E-3</v>
      </c>
      <c r="Y541" s="28" cm="1">
        <f t="array" ref="Y541">SUMPRODUCT($E$463:$AN$498*($E$462:$AN$462=Y$503)*($D$463:$D$498=$D541))</f>
        <v>7.2192417879279715E-3</v>
      </c>
      <c r="Z541" s="28" cm="1">
        <f t="array" ref="Z541">SUMPRODUCT($E$463:$AN$498*($E$462:$AN$462=Z$503)*($D$463:$D$498=$D541))</f>
        <v>7.6673249798565567E-3</v>
      </c>
      <c r="AA541" s="28" cm="1">
        <f t="array" ref="AA541">SUMPRODUCT($E$463:$AN$498*($E$462:$AN$462=AA$503)*($D$463:$D$498=$D541))</f>
        <v>6.1821017653680387E-3</v>
      </c>
      <c r="AB541" s="28" cm="1">
        <f t="array" ref="AB541">SUMPRODUCT($E$463:$AN$498*($E$462:$AN$462=AB$503)*($D$463:$D$498=$D541))</f>
        <v>6.256467921975292E-3</v>
      </c>
      <c r="AC541" s="31">
        <f t="shared" si="130"/>
        <v>2.891827044450828E-2</v>
      </c>
      <c r="AD541" s="31">
        <f t="shared" si="131"/>
        <v>2.891827044450828E-2</v>
      </c>
      <c r="AE541" s="28" cm="1">
        <f t="array" ref="AE541">SUMPRODUCT($E$463:$AN$498*($E$462:$AN$462=AE$503)*($D$463:$D$498=$D541))</f>
        <v>9.8573066656567898E-3</v>
      </c>
      <c r="AF541" s="28" cm="1">
        <f t="array" ref="AF541">SUMPRODUCT($E$463:$AN$498*($E$462:$AN$462=AF$503)*($D$463:$D$498=$D541))</f>
        <v>8.4090928856762528E-3</v>
      </c>
      <c r="AG541" s="28" cm="1">
        <f t="array" ref="AG541">SUMPRODUCT($E$463:$AN$498*($E$462:$AN$462=AG$503)*($D$463:$D$498=$D541))</f>
        <v>5.3937373783446178E-3</v>
      </c>
      <c r="AH541" s="28" cm="1">
        <f t="array" ref="AH541">SUMPRODUCT($E$463:$AN$498*($E$462:$AN$462=AH$503)*($D$463:$D$498=$D541))</f>
        <v>5.972558010086281E-3</v>
      </c>
      <c r="AI541" s="28" cm="1">
        <f t="array" ref="AI541">SUMPRODUCT($E$463:$AN$498*($E$462:$AN$462=AI$503)*($D$463:$D$498=$D541))</f>
        <v>5.3623194257535383E-3</v>
      </c>
      <c r="AJ541" s="28" cm="1">
        <f t="array" ref="AJ541">SUMPRODUCT($E$463:$AN$498*($E$462:$AN$462=AJ$503)*($D$463:$D$498=$D541))</f>
        <v>5.907670022597014E-3</v>
      </c>
      <c r="AK541" s="28" cm="1">
        <f t="array" ref="AK541">SUMPRODUCT($E$463:$AN$498*($E$462:$AN$462=AK$503)*($D$463:$D$498=$D541))</f>
        <v>5.5597688579011569E-3</v>
      </c>
      <c r="AL541" s="28" cm="1">
        <f t="array" ref="AL541">SUMPRODUCT($E$463:$AN$498*($E$462:$AN$462=AL$503)*($D$463:$D$498=$D541))</f>
        <v>5.2826966142447357E-3</v>
      </c>
      <c r="AM541" s="28" cm="1">
        <f t="array" ref="AM541">SUMPRODUCT($E$463:$AN$498*($E$462:$AN$462=AM$503)*($D$463:$D$498=$D541))</f>
        <v>4.2555188227321765E-3</v>
      </c>
      <c r="AN541" s="28" cm="1">
        <f t="array" ref="AN541">SUMPRODUCT($E$463:$AN$498*($E$462:$AN$462=AN$503)*($D$463:$D$498=$D541))</f>
        <v>3.2512794276320354E-3</v>
      </c>
      <c r="AO541" s="28" cm="1">
        <f t="array" ref="AO541">SUMPRODUCT($E$463:$AN$498*($E$462:$AN$462=AO$503)*($D$463:$D$498=$D541))</f>
        <v>8.6287820767285556E-3</v>
      </c>
      <c r="AP541" s="28" cm="1">
        <f t="array" ref="AP541">SUMPRODUCT($E$463:$AN$498*($E$462:$AN$462=AP$503)*($D$463:$D$498=$D541))</f>
        <v>1.0117559262567568</v>
      </c>
      <c r="AQ541" s="28" cm="1">
        <f t="array" ref="AQ541">SUMPRODUCT($E$463:$AN$498*($E$462:$AN$462=AQ$503)*($D$463:$D$498=$D541))</f>
        <v>3.9412843750855882E-3</v>
      </c>
      <c r="AR541" s="28" cm="1">
        <f t="array" ref="AR541">SUMPRODUCT($E$463:$AN$498*($E$462:$AN$462=AR$503)*($D$463:$D$498=$D541))</f>
        <v>4.6528065636502487E-3</v>
      </c>
      <c r="AS541" s="28" cm="1">
        <f t="array" ref="AS541">SUMPRODUCT($E$463:$AN$498*($E$462:$AN$462=AS$503)*($D$463:$D$498=$D541))</f>
        <v>5.6899843170465456E-3</v>
      </c>
      <c r="AT541" s="28" cm="1">
        <f t="array" ref="AT541">SUMPRODUCT($E$463:$AN$498*($E$462:$AN$462=AT$503)*($D$463:$D$498=$D541))</f>
        <v>1.7902169666199821E-7</v>
      </c>
    </row>
    <row r="542" spans="4:46" x14ac:dyDescent="0.35">
      <c r="D542" t="s">
        <v>31</v>
      </c>
      <c r="E542" s="28" cm="1">
        <f t="array" ref="E542">SUMPRODUCT($E$463:$AN$498*($E$462:$AN$462=E$503)*($D$463:$D$498=$D542))</f>
        <v>3.1728208515287384E-3</v>
      </c>
      <c r="F542" s="31">
        <f t="shared" si="124"/>
        <v>4.0368552539538343E-3</v>
      </c>
      <c r="G542" s="31">
        <f t="shared" si="125"/>
        <v>4.0368552539538343E-3</v>
      </c>
      <c r="H542" s="31">
        <f t="shared" si="125"/>
        <v>4.0368552539538343E-3</v>
      </c>
      <c r="I542" s="31">
        <f t="shared" si="125"/>
        <v>4.0368552539538343E-3</v>
      </c>
      <c r="J542" s="28" cm="1">
        <f t="array" ref="J542">SUMPRODUCT($E$463:$AN$498*($E$462:$AN$462=J$503)*($D$463:$D$498=$D542))</f>
        <v>4.9838724471693817E-3</v>
      </c>
      <c r="K542" s="28" cm="1">
        <f t="array" ref="K542">SUMPRODUCT($E$463:$AN$498*($E$462:$AN$462=K$503)*($D$463:$D$498=$D542))</f>
        <v>4.040529846782966E-3</v>
      </c>
      <c r="L542" s="28" cm="1">
        <f t="array" ref="L542">SUMPRODUCT($E$463:$AN$498*($E$462:$AN$462=L$503)*($D$463:$D$498=$D542))</f>
        <v>3.8169084921148939E-3</v>
      </c>
      <c r="M542" s="28" cm="1">
        <f t="array" ref="M542">SUMPRODUCT($E$463:$AN$498*($E$462:$AN$462=M$503)*($D$463:$D$498=$D542))</f>
        <v>5.1016440092236008E-3</v>
      </c>
      <c r="N542" s="28" cm="1">
        <f t="array" ref="N542">SUMPRODUCT($E$463:$AN$498*($E$462:$AN$462=N$503)*($D$463:$D$498=$D542))</f>
        <v>5.1759783101115392E-3</v>
      </c>
      <c r="O542" s="28" cm="1">
        <f t="array" ref="O542">SUMPRODUCT($E$463:$AN$498*($E$462:$AN$462=O$503)*($D$463:$D$498=$D542))</f>
        <v>5.4343839101422776E-3</v>
      </c>
      <c r="P542" s="28" cm="1">
        <f t="array" ref="P542">SUMPRODUCT($E$463:$AN$498*($E$462:$AN$462=P$503)*($D$463:$D$498=$D542))</f>
        <v>6.1210419091851957E-3</v>
      </c>
      <c r="Q542" s="28" cm="1">
        <f t="array" ref="Q542">SUMPRODUCT($E$463:$AN$498*($E$462:$AN$462=Q$503)*($D$463:$D$498=$D542))</f>
        <v>4.8828435606860683E-3</v>
      </c>
      <c r="R542" s="31">
        <f t="shared" si="126"/>
        <v>4.6276052121044953E-3</v>
      </c>
      <c r="S542" s="31">
        <f t="shared" si="127"/>
        <v>4.6276052121044953E-3</v>
      </c>
      <c r="T542" s="31">
        <f t="shared" si="128"/>
        <v>5.7123504403062911E-3</v>
      </c>
      <c r="U542" s="31">
        <f t="shared" si="129"/>
        <v>5.7123504403062911E-3</v>
      </c>
      <c r="V542" s="28" cm="1">
        <f t="array" ref="V542">SUMPRODUCT($E$463:$AN$498*($E$462:$AN$462=V$503)*($D$463:$D$498=$D542))</f>
        <v>4.5341313185252065E-3</v>
      </c>
      <c r="W542" s="28" cm="1">
        <f t="array" ref="W542">SUMPRODUCT($E$463:$AN$498*($E$462:$AN$462=W$503)*($D$463:$D$498=$D542))</f>
        <v>4.7640452915826068E-3</v>
      </c>
      <c r="X542" s="28" cm="1">
        <f t="array" ref="X542">SUMPRODUCT($E$463:$AN$498*($E$462:$AN$462=X$503)*($D$463:$D$498=$D542))</f>
        <v>5.8819008235106145E-3</v>
      </c>
      <c r="Y542" s="28" cm="1">
        <f t="array" ref="Y542">SUMPRODUCT($E$463:$AN$498*($E$462:$AN$462=Y$503)*($D$463:$D$498=$D542))</f>
        <v>5.4591458653290145E-3</v>
      </c>
      <c r="Z542" s="28" cm="1">
        <f t="array" ref="Z542">SUMPRODUCT($E$463:$AN$498*($E$462:$AN$462=Z$503)*($D$463:$D$498=$D542))</f>
        <v>6.9286910683763088E-3</v>
      </c>
      <c r="AA542" s="28" cm="1">
        <f t="array" ref="AA542">SUMPRODUCT($E$463:$AN$498*($E$462:$AN$462=AA$503)*($D$463:$D$498=$D542))</f>
        <v>7.9188879873677617E-3</v>
      </c>
      <c r="AB542" s="28" cm="1">
        <f t="array" ref="AB542">SUMPRODUCT($E$463:$AN$498*($E$462:$AN$462=AB$503)*($D$463:$D$498=$D542))</f>
        <v>5.1869617523233151E-3</v>
      </c>
      <c r="AC542" s="31">
        <f t="shared" si="130"/>
        <v>5.3191528003914282E-3</v>
      </c>
      <c r="AD542" s="31">
        <f t="shared" si="131"/>
        <v>5.3191528003914282E-3</v>
      </c>
      <c r="AE542" s="28" cm="1">
        <f t="array" ref="AE542">SUMPRODUCT($E$463:$AN$498*($E$462:$AN$462=AE$503)*($D$463:$D$498=$D542))</f>
        <v>4.5846844377859571E-3</v>
      </c>
      <c r="AF542" s="28" cm="1">
        <f t="array" ref="AF542">SUMPRODUCT($E$463:$AN$498*($E$462:$AN$462=AF$503)*($D$463:$D$498=$D542))</f>
        <v>3.792934963810782E-3</v>
      </c>
      <c r="AG542" s="28" cm="1">
        <f t="array" ref="AG542">SUMPRODUCT($E$463:$AN$498*($E$462:$AN$462=AG$503)*($D$463:$D$498=$D542))</f>
        <v>4.5622315675865072E-3</v>
      </c>
      <c r="AH542" s="28" cm="1">
        <f t="array" ref="AH542">SUMPRODUCT($E$463:$AN$498*($E$462:$AN$462=AH$503)*($D$463:$D$498=$D542))</f>
        <v>6.1695001089441008E-3</v>
      </c>
      <c r="AI542" s="28" cm="1">
        <f t="array" ref="AI542">SUMPRODUCT($E$463:$AN$498*($E$462:$AN$462=AI$503)*($D$463:$D$498=$D542))</f>
        <v>3.1727587504000411E-3</v>
      </c>
      <c r="AJ542" s="28" cm="1">
        <f t="array" ref="AJ542">SUMPRODUCT($E$463:$AN$498*($E$462:$AN$462=AJ$503)*($D$463:$D$498=$D542))</f>
        <v>5.3786519570208835E-3</v>
      </c>
      <c r="AK542" s="28" cm="1">
        <f t="array" ref="AK542">SUMPRODUCT($E$463:$AN$498*($E$462:$AN$462=AK$503)*($D$463:$D$498=$D542))</f>
        <v>8.4790713856074517E-3</v>
      </c>
      <c r="AL542" s="28" cm="1">
        <f t="array" ref="AL542">SUMPRODUCT($E$463:$AN$498*($E$462:$AN$462=AL$503)*($D$463:$D$498=$D542))</f>
        <v>8.3310350871247298E-3</v>
      </c>
      <c r="AM542" s="28" cm="1">
        <f t="array" ref="AM542">SUMPRODUCT($E$463:$AN$498*($E$462:$AN$462=AM$503)*($D$463:$D$498=$D542))</f>
        <v>5.5302456556325886E-3</v>
      </c>
      <c r="AN542" s="28" cm="1">
        <f t="array" ref="AN542">SUMPRODUCT($E$463:$AN$498*($E$462:$AN$462=AN$503)*($D$463:$D$498=$D542))</f>
        <v>1.6466203966694433E-3</v>
      </c>
      <c r="AO542" s="28" cm="1">
        <f t="array" ref="AO542">SUMPRODUCT($E$463:$AN$498*($E$462:$AN$462=AO$503)*($D$463:$D$498=$D542))</f>
        <v>6.1152499630986682E-3</v>
      </c>
      <c r="AP542" s="28" cm="1">
        <f t="array" ref="AP542">SUMPRODUCT($E$463:$AN$498*($E$462:$AN$462=AP$503)*($D$463:$D$498=$D542))</f>
        <v>8.5192330118967902E-3</v>
      </c>
      <c r="AQ542" s="28" cm="1">
        <f t="array" ref="AQ542">SUMPRODUCT($E$463:$AN$498*($E$462:$AN$462=AQ$503)*($D$463:$D$498=$D542))</f>
        <v>1.0299039312336977</v>
      </c>
      <c r="AR542" s="28" cm="1">
        <f t="array" ref="AR542">SUMPRODUCT($E$463:$AN$498*($E$462:$AN$462=AR$503)*($D$463:$D$498=$D542))</f>
        <v>5.1765071654372597E-3</v>
      </c>
      <c r="AS542" s="28" cm="1">
        <f t="array" ref="AS542">SUMPRODUCT($E$463:$AN$498*($E$462:$AN$462=AS$503)*($D$463:$D$498=$D542))</f>
        <v>4.9462255919246753E-3</v>
      </c>
      <c r="AT542" s="28" cm="1">
        <f t="array" ref="AT542">SUMPRODUCT($E$463:$AN$498*($E$462:$AN$462=AT$503)*($D$463:$D$498=$D542))</f>
        <v>1.1564100951293772E-7</v>
      </c>
    </row>
    <row r="543" spans="4:46" x14ac:dyDescent="0.35">
      <c r="D543" t="s">
        <v>32</v>
      </c>
      <c r="E543" s="28" cm="1">
        <f t="array" ref="E543">SUMPRODUCT($E$463:$AN$498*($E$462:$AN$462=E$503)*($D$463:$D$498=$D543))</f>
        <v>8.2156428733916504E-4</v>
      </c>
      <c r="F543" s="31">
        <f t="shared" si="124"/>
        <v>9.4399619771306728E-4</v>
      </c>
      <c r="G543" s="31">
        <f t="shared" si="125"/>
        <v>9.4399619771306728E-4</v>
      </c>
      <c r="H543" s="31">
        <f t="shared" si="125"/>
        <v>9.4399619771306728E-4</v>
      </c>
      <c r="I543" s="31">
        <f t="shared" si="125"/>
        <v>9.4399619771306728E-4</v>
      </c>
      <c r="J543" s="28" cm="1">
        <f t="array" ref="J543">SUMPRODUCT($E$463:$AN$498*($E$462:$AN$462=J$503)*($D$463:$D$498=$D543))</f>
        <v>1.3701146695201548E-3</v>
      </c>
      <c r="K543" s="28" cm="1">
        <f t="array" ref="K543">SUMPRODUCT($E$463:$AN$498*($E$462:$AN$462=K$503)*($D$463:$D$498=$D543))</f>
        <v>1.1496440589226779E-3</v>
      </c>
      <c r="L543" s="28" cm="1">
        <f t="array" ref="L543">SUMPRODUCT($E$463:$AN$498*($E$462:$AN$462=L$503)*($D$463:$D$498=$D543))</f>
        <v>9.170091379376512E-4</v>
      </c>
      <c r="M543" s="28" cm="1">
        <f t="array" ref="M543">SUMPRODUCT($E$463:$AN$498*($E$462:$AN$462=M$503)*($D$463:$D$498=$D543))</f>
        <v>1.0545867514848029E-3</v>
      </c>
      <c r="N543" s="28" cm="1">
        <f t="array" ref="N543">SUMPRODUCT($E$463:$AN$498*($E$462:$AN$462=N$503)*($D$463:$D$498=$D543))</f>
        <v>1.266407305355701E-3</v>
      </c>
      <c r="O543" s="28" cm="1">
        <f t="array" ref="O543">SUMPRODUCT($E$463:$AN$498*($E$462:$AN$462=O$503)*($D$463:$D$498=$D543))</f>
        <v>1.153161724495211E-3</v>
      </c>
      <c r="P543" s="28" cm="1">
        <f t="array" ref="P543">SUMPRODUCT($E$463:$AN$498*($E$462:$AN$462=P$503)*($D$463:$D$498=$D543))</f>
        <v>1.7082983813520958E-3</v>
      </c>
      <c r="Q543" s="28" cm="1">
        <f t="array" ref="Q543">SUMPRODUCT($E$463:$AN$498*($E$462:$AN$462=Q$503)*($D$463:$D$498=$D543))</f>
        <v>1.025146772487967E-3</v>
      </c>
      <c r="R543" s="31">
        <f t="shared" si="126"/>
        <v>9.8445532239316595E-4</v>
      </c>
      <c r="S543" s="31">
        <f t="shared" si="127"/>
        <v>9.8445532239316595E-4</v>
      </c>
      <c r="T543" s="31">
        <f t="shared" si="128"/>
        <v>1.3140051962778853E-3</v>
      </c>
      <c r="U543" s="31">
        <f t="shared" si="129"/>
        <v>1.3140051962778853E-3</v>
      </c>
      <c r="V543" s="28" cm="1">
        <f t="array" ref="V543">SUMPRODUCT($E$463:$AN$498*($E$462:$AN$462=V$503)*($D$463:$D$498=$D543))</f>
        <v>9.3553632517773353E-4</v>
      </c>
      <c r="W543" s="28" cm="1">
        <f t="array" ref="W543">SUMPRODUCT($E$463:$AN$498*($E$462:$AN$462=W$503)*($D$463:$D$498=$D543))</f>
        <v>7.6071577585901779E-4</v>
      </c>
      <c r="X543" s="28" cm="1">
        <f t="array" ref="X543">SUMPRODUCT($E$463:$AN$498*($E$462:$AN$462=X$503)*($D$463:$D$498=$D543))</f>
        <v>9.87449408739799E-4</v>
      </c>
      <c r="Y543" s="28" cm="1">
        <f t="array" ref="Y543">SUMPRODUCT($E$463:$AN$498*($E$462:$AN$462=Y$503)*($D$463:$D$498=$D543))</f>
        <v>9.7512708288567576E-4</v>
      </c>
      <c r="Z543" s="28" cm="1">
        <f t="array" ref="Z543">SUMPRODUCT($E$463:$AN$498*($E$462:$AN$462=Z$503)*($D$463:$D$498=$D543))</f>
        <v>9.3556128120990747E-4</v>
      </c>
      <c r="AA543" s="28" cm="1">
        <f t="array" ref="AA543">SUMPRODUCT($E$463:$AN$498*($E$462:$AN$462=AA$503)*($D$463:$D$498=$D543))</f>
        <v>1.1457742268417971E-3</v>
      </c>
      <c r="AB543" s="28" cm="1">
        <f t="array" ref="AB543">SUMPRODUCT($E$463:$AN$498*($E$462:$AN$462=AB$503)*($D$463:$D$498=$D543))</f>
        <v>1.12635285492325E-3</v>
      </c>
      <c r="AC543" s="31">
        <f t="shared" si="130"/>
        <v>1.0431588781176667E-3</v>
      </c>
      <c r="AD543" s="31">
        <f t="shared" si="131"/>
        <v>1.0431588781176667E-3</v>
      </c>
      <c r="AE543" s="28" cm="1">
        <f t="array" ref="AE543">SUMPRODUCT($E$463:$AN$498*($E$462:$AN$462=AE$503)*($D$463:$D$498=$D543))</f>
        <v>1.6873079845387651E-3</v>
      </c>
      <c r="AF543" s="28" cm="1">
        <f t="array" ref="AF543">SUMPRODUCT($E$463:$AN$498*($E$462:$AN$462=AF$503)*($D$463:$D$498=$D543))</f>
        <v>8.4718549777867925E-4</v>
      </c>
      <c r="AG543" s="28" cm="1">
        <f t="array" ref="AG543">SUMPRODUCT($E$463:$AN$498*($E$462:$AN$462=AG$503)*($D$463:$D$498=$D543))</f>
        <v>1.3683465475541183E-3</v>
      </c>
      <c r="AH543" s="28" cm="1">
        <f t="array" ref="AH543">SUMPRODUCT($E$463:$AN$498*($E$462:$AN$462=AH$503)*($D$463:$D$498=$D543))</f>
        <v>9.3817444015111299E-4</v>
      </c>
      <c r="AI543" s="28" cm="1">
        <f t="array" ref="AI543">SUMPRODUCT($E$463:$AN$498*($E$462:$AN$462=AI$503)*($D$463:$D$498=$D543))</f>
        <v>1.6229763011841056E-3</v>
      </c>
      <c r="AJ543" s="28" cm="1">
        <f t="array" ref="AJ543">SUMPRODUCT($E$463:$AN$498*($E$462:$AN$462=AJ$503)*($D$463:$D$498=$D543))</f>
        <v>1.2964337173514251E-3</v>
      </c>
      <c r="AK543" s="28" cm="1">
        <f t="array" ref="AK543">SUMPRODUCT($E$463:$AN$498*($E$462:$AN$462=AK$503)*($D$463:$D$498=$D543))</f>
        <v>1.6278063074216362E-3</v>
      </c>
      <c r="AL543" s="28" cm="1">
        <f t="array" ref="AL543">SUMPRODUCT($E$463:$AN$498*($E$462:$AN$462=AL$503)*($D$463:$D$498=$D543))</f>
        <v>1.0505646055329202E-3</v>
      </c>
      <c r="AM543" s="28" cm="1">
        <f t="array" ref="AM543">SUMPRODUCT($E$463:$AN$498*($E$462:$AN$462=AM$503)*($D$463:$D$498=$D543))</f>
        <v>1.0917597967464848E-3</v>
      </c>
      <c r="AN543" s="28" cm="1">
        <f t="array" ref="AN543">SUMPRODUCT($E$463:$AN$498*($E$462:$AN$462=AN$503)*($D$463:$D$498=$D543))</f>
        <v>2.7826234029470587E-4</v>
      </c>
      <c r="AO543" s="28" cm="1">
        <f t="array" ref="AO543">SUMPRODUCT($E$463:$AN$498*($E$462:$AN$462=AO$503)*($D$463:$D$498=$D543))</f>
        <v>2.1262598216659945E-3</v>
      </c>
      <c r="AP543" s="28" cm="1">
        <f t="array" ref="AP543">SUMPRODUCT($E$463:$AN$498*($E$462:$AN$462=AP$503)*($D$463:$D$498=$D543))</f>
        <v>2.3159118073987177E-3</v>
      </c>
      <c r="AQ543" s="28" cm="1">
        <f t="array" ref="AQ543">SUMPRODUCT($E$463:$AN$498*($E$462:$AN$462=AQ$503)*($D$463:$D$498=$D543))</f>
        <v>1.370665021585755E-3</v>
      </c>
      <c r="AR543" s="28" cm="1">
        <f t="array" ref="AR543">SUMPRODUCT($E$463:$AN$498*($E$462:$AN$462=AR$503)*($D$463:$D$498=$D543))</f>
        <v>1.0403460563539169</v>
      </c>
      <c r="AS543" s="28" cm="1">
        <f t="array" ref="AS543">SUMPRODUCT($E$463:$AN$498*($E$462:$AN$462=AS$503)*($D$463:$D$498=$D543))</f>
        <v>1.7920065837936257E-3</v>
      </c>
      <c r="AT543" s="28" cm="1">
        <f t="array" ref="AT543">SUMPRODUCT($E$463:$AN$498*($E$462:$AN$462=AT$503)*($D$463:$D$498=$D543))</f>
        <v>2.0116600238842346E-8</v>
      </c>
    </row>
    <row r="544" spans="4:46" x14ac:dyDescent="0.35">
      <c r="D544" t="s">
        <v>33</v>
      </c>
      <c r="E544" s="28" cm="1">
        <f t="array" ref="E544">SUMPRODUCT($E$463:$AN$498*($E$462:$AN$462=E$503)*($D$463:$D$498=$D544))</f>
        <v>1.4501390583384034E-3</v>
      </c>
      <c r="F544" s="31">
        <f t="shared" si="124"/>
        <v>1.5489225618228468E-3</v>
      </c>
      <c r="G544" s="31">
        <f t="shared" si="125"/>
        <v>1.5489225618228468E-3</v>
      </c>
      <c r="H544" s="31">
        <f t="shared" si="125"/>
        <v>1.5489225618228468E-3</v>
      </c>
      <c r="I544" s="31">
        <f t="shared" si="125"/>
        <v>1.5489225618228468E-3</v>
      </c>
      <c r="J544" s="28" cm="1">
        <f t="array" ref="J544">SUMPRODUCT($E$463:$AN$498*($E$462:$AN$462=J$503)*($D$463:$D$498=$D544))</f>
        <v>2.2961598532111028E-3</v>
      </c>
      <c r="K544" s="28" cm="1">
        <f t="array" ref="K544">SUMPRODUCT($E$463:$AN$498*($E$462:$AN$462=K$503)*($D$463:$D$498=$D544))</f>
        <v>3.0606294078975899E-3</v>
      </c>
      <c r="L544" s="28" cm="1">
        <f t="array" ref="L544">SUMPRODUCT($E$463:$AN$498*($E$462:$AN$462=L$503)*($D$463:$D$498=$D544))</f>
        <v>1.6360498260111526E-3</v>
      </c>
      <c r="M544" s="28" cm="1">
        <f t="array" ref="M544">SUMPRODUCT($E$463:$AN$498*($E$462:$AN$462=M$503)*($D$463:$D$498=$D544))</f>
        <v>2.5919005204491016E-3</v>
      </c>
      <c r="N544" s="28" cm="1">
        <f t="array" ref="N544">SUMPRODUCT($E$463:$AN$498*($E$462:$AN$462=N$503)*($D$463:$D$498=$D544))</f>
        <v>2.092757394797847E-3</v>
      </c>
      <c r="O544" s="28" cm="1">
        <f t="array" ref="O544">SUMPRODUCT($E$463:$AN$498*($E$462:$AN$462=O$503)*($D$463:$D$498=$D544))</f>
        <v>2.078932664819217E-3</v>
      </c>
      <c r="P544" s="28" cm="1">
        <f t="array" ref="P544">SUMPRODUCT($E$463:$AN$498*($E$462:$AN$462=P$503)*($D$463:$D$498=$D544))</f>
        <v>2.1698311404279511E-3</v>
      </c>
      <c r="Q544" s="28" cm="1">
        <f t="array" ref="Q544">SUMPRODUCT($E$463:$AN$498*($E$462:$AN$462=Q$503)*($D$463:$D$498=$D544))</f>
        <v>2.3618487139606026E-3</v>
      </c>
      <c r="R544" s="31">
        <f t="shared" si="126"/>
        <v>2.1132644908498921E-3</v>
      </c>
      <c r="S544" s="31">
        <f t="shared" si="127"/>
        <v>2.1132644908498921E-3</v>
      </c>
      <c r="T544" s="31">
        <f t="shared" si="128"/>
        <v>2.3185509902177168E-3</v>
      </c>
      <c r="U544" s="31">
        <f t="shared" si="129"/>
        <v>2.3185509902177168E-3</v>
      </c>
      <c r="V544" s="28" cm="1">
        <f t="array" ref="V544">SUMPRODUCT($E$463:$AN$498*($E$462:$AN$462=V$503)*($D$463:$D$498=$D544))</f>
        <v>1.6448419393683281E-3</v>
      </c>
      <c r="W544" s="28" cm="1">
        <f t="array" ref="W544">SUMPRODUCT($E$463:$AN$498*($E$462:$AN$462=W$503)*($D$463:$D$498=$D544))</f>
        <v>1.5474251964257839E-3</v>
      </c>
      <c r="X544" s="28" cm="1">
        <f t="array" ref="X544">SUMPRODUCT($E$463:$AN$498*($E$462:$AN$462=X$503)*($D$463:$D$498=$D544))</f>
        <v>2.0873987350366026E-3</v>
      </c>
      <c r="Y544" s="28" cm="1">
        <f t="array" ref="Y544">SUMPRODUCT($E$463:$AN$498*($E$462:$AN$462=Y$503)*($D$463:$D$498=$D544))</f>
        <v>1.6577263596196893E-3</v>
      </c>
      <c r="Z544" s="28" cm="1">
        <f t="array" ref="Z544">SUMPRODUCT($E$463:$AN$498*($E$462:$AN$462=Z$503)*($D$463:$D$498=$D544))</f>
        <v>1.6835361994677557E-3</v>
      </c>
      <c r="AA544" s="28" cm="1">
        <f t="array" ref="AA544">SUMPRODUCT($E$463:$AN$498*($E$462:$AN$462=AA$503)*($D$463:$D$498=$D544))</f>
        <v>1.9529366091292476E-3</v>
      </c>
      <c r="AB544" s="28" cm="1">
        <f t="array" ref="AB544">SUMPRODUCT($E$463:$AN$498*($E$462:$AN$462=AB$503)*($D$463:$D$498=$D544))</f>
        <v>2.1547550083257727E-3</v>
      </c>
      <c r="AC544" s="31">
        <f t="shared" si="130"/>
        <v>2.0334670736700971E-3</v>
      </c>
      <c r="AD544" s="31">
        <f t="shared" si="131"/>
        <v>2.0334670736700971E-3</v>
      </c>
      <c r="AE544" s="28" cm="1">
        <f t="array" ref="AE544">SUMPRODUCT($E$463:$AN$498*($E$462:$AN$462=AE$503)*($D$463:$D$498=$D544))</f>
        <v>2.8113942297184284E-3</v>
      </c>
      <c r="AF544" s="28" cm="1">
        <f t="array" ref="AF544">SUMPRODUCT($E$463:$AN$498*($E$462:$AN$462=AF$503)*($D$463:$D$498=$D544))</f>
        <v>1.6143484228754372E-3</v>
      </c>
      <c r="AG544" s="28" cm="1">
        <f t="array" ref="AG544">SUMPRODUCT($E$463:$AN$498*($E$462:$AN$462=AG$503)*($D$463:$D$498=$D544))</f>
        <v>1.9077340376389086E-3</v>
      </c>
      <c r="AH544" s="28" cm="1">
        <f t="array" ref="AH544">SUMPRODUCT($E$463:$AN$498*($E$462:$AN$462=AH$503)*($D$463:$D$498=$D544))</f>
        <v>1.8369318341501068E-3</v>
      </c>
      <c r="AI544" s="28" cm="1">
        <f t="array" ref="AI544">SUMPRODUCT($E$463:$AN$498*($E$462:$AN$462=AI$503)*($D$463:$D$498=$D544))</f>
        <v>3.5512409486661823E-3</v>
      </c>
      <c r="AJ544" s="28" cm="1">
        <f t="array" ref="AJ544">SUMPRODUCT($E$463:$AN$498*($E$462:$AN$462=AJ$503)*($D$463:$D$498=$D544))</f>
        <v>9.4404864285384839E-3</v>
      </c>
      <c r="AK544" s="28" cm="1">
        <f t="array" ref="AK544">SUMPRODUCT($E$463:$AN$498*($E$462:$AN$462=AK$503)*($D$463:$D$498=$D544))</f>
        <v>2.5941854030828823E-3</v>
      </c>
      <c r="AL544" s="28" cm="1">
        <f t="array" ref="AL544">SUMPRODUCT($E$463:$AN$498*($E$462:$AN$462=AL$503)*($D$463:$D$498=$D544))</f>
        <v>2.0757703152917096E-3</v>
      </c>
      <c r="AM544" s="28" cm="1">
        <f t="array" ref="AM544">SUMPRODUCT($E$463:$AN$498*($E$462:$AN$462=AM$503)*($D$463:$D$498=$D544))</f>
        <v>1.7776106621544738E-3</v>
      </c>
      <c r="AN544" s="28" cm="1">
        <f t="array" ref="AN544">SUMPRODUCT($E$463:$AN$498*($E$462:$AN$462=AN$503)*($D$463:$D$498=$D544))</f>
        <v>6.4759457803803338E-4</v>
      </c>
      <c r="AO544" s="28" cm="1">
        <f t="array" ref="AO544">SUMPRODUCT($E$463:$AN$498*($E$462:$AN$462=AO$503)*($D$463:$D$498=$D544))</f>
        <v>3.2956825329201536E-3</v>
      </c>
      <c r="AP544" s="28" cm="1">
        <f t="array" ref="AP544">SUMPRODUCT($E$463:$AN$498*($E$462:$AN$462=AP$503)*($D$463:$D$498=$D544))</f>
        <v>2.2544920742334678E-3</v>
      </c>
      <c r="AQ544" s="28" cm="1">
        <f t="array" ref="AQ544">SUMPRODUCT($E$463:$AN$498*($E$462:$AN$462=AQ$503)*($D$463:$D$498=$D544))</f>
        <v>1.502715290861503E-3</v>
      </c>
      <c r="AR544" s="28" cm="1">
        <f t="array" ref="AR544">SUMPRODUCT($E$463:$AN$498*($E$462:$AN$462=AR$503)*($D$463:$D$498=$D544))</f>
        <v>2.4046713097686254E-3</v>
      </c>
      <c r="AS544" s="28" cm="1">
        <f t="array" ref="AS544">SUMPRODUCT($E$463:$AN$498*($E$462:$AN$462=AS$503)*($D$463:$D$498=$D544))</f>
        <v>1.0691499339776747</v>
      </c>
      <c r="AT544" s="28" cm="1">
        <f t="array" ref="AT544">SUMPRODUCT($E$463:$AN$498*($E$462:$AN$462=AT$503)*($D$463:$D$498=$D544))</f>
        <v>4.2187973727322742E-8</v>
      </c>
    </row>
    <row r="545" spans="4:46" x14ac:dyDescent="0.35">
      <c r="D545" t="s">
        <v>34</v>
      </c>
      <c r="E545" s="28" cm="1">
        <f t="array" ref="E545">SUMPRODUCT($E$463:$AN$498*($E$462:$AN$462=E$503)*($D$463:$D$498=$D545))</f>
        <v>5.0745338410012316E-5</v>
      </c>
      <c r="F545" s="31">
        <f t="shared" si="124"/>
        <v>1.6300374553602851E-5</v>
      </c>
      <c r="G545" s="31">
        <f t="shared" si="125"/>
        <v>1.6300374553602851E-5</v>
      </c>
      <c r="H545" s="31">
        <f t="shared" si="125"/>
        <v>1.6300374553602851E-5</v>
      </c>
      <c r="I545" s="31">
        <f t="shared" si="125"/>
        <v>1.6300374553602851E-5</v>
      </c>
      <c r="J545" s="28" cm="1">
        <f t="array" ref="J545">SUMPRODUCT($E$463:$AN$498*($E$462:$AN$462=J$503)*($D$463:$D$498=$D545))</f>
        <v>1.7908758712991686E-5</v>
      </c>
      <c r="K545" s="28" cm="1">
        <f t="array" ref="K545">SUMPRODUCT($E$463:$AN$498*($E$462:$AN$462=K$503)*($D$463:$D$498=$D545))</f>
        <v>1.4748120446475954E-5</v>
      </c>
      <c r="L545" s="28" cm="1">
        <f t="array" ref="L545">SUMPRODUCT($E$463:$AN$498*($E$462:$AN$462=L$503)*($D$463:$D$498=$D545))</f>
        <v>7.5340933135744964E-5</v>
      </c>
      <c r="M545" s="28" cm="1">
        <f t="array" ref="M545">SUMPRODUCT($E$463:$AN$498*($E$462:$AN$462=M$503)*($D$463:$D$498=$D545))</f>
        <v>3.275063199526297E-5</v>
      </c>
      <c r="N545" s="28" cm="1">
        <f t="array" ref="N545">SUMPRODUCT($E$463:$AN$498*($E$462:$AN$462=N$503)*($D$463:$D$498=$D545))</f>
        <v>1.9471876940742086E-5</v>
      </c>
      <c r="O545" s="28" cm="1">
        <f t="array" ref="O545">SUMPRODUCT($E$463:$AN$498*($E$462:$AN$462=O$503)*($D$463:$D$498=$D545))</f>
        <v>1.9065376816649503E-5</v>
      </c>
      <c r="P545" s="28" cm="1">
        <f t="array" ref="P545">SUMPRODUCT($E$463:$AN$498*($E$462:$AN$462=P$503)*($D$463:$D$498=$D545))</f>
        <v>1.5496035301070564E-5</v>
      </c>
      <c r="Q545" s="28" cm="1">
        <f t="array" ref="Q545">SUMPRODUCT($E$463:$AN$498*($E$462:$AN$462=Q$503)*($D$463:$D$498=$D545))</f>
        <v>1.7718617939148807E-5</v>
      </c>
      <c r="R545" s="31">
        <f t="shared" si="126"/>
        <v>1.9535103604322304E-5</v>
      </c>
      <c r="S545" s="31">
        <f t="shared" si="127"/>
        <v>1.9535103604322304E-5</v>
      </c>
      <c r="T545" s="31">
        <f t="shared" si="128"/>
        <v>2.1160442002619392E-5</v>
      </c>
      <c r="U545" s="31">
        <f t="shared" si="129"/>
        <v>2.1160442002619392E-5</v>
      </c>
      <c r="V545" s="28" cm="1">
        <f t="array" ref="V545">SUMPRODUCT($E$463:$AN$498*($E$462:$AN$462=V$503)*($D$463:$D$498=$D545))</f>
        <v>1.5460788249442136E-5</v>
      </c>
      <c r="W545" s="28" cm="1">
        <f t="array" ref="W545">SUMPRODUCT($E$463:$AN$498*($E$462:$AN$462=W$503)*($D$463:$D$498=$D545))</f>
        <v>1.3061711598211756E-5</v>
      </c>
      <c r="X545" s="28" cm="1">
        <f t="array" ref="X545">SUMPRODUCT($E$463:$AN$498*($E$462:$AN$462=X$503)*($D$463:$D$498=$D545))</f>
        <v>1.733209614556319E-5</v>
      </c>
      <c r="Y545" s="28" cm="1">
        <f t="array" ref="Y545">SUMPRODUCT($E$463:$AN$498*($E$462:$AN$462=Y$503)*($D$463:$D$498=$D545))</f>
        <v>1.6146465067053205E-5</v>
      </c>
      <c r="Z545" s="28" cm="1">
        <f t="array" ref="Z545">SUMPRODUCT($E$463:$AN$498*($E$462:$AN$462=Z$503)*($D$463:$D$498=$D545))</f>
        <v>1.7921394070895121E-5</v>
      </c>
      <c r="AA545" s="28" cm="1">
        <f t="array" ref="AA545">SUMPRODUCT($E$463:$AN$498*($E$462:$AN$462=AA$503)*($D$463:$D$498=$D545))</f>
        <v>1.852724552390872E-5</v>
      </c>
      <c r="AB545" s="28" cm="1">
        <f t="array" ref="AB545">SUMPRODUCT($E$463:$AN$498*($E$462:$AN$462=AB$503)*($D$463:$D$498=$D545))</f>
        <v>1.7876189994251756E-5</v>
      </c>
      <c r="AC545" s="31">
        <f t="shared" si="130"/>
        <v>3.0341703287209841E-5</v>
      </c>
      <c r="AD545" s="31">
        <f t="shared" si="131"/>
        <v>3.0341703287209841E-5</v>
      </c>
      <c r="AE545" s="28" cm="1">
        <f t="array" ref="AE545">SUMPRODUCT($E$463:$AN$498*($E$462:$AN$462=AE$503)*($D$463:$D$498=$D545))</f>
        <v>1.7822558656176837E-5</v>
      </c>
      <c r="AF545" s="28" cm="1">
        <f t="array" ref="AF545">SUMPRODUCT($E$463:$AN$498*($E$462:$AN$462=AF$503)*($D$463:$D$498=$D545))</f>
        <v>6.1599467075688365E-5</v>
      </c>
      <c r="AG545" s="28" cm="1">
        <f t="array" ref="AG545">SUMPRODUCT($E$463:$AN$498*($E$462:$AN$462=AG$503)*($D$463:$D$498=$D545))</f>
        <v>1.5682359636415591E-5</v>
      </c>
      <c r="AH545" s="28" cm="1">
        <f t="array" ref="AH545">SUMPRODUCT($E$463:$AN$498*($E$462:$AN$462=AH$503)*($D$463:$D$498=$D545))</f>
        <v>5.4759682311618279E-5</v>
      </c>
      <c r="AI545" s="28" cm="1">
        <f t="array" ref="AI545">SUMPRODUCT($E$463:$AN$498*($E$462:$AN$462=AI$503)*($D$463:$D$498=$D545))</f>
        <v>1.4027983152910289E-5</v>
      </c>
      <c r="AJ545" s="28" cm="1">
        <f t="array" ref="AJ545">SUMPRODUCT($E$463:$AN$498*($E$462:$AN$462=AJ$503)*($D$463:$D$498=$D545))</f>
        <v>1.6379857953758497E-5</v>
      </c>
      <c r="AK545" s="28" cm="1">
        <f t="array" ref="AK545">SUMPRODUCT($E$463:$AN$498*($E$462:$AN$462=AK$503)*($D$463:$D$498=$D545))</f>
        <v>1.629831418946842E-5</v>
      </c>
      <c r="AL545" s="28" cm="1">
        <f t="array" ref="AL545">SUMPRODUCT($E$463:$AN$498*($E$462:$AN$462=AL$503)*($D$463:$D$498=$D545))</f>
        <v>1.4269323743224606E-5</v>
      </c>
      <c r="AM545" s="28" cm="1">
        <f t="array" ref="AM545">SUMPRODUCT($E$463:$AN$498*($E$462:$AN$462=AM$503)*($D$463:$D$498=$D545))</f>
        <v>1.0962492114909904E-5</v>
      </c>
      <c r="AN545" s="28" cm="1">
        <f t="array" ref="AN545">SUMPRODUCT($E$463:$AN$498*($E$462:$AN$462=AN$503)*($D$463:$D$498=$D545))</f>
        <v>9.5547283425270305E-6</v>
      </c>
      <c r="AO545" s="28" cm="1">
        <f t="array" ref="AO545">SUMPRODUCT($E$463:$AN$498*($E$462:$AN$462=AO$503)*($D$463:$D$498=$D545))</f>
        <v>2.7294449366657962E-5</v>
      </c>
      <c r="AP545" s="28" cm="1">
        <f t="array" ref="AP545">SUMPRODUCT($E$463:$AN$498*($E$462:$AN$462=AP$503)*($D$463:$D$498=$D545))</f>
        <v>6.2701034147134578E-4</v>
      </c>
      <c r="AQ545" s="28" cm="1">
        <f t="array" ref="AQ545">SUMPRODUCT($E$463:$AN$498*($E$462:$AN$462=AQ$503)*($D$463:$D$498=$D545))</f>
        <v>8.1384947582659769E-4</v>
      </c>
      <c r="AR545" s="28" cm="1">
        <f t="array" ref="AR545">SUMPRODUCT($E$463:$AN$498*($E$462:$AN$462=AR$503)*($D$463:$D$498=$D545))</f>
        <v>2.69985929151584E-4</v>
      </c>
      <c r="AS545" s="28" cm="1">
        <f t="array" ref="AS545">SUMPRODUCT($E$463:$AN$498*($E$462:$AN$462=AS$503)*($D$463:$D$498=$D545))</f>
        <v>7.4187069539610682E-5</v>
      </c>
      <c r="AT545" s="28" cm="1">
        <f t="array" ref="AT545">SUMPRODUCT($E$463:$AN$498*($E$462:$AN$462=AT$503)*($D$463:$D$498=$D545))</f>
        <v>1.0000000003559835</v>
      </c>
    </row>
  </sheetData>
  <phoneticPr fontId="13" type="noConversion"/>
  <conditionalFormatting sqref="F142:BP20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42:BQ205">
    <cfRule type="colorScale" priority="3">
      <colorScale>
        <cfvo type="min"/>
        <cfvo type="max"/>
        <color rgb="FFFCFCFF"/>
        <color rgb="FF63BE7B"/>
      </colorScale>
    </cfRule>
  </conditionalFormatting>
  <conditionalFormatting sqref="F277:BQ34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D43"/>
  <sheetViews>
    <sheetView topLeftCell="A12" zoomScale="145" zoomScaleNormal="145" workbookViewId="0">
      <selection activeCell="C40" sqref="C40"/>
    </sheetView>
  </sheetViews>
  <sheetFormatPr defaultColWidth="9.08984375" defaultRowHeight="10.5" x14ac:dyDescent="0.25"/>
  <cols>
    <col min="1" max="1" width="64.7265625" style="34" customWidth="1"/>
    <col min="2" max="2" width="15.26953125" style="34" customWidth="1"/>
    <col min="3" max="3" width="15" style="34" customWidth="1"/>
    <col min="4" max="16384" width="9.08984375" style="34"/>
  </cols>
  <sheetData>
    <row r="1" spans="1:4" x14ac:dyDescent="0.25">
      <c r="A1" s="39" t="s">
        <v>214</v>
      </c>
      <c r="B1" s="39" t="s">
        <v>47</v>
      </c>
      <c r="C1" s="39" t="s">
        <v>213</v>
      </c>
    </row>
    <row r="2" spans="1:4" ht="11" thickBot="1" x14ac:dyDescent="0.3">
      <c r="A2" s="34" t="s">
        <v>212</v>
      </c>
      <c r="B2" s="34" t="str">
        <f t="shared" ref="B2:B43" si="0">_xlfn.CONCAT("ISIC ",LEFT(A2,FIND(":",A2)-1))</f>
        <v>ISIC 01T03</v>
      </c>
      <c r="C2" s="34" t="s">
        <v>2</v>
      </c>
    </row>
    <row r="3" spans="1:4" x14ac:dyDescent="0.25">
      <c r="A3" s="38" t="s">
        <v>211</v>
      </c>
      <c r="B3" s="34" t="str">
        <f t="shared" si="0"/>
        <v>ISIC 05</v>
      </c>
      <c r="C3" s="34" t="s">
        <v>88</v>
      </c>
      <c r="D3" s="36" t="s">
        <v>210</v>
      </c>
    </row>
    <row r="4" spans="1:4" x14ac:dyDescent="0.25">
      <c r="A4" s="37" t="s">
        <v>209</v>
      </c>
      <c r="B4" s="34" t="str">
        <f t="shared" si="0"/>
        <v>ISIC 06</v>
      </c>
      <c r="C4" s="34" t="s">
        <v>89</v>
      </c>
      <c r="D4" s="36" t="s">
        <v>181</v>
      </c>
    </row>
    <row r="5" spans="1:4" x14ac:dyDescent="0.25">
      <c r="A5" s="37" t="s">
        <v>208</v>
      </c>
      <c r="B5" s="34" t="str">
        <f t="shared" si="0"/>
        <v>ISIC 07T08</v>
      </c>
      <c r="C5" s="34" t="s">
        <v>3</v>
      </c>
    </row>
    <row r="6" spans="1:4" ht="11" thickBot="1" x14ac:dyDescent="0.3">
      <c r="A6" s="35" t="s">
        <v>207</v>
      </c>
      <c r="B6" s="34" t="str">
        <f t="shared" si="0"/>
        <v>ISIC 09</v>
      </c>
      <c r="C6" s="34" t="s">
        <v>4</v>
      </c>
    </row>
    <row r="7" spans="1:4" x14ac:dyDescent="0.25">
      <c r="A7" s="34" t="s">
        <v>206</v>
      </c>
      <c r="B7" s="34" t="str">
        <f t="shared" si="0"/>
        <v>ISIC 10T12</v>
      </c>
      <c r="C7" s="34" t="s">
        <v>5</v>
      </c>
    </row>
    <row r="8" spans="1:4" x14ac:dyDescent="0.25">
      <c r="A8" s="34" t="s">
        <v>205</v>
      </c>
      <c r="B8" s="34" t="str">
        <f t="shared" si="0"/>
        <v>ISIC 13T15</v>
      </c>
      <c r="C8" s="34" t="s">
        <v>6</v>
      </c>
    </row>
    <row r="9" spans="1:4" x14ac:dyDescent="0.25">
      <c r="A9" s="34" t="s">
        <v>204</v>
      </c>
      <c r="B9" s="34" t="str">
        <f t="shared" si="0"/>
        <v>ISIC 16</v>
      </c>
      <c r="C9" s="34" t="s">
        <v>7</v>
      </c>
    </row>
    <row r="10" spans="1:4" x14ac:dyDescent="0.25">
      <c r="A10" s="34" t="s">
        <v>203</v>
      </c>
      <c r="B10" s="34" t="str">
        <f t="shared" si="0"/>
        <v>ISIC 17T18</v>
      </c>
      <c r="C10" s="34" t="s">
        <v>8</v>
      </c>
    </row>
    <row r="11" spans="1:4" x14ac:dyDescent="0.25">
      <c r="A11" s="34" t="s">
        <v>202</v>
      </c>
      <c r="B11" s="34" t="str">
        <f t="shared" si="0"/>
        <v>ISIC 19</v>
      </c>
      <c r="C11" s="34" t="s">
        <v>9</v>
      </c>
    </row>
    <row r="12" spans="1:4" x14ac:dyDescent="0.25">
      <c r="A12" s="34" t="s">
        <v>201</v>
      </c>
      <c r="B12" s="34" t="str">
        <f t="shared" si="0"/>
        <v>ISIC 20</v>
      </c>
      <c r="C12" s="34" t="s">
        <v>48</v>
      </c>
      <c r="D12" s="36" t="s">
        <v>200</v>
      </c>
    </row>
    <row r="13" spans="1:4" x14ac:dyDescent="0.25">
      <c r="A13" s="34" t="s">
        <v>199</v>
      </c>
      <c r="B13" s="34" t="str">
        <f t="shared" si="0"/>
        <v>ISIC 21</v>
      </c>
      <c r="C13" s="34" t="s">
        <v>49</v>
      </c>
      <c r="D13" s="36" t="s">
        <v>181</v>
      </c>
    </row>
    <row r="14" spans="1:4" ht="11" thickBot="1" x14ac:dyDescent="0.3">
      <c r="A14" s="34" t="s">
        <v>198</v>
      </c>
      <c r="B14" s="34" t="str">
        <f t="shared" si="0"/>
        <v>ISIC 22</v>
      </c>
      <c r="C14" s="34" t="s">
        <v>10</v>
      </c>
    </row>
    <row r="15" spans="1:4" x14ac:dyDescent="0.25">
      <c r="A15" s="48" t="s">
        <v>197</v>
      </c>
      <c r="B15" s="34" t="str">
        <f t="shared" si="0"/>
        <v>ISIC 231</v>
      </c>
      <c r="C15" s="34" t="s">
        <v>92</v>
      </c>
      <c r="D15" s="36" t="s">
        <v>196</v>
      </c>
    </row>
    <row r="16" spans="1:4" ht="11" thickBot="1" x14ac:dyDescent="0.3">
      <c r="A16" s="35" t="s">
        <v>195</v>
      </c>
      <c r="B16" s="34" t="str">
        <f t="shared" si="0"/>
        <v>ISIC 239</v>
      </c>
      <c r="C16" s="34" t="s">
        <v>93</v>
      </c>
      <c r="D16" s="36" t="s">
        <v>181</v>
      </c>
    </row>
    <row r="17" spans="1:4" x14ac:dyDescent="0.25">
      <c r="A17" s="48" t="s">
        <v>194</v>
      </c>
      <c r="B17" s="34" t="str">
        <f t="shared" si="0"/>
        <v>ISIC 241</v>
      </c>
      <c r="C17" s="34" t="s">
        <v>94</v>
      </c>
      <c r="D17" s="36" t="s">
        <v>193</v>
      </c>
    </row>
    <row r="18" spans="1:4" ht="11" thickBot="1" x14ac:dyDescent="0.3">
      <c r="A18" s="35" t="s">
        <v>192</v>
      </c>
      <c r="B18" s="34" t="str">
        <f t="shared" si="0"/>
        <v>ISIC 242</v>
      </c>
      <c r="C18" s="34" t="s">
        <v>95</v>
      </c>
      <c r="D18" s="36" t="s">
        <v>181</v>
      </c>
    </row>
    <row r="19" spans="1:4" x14ac:dyDescent="0.25">
      <c r="A19" s="34" t="s">
        <v>191</v>
      </c>
      <c r="B19" s="34" t="str">
        <f t="shared" si="0"/>
        <v>ISIC 25</v>
      </c>
      <c r="C19" s="34" t="s">
        <v>13</v>
      </c>
    </row>
    <row r="20" spans="1:4" x14ac:dyDescent="0.25">
      <c r="A20" s="34" t="s">
        <v>190</v>
      </c>
      <c r="B20" s="34" t="str">
        <f t="shared" si="0"/>
        <v>ISIC 26</v>
      </c>
      <c r="C20" s="34" t="s">
        <v>14</v>
      </c>
    </row>
    <row r="21" spans="1:4" x14ac:dyDescent="0.25">
      <c r="A21" s="34" t="s">
        <v>189</v>
      </c>
      <c r="B21" s="34" t="str">
        <f t="shared" si="0"/>
        <v>ISIC 27</v>
      </c>
      <c r="C21" s="34" t="s">
        <v>15</v>
      </c>
    </row>
    <row r="22" spans="1:4" x14ac:dyDescent="0.25">
      <c r="A22" s="34" t="s">
        <v>188</v>
      </c>
      <c r="B22" s="34" t="str">
        <f t="shared" si="0"/>
        <v>ISIC 28</v>
      </c>
      <c r="C22" s="34" t="s">
        <v>16</v>
      </c>
    </row>
    <row r="23" spans="1:4" x14ac:dyDescent="0.25">
      <c r="A23" s="34" t="s">
        <v>187</v>
      </c>
      <c r="B23" s="34" t="str">
        <f t="shared" si="0"/>
        <v>ISIC 29</v>
      </c>
      <c r="C23" s="34" t="s">
        <v>17</v>
      </c>
    </row>
    <row r="24" spans="1:4" x14ac:dyDescent="0.25">
      <c r="A24" s="34" t="s">
        <v>186</v>
      </c>
      <c r="B24" s="34" t="str">
        <f t="shared" si="0"/>
        <v>ISIC 30</v>
      </c>
      <c r="C24" s="34" t="s">
        <v>18</v>
      </c>
    </row>
    <row r="25" spans="1:4" ht="11" thickBot="1" x14ac:dyDescent="0.3">
      <c r="A25" s="34" t="s">
        <v>185</v>
      </c>
      <c r="B25" s="34" t="str">
        <f t="shared" si="0"/>
        <v>ISIC 31T33</v>
      </c>
      <c r="C25" s="34" t="s">
        <v>19</v>
      </c>
    </row>
    <row r="26" spans="1:4" x14ac:dyDescent="0.25">
      <c r="A26" s="48" t="s">
        <v>184</v>
      </c>
      <c r="B26" s="34" t="str">
        <f t="shared" si="0"/>
        <v>ISIC 351</v>
      </c>
      <c r="C26" s="34" t="s">
        <v>97</v>
      </c>
      <c r="D26" s="36" t="s">
        <v>183</v>
      </c>
    </row>
    <row r="27" spans="1:4" ht="11" thickBot="1" x14ac:dyDescent="0.3">
      <c r="A27" s="35" t="s">
        <v>182</v>
      </c>
      <c r="B27" s="34" t="str">
        <f t="shared" si="0"/>
        <v>ISIC 352T353</v>
      </c>
      <c r="C27" s="34" t="s">
        <v>98</v>
      </c>
      <c r="D27" s="36" t="s">
        <v>181</v>
      </c>
    </row>
    <row r="28" spans="1:4" x14ac:dyDescent="0.25">
      <c r="A28" s="34" t="s">
        <v>180</v>
      </c>
      <c r="B28" s="34" t="str">
        <f t="shared" si="0"/>
        <v>ISIC 36T39</v>
      </c>
      <c r="C28" s="34" t="s">
        <v>96</v>
      </c>
    </row>
    <row r="29" spans="1:4" x14ac:dyDescent="0.25">
      <c r="A29" s="34" t="s">
        <v>179</v>
      </c>
      <c r="B29" s="34" t="str">
        <f t="shared" si="0"/>
        <v>ISIC 41T43</v>
      </c>
      <c r="C29" s="34" t="s">
        <v>20</v>
      </c>
    </row>
    <row r="30" spans="1:4" x14ac:dyDescent="0.25">
      <c r="A30" s="34" t="s">
        <v>178</v>
      </c>
      <c r="B30" s="34" t="str">
        <f t="shared" si="0"/>
        <v>ISIC 45T47</v>
      </c>
      <c r="C30" s="34" t="s">
        <v>21</v>
      </c>
    </row>
    <row r="31" spans="1:4" x14ac:dyDescent="0.25">
      <c r="A31" s="34" t="s">
        <v>177</v>
      </c>
      <c r="B31" s="34" t="str">
        <f t="shared" si="0"/>
        <v>ISIC 49T53</v>
      </c>
      <c r="C31" s="34" t="s">
        <v>22</v>
      </c>
    </row>
    <row r="32" spans="1:4" x14ac:dyDescent="0.25">
      <c r="A32" s="34" t="s">
        <v>176</v>
      </c>
      <c r="B32" s="34" t="str">
        <f t="shared" si="0"/>
        <v>ISIC 55T56</v>
      </c>
      <c r="C32" s="34" t="s">
        <v>23</v>
      </c>
    </row>
    <row r="33" spans="1:3" x14ac:dyDescent="0.25">
      <c r="A33" s="34" t="s">
        <v>175</v>
      </c>
      <c r="B33" s="34" t="str">
        <f t="shared" si="0"/>
        <v>ISIC 58T60</v>
      </c>
      <c r="C33" s="34" t="s">
        <v>24</v>
      </c>
    </row>
    <row r="34" spans="1:3" x14ac:dyDescent="0.25">
      <c r="A34" s="34" t="s">
        <v>174</v>
      </c>
      <c r="B34" s="34" t="str">
        <f t="shared" si="0"/>
        <v>ISIC 61</v>
      </c>
      <c r="C34" s="34" t="s">
        <v>25</v>
      </c>
    </row>
    <row r="35" spans="1:3" x14ac:dyDescent="0.25">
      <c r="A35" s="34" t="s">
        <v>173</v>
      </c>
      <c r="B35" s="34" t="str">
        <f t="shared" si="0"/>
        <v>ISIC 62T63</v>
      </c>
      <c r="C35" s="34" t="s">
        <v>26</v>
      </c>
    </row>
    <row r="36" spans="1:3" x14ac:dyDescent="0.25">
      <c r="A36" s="34" t="s">
        <v>172</v>
      </c>
      <c r="B36" s="34" t="str">
        <f t="shared" si="0"/>
        <v>ISIC 64T66</v>
      </c>
      <c r="C36" s="34" t="s">
        <v>27</v>
      </c>
    </row>
    <row r="37" spans="1:3" x14ac:dyDescent="0.25">
      <c r="A37" s="34" t="s">
        <v>171</v>
      </c>
      <c r="B37" s="34" t="str">
        <f t="shared" si="0"/>
        <v>ISIC 68</v>
      </c>
      <c r="C37" s="34" t="s">
        <v>28</v>
      </c>
    </row>
    <row r="38" spans="1:3" x14ac:dyDescent="0.25">
      <c r="A38" s="34" t="s">
        <v>170</v>
      </c>
      <c r="B38" s="34" t="str">
        <f t="shared" si="0"/>
        <v>ISIC 69T82</v>
      </c>
      <c r="C38" s="34" t="s">
        <v>29</v>
      </c>
    </row>
    <row r="39" spans="1:3" x14ac:dyDescent="0.25">
      <c r="A39" s="34" t="s">
        <v>169</v>
      </c>
      <c r="B39" s="34" t="str">
        <f t="shared" si="0"/>
        <v>ISIC 84</v>
      </c>
      <c r="C39" s="34" t="s">
        <v>30</v>
      </c>
    </row>
    <row r="40" spans="1:3" x14ac:dyDescent="0.25">
      <c r="A40" s="34" t="s">
        <v>168</v>
      </c>
      <c r="B40" s="34" t="str">
        <f t="shared" si="0"/>
        <v>ISIC 85</v>
      </c>
      <c r="C40" s="34" t="s">
        <v>31</v>
      </c>
    </row>
    <row r="41" spans="1:3" x14ac:dyDescent="0.25">
      <c r="A41" s="34" t="s">
        <v>167</v>
      </c>
      <c r="B41" s="34" t="str">
        <f t="shared" si="0"/>
        <v>ISIC 86T88</v>
      </c>
      <c r="C41" s="34" t="s">
        <v>32</v>
      </c>
    </row>
    <row r="42" spans="1:3" x14ac:dyDescent="0.25">
      <c r="A42" s="34" t="s">
        <v>166</v>
      </c>
      <c r="B42" s="34" t="str">
        <f t="shared" si="0"/>
        <v>ISIC 90T96</v>
      </c>
      <c r="C42" s="34" t="s">
        <v>33</v>
      </c>
    </row>
    <row r="43" spans="1:3" x14ac:dyDescent="0.25">
      <c r="A43" s="34" t="s">
        <v>165</v>
      </c>
      <c r="B43" s="34" t="str">
        <f t="shared" si="0"/>
        <v>ISIC 97T98</v>
      </c>
      <c r="C43" s="34" t="s">
        <v>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C8:I21"/>
  <sheetViews>
    <sheetView workbookViewId="0">
      <selection activeCell="J16" sqref="J16"/>
    </sheetView>
  </sheetViews>
  <sheetFormatPr defaultRowHeight="14.5" x14ac:dyDescent="0.35"/>
  <sheetData>
    <row r="8" spans="3:9" x14ac:dyDescent="0.35">
      <c r="C8" s="45"/>
      <c r="D8" s="43" t="s">
        <v>103</v>
      </c>
      <c r="E8" s="44" t="s">
        <v>215</v>
      </c>
      <c r="F8" s="43" t="s">
        <v>216</v>
      </c>
      <c r="G8" s="44" t="s">
        <v>217</v>
      </c>
    </row>
    <row r="9" spans="3:9" x14ac:dyDescent="0.35">
      <c r="C9" s="46" t="s">
        <v>218</v>
      </c>
      <c r="D9" s="23" t="s">
        <v>228</v>
      </c>
      <c r="E9" s="40" t="s">
        <v>221</v>
      </c>
      <c r="F9" s="23" t="s">
        <v>228</v>
      </c>
      <c r="G9" s="40" t="s">
        <v>101</v>
      </c>
    </row>
    <row r="10" spans="3:9" x14ac:dyDescent="0.35">
      <c r="C10" s="47" t="s">
        <v>215</v>
      </c>
      <c r="D10" s="40" t="s">
        <v>102</v>
      </c>
      <c r="E10" s="41" t="s">
        <v>222</v>
      </c>
      <c r="F10" s="40" t="s">
        <v>224</v>
      </c>
      <c r="G10" s="42" t="s">
        <v>226</v>
      </c>
    </row>
    <row r="11" spans="3:9" x14ac:dyDescent="0.35">
      <c r="C11" s="46" t="s">
        <v>216</v>
      </c>
      <c r="D11" s="23" t="s">
        <v>228</v>
      </c>
      <c r="E11" s="40" t="s">
        <v>223</v>
      </c>
      <c r="F11" s="23" t="s">
        <v>228</v>
      </c>
      <c r="G11" s="40" t="s">
        <v>125</v>
      </c>
    </row>
    <row r="12" spans="3:9" x14ac:dyDescent="0.35">
      <c r="C12" s="47" t="s">
        <v>217</v>
      </c>
      <c r="D12" s="40" t="s">
        <v>99</v>
      </c>
      <c r="E12" s="42" t="s">
        <v>100</v>
      </c>
      <c r="F12" s="40" t="s">
        <v>225</v>
      </c>
      <c r="G12" s="41" t="s">
        <v>129</v>
      </c>
    </row>
    <row r="15" spans="3:9" x14ac:dyDescent="0.35">
      <c r="C15" s="45"/>
      <c r="D15" s="43" t="s">
        <v>103</v>
      </c>
      <c r="E15" s="44" t="s">
        <v>104</v>
      </c>
      <c r="F15" s="44" t="s">
        <v>105</v>
      </c>
      <c r="G15" s="43" t="s">
        <v>216</v>
      </c>
      <c r="H15" s="44" t="s">
        <v>219</v>
      </c>
      <c r="I15" s="44" t="s">
        <v>220</v>
      </c>
    </row>
    <row r="16" spans="3:9" x14ac:dyDescent="0.35">
      <c r="C16" s="46" t="s">
        <v>103</v>
      </c>
      <c r="D16" s="23" t="s">
        <v>228</v>
      </c>
      <c r="E16" s="40" t="s">
        <v>221</v>
      </c>
      <c r="F16" s="40" t="s">
        <v>221</v>
      </c>
      <c r="G16" s="23" t="s">
        <v>228</v>
      </c>
      <c r="H16" s="40" t="s">
        <v>101</v>
      </c>
      <c r="I16" s="40" t="s">
        <v>101</v>
      </c>
    </row>
    <row r="17" spans="3:9" x14ac:dyDescent="0.35">
      <c r="C17" s="47" t="s">
        <v>104</v>
      </c>
      <c r="D17" s="40" t="s">
        <v>102</v>
      </c>
      <c r="E17" s="41" t="s">
        <v>222</v>
      </c>
      <c r="F17" s="41" t="s">
        <v>227</v>
      </c>
      <c r="G17" s="40" t="s">
        <v>224</v>
      </c>
      <c r="H17" s="42" t="s">
        <v>226</v>
      </c>
      <c r="I17" s="42" t="s">
        <v>226</v>
      </c>
    </row>
    <row r="18" spans="3:9" x14ac:dyDescent="0.35">
      <c r="C18" s="47" t="s">
        <v>105</v>
      </c>
      <c r="D18" s="40" t="s">
        <v>102</v>
      </c>
      <c r="E18" s="41" t="s">
        <v>227</v>
      </c>
      <c r="F18" s="41" t="s">
        <v>222</v>
      </c>
      <c r="G18" s="40" t="s">
        <v>224</v>
      </c>
      <c r="H18" s="42" t="s">
        <v>226</v>
      </c>
      <c r="I18" s="42" t="s">
        <v>226</v>
      </c>
    </row>
    <row r="19" spans="3:9" x14ac:dyDescent="0.35">
      <c r="C19" s="46" t="s">
        <v>216</v>
      </c>
      <c r="D19" s="23" t="s">
        <v>228</v>
      </c>
      <c r="E19" s="40" t="s">
        <v>223</v>
      </c>
      <c r="F19" s="40" t="s">
        <v>223</v>
      </c>
      <c r="G19" s="23" t="s">
        <v>228</v>
      </c>
      <c r="H19" s="40" t="s">
        <v>125</v>
      </c>
      <c r="I19" s="40" t="s">
        <v>125</v>
      </c>
    </row>
    <row r="20" spans="3:9" x14ac:dyDescent="0.35">
      <c r="C20" s="47" t="s">
        <v>219</v>
      </c>
      <c r="D20" s="40" t="s">
        <v>99</v>
      </c>
      <c r="E20" s="42" t="s">
        <v>100</v>
      </c>
      <c r="F20" s="42" t="s">
        <v>100</v>
      </c>
      <c r="G20" s="40" t="s">
        <v>225</v>
      </c>
      <c r="H20" s="41" t="s">
        <v>129</v>
      </c>
      <c r="I20" s="41" t="s">
        <v>227</v>
      </c>
    </row>
    <row r="21" spans="3:9" x14ac:dyDescent="0.35">
      <c r="C21" s="47" t="s">
        <v>220</v>
      </c>
      <c r="D21" s="40" t="s">
        <v>99</v>
      </c>
      <c r="E21" s="42" t="s">
        <v>100</v>
      </c>
      <c r="F21" s="42" t="s">
        <v>100</v>
      </c>
      <c r="G21" s="40" t="s">
        <v>225</v>
      </c>
      <c r="H21" s="41" t="s">
        <v>227</v>
      </c>
      <c r="I21" s="41" t="s">
        <v>129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4"/>
  </sheetPr>
  <dimension ref="A1:AQ5"/>
  <sheetViews>
    <sheetView workbookViewId="0">
      <selection activeCell="I9" sqref="I9"/>
    </sheetView>
  </sheetViews>
  <sheetFormatPr defaultRowHeight="14.5" x14ac:dyDescent="0.35"/>
  <cols>
    <col min="2" max="2" width="14.36328125" customWidth="1"/>
  </cols>
  <sheetData>
    <row r="1" spans="1:43" x14ac:dyDescent="0.35">
      <c r="A1" s="7" t="s">
        <v>597</v>
      </c>
    </row>
    <row r="2" spans="1:43" x14ac:dyDescent="0.35">
      <c r="A2" t="s">
        <v>589</v>
      </c>
      <c r="B2" t="s">
        <v>2</v>
      </c>
      <c r="C2" t="s">
        <v>88</v>
      </c>
      <c r="D2" t="s">
        <v>89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48</v>
      </c>
      <c r="M2" t="s">
        <v>49</v>
      </c>
      <c r="N2" t="s">
        <v>10</v>
      </c>
      <c r="O2" t="s">
        <v>92</v>
      </c>
      <c r="P2" t="s">
        <v>93</v>
      </c>
      <c r="Q2" t="s">
        <v>94</v>
      </c>
      <c r="R2" t="s">
        <v>95</v>
      </c>
      <c r="S2" t="s">
        <v>13</v>
      </c>
      <c r="T2" t="s">
        <v>14</v>
      </c>
      <c r="U2" t="s">
        <v>15</v>
      </c>
      <c r="V2" t="s">
        <v>16</v>
      </c>
      <c r="W2" t="s">
        <v>17</v>
      </c>
      <c r="X2" t="s">
        <v>18</v>
      </c>
      <c r="Y2" t="s">
        <v>19</v>
      </c>
      <c r="Z2" t="s">
        <v>97</v>
      </c>
      <c r="AA2" t="s">
        <v>98</v>
      </c>
      <c r="AB2" t="s">
        <v>96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</row>
    <row r="3" spans="1:43" s="202" customFormat="1" x14ac:dyDescent="0.35">
      <c r="A3" s="202" t="s">
        <v>51</v>
      </c>
      <c r="B3" s="202">
        <v>490910000000</v>
      </c>
      <c r="C3" s="202">
        <v>10128145957</v>
      </c>
      <c r="D3" s="202">
        <v>43104748966</v>
      </c>
      <c r="E3" s="202">
        <v>39483155015</v>
      </c>
      <c r="F3" s="202">
        <v>4012423122</v>
      </c>
      <c r="G3" s="202">
        <v>1036930000000</v>
      </c>
      <c r="H3" s="202">
        <v>209286000000</v>
      </c>
      <c r="I3" s="202">
        <v>126757000000</v>
      </c>
      <c r="J3" s="202">
        <v>247724000000</v>
      </c>
      <c r="K3" s="202">
        <v>325027000000</v>
      </c>
      <c r="L3" s="202">
        <v>501609000000</v>
      </c>
      <c r="M3" s="202">
        <v>255216000000</v>
      </c>
      <c r="N3" s="202">
        <v>279563000000</v>
      </c>
      <c r="O3" s="202">
        <v>36092546206</v>
      </c>
      <c r="P3" s="202">
        <v>155397000000</v>
      </c>
      <c r="Q3" s="202">
        <v>174568000000</v>
      </c>
      <c r="R3" s="202">
        <v>182454000000</v>
      </c>
      <c r="S3" s="202">
        <v>460724000000</v>
      </c>
      <c r="T3" s="202">
        <v>341311000000</v>
      </c>
      <c r="U3" s="202">
        <v>280314000000</v>
      </c>
      <c r="V3" s="202">
        <v>624762000000</v>
      </c>
      <c r="W3" s="202">
        <v>839960000000</v>
      </c>
      <c r="X3" s="202">
        <v>204181000000</v>
      </c>
      <c r="Y3" s="202">
        <v>1963300000000</v>
      </c>
      <c r="Z3" s="202">
        <v>496949000000</v>
      </c>
      <c r="AA3" s="202">
        <v>152998000000</v>
      </c>
      <c r="AB3" s="202">
        <v>258843000000</v>
      </c>
      <c r="AC3" s="202">
        <v>0</v>
      </c>
      <c r="AD3" s="202">
        <v>2434100000000</v>
      </c>
      <c r="AE3" s="202">
        <v>1448850000000</v>
      </c>
      <c r="AF3" s="202">
        <v>635960000000</v>
      </c>
      <c r="AG3" s="202">
        <v>285575000000</v>
      </c>
      <c r="AH3" s="202">
        <v>321841000000</v>
      </c>
      <c r="AI3" s="202">
        <v>555095000000</v>
      </c>
      <c r="AJ3" s="202">
        <v>1256120000000</v>
      </c>
      <c r="AK3" s="202">
        <v>1677360000000</v>
      </c>
      <c r="AL3" s="202">
        <v>2314500000000</v>
      </c>
      <c r="AM3" s="202">
        <v>1127270000000</v>
      </c>
      <c r="AN3" s="202">
        <v>732706000000</v>
      </c>
      <c r="AO3" s="202">
        <v>1286730000000</v>
      </c>
      <c r="AP3" s="202">
        <v>603958000000</v>
      </c>
      <c r="AQ3" s="202">
        <v>47731234024</v>
      </c>
    </row>
    <row r="5" spans="1:43" x14ac:dyDescent="0.35">
      <c r="B5" s="206"/>
      <c r="G5" s="206"/>
      <c r="H5" s="206"/>
      <c r="I5" s="206"/>
      <c r="J5" s="206"/>
      <c r="K5" s="206"/>
      <c r="L5" s="206"/>
      <c r="M5" s="206"/>
      <c r="N5" s="206"/>
      <c r="P5" s="206"/>
      <c r="Q5" s="206"/>
      <c r="R5" s="206"/>
      <c r="S5" s="206"/>
      <c r="T5" s="206"/>
      <c r="U5" s="206"/>
      <c r="V5" s="206"/>
      <c r="W5" s="206"/>
      <c r="X5" s="206"/>
      <c r="Y5" s="206"/>
      <c r="Z5" s="206"/>
      <c r="AA5" s="206"/>
      <c r="AB5" s="206"/>
      <c r="AD5" s="206"/>
      <c r="AE5" s="206"/>
      <c r="AF5" s="206"/>
      <c r="AG5" s="206"/>
      <c r="AH5" s="206"/>
      <c r="AI5" s="206"/>
      <c r="AJ5" s="206"/>
      <c r="AK5" s="206"/>
      <c r="AL5" s="206"/>
      <c r="AM5" s="206"/>
      <c r="AN5" s="206"/>
      <c r="AO5" s="206"/>
      <c r="AP5" s="206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4"/>
  </sheetPr>
  <dimension ref="A1:OM191"/>
  <sheetViews>
    <sheetView topLeftCell="AI183" workbookViewId="0">
      <selection activeCell="F59" sqref="F59"/>
    </sheetView>
  </sheetViews>
  <sheetFormatPr defaultRowHeight="14.5" x14ac:dyDescent="0.35"/>
  <cols>
    <col min="1" max="1" width="11.08984375" customWidth="1"/>
    <col min="2" max="2" width="13.26953125" bestFit="1" customWidth="1"/>
    <col min="6" max="6" width="14.36328125" bestFit="1" customWidth="1"/>
    <col min="7" max="8" width="13.36328125" bestFit="1" customWidth="1"/>
    <col min="9" max="9" width="11.7265625" bestFit="1" customWidth="1"/>
    <col min="10" max="17" width="13.36328125" bestFit="1" customWidth="1"/>
    <col min="18" max="18" width="11.6328125" bestFit="1" customWidth="1"/>
    <col min="19" max="22" width="13.36328125" bestFit="1" customWidth="1"/>
    <col min="23" max="23" width="11.6328125" bestFit="1" customWidth="1"/>
    <col min="24" max="24" width="10.6328125" bestFit="1" customWidth="1"/>
    <col min="25" max="25" width="11.6328125" bestFit="1" customWidth="1"/>
    <col min="26" max="27" width="13.36328125" bestFit="1" customWidth="1"/>
    <col min="28" max="28" width="11.6328125" bestFit="1" customWidth="1"/>
    <col min="29" max="32" width="13.36328125" bestFit="1" customWidth="1"/>
    <col min="33" max="33" width="11.6328125" bestFit="1" customWidth="1"/>
    <col min="34" max="47" width="13.36328125" bestFit="1" customWidth="1"/>
  </cols>
  <sheetData>
    <row r="1" spans="1:44" x14ac:dyDescent="0.35">
      <c r="A1" s="193" t="s">
        <v>598</v>
      </c>
      <c r="B1" s="193"/>
      <c r="C1" s="193"/>
      <c r="D1" s="193"/>
      <c r="E1" s="193"/>
      <c r="F1" s="193"/>
      <c r="G1" s="193"/>
      <c r="H1" s="193"/>
      <c r="I1" s="193"/>
      <c r="J1" s="193"/>
      <c r="K1" s="193"/>
      <c r="L1" s="193"/>
      <c r="M1" s="193"/>
      <c r="N1" s="193"/>
      <c r="O1" s="193"/>
      <c r="P1" s="193"/>
      <c r="Q1" s="193"/>
      <c r="R1" s="193"/>
      <c r="S1" s="193"/>
      <c r="T1" s="193"/>
      <c r="U1" s="193"/>
      <c r="V1" s="193"/>
      <c r="W1" s="193"/>
      <c r="X1" s="193"/>
      <c r="Y1" s="193"/>
      <c r="Z1" s="193"/>
      <c r="AA1" s="193"/>
      <c r="AB1" s="193"/>
      <c r="AC1" s="193"/>
      <c r="AD1" s="193"/>
      <c r="AE1" s="193"/>
      <c r="AF1" s="193"/>
      <c r="AG1" s="193"/>
      <c r="AH1" s="193"/>
      <c r="AI1" s="193"/>
      <c r="AJ1" s="193"/>
      <c r="AK1" s="193"/>
      <c r="AL1" s="193"/>
      <c r="AM1" s="193"/>
      <c r="AN1" s="193"/>
      <c r="AO1" s="193"/>
      <c r="AP1" s="193"/>
      <c r="AQ1" s="193"/>
    </row>
    <row r="3" spans="1:44" x14ac:dyDescent="0.35">
      <c r="C3" t="str">
        <f>'TLIM calcs'!E503</f>
        <v>ISIC 01T03</v>
      </c>
      <c r="D3" t="str">
        <f>'TLIM calcs'!F503</f>
        <v>ISIC 05</v>
      </c>
      <c r="E3" t="str">
        <f>'TLIM calcs'!G503</f>
        <v>ISIC 06</v>
      </c>
      <c r="F3" t="str">
        <f>'TLIM calcs'!H503</f>
        <v>ISIC 07T08</v>
      </c>
      <c r="G3" t="str">
        <f>'TLIM calcs'!I503</f>
        <v>ISIC 09</v>
      </c>
      <c r="H3" t="str">
        <f>'TLIM calcs'!J503</f>
        <v>ISIC 10T12</v>
      </c>
      <c r="I3" t="str">
        <f>'TLIM calcs'!K503</f>
        <v>ISIC 13T15</v>
      </c>
      <c r="J3" t="str">
        <f>'TLIM calcs'!L503</f>
        <v>ISIC 16</v>
      </c>
      <c r="K3" t="str">
        <f>'TLIM calcs'!M503</f>
        <v>ISIC 17T18</v>
      </c>
      <c r="L3" t="str">
        <f>'TLIM calcs'!N503</f>
        <v>ISIC 19</v>
      </c>
      <c r="M3" t="str">
        <f>'TLIM calcs'!O503</f>
        <v>ISIC 20</v>
      </c>
      <c r="N3" t="str">
        <f>'TLIM calcs'!P503</f>
        <v>ISIC 21</v>
      </c>
      <c r="O3" t="str">
        <f>'TLIM calcs'!Q503</f>
        <v>ISIC 22</v>
      </c>
      <c r="P3" t="str">
        <f>'TLIM calcs'!R503</f>
        <v>ISIC 231</v>
      </c>
      <c r="Q3" t="str">
        <f>'TLIM calcs'!S503</f>
        <v>ISIC 239</v>
      </c>
      <c r="R3" t="str">
        <f>'TLIM calcs'!T503</f>
        <v>ISIC 241</v>
      </c>
      <c r="S3" t="str">
        <f>'TLIM calcs'!U503</f>
        <v>ISIC 242</v>
      </c>
      <c r="T3" t="str">
        <f>'TLIM calcs'!V503</f>
        <v>ISIC 25</v>
      </c>
      <c r="U3" t="str">
        <f>'TLIM calcs'!W503</f>
        <v>ISIC 26</v>
      </c>
      <c r="V3" t="str">
        <f>'TLIM calcs'!X503</f>
        <v>ISIC 27</v>
      </c>
      <c r="W3" t="str">
        <f>'TLIM calcs'!Y503</f>
        <v>ISIC 28</v>
      </c>
      <c r="X3" t="str">
        <f>'TLIM calcs'!Z503</f>
        <v>ISIC 29</v>
      </c>
      <c r="Y3" t="str">
        <f>'TLIM calcs'!AA503</f>
        <v>ISIC 30</v>
      </c>
      <c r="Z3" t="str">
        <f>'TLIM calcs'!AB503</f>
        <v>ISIC 31T33</v>
      </c>
      <c r="AA3" t="str">
        <f>'TLIM calcs'!AC503</f>
        <v>ISIC 351</v>
      </c>
      <c r="AB3" t="str">
        <f>'TLIM calcs'!AD503</f>
        <v>ISIC 352T353</v>
      </c>
      <c r="AC3" t="str">
        <f>'TLIM calcs'!AE503</f>
        <v>ISIC 36T39</v>
      </c>
      <c r="AD3" t="str">
        <f>'TLIM calcs'!AF503</f>
        <v>ISIC 41T43</v>
      </c>
      <c r="AE3" t="str">
        <f>'TLIM calcs'!AG503</f>
        <v>ISIC 45T47</v>
      </c>
      <c r="AF3" t="str">
        <f>'TLIM calcs'!AH503</f>
        <v>ISIC 49T53</v>
      </c>
      <c r="AG3" t="str">
        <f>'TLIM calcs'!AI503</f>
        <v>ISIC 55T56</v>
      </c>
      <c r="AH3" t="str">
        <f>'TLIM calcs'!AJ503</f>
        <v>ISIC 58T60</v>
      </c>
      <c r="AI3" t="str">
        <f>'TLIM calcs'!AK503</f>
        <v>ISIC 61</v>
      </c>
      <c r="AJ3" t="str">
        <f>'TLIM calcs'!AL503</f>
        <v>ISIC 62T63</v>
      </c>
      <c r="AK3" t="str">
        <f>'TLIM calcs'!AM503</f>
        <v>ISIC 64T66</v>
      </c>
      <c r="AL3" t="str">
        <f>'TLIM calcs'!AN503</f>
        <v>ISIC 68</v>
      </c>
      <c r="AM3" t="str">
        <f>'TLIM calcs'!AO503</f>
        <v>ISIC 69T82</v>
      </c>
      <c r="AN3" t="str">
        <f>'TLIM calcs'!AP503</f>
        <v>ISIC 84</v>
      </c>
      <c r="AO3" t="str">
        <f>'TLIM calcs'!AQ503</f>
        <v>ISIC 85</v>
      </c>
      <c r="AP3" t="str">
        <f>'TLIM calcs'!AR503</f>
        <v>ISIC 86T88</v>
      </c>
      <c r="AQ3" t="str">
        <f>'TLIM calcs'!AS503</f>
        <v>ISIC 90T96</v>
      </c>
      <c r="AR3" t="str">
        <f>'TLIM calcs'!AT503</f>
        <v>ISIC 97T98</v>
      </c>
    </row>
    <row r="4" spans="1:44" x14ac:dyDescent="0.35">
      <c r="A4" t="str">
        <f>'TLIM calcs'!D504</f>
        <v>ISIC 01T03</v>
      </c>
      <c r="B4" t="str">
        <f t="array" ref="B4:B45">TRANSPOSE(E50:AT50)</f>
        <v>ISIC 01T03</v>
      </c>
      <c r="C4">
        <f>'TLIM calcs'!E504</f>
        <v>1.199674573901669</v>
      </c>
      <c r="D4">
        <f>'TLIM calcs'!F504</f>
        <v>2.6161556923540654E-3</v>
      </c>
      <c r="E4">
        <f>'TLIM calcs'!G504</f>
        <v>2.6161556923540654E-3</v>
      </c>
      <c r="F4">
        <f>'TLIM calcs'!H504</f>
        <v>2.6161556923540654E-3</v>
      </c>
      <c r="G4">
        <f>'TLIM calcs'!I504</f>
        <v>2.6161556923540654E-3</v>
      </c>
      <c r="H4">
        <f>'TLIM calcs'!J504</f>
        <v>0.2759087260483164</v>
      </c>
      <c r="I4">
        <f>'TLIM calcs'!K504</f>
        <v>2.174103652894915E-2</v>
      </c>
      <c r="J4">
        <f>'TLIM calcs'!L504</f>
        <v>2.7780474509931131E-2</v>
      </c>
      <c r="K4">
        <f>'TLIM calcs'!M504</f>
        <v>1.0390938128642637E-2</v>
      </c>
      <c r="L4">
        <f>'TLIM calcs'!N504</f>
        <v>4.4080426117491288E-3</v>
      </c>
      <c r="M4">
        <f>'TLIM calcs'!O504</f>
        <v>1.371027698105993E-2</v>
      </c>
      <c r="N4">
        <f>'TLIM calcs'!P504</f>
        <v>7.0378449988737629E-3</v>
      </c>
      <c r="O4">
        <f>'TLIM calcs'!Q504</f>
        <v>1.2403853185649127E-2</v>
      </c>
      <c r="P4">
        <f>'TLIM calcs'!R504</f>
        <v>3.255363931723414E-3</v>
      </c>
      <c r="Q4">
        <f>'TLIM calcs'!S504</f>
        <v>3.255363931723414E-3</v>
      </c>
      <c r="R4">
        <f>'TLIM calcs'!T504</f>
        <v>3.6536970455758747E-3</v>
      </c>
      <c r="S4">
        <f>'TLIM calcs'!U504</f>
        <v>3.6536970455758747E-3</v>
      </c>
      <c r="T4">
        <f>'TLIM calcs'!V504</f>
        <v>2.8089035074588741E-3</v>
      </c>
      <c r="U4">
        <f>'TLIM calcs'!W504</f>
        <v>3.0662858870872224E-3</v>
      </c>
      <c r="V4">
        <f>'TLIM calcs'!X504</f>
        <v>3.0698601455526509E-3</v>
      </c>
      <c r="W4">
        <f>'TLIM calcs'!Y504</f>
        <v>2.8411332553183043E-3</v>
      </c>
      <c r="X4">
        <f>'TLIM calcs'!Z504</f>
        <v>3.1876524989288167E-3</v>
      </c>
      <c r="Y4">
        <f>'TLIM calcs'!AA504</f>
        <v>3.0340769871934556E-3</v>
      </c>
      <c r="Z4">
        <f>'TLIM calcs'!AB504</f>
        <v>4.8741818776602171E-3</v>
      </c>
      <c r="AA4">
        <f>'TLIM calcs'!AC504</f>
        <v>3.9150781982850965E-3</v>
      </c>
      <c r="AB4">
        <f>'TLIM calcs'!AD504</f>
        <v>3.9150781982850965E-3</v>
      </c>
      <c r="AC4">
        <f>'TLIM calcs'!AE504</f>
        <v>3.494134981842434E-3</v>
      </c>
      <c r="AD4">
        <f>'TLIM calcs'!AF504</f>
        <v>3.510557436170565E-3</v>
      </c>
      <c r="AE4">
        <f>'TLIM calcs'!AG504</f>
        <v>5.7562500874289721E-3</v>
      </c>
      <c r="AF4">
        <f>'TLIM calcs'!AH504</f>
        <v>2.8758050196026419E-3</v>
      </c>
      <c r="AG4">
        <f>'TLIM calcs'!AI504</f>
        <v>6.1656136870297404E-2</v>
      </c>
      <c r="AH4">
        <f>'TLIM calcs'!AJ504</f>
        <v>3.3793877945269813E-3</v>
      </c>
      <c r="AI4">
        <f>'TLIM calcs'!AK504</f>
        <v>2.1311560271212249E-3</v>
      </c>
      <c r="AJ4">
        <f>'TLIM calcs'!AL504</f>
        <v>2.0506553148379632E-3</v>
      </c>
      <c r="AK4">
        <f>'TLIM calcs'!AM504</f>
        <v>1.4970271099828535E-3</v>
      </c>
      <c r="AL4">
        <f>'TLIM calcs'!AN504</f>
        <v>7.9242684066611251E-4</v>
      </c>
      <c r="AM4">
        <f>'TLIM calcs'!AO504</f>
        <v>3.913958395044625E-3</v>
      </c>
      <c r="AN4">
        <f>'TLIM calcs'!AP504</f>
        <v>3.3693179251009864E-3</v>
      </c>
      <c r="AO4">
        <f>'TLIM calcs'!AQ504</f>
        <v>3.0338603127257309E-3</v>
      </c>
      <c r="AP4">
        <f>'TLIM calcs'!AR504</f>
        <v>6.4591336606986335E-3</v>
      </c>
      <c r="AQ4">
        <f>'TLIM calcs'!AS504</f>
        <v>4.941281226034001E-3</v>
      </c>
      <c r="AR4">
        <f>'TLIM calcs'!AT504</f>
        <v>7.807004158938975E-7</v>
      </c>
    </row>
    <row r="5" spans="1:44" x14ac:dyDescent="0.35">
      <c r="A5" t="str">
        <f>'TLIM calcs'!D505</f>
        <v>ISIC 05</v>
      </c>
      <c r="B5" t="str">
        <v>ISIC 05</v>
      </c>
      <c r="C5">
        <f>'TLIM calcs'!E505</f>
        <v>3.29423310372483E-2</v>
      </c>
      <c r="D5">
        <f>'TLIM calcs'!F505</f>
        <v>1.1098775441593496</v>
      </c>
      <c r="E5">
        <f>'TLIM calcs'!G505</f>
        <v>0.01</v>
      </c>
      <c r="F5">
        <f>'TLIM calcs'!H505</f>
        <v>0.01</v>
      </c>
      <c r="G5">
        <f>'TLIM calcs'!I505</f>
        <v>0.16411528572692333</v>
      </c>
      <c r="H5">
        <f>'TLIM calcs'!J505</f>
        <v>2.6622352100908239E-2</v>
      </c>
      <c r="I5">
        <f>'TLIM calcs'!K505</f>
        <v>2.000171927853605E-2</v>
      </c>
      <c r="J5">
        <f>'TLIM calcs'!L505</f>
        <v>2.3686778891978729E-2</v>
      </c>
      <c r="K5">
        <f>'TLIM calcs'!M505</f>
        <v>3.4428934747711304E-2</v>
      </c>
      <c r="L5">
        <f>'TLIM calcs'!N505</f>
        <v>1.2595663456325872</v>
      </c>
      <c r="M5">
        <f>'TLIM calcs'!O505</f>
        <v>8.2698769208077977E-2</v>
      </c>
      <c r="N5">
        <f>'TLIM calcs'!P505</f>
        <v>1.5308929293392299E-2</v>
      </c>
      <c r="O5">
        <f>'TLIM calcs'!Q505</f>
        <v>3.5422079704628712E-2</v>
      </c>
      <c r="P5">
        <f>'TLIM calcs'!R505</f>
        <v>5.292027164530537E-2</v>
      </c>
      <c r="Q5">
        <f>'TLIM calcs'!S505</f>
        <v>5.292027164530537E-2</v>
      </c>
      <c r="R5">
        <f>'TLIM calcs'!T505</f>
        <v>6.7424816169810636E-2</v>
      </c>
      <c r="S5">
        <f>'TLIM calcs'!U505</f>
        <v>6.7424816169810636E-2</v>
      </c>
      <c r="T5">
        <f>'TLIM calcs'!V505</f>
        <v>3.6935616111644802E-2</v>
      </c>
      <c r="U5">
        <f>'TLIM calcs'!W505</f>
        <v>1.2860254447817972E-2</v>
      </c>
      <c r="V5">
        <f>'TLIM calcs'!X505</f>
        <v>3.0027824539398038E-2</v>
      </c>
      <c r="W5">
        <f>'TLIM calcs'!Y505</f>
        <v>2.5729894383937683E-2</v>
      </c>
      <c r="X5">
        <f>'TLIM calcs'!Z505</f>
        <v>2.646947512751377E-2</v>
      </c>
      <c r="Y5">
        <f>'TLIM calcs'!AA505</f>
        <v>2.1541498623049927E-2</v>
      </c>
      <c r="Z5">
        <f>'TLIM calcs'!AB505</f>
        <v>2.228221091483671E-2</v>
      </c>
      <c r="AA5">
        <f>'TLIM calcs'!AC505</f>
        <v>0.15412475022735028</v>
      </c>
      <c r="AB5">
        <f>'TLIM calcs'!AD505</f>
        <v>7.7062375113675141E-2</v>
      </c>
      <c r="AC5">
        <f>'TLIM calcs'!AE505</f>
        <v>2.1549068695105884E-2</v>
      </c>
      <c r="AD5">
        <f>'TLIM calcs'!AF505</f>
        <v>3.2957514978691545E-2</v>
      </c>
      <c r="AE5">
        <f>'TLIM calcs'!AG505</f>
        <v>1.3484861211469206E-2</v>
      </c>
      <c r="AF5">
        <f>'TLIM calcs'!AH505</f>
        <v>4.004117053586121E-2</v>
      </c>
      <c r="AG5">
        <f>'TLIM calcs'!AI505</f>
        <v>1.4080924523829247E-2</v>
      </c>
      <c r="AH5">
        <f>'TLIM calcs'!AJ505</f>
        <v>1.0190388357431711E-2</v>
      </c>
      <c r="AI5">
        <f>'TLIM calcs'!AK505</f>
        <v>9.0606317909423771E-3</v>
      </c>
      <c r="AJ5">
        <f>'TLIM calcs'!AL505</f>
        <v>5.7062122705485857E-3</v>
      </c>
      <c r="AK5">
        <f>'TLIM calcs'!AM505</f>
        <v>4.9922656237856508E-3</v>
      </c>
      <c r="AL5">
        <f>'TLIM calcs'!AN505</f>
        <v>4.6328468819321362E-3</v>
      </c>
      <c r="AM5">
        <f>'TLIM calcs'!AO505</f>
        <v>8.5172067905094975E-3</v>
      </c>
      <c r="AN5">
        <f>'TLIM calcs'!AP505</f>
        <v>8.783817683825957E-3</v>
      </c>
      <c r="AO5">
        <f>'TLIM calcs'!AQ505</f>
        <v>5.4837467618258934E-3</v>
      </c>
      <c r="AP5">
        <f>'TLIM calcs'!AR505</f>
        <v>7.3786717994877588E-3</v>
      </c>
      <c r="AQ5">
        <f>'TLIM calcs'!AS505</f>
        <v>1.0506434915196547E-2</v>
      </c>
      <c r="AR5">
        <f>'TLIM calcs'!AT505</f>
        <v>7.2109383926587873E-7</v>
      </c>
    </row>
    <row r="6" spans="1:44" x14ac:dyDescent="0.35">
      <c r="A6" t="str">
        <f>'TLIM calcs'!D506</f>
        <v>ISIC 06</v>
      </c>
      <c r="B6" t="str">
        <v>ISIC 06</v>
      </c>
      <c r="C6">
        <f>'TLIM calcs'!E506</f>
        <v>3.29423310372483E-2</v>
      </c>
      <c r="D6">
        <f>'TLIM calcs'!F506</f>
        <v>0.01</v>
      </c>
      <c r="E6">
        <f>'TLIM calcs'!G506</f>
        <v>1.1098775441593496</v>
      </c>
      <c r="F6">
        <f>'TLIM calcs'!H506</f>
        <v>0.01</v>
      </c>
      <c r="G6">
        <f>'TLIM calcs'!I506</f>
        <v>0.16411528572692333</v>
      </c>
      <c r="H6">
        <f>'TLIM calcs'!J506</f>
        <v>2.6622352100908239E-2</v>
      </c>
      <c r="I6">
        <f>'TLIM calcs'!K506</f>
        <v>2.000171927853605E-2</v>
      </c>
      <c r="J6">
        <f>'TLIM calcs'!L506</f>
        <v>2.3686778891978729E-2</v>
      </c>
      <c r="K6">
        <f>'TLIM calcs'!M506</f>
        <v>3.4428934747711304E-2</v>
      </c>
      <c r="L6">
        <f>'TLIM calcs'!N506</f>
        <v>1.2595663456325872</v>
      </c>
      <c r="M6">
        <f>'TLIM calcs'!O506</f>
        <v>8.2698769208077977E-2</v>
      </c>
      <c r="N6">
        <f>'TLIM calcs'!P506</f>
        <v>1.5308929293392299E-2</v>
      </c>
      <c r="O6">
        <f>'TLIM calcs'!Q506</f>
        <v>3.5422079704628712E-2</v>
      </c>
      <c r="P6">
        <f>'TLIM calcs'!R506</f>
        <v>5.292027164530537E-2</v>
      </c>
      <c r="Q6">
        <f>'TLIM calcs'!S506</f>
        <v>5.292027164530537E-2</v>
      </c>
      <c r="R6">
        <f>'TLIM calcs'!T506</f>
        <v>6.7424816169810636E-2</v>
      </c>
      <c r="S6">
        <f>'TLIM calcs'!U506</f>
        <v>6.7424816169810636E-2</v>
      </c>
      <c r="T6">
        <f>'TLIM calcs'!V506</f>
        <v>3.6935616111644802E-2</v>
      </c>
      <c r="U6">
        <f>'TLIM calcs'!W506</f>
        <v>1.2860254447817972E-2</v>
      </c>
      <c r="V6">
        <f>'TLIM calcs'!X506</f>
        <v>3.0027824539398038E-2</v>
      </c>
      <c r="W6">
        <f>'TLIM calcs'!Y506</f>
        <v>2.5729894383937683E-2</v>
      </c>
      <c r="X6">
        <f>'TLIM calcs'!Z506</f>
        <v>2.646947512751377E-2</v>
      </c>
      <c r="Y6">
        <f>'TLIM calcs'!AA506</f>
        <v>2.1541498623049927E-2</v>
      </c>
      <c r="Z6">
        <f>'TLIM calcs'!AB506</f>
        <v>2.228221091483671E-2</v>
      </c>
      <c r="AA6">
        <f>'TLIM calcs'!AC506</f>
        <v>0.15412475022735028</v>
      </c>
      <c r="AB6">
        <f>'TLIM calcs'!AD506</f>
        <v>0.30824950045470056</v>
      </c>
      <c r="AC6">
        <f>'TLIM calcs'!AE506</f>
        <v>2.1549068695105884E-2</v>
      </c>
      <c r="AD6">
        <f>'TLIM calcs'!AF506</f>
        <v>3.2957514978691545E-2</v>
      </c>
      <c r="AE6">
        <f>'TLIM calcs'!AG506</f>
        <v>1.3484861211469206E-2</v>
      </c>
      <c r="AF6">
        <f>'TLIM calcs'!AH506</f>
        <v>4.004117053586121E-2</v>
      </c>
      <c r="AG6">
        <f>'TLIM calcs'!AI506</f>
        <v>1.4080924523829247E-2</v>
      </c>
      <c r="AH6">
        <f>'TLIM calcs'!AJ506</f>
        <v>1.0190388357431711E-2</v>
      </c>
      <c r="AI6">
        <f>'TLIM calcs'!AK506</f>
        <v>9.0606317909423771E-3</v>
      </c>
      <c r="AJ6">
        <f>'TLIM calcs'!AL506</f>
        <v>5.7062122705485857E-3</v>
      </c>
      <c r="AK6">
        <f>'TLIM calcs'!AM506</f>
        <v>4.9922656237856508E-3</v>
      </c>
      <c r="AL6">
        <f>'TLIM calcs'!AN506</f>
        <v>4.6328468819321362E-3</v>
      </c>
      <c r="AM6">
        <f>'TLIM calcs'!AO506</f>
        <v>8.5172067905094975E-3</v>
      </c>
      <c r="AN6">
        <f>'TLIM calcs'!AP506</f>
        <v>8.783817683825957E-3</v>
      </c>
      <c r="AO6">
        <f>'TLIM calcs'!AQ506</f>
        <v>5.4837467618258934E-3</v>
      </c>
      <c r="AP6">
        <f>'TLIM calcs'!AR506</f>
        <v>7.3786717994877588E-3</v>
      </c>
      <c r="AQ6">
        <f>'TLIM calcs'!AS506</f>
        <v>1.0506434915196547E-2</v>
      </c>
      <c r="AR6">
        <f>'TLIM calcs'!AT506</f>
        <v>7.2109383926587873E-7</v>
      </c>
    </row>
    <row r="7" spans="1:44" x14ac:dyDescent="0.35">
      <c r="A7" t="str">
        <f>'TLIM calcs'!D507</f>
        <v>ISIC 07T08</v>
      </c>
      <c r="B7" t="str">
        <v>ISIC 07T08</v>
      </c>
      <c r="C7">
        <f>'TLIM calcs'!E507</f>
        <v>3.29423310372483E-2</v>
      </c>
      <c r="D7">
        <f>'TLIM calcs'!F507</f>
        <v>0.01</v>
      </c>
      <c r="E7">
        <f>'TLIM calcs'!G507</f>
        <v>0.01</v>
      </c>
      <c r="F7">
        <f>'TLIM calcs'!H507</f>
        <v>1.1098775441593496</v>
      </c>
      <c r="G7">
        <f>'TLIM calcs'!I507</f>
        <v>0.16411528572692333</v>
      </c>
      <c r="H7">
        <f>'TLIM calcs'!J507</f>
        <v>2.6622352100908239E-2</v>
      </c>
      <c r="I7">
        <f>'TLIM calcs'!K507</f>
        <v>2.000171927853605E-2</v>
      </c>
      <c r="J7">
        <f>'TLIM calcs'!L507</f>
        <v>2.3686778891978729E-2</v>
      </c>
      <c r="K7">
        <f>'TLIM calcs'!M507</f>
        <v>3.4428934747711304E-2</v>
      </c>
      <c r="L7">
        <f>'TLIM calcs'!N507</f>
        <v>0.3148915864081468</v>
      </c>
      <c r="M7">
        <f>'TLIM calcs'!O507</f>
        <v>8.2698769208077977E-2</v>
      </c>
      <c r="N7">
        <f>'TLIM calcs'!P507</f>
        <v>1.5308929293392299E-2</v>
      </c>
      <c r="O7">
        <f>'TLIM calcs'!Q507</f>
        <v>3.5422079704628712E-2</v>
      </c>
      <c r="P7">
        <f>'TLIM calcs'!R507</f>
        <v>0.21168108658122148</v>
      </c>
      <c r="Q7">
        <f>'TLIM calcs'!S507</f>
        <v>0.21168108658122148</v>
      </c>
      <c r="R7">
        <f>'TLIM calcs'!T507</f>
        <v>0.26969926467924255</v>
      </c>
      <c r="S7">
        <f>'TLIM calcs'!U507</f>
        <v>0.26969926467924255</v>
      </c>
      <c r="T7">
        <f>'TLIM calcs'!V507</f>
        <v>3.6935616111644802E-2</v>
      </c>
      <c r="U7">
        <f>'TLIM calcs'!W507</f>
        <v>1.2860254447817972E-2</v>
      </c>
      <c r="V7">
        <f>'TLIM calcs'!X507</f>
        <v>3.0027824539398038E-2</v>
      </c>
      <c r="W7">
        <f>'TLIM calcs'!Y507</f>
        <v>2.5729894383937683E-2</v>
      </c>
      <c r="X7">
        <f>'TLIM calcs'!Z507</f>
        <v>2.646947512751377E-2</v>
      </c>
      <c r="Y7">
        <f>'TLIM calcs'!AA507</f>
        <v>2.1541498623049927E-2</v>
      </c>
      <c r="Z7">
        <f>'TLIM calcs'!AB507</f>
        <v>2.228221091483671E-2</v>
      </c>
      <c r="AA7">
        <f>'TLIM calcs'!AC507</f>
        <v>0.15412475022735028</v>
      </c>
      <c r="AB7">
        <f>'TLIM calcs'!AD507</f>
        <v>7.7062375113675141E-2</v>
      </c>
      <c r="AC7">
        <f>'TLIM calcs'!AE507</f>
        <v>2.1549068695105884E-2</v>
      </c>
      <c r="AD7">
        <f>'TLIM calcs'!AF507</f>
        <v>3.2957514978691545E-2</v>
      </c>
      <c r="AE7">
        <f>'TLIM calcs'!AG507</f>
        <v>1.3484861211469206E-2</v>
      </c>
      <c r="AF7">
        <f>'TLIM calcs'!AH507</f>
        <v>4.004117053586121E-2</v>
      </c>
      <c r="AG7">
        <f>'TLIM calcs'!AI507</f>
        <v>1.4080924523829247E-2</v>
      </c>
      <c r="AH7">
        <f>'TLIM calcs'!AJ507</f>
        <v>1.0190388357431711E-2</v>
      </c>
      <c r="AI7">
        <f>'TLIM calcs'!AK507</f>
        <v>9.0606317909423771E-3</v>
      </c>
      <c r="AJ7">
        <f>'TLIM calcs'!AL507</f>
        <v>5.7062122705485857E-3</v>
      </c>
      <c r="AK7">
        <f>'TLIM calcs'!AM507</f>
        <v>4.9922656237856508E-3</v>
      </c>
      <c r="AL7">
        <f>'TLIM calcs'!AN507</f>
        <v>4.6328468819321362E-3</v>
      </c>
      <c r="AM7">
        <f>'TLIM calcs'!AO507</f>
        <v>8.5172067905094975E-3</v>
      </c>
      <c r="AN7">
        <f>'TLIM calcs'!AP507</f>
        <v>8.783817683825957E-3</v>
      </c>
      <c r="AO7">
        <f>'TLIM calcs'!AQ507</f>
        <v>5.4837467618258934E-3</v>
      </c>
      <c r="AP7">
        <f>'TLIM calcs'!AR507</f>
        <v>7.3786717994877588E-3</v>
      </c>
      <c r="AQ7">
        <f>'TLIM calcs'!AS507</f>
        <v>1.0506434915196547E-2</v>
      </c>
      <c r="AR7">
        <f>'TLIM calcs'!AT507</f>
        <v>7.2109383926587873E-7</v>
      </c>
    </row>
    <row r="8" spans="1:44" x14ac:dyDescent="0.35">
      <c r="A8" t="str">
        <f>'TLIM calcs'!D508</f>
        <v>ISIC 09</v>
      </c>
      <c r="B8" t="str">
        <v>ISIC 09</v>
      </c>
      <c r="C8">
        <f>'TLIM calcs'!E508</f>
        <v>3.29423310372483E-2</v>
      </c>
      <c r="D8">
        <f>'TLIM calcs'!F508</f>
        <v>0.01</v>
      </c>
      <c r="E8">
        <f>'TLIM calcs'!G508</f>
        <v>0.01</v>
      </c>
      <c r="F8">
        <f>'TLIM calcs'!H508</f>
        <v>0.01</v>
      </c>
      <c r="G8">
        <f>'TLIM calcs'!I508</f>
        <v>1.1098775441593496</v>
      </c>
      <c r="H8">
        <f>'TLIM calcs'!J508</f>
        <v>2.6622352100908239E-2</v>
      </c>
      <c r="I8">
        <f>'TLIM calcs'!K508</f>
        <v>2.000171927853605E-2</v>
      </c>
      <c r="J8">
        <f>'TLIM calcs'!L508</f>
        <v>2.3686778891978729E-2</v>
      </c>
      <c r="K8">
        <f>'TLIM calcs'!M508</f>
        <v>3.4428934747711304E-2</v>
      </c>
      <c r="L8">
        <f>'TLIM calcs'!N508</f>
        <v>0.3148915864081468</v>
      </c>
      <c r="M8">
        <f>'TLIM calcs'!O508</f>
        <v>8.2698769208077977E-2</v>
      </c>
      <c r="N8">
        <f>'TLIM calcs'!P508</f>
        <v>1.5308929293392299E-2</v>
      </c>
      <c r="O8">
        <f>'TLIM calcs'!Q508</f>
        <v>3.5422079704628712E-2</v>
      </c>
      <c r="P8">
        <f>'TLIM calcs'!R508</f>
        <v>5.292027164530537E-2</v>
      </c>
      <c r="Q8">
        <f>'TLIM calcs'!S508</f>
        <v>5.292027164530537E-2</v>
      </c>
      <c r="R8">
        <f>'TLIM calcs'!T508</f>
        <v>6.7424816169810636E-2</v>
      </c>
      <c r="S8">
        <f>'TLIM calcs'!U508</f>
        <v>6.7424816169810636E-2</v>
      </c>
      <c r="T8">
        <f>'TLIM calcs'!V508</f>
        <v>3.6935616111644802E-2</v>
      </c>
      <c r="U8">
        <f>'TLIM calcs'!W508</f>
        <v>1.2860254447817972E-2</v>
      </c>
      <c r="V8">
        <f>'TLIM calcs'!X508</f>
        <v>3.0027824539398038E-2</v>
      </c>
      <c r="W8">
        <f>'TLIM calcs'!Y508</f>
        <v>2.5729894383937683E-2</v>
      </c>
      <c r="X8">
        <f>'TLIM calcs'!Z508</f>
        <v>2.646947512751377E-2</v>
      </c>
      <c r="Y8">
        <f>'TLIM calcs'!AA508</f>
        <v>2.1541498623049927E-2</v>
      </c>
      <c r="Z8">
        <f>'TLIM calcs'!AB508</f>
        <v>2.228221091483671E-2</v>
      </c>
      <c r="AA8">
        <f>'TLIM calcs'!AC508</f>
        <v>0.15412475022735028</v>
      </c>
      <c r="AB8">
        <f>'TLIM calcs'!AD508</f>
        <v>7.7062375113675141E-2</v>
      </c>
      <c r="AC8">
        <f>'TLIM calcs'!AE508</f>
        <v>2.1549068695105884E-2</v>
      </c>
      <c r="AD8">
        <f>'TLIM calcs'!AF508</f>
        <v>3.2957514978691545E-2</v>
      </c>
      <c r="AE8">
        <f>'TLIM calcs'!AG508</f>
        <v>1.3484861211469206E-2</v>
      </c>
      <c r="AF8">
        <f>'TLIM calcs'!AH508</f>
        <v>4.004117053586121E-2</v>
      </c>
      <c r="AG8">
        <f>'TLIM calcs'!AI508</f>
        <v>1.4080924523829247E-2</v>
      </c>
      <c r="AH8">
        <f>'TLIM calcs'!AJ508</f>
        <v>1.0190388357431711E-2</v>
      </c>
      <c r="AI8">
        <f>'TLIM calcs'!AK508</f>
        <v>9.0606317909423771E-3</v>
      </c>
      <c r="AJ8">
        <f>'TLIM calcs'!AL508</f>
        <v>5.7062122705485857E-3</v>
      </c>
      <c r="AK8">
        <f>'TLIM calcs'!AM508</f>
        <v>4.9922656237856508E-3</v>
      </c>
      <c r="AL8">
        <f>'TLIM calcs'!AN508</f>
        <v>4.6328468819321362E-3</v>
      </c>
      <c r="AM8">
        <f>'TLIM calcs'!AO508</f>
        <v>8.5172067905094975E-3</v>
      </c>
      <c r="AN8">
        <f>'TLIM calcs'!AP508</f>
        <v>8.783817683825957E-3</v>
      </c>
      <c r="AO8">
        <f>'TLIM calcs'!AQ508</f>
        <v>5.4837467618258934E-3</v>
      </c>
      <c r="AP8">
        <f>'TLIM calcs'!AR508</f>
        <v>7.3786717994877588E-3</v>
      </c>
      <c r="AQ8">
        <f>'TLIM calcs'!AS508</f>
        <v>1.0506434915196547E-2</v>
      </c>
      <c r="AR8">
        <f>'TLIM calcs'!AT508</f>
        <v>7.2109383926587873E-7</v>
      </c>
    </row>
    <row r="9" spans="1:44" x14ac:dyDescent="0.35">
      <c r="A9" t="str">
        <f>'TLIM calcs'!D509</f>
        <v>ISIC 10T12</v>
      </c>
      <c r="B9" t="str">
        <v>ISIC 10T12</v>
      </c>
      <c r="C9">
        <f>'TLIM calcs'!E509</f>
        <v>0.1529244970622653</v>
      </c>
      <c r="D9">
        <f>'TLIM calcs'!F509</f>
        <v>7.0452329492272196E-3</v>
      </c>
      <c r="E9">
        <f>'TLIM calcs'!G509</f>
        <v>7.0452329492272196E-3</v>
      </c>
      <c r="F9">
        <f>'TLIM calcs'!H509</f>
        <v>7.0452329492272196E-3</v>
      </c>
      <c r="G9">
        <f>'TLIM calcs'!I509</f>
        <v>7.0452329492272196E-3</v>
      </c>
      <c r="H9">
        <f>'TLIM calcs'!J509</f>
        <v>1.3288332893484076</v>
      </c>
      <c r="I9">
        <f>'TLIM calcs'!K509</f>
        <v>3.2390603080719678E-2</v>
      </c>
      <c r="J9">
        <f>'TLIM calcs'!L509</f>
        <v>8.9874531549837735E-3</v>
      </c>
      <c r="K9">
        <f>'TLIM calcs'!M509</f>
        <v>1.4277859021233397E-2</v>
      </c>
      <c r="L9">
        <f>'TLIM calcs'!N509</f>
        <v>1.3702685693557542E-2</v>
      </c>
      <c r="M9">
        <f>'TLIM calcs'!O509</f>
        <v>4.2075918605588292E-2</v>
      </c>
      <c r="N9">
        <f>'TLIM calcs'!P509</f>
        <v>2.3099248347905485E-2</v>
      </c>
      <c r="O9">
        <f>'TLIM calcs'!Q509</f>
        <v>1.7044113406187233E-2</v>
      </c>
      <c r="P9">
        <f>'TLIM calcs'!R509</f>
        <v>8.0186108518949303E-3</v>
      </c>
      <c r="Q9">
        <f>'TLIM calcs'!S509</f>
        <v>8.0186108518949303E-3</v>
      </c>
      <c r="R9">
        <f>'TLIM calcs'!T509</f>
        <v>1.0210129790909631E-2</v>
      </c>
      <c r="S9">
        <f>'TLIM calcs'!U509</f>
        <v>1.0210129790909631E-2</v>
      </c>
      <c r="T9">
        <f>'TLIM calcs'!V509</f>
        <v>7.1408127267079177E-3</v>
      </c>
      <c r="U9">
        <f>'TLIM calcs'!W509</f>
        <v>6.1844388864440592E-3</v>
      </c>
      <c r="V9">
        <f>'TLIM calcs'!X509</f>
        <v>7.5319698612595822E-3</v>
      </c>
      <c r="W9">
        <f>'TLIM calcs'!Y509</f>
        <v>7.1219712889554528E-3</v>
      </c>
      <c r="X9">
        <f>'TLIM calcs'!Z509</f>
        <v>7.1089018751500496E-3</v>
      </c>
      <c r="Y9">
        <f>'TLIM calcs'!AA509</f>
        <v>7.0915890523476728E-3</v>
      </c>
      <c r="Z9">
        <f>'TLIM calcs'!AB509</f>
        <v>9.3699288744857525E-3</v>
      </c>
      <c r="AA9">
        <f>'TLIM calcs'!AC509</f>
        <v>8.6759163980409983E-3</v>
      </c>
      <c r="AB9">
        <f>'TLIM calcs'!AD509</f>
        <v>8.6759163980409983E-3</v>
      </c>
      <c r="AC9">
        <f>'TLIM calcs'!AE509</f>
        <v>1.0480451282579389E-2</v>
      </c>
      <c r="AD9">
        <f>'TLIM calcs'!AF509</f>
        <v>7.1425955753917983E-3</v>
      </c>
      <c r="AE9">
        <f>'TLIM calcs'!AG509</f>
        <v>1.2294788304414335E-2</v>
      </c>
      <c r="AF9">
        <f>'TLIM calcs'!AH509</f>
        <v>9.2631646544382648E-3</v>
      </c>
      <c r="AG9">
        <f>'TLIM calcs'!AI509</f>
        <v>0.22691815888076924</v>
      </c>
      <c r="AH9">
        <f>'TLIM calcs'!AJ509</f>
        <v>9.7302119289412216E-3</v>
      </c>
      <c r="AI9">
        <f>'TLIM calcs'!AK509</f>
        <v>6.2569634391497113E-3</v>
      </c>
      <c r="AJ9">
        <f>'TLIM calcs'!AL509</f>
        <v>6.3311646701873564E-3</v>
      </c>
      <c r="AK9">
        <f>'TLIM calcs'!AM509</f>
        <v>4.3111341549133281E-3</v>
      </c>
      <c r="AL9">
        <f>'TLIM calcs'!AN509</f>
        <v>1.9913269152341557E-3</v>
      </c>
      <c r="AM9">
        <f>'TLIM calcs'!AO509</f>
        <v>9.9376068960786018E-3</v>
      </c>
      <c r="AN9">
        <f>'TLIM calcs'!AP509</f>
        <v>9.4739950773331857E-3</v>
      </c>
      <c r="AO9">
        <f>'TLIM calcs'!AQ509</f>
        <v>1.153034206482666E-2</v>
      </c>
      <c r="AP9">
        <f>'TLIM calcs'!AR509</f>
        <v>2.2697925397979261E-2</v>
      </c>
      <c r="AQ9">
        <f>'TLIM calcs'!AS509</f>
        <v>1.4608458436760376E-2</v>
      </c>
      <c r="AR9">
        <f>'TLIM calcs'!AT509</f>
        <v>3.0676945818899754E-7</v>
      </c>
    </row>
    <row r="10" spans="1:44" x14ac:dyDescent="0.35">
      <c r="A10" t="str">
        <f>'TLIM calcs'!D510</f>
        <v>ISIC 13T15</v>
      </c>
      <c r="B10" t="str">
        <v>ISIC 13T15</v>
      </c>
      <c r="C10">
        <f>'TLIM calcs'!E510</f>
        <v>5.7872154553835885E-3</v>
      </c>
      <c r="D10">
        <f>'TLIM calcs'!F510</f>
        <v>3.9798095036024843E-3</v>
      </c>
      <c r="E10">
        <f>'TLIM calcs'!G510</f>
        <v>3.9798095036024843E-3</v>
      </c>
      <c r="F10">
        <f>'TLIM calcs'!H510</f>
        <v>3.9798095036024843E-3</v>
      </c>
      <c r="G10">
        <f>'TLIM calcs'!I510</f>
        <v>3.9798095036024843E-3</v>
      </c>
      <c r="H10">
        <f>'TLIM calcs'!J510</f>
        <v>5.7305277730749374E-3</v>
      </c>
      <c r="I10">
        <f>'TLIM calcs'!K510</f>
        <v>1.4565736800374669</v>
      </c>
      <c r="J10">
        <f>'TLIM calcs'!L510</f>
        <v>9.085801869310314E-3</v>
      </c>
      <c r="K10">
        <f>'TLIM calcs'!M510</f>
        <v>2.0161475643671056E-2</v>
      </c>
      <c r="L10">
        <f>'TLIM calcs'!N510</f>
        <v>4.5438121619312917E-3</v>
      </c>
      <c r="M10">
        <f>'TLIM calcs'!O510</f>
        <v>7.1424805014675416E-3</v>
      </c>
      <c r="N10">
        <f>'TLIM calcs'!P510</f>
        <v>5.6159804179420469E-3</v>
      </c>
      <c r="O10">
        <f>'TLIM calcs'!Q510</f>
        <v>2.1543249370428893E-2</v>
      </c>
      <c r="P10">
        <f>'TLIM calcs'!R510</f>
        <v>6.180271277958985E-3</v>
      </c>
      <c r="Q10">
        <f>'TLIM calcs'!S510</f>
        <v>6.180271277958985E-3</v>
      </c>
      <c r="R10">
        <f>'TLIM calcs'!T510</f>
        <v>5.4957171040530776E-3</v>
      </c>
      <c r="S10">
        <f>'TLIM calcs'!U510</f>
        <v>5.4957171040530776E-3</v>
      </c>
      <c r="T10">
        <f>'TLIM calcs'!V510</f>
        <v>6.6410229847069877E-3</v>
      </c>
      <c r="U10">
        <f>'TLIM calcs'!W510</f>
        <v>4.4774893058759221E-3</v>
      </c>
      <c r="V10">
        <f>'TLIM calcs'!X510</f>
        <v>5.7466268432743214E-3</v>
      </c>
      <c r="W10">
        <f>'TLIM calcs'!Y510</f>
        <v>6.3057628811686063E-3</v>
      </c>
      <c r="X10">
        <f>'TLIM calcs'!Z510</f>
        <v>1.6327162448443837E-2</v>
      </c>
      <c r="Y10">
        <f>'TLIM calcs'!AA510</f>
        <v>1.0681548345837127E-2</v>
      </c>
      <c r="Z10">
        <f>'TLIM calcs'!AB510</f>
        <v>2.0982436780776142E-2</v>
      </c>
      <c r="AA10">
        <f>'TLIM calcs'!AC510</f>
        <v>3.0741356530280409E-3</v>
      </c>
      <c r="AB10">
        <f>'TLIM calcs'!AD510</f>
        <v>3.0741356530280409E-3</v>
      </c>
      <c r="AC10">
        <f>'TLIM calcs'!AE510</f>
        <v>4.6766731914972774E-3</v>
      </c>
      <c r="AD10">
        <f>'TLIM calcs'!AF510</f>
        <v>6.4219112779182325E-3</v>
      </c>
      <c r="AE10">
        <f>'TLIM calcs'!AG510</f>
        <v>5.0444960193534198E-3</v>
      </c>
      <c r="AF10">
        <f>'TLIM calcs'!AH510</f>
        <v>3.0401470961534827E-3</v>
      </c>
      <c r="AG10">
        <f>'TLIM calcs'!AI510</f>
        <v>6.259759291139289E-3</v>
      </c>
      <c r="AH10">
        <f>'TLIM calcs'!AJ510</f>
        <v>8.9486004011944675E-3</v>
      </c>
      <c r="AI10">
        <f>'TLIM calcs'!AK510</f>
        <v>3.5516532871316809E-3</v>
      </c>
      <c r="AJ10">
        <f>'TLIM calcs'!AL510</f>
        <v>2.1228200581037216E-3</v>
      </c>
      <c r="AK10">
        <f>'TLIM calcs'!AM510</f>
        <v>1.571582496524113E-3</v>
      </c>
      <c r="AL10">
        <f>'TLIM calcs'!AN510</f>
        <v>1.1825127247948148E-3</v>
      </c>
      <c r="AM10">
        <f>'TLIM calcs'!AO510</f>
        <v>3.8091616889139005E-3</v>
      </c>
      <c r="AN10">
        <f>'TLIM calcs'!AP510</f>
        <v>3.3340579958458976E-3</v>
      </c>
      <c r="AO10">
        <f>'TLIM calcs'!AQ510</f>
        <v>1.6176696461652515E-3</v>
      </c>
      <c r="AP10">
        <f>'TLIM calcs'!AR510</f>
        <v>4.7389936422142379E-3</v>
      </c>
      <c r="AQ10">
        <f>'TLIM calcs'!AS510</f>
        <v>6.9342717013688845E-3</v>
      </c>
      <c r="AR10">
        <f>'TLIM calcs'!AT510</f>
        <v>1.339814363800716E-7</v>
      </c>
    </row>
    <row r="11" spans="1:44" x14ac:dyDescent="0.35">
      <c r="A11" t="str">
        <f>'TLIM calcs'!D511</f>
        <v>ISIC 16</v>
      </c>
      <c r="B11" t="str">
        <v>ISIC 16</v>
      </c>
      <c r="C11">
        <f>'TLIM calcs'!E511</f>
        <v>7.1624060673843729E-3</v>
      </c>
      <c r="D11">
        <f>'TLIM calcs'!F511</f>
        <v>6.6297622045685132E-3</v>
      </c>
      <c r="E11">
        <f>'TLIM calcs'!G511</f>
        <v>6.6297622045685132E-3</v>
      </c>
      <c r="F11">
        <f>'TLIM calcs'!H511</f>
        <v>6.6297622045685132E-3</v>
      </c>
      <c r="G11">
        <f>'TLIM calcs'!I511</f>
        <v>6.6297622045685132E-3</v>
      </c>
      <c r="H11">
        <f>'TLIM calcs'!J511</f>
        <v>7.5969264693189443E-3</v>
      </c>
      <c r="I11">
        <f>'TLIM calcs'!K511</f>
        <v>4.5632342939179527E-3</v>
      </c>
      <c r="J11">
        <f>'TLIM calcs'!L511</f>
        <v>1.2953661072602405</v>
      </c>
      <c r="K11">
        <f>'TLIM calcs'!M511</f>
        <v>2.8972131881282684E-2</v>
      </c>
      <c r="L11">
        <f>'TLIM calcs'!N511</f>
        <v>5.6322271746147212E-3</v>
      </c>
      <c r="M11">
        <f>'TLIM calcs'!O511</f>
        <v>6.1789910999614029E-3</v>
      </c>
      <c r="N11">
        <f>'TLIM calcs'!P511</f>
        <v>3.8788764588316995E-3</v>
      </c>
      <c r="O11">
        <f>'TLIM calcs'!Q511</f>
        <v>6.6262373386519902E-3</v>
      </c>
      <c r="P11">
        <f>'TLIM calcs'!R511</f>
        <v>1.2253099219727259E-2</v>
      </c>
      <c r="Q11">
        <f>'TLIM calcs'!S511</f>
        <v>1.2253099219727259E-2</v>
      </c>
      <c r="R11">
        <f>'TLIM calcs'!T511</f>
        <v>7.9092754896261681E-3</v>
      </c>
      <c r="S11">
        <f>'TLIM calcs'!U511</f>
        <v>7.9092754896261681E-3</v>
      </c>
      <c r="T11">
        <f>'TLIM calcs'!V511</f>
        <v>8.0276420550783045E-3</v>
      </c>
      <c r="U11">
        <f>'TLIM calcs'!W511</f>
        <v>4.3835078633608958E-3</v>
      </c>
      <c r="V11">
        <f>'TLIM calcs'!X511</f>
        <v>6.2990181204373528E-3</v>
      </c>
      <c r="W11">
        <f>'TLIM calcs'!Y511</f>
        <v>6.0006015707479961E-3</v>
      </c>
      <c r="X11">
        <f>'TLIM calcs'!Z511</f>
        <v>7.1918462962582488E-3</v>
      </c>
      <c r="Y11">
        <f>'TLIM calcs'!AA511</f>
        <v>1.2025633906747202E-2</v>
      </c>
      <c r="Z11">
        <f>'TLIM calcs'!AB511</f>
        <v>5.5881411310160375E-2</v>
      </c>
      <c r="AA11">
        <f>'TLIM calcs'!AC511</f>
        <v>8.5517169589807429E-3</v>
      </c>
      <c r="AB11">
        <f>'TLIM calcs'!AD511</f>
        <v>8.5517169589807429E-3</v>
      </c>
      <c r="AC11">
        <f>'TLIM calcs'!AE511</f>
        <v>5.1778477835994312E-3</v>
      </c>
      <c r="AD11">
        <f>'TLIM calcs'!AF511</f>
        <v>3.0980893247013083E-2</v>
      </c>
      <c r="AE11">
        <f>'TLIM calcs'!AG511</f>
        <v>3.2084102234754318E-3</v>
      </c>
      <c r="AF11">
        <f>'TLIM calcs'!AH511</f>
        <v>3.2375211023341656E-3</v>
      </c>
      <c r="AG11">
        <f>'TLIM calcs'!AI511</f>
        <v>4.0015871881218298E-3</v>
      </c>
      <c r="AH11">
        <f>'TLIM calcs'!AJ511</f>
        <v>5.2367964304284448E-3</v>
      </c>
      <c r="AI11">
        <f>'TLIM calcs'!AK511</f>
        <v>3.1849633795775524E-3</v>
      </c>
      <c r="AJ11">
        <f>'TLIM calcs'!AL511</f>
        <v>1.709424802422568E-3</v>
      </c>
      <c r="AK11">
        <f>'TLIM calcs'!AM511</f>
        <v>1.4465451303474111E-3</v>
      </c>
      <c r="AL11">
        <f>'TLIM calcs'!AN511</f>
        <v>3.6283452595618419E-3</v>
      </c>
      <c r="AM11">
        <f>'TLIM calcs'!AO511</f>
        <v>3.125170405770089E-3</v>
      </c>
      <c r="AN11">
        <f>'TLIM calcs'!AP511</f>
        <v>2.1689175254463412E-3</v>
      </c>
      <c r="AO11">
        <f>'TLIM calcs'!AQ511</f>
        <v>1.5978252484670869E-3</v>
      </c>
      <c r="AP11">
        <f>'TLIM calcs'!AR511</f>
        <v>3.0077596336638033E-3</v>
      </c>
      <c r="AQ11">
        <f>'TLIM calcs'!AS511</f>
        <v>6.1553733010744436E-3</v>
      </c>
      <c r="AR11">
        <f>'TLIM calcs'!AT511</f>
        <v>1.2935667100658519E-7</v>
      </c>
    </row>
    <row r="12" spans="1:44" x14ac:dyDescent="0.35">
      <c r="A12" t="str">
        <f>'TLIM calcs'!D512</f>
        <v>ISIC 17T18</v>
      </c>
      <c r="B12" t="str">
        <v>ISIC 17T18</v>
      </c>
      <c r="C12">
        <f>'TLIM calcs'!E512</f>
        <v>7.0859661570376676E-3</v>
      </c>
      <c r="D12">
        <f>'TLIM calcs'!F512</f>
        <v>5.8659262815516757E-3</v>
      </c>
      <c r="E12">
        <f>'TLIM calcs'!G512</f>
        <v>5.8659262815516757E-3</v>
      </c>
      <c r="F12">
        <f>'TLIM calcs'!H512</f>
        <v>5.8659262815516757E-3</v>
      </c>
      <c r="G12">
        <f>'TLIM calcs'!I512</f>
        <v>5.8659262815516757E-3</v>
      </c>
      <c r="H12">
        <f>'TLIM calcs'!J512</f>
        <v>2.189956821329692E-2</v>
      </c>
      <c r="I12">
        <f>'TLIM calcs'!K512</f>
        <v>1.2629455320061113E-2</v>
      </c>
      <c r="J12">
        <f>'TLIM calcs'!L512</f>
        <v>1.5798834259649515E-2</v>
      </c>
      <c r="K12">
        <f>'TLIM calcs'!M512</f>
        <v>1.2673245882100943</v>
      </c>
      <c r="L12">
        <f>'TLIM calcs'!N512</f>
        <v>7.4559222419127123E-3</v>
      </c>
      <c r="M12">
        <f>'TLIM calcs'!O512</f>
        <v>1.6718433261565514E-2</v>
      </c>
      <c r="N12">
        <f>'TLIM calcs'!P512</f>
        <v>1.4097924046615036E-2</v>
      </c>
      <c r="O12">
        <f>'TLIM calcs'!Q512</f>
        <v>1.7560381480361261E-2</v>
      </c>
      <c r="P12">
        <f>'TLIM calcs'!R512</f>
        <v>1.3158261004822735E-2</v>
      </c>
      <c r="Q12">
        <f>'TLIM calcs'!S512</f>
        <v>1.3158261004822735E-2</v>
      </c>
      <c r="R12">
        <f>'TLIM calcs'!T512</f>
        <v>8.7124346896471413E-3</v>
      </c>
      <c r="S12">
        <f>'TLIM calcs'!U512</f>
        <v>8.7124346896471413E-3</v>
      </c>
      <c r="T12">
        <f>'TLIM calcs'!V512</f>
        <v>8.0440716001870319E-3</v>
      </c>
      <c r="U12">
        <f>'TLIM calcs'!W512</f>
        <v>7.8102245036909936E-3</v>
      </c>
      <c r="V12">
        <f>'TLIM calcs'!X512</f>
        <v>1.1729509374268364E-2</v>
      </c>
      <c r="W12">
        <f>'TLIM calcs'!Y512</f>
        <v>8.0941032280571965E-3</v>
      </c>
      <c r="X12">
        <f>'TLIM calcs'!Z512</f>
        <v>8.1407468770686581E-3</v>
      </c>
      <c r="Y12">
        <f>'TLIM calcs'!AA512</f>
        <v>7.6032427558177015E-3</v>
      </c>
      <c r="Z12">
        <f>'TLIM calcs'!AB512</f>
        <v>1.1658073442644898E-2</v>
      </c>
      <c r="AA12">
        <f>'TLIM calcs'!AC512</f>
        <v>5.3645548399060073E-3</v>
      </c>
      <c r="AB12">
        <f>'TLIM calcs'!AD512</f>
        <v>5.3645548399060073E-3</v>
      </c>
      <c r="AC12">
        <f>'TLIM calcs'!AE512</f>
        <v>1.0621968226568695E-2</v>
      </c>
      <c r="AD12">
        <f>'TLIM calcs'!AF512</f>
        <v>6.5351546821253064E-3</v>
      </c>
      <c r="AE12">
        <f>'TLIM calcs'!AG512</f>
        <v>7.7271131058388211E-3</v>
      </c>
      <c r="AF12">
        <f>'TLIM calcs'!AH512</f>
        <v>5.641533428844831E-3</v>
      </c>
      <c r="AG12">
        <f>'TLIM calcs'!AI512</f>
        <v>8.8433886144807898E-3</v>
      </c>
      <c r="AH12">
        <f>'TLIM calcs'!AJ512</f>
        <v>4.6026985679938098E-2</v>
      </c>
      <c r="AI12">
        <f>'TLIM calcs'!AK512</f>
        <v>8.2617685577538701E-3</v>
      </c>
      <c r="AJ12">
        <f>'TLIM calcs'!AL512</f>
        <v>6.9059748810589815E-3</v>
      </c>
      <c r="AK12">
        <f>'TLIM calcs'!AM512</f>
        <v>7.5954064328509884E-3</v>
      </c>
      <c r="AL12">
        <f>'TLIM calcs'!AN512</f>
        <v>2.2202255852147297E-3</v>
      </c>
      <c r="AM12">
        <f>'TLIM calcs'!AO512</f>
        <v>1.2019142572047991E-2</v>
      </c>
      <c r="AN12">
        <f>'TLIM calcs'!AP512</f>
        <v>5.0717422758119989E-3</v>
      </c>
      <c r="AO12">
        <f>'TLIM calcs'!AQ512</f>
        <v>4.4392399907660389E-3</v>
      </c>
      <c r="AP12">
        <f>'TLIM calcs'!AR512</f>
        <v>4.6721661631753926E-3</v>
      </c>
      <c r="AQ12">
        <f>'TLIM calcs'!AS512</f>
        <v>8.4368872832745329E-3</v>
      </c>
      <c r="AR12">
        <f>'TLIM calcs'!AT512</f>
        <v>2.4314580833795153E-7</v>
      </c>
    </row>
    <row r="13" spans="1:44" x14ac:dyDescent="0.35">
      <c r="A13" t="str">
        <f>'TLIM calcs'!D513</f>
        <v>ISIC 19</v>
      </c>
      <c r="B13" t="str">
        <v>ISIC 19</v>
      </c>
      <c r="C13">
        <f>'TLIM calcs'!E513</f>
        <v>3.7836545003826001E-2</v>
      </c>
      <c r="D13">
        <f>'TLIM calcs'!F513</f>
        <v>2.493908139487418E-2</v>
      </c>
      <c r="E13">
        <f>'TLIM calcs'!G513</f>
        <v>2.493908139487418E-2</v>
      </c>
      <c r="F13">
        <f>'TLIM calcs'!H513</f>
        <v>2.493908139487418E-2</v>
      </c>
      <c r="G13">
        <f>'TLIM calcs'!I513</f>
        <v>2.493908139487418E-2</v>
      </c>
      <c r="H13">
        <f>'TLIM calcs'!J513</f>
        <v>2.2346199216956405E-2</v>
      </c>
      <c r="I13">
        <f>'TLIM calcs'!K513</f>
        <v>1.5321780791352744E-2</v>
      </c>
      <c r="J13">
        <f>'TLIM calcs'!L513</f>
        <v>2.0879499324561148E-2</v>
      </c>
      <c r="K13">
        <f>'TLIM calcs'!M513</f>
        <v>1.9743400409659478E-2</v>
      </c>
      <c r="L13">
        <f>'TLIM calcs'!N513</f>
        <v>1.1648656372220736</v>
      </c>
      <c r="M13">
        <f>'TLIM calcs'!O513</f>
        <v>7.6708286458547353E-2</v>
      </c>
      <c r="N13">
        <f>'TLIM calcs'!P513</f>
        <v>1.2965613606576828E-2</v>
      </c>
      <c r="O13">
        <f>'TLIM calcs'!Q513</f>
        <v>2.7912543280257832E-2</v>
      </c>
      <c r="P13">
        <f>'TLIM calcs'!R513</f>
        <v>3.213678364192419E-2</v>
      </c>
      <c r="Q13">
        <f>'TLIM calcs'!S513</f>
        <v>3.213678364192419E-2</v>
      </c>
      <c r="R13">
        <f>'TLIM calcs'!T513</f>
        <v>3.7802973102014907E-2</v>
      </c>
      <c r="S13">
        <f>'TLIM calcs'!U513</f>
        <v>3.7802973102014907E-2</v>
      </c>
      <c r="T13">
        <f>'TLIM calcs'!V513</f>
        <v>1.5836651265043408E-2</v>
      </c>
      <c r="U13">
        <f>'TLIM calcs'!W513</f>
        <v>9.0519537539157056E-3</v>
      </c>
      <c r="V13">
        <f>'TLIM calcs'!X513</f>
        <v>1.5147456996126539E-2</v>
      </c>
      <c r="W13">
        <f>'TLIM calcs'!Y513</f>
        <v>1.3228147161772992E-2</v>
      </c>
      <c r="X13">
        <f>'TLIM calcs'!Z513</f>
        <v>1.4181118656101327E-2</v>
      </c>
      <c r="Y13">
        <f>'TLIM calcs'!AA513</f>
        <v>1.2115286461967642E-2</v>
      </c>
      <c r="Z13">
        <f>'TLIM calcs'!AB513</f>
        <v>1.4083919972468622E-2</v>
      </c>
      <c r="AA13">
        <f>'TLIM calcs'!AC513</f>
        <v>3.5971370872280264E-2</v>
      </c>
      <c r="AB13">
        <f>'TLIM calcs'!AD513</f>
        <v>3.5971370872280264E-2</v>
      </c>
      <c r="AC13">
        <f>'TLIM calcs'!AE513</f>
        <v>1.6879972498815121E-2</v>
      </c>
      <c r="AD13">
        <f>'TLIM calcs'!AF513</f>
        <v>1.863650901934321E-2</v>
      </c>
      <c r="AE13">
        <f>'TLIM calcs'!AG513</f>
        <v>1.346780323271334E-2</v>
      </c>
      <c r="AF13">
        <f>'TLIM calcs'!AH513</f>
        <v>6.1926969783092568E-2</v>
      </c>
      <c r="AG13">
        <f>'TLIM calcs'!AI513</f>
        <v>1.055999183806158E-2</v>
      </c>
      <c r="AH13">
        <f>'TLIM calcs'!AJ513</f>
        <v>8.9647953588165349E-3</v>
      </c>
      <c r="AI13">
        <f>'TLIM calcs'!AK513</f>
        <v>6.8480721735447829E-3</v>
      </c>
      <c r="AJ13">
        <f>'TLIM calcs'!AL513</f>
        <v>5.5153432225053091E-3</v>
      </c>
      <c r="AK13">
        <f>'TLIM calcs'!AM513</f>
        <v>5.0325125649168133E-3</v>
      </c>
      <c r="AL13">
        <f>'TLIM calcs'!AN513</f>
        <v>2.9348975516076447E-3</v>
      </c>
      <c r="AM13">
        <f>'TLIM calcs'!AO513</f>
        <v>8.3848891434239771E-3</v>
      </c>
      <c r="AN13">
        <f>'TLIM calcs'!AP513</f>
        <v>7.6264367329791066E-3</v>
      </c>
      <c r="AO13">
        <f>'TLIM calcs'!AQ513</f>
        <v>4.5920538603369219E-3</v>
      </c>
      <c r="AP13">
        <f>'TLIM calcs'!AR513</f>
        <v>5.4919694696068883E-3</v>
      </c>
      <c r="AQ13">
        <f>'TLIM calcs'!AS513</f>
        <v>8.6465416816332071E-3</v>
      </c>
      <c r="AR13">
        <f>'TLIM calcs'!AT513</f>
        <v>4.0215384889707811E-7</v>
      </c>
    </row>
    <row r="14" spans="1:44" x14ac:dyDescent="0.35">
      <c r="A14" t="str">
        <f>'TLIM calcs'!D514</f>
        <v>ISIC 20</v>
      </c>
      <c r="B14" t="str">
        <v>ISIC 20</v>
      </c>
      <c r="C14">
        <f>'TLIM calcs'!E514</f>
        <v>8.7074704717446078E-2</v>
      </c>
      <c r="D14">
        <f>'TLIM calcs'!F514</f>
        <v>3.6020912393495634E-2</v>
      </c>
      <c r="E14">
        <f>'TLIM calcs'!G514</f>
        <v>3.6020912393495634E-2</v>
      </c>
      <c r="F14">
        <f>'TLIM calcs'!H514</f>
        <v>3.6020912393495634E-2</v>
      </c>
      <c r="G14">
        <f>'TLIM calcs'!I514</f>
        <v>3.6020912393495634E-2</v>
      </c>
      <c r="H14">
        <f>'TLIM calcs'!J514</f>
        <v>5.8010081953618828E-2</v>
      </c>
      <c r="I14">
        <f>'TLIM calcs'!K514</f>
        <v>0.1074509539585765</v>
      </c>
      <c r="J14">
        <f>'TLIM calcs'!L514</f>
        <v>7.2041148348193584E-2</v>
      </c>
      <c r="K14">
        <f>'TLIM calcs'!M514</f>
        <v>0.10871747472410351</v>
      </c>
      <c r="L14">
        <f>'TLIM calcs'!N514</f>
        <v>0.11696343902679723</v>
      </c>
      <c r="M14">
        <f>'TLIM calcs'!O514</f>
        <v>1.4303849262252817</v>
      </c>
      <c r="N14">
        <f>'TLIM calcs'!P514</f>
        <v>0.10183800410277953</v>
      </c>
      <c r="O14">
        <f>'TLIM calcs'!Q514</f>
        <v>0.35244407835385988</v>
      </c>
      <c r="P14">
        <f>'TLIM calcs'!R514</f>
        <v>6.4563450321710458E-2</v>
      </c>
      <c r="Q14">
        <f>'TLIM calcs'!S514</f>
        <v>6.4563450321710458E-2</v>
      </c>
      <c r="R14">
        <f>'TLIM calcs'!T514</f>
        <v>6.7837839473523523E-2</v>
      </c>
      <c r="S14">
        <f>'TLIM calcs'!U514</f>
        <v>6.7837839473523523E-2</v>
      </c>
      <c r="T14">
        <f>'TLIM calcs'!V514</f>
        <v>4.9217444382904138E-2</v>
      </c>
      <c r="U14">
        <f>'TLIM calcs'!W514</f>
        <v>3.1942338852577121E-2</v>
      </c>
      <c r="V14">
        <f>'TLIM calcs'!X514</f>
        <v>5.8128969590300623E-2</v>
      </c>
      <c r="W14">
        <f>'TLIM calcs'!Y514</f>
        <v>4.0319819971509997E-2</v>
      </c>
      <c r="X14">
        <f>'TLIM calcs'!Z514</f>
        <v>6.1823190657944435E-2</v>
      </c>
      <c r="Y14">
        <f>'TLIM calcs'!AA514</f>
        <v>4.6873928916423321E-2</v>
      </c>
      <c r="Z14">
        <f>'TLIM calcs'!AB514</f>
        <v>5.3421148180262175E-2</v>
      </c>
      <c r="AA14">
        <f>'TLIM calcs'!AC514</f>
        <v>3.790487757083838E-2</v>
      </c>
      <c r="AB14">
        <f>'TLIM calcs'!AD514</f>
        <v>3.790487757083838E-2</v>
      </c>
      <c r="AC14">
        <f>'TLIM calcs'!AE514</f>
        <v>3.0272687845997816E-2</v>
      </c>
      <c r="AD14">
        <f>'TLIM calcs'!AF514</f>
        <v>4.1817854780052614E-2</v>
      </c>
      <c r="AE14">
        <f>'TLIM calcs'!AG514</f>
        <v>1.4030746595697372E-2</v>
      </c>
      <c r="AF14">
        <f>'TLIM calcs'!AH514</f>
        <v>1.7221089411424459E-2</v>
      </c>
      <c r="AG14">
        <f>'TLIM calcs'!AI514</f>
        <v>2.272941041554935E-2</v>
      </c>
      <c r="AH14">
        <f>'TLIM calcs'!AJ514</f>
        <v>2.0644166948799874E-2</v>
      </c>
      <c r="AI14">
        <f>'TLIM calcs'!AK514</f>
        <v>1.1015551011909512E-2</v>
      </c>
      <c r="AJ14">
        <f>'TLIM calcs'!AL514</f>
        <v>7.6659523306799905E-3</v>
      </c>
      <c r="AK14">
        <f>'TLIM calcs'!AM514</f>
        <v>5.5034870569175935E-3</v>
      </c>
      <c r="AL14">
        <f>'TLIM calcs'!AN514</f>
        <v>6.3734223943124413E-3</v>
      </c>
      <c r="AM14">
        <f>'TLIM calcs'!AO514</f>
        <v>1.3443163760117499E-2</v>
      </c>
      <c r="AN14">
        <f>'TLIM calcs'!AP514</f>
        <v>8.3389142798123012E-3</v>
      </c>
      <c r="AO14">
        <f>'TLIM calcs'!AQ514</f>
        <v>5.5376647668745728E-3</v>
      </c>
      <c r="AP14">
        <f>'TLIM calcs'!AR514</f>
        <v>1.9484070772009688E-2</v>
      </c>
      <c r="AQ14">
        <f>'TLIM calcs'!AS514</f>
        <v>1.730051261979312E-2</v>
      </c>
      <c r="AR14">
        <f>'TLIM calcs'!AT514</f>
        <v>2.7630831417333522E-6</v>
      </c>
    </row>
    <row r="15" spans="1:44" x14ac:dyDescent="0.35">
      <c r="A15" t="str">
        <f>'TLIM calcs'!D515</f>
        <v>ISIC 21</v>
      </c>
      <c r="B15" t="str">
        <v>ISIC 21</v>
      </c>
      <c r="C15">
        <f>'TLIM calcs'!E515</f>
        <v>4.9637418409323245E-3</v>
      </c>
      <c r="D15">
        <f>'TLIM calcs'!F515</f>
        <v>3.475810173906271E-4</v>
      </c>
      <c r="E15">
        <f>'TLIM calcs'!G515</f>
        <v>3.475810173906271E-4</v>
      </c>
      <c r="F15">
        <f>'TLIM calcs'!H515</f>
        <v>3.475810173906271E-4</v>
      </c>
      <c r="G15">
        <f>'TLIM calcs'!I515</f>
        <v>3.475810173906271E-4</v>
      </c>
      <c r="H15">
        <f>'TLIM calcs'!J515</f>
        <v>3.7603637849384086E-3</v>
      </c>
      <c r="I15">
        <f>'TLIM calcs'!K515</f>
        <v>9.072229528580074E-4</v>
      </c>
      <c r="J15">
        <f>'TLIM calcs'!L515</f>
        <v>5.066965694681887E-4</v>
      </c>
      <c r="K15">
        <f>'TLIM calcs'!M515</f>
        <v>6.8363151347643463E-4</v>
      </c>
      <c r="L15">
        <f>'TLIM calcs'!N515</f>
        <v>6.8685836794158761E-4</v>
      </c>
      <c r="M15">
        <f>'TLIM calcs'!O515</f>
        <v>4.6635937104697973E-3</v>
      </c>
      <c r="N15">
        <f>'TLIM calcs'!P515</f>
        <v>1.1073512688765257</v>
      </c>
      <c r="O15">
        <f>'TLIM calcs'!Q515</f>
        <v>2.4315099746626506E-3</v>
      </c>
      <c r="P15">
        <f>'TLIM calcs'!R515</f>
        <v>8.6081214279273475E-4</v>
      </c>
      <c r="Q15">
        <f>'TLIM calcs'!S515</f>
        <v>8.6081214279273475E-4</v>
      </c>
      <c r="R15">
        <f>'TLIM calcs'!T515</f>
        <v>5.3641230027197731E-4</v>
      </c>
      <c r="S15">
        <f>'TLIM calcs'!U515</f>
        <v>5.3641230027197731E-4</v>
      </c>
      <c r="T15">
        <f>'TLIM calcs'!V515</f>
        <v>4.1164384096267531E-4</v>
      </c>
      <c r="U15">
        <f>'TLIM calcs'!W515</f>
        <v>4.2727174046079658E-4</v>
      </c>
      <c r="V15">
        <f>'TLIM calcs'!X515</f>
        <v>5.1272959087831748E-4</v>
      </c>
      <c r="W15">
        <f>'TLIM calcs'!Y515</f>
        <v>4.2174251689401415E-4</v>
      </c>
      <c r="X15">
        <f>'TLIM calcs'!Z515</f>
        <v>6.1029711097200566E-4</v>
      </c>
      <c r="Y15">
        <f>'TLIM calcs'!AA515</f>
        <v>4.6722522618591601E-4</v>
      </c>
      <c r="Z15">
        <f>'TLIM calcs'!AB515</f>
        <v>6.8615095754065132E-4</v>
      </c>
      <c r="AA15">
        <f>'TLIM calcs'!AC515</f>
        <v>3.7947078372346798E-4</v>
      </c>
      <c r="AB15">
        <f>'TLIM calcs'!AD515</f>
        <v>3.7947078372346798E-4</v>
      </c>
      <c r="AC15">
        <f>'TLIM calcs'!AE515</f>
        <v>5.2623766416100466E-4</v>
      </c>
      <c r="AD15">
        <f>'TLIM calcs'!AF515</f>
        <v>4.2471691888530449E-4</v>
      </c>
      <c r="AE15">
        <f>'TLIM calcs'!AG515</f>
        <v>5.2086762035701191E-4</v>
      </c>
      <c r="AF15">
        <f>'TLIM calcs'!AH515</f>
        <v>2.9277256536979618E-4</v>
      </c>
      <c r="AG15">
        <f>'TLIM calcs'!AI515</f>
        <v>9.6339168172824457E-4</v>
      </c>
      <c r="AH15">
        <f>'TLIM calcs'!AJ515</f>
        <v>5.0260782378552739E-4</v>
      </c>
      <c r="AI15">
        <f>'TLIM calcs'!AK515</f>
        <v>3.2603597648782513E-4</v>
      </c>
      <c r="AJ15">
        <f>'TLIM calcs'!AL515</f>
        <v>3.7742884542757709E-4</v>
      </c>
      <c r="AK15">
        <f>'TLIM calcs'!AM515</f>
        <v>2.8838094903041439E-4</v>
      </c>
      <c r="AL15">
        <f>'TLIM calcs'!AN515</f>
        <v>1.0395230942982564E-4</v>
      </c>
      <c r="AM15">
        <f>'TLIM calcs'!AO515</f>
        <v>1.1081930940689683E-3</v>
      </c>
      <c r="AN15">
        <f>'TLIM calcs'!AP515</f>
        <v>8.3898518829470014E-4</v>
      </c>
      <c r="AO15">
        <f>'TLIM calcs'!AQ515</f>
        <v>6.896270046050357E-4</v>
      </c>
      <c r="AP15">
        <f>'TLIM calcs'!AR515</f>
        <v>3.5338417530418491E-2</v>
      </c>
      <c r="AQ15">
        <f>'TLIM calcs'!AS515</f>
        <v>4.7114987157554754E-4</v>
      </c>
      <c r="AR15">
        <f>'TLIM calcs'!AT515</f>
        <v>1.962892978561444E-8</v>
      </c>
    </row>
    <row r="16" spans="1:44" x14ac:dyDescent="0.35">
      <c r="A16" t="str">
        <f>'TLIM calcs'!D516</f>
        <v>ISIC 22</v>
      </c>
      <c r="B16" t="str">
        <v>ISIC 22</v>
      </c>
      <c r="C16">
        <f>'TLIM calcs'!E516</f>
        <v>1.5264737203635107E-2</v>
      </c>
      <c r="D16">
        <f>'TLIM calcs'!F516</f>
        <v>1.3638428231200737E-2</v>
      </c>
      <c r="E16">
        <f>'TLIM calcs'!G516</f>
        <v>1.3638428231200737E-2</v>
      </c>
      <c r="F16">
        <f>'TLIM calcs'!H516</f>
        <v>1.3638428231200737E-2</v>
      </c>
      <c r="G16">
        <f>'TLIM calcs'!I516</f>
        <v>1.3638428231200737E-2</v>
      </c>
      <c r="H16">
        <f>'TLIM calcs'!J516</f>
        <v>3.017959100237123E-2</v>
      </c>
      <c r="I16">
        <f>'TLIM calcs'!K516</f>
        <v>3.0157287334106282E-2</v>
      </c>
      <c r="J16">
        <f>'TLIM calcs'!L516</f>
        <v>2.2559346044941638E-2</v>
      </c>
      <c r="K16">
        <f>'TLIM calcs'!M516</f>
        <v>3.2989503164006069E-2</v>
      </c>
      <c r="L16">
        <f>'TLIM calcs'!N516</f>
        <v>2.0783189168130333E-2</v>
      </c>
      <c r="M16">
        <f>'TLIM calcs'!O516</f>
        <v>3.3470249059656489E-2</v>
      </c>
      <c r="N16">
        <f>'TLIM calcs'!P516</f>
        <v>2.2619619449130587E-2</v>
      </c>
      <c r="O16">
        <f>'TLIM calcs'!Q516</f>
        <v>1.1724119424362378</v>
      </c>
      <c r="P16">
        <f>'TLIM calcs'!R516</f>
        <v>2.6785921889682714E-2</v>
      </c>
      <c r="Q16">
        <f>'TLIM calcs'!S516</f>
        <v>2.6785921889682714E-2</v>
      </c>
      <c r="R16">
        <f>'TLIM calcs'!T516</f>
        <v>1.9058744303617772E-2</v>
      </c>
      <c r="S16">
        <f>'TLIM calcs'!U516</f>
        <v>1.9058744303617772E-2</v>
      </c>
      <c r="T16">
        <f>'TLIM calcs'!V516</f>
        <v>2.7996868850304939E-2</v>
      </c>
      <c r="U16">
        <f>'TLIM calcs'!W516</f>
        <v>2.3221705890434676E-2</v>
      </c>
      <c r="V16">
        <f>'TLIM calcs'!X516</f>
        <v>4.7232263141587724E-2</v>
      </c>
      <c r="W16">
        <f>'TLIM calcs'!Y516</f>
        <v>3.9850474185791386E-2</v>
      </c>
      <c r="X16">
        <f>'TLIM calcs'!Z516</f>
        <v>8.06424305504303E-2</v>
      </c>
      <c r="Y16">
        <f>'TLIM calcs'!AA516</f>
        <v>4.0441403031461917E-2</v>
      </c>
      <c r="Z16">
        <f>'TLIM calcs'!AB516</f>
        <v>3.6096047268164379E-2</v>
      </c>
      <c r="AA16">
        <f>'TLIM calcs'!AC516</f>
        <v>1.1626937691396777E-2</v>
      </c>
      <c r="AB16">
        <f>'TLIM calcs'!AD516</f>
        <v>1.1626937691396777E-2</v>
      </c>
      <c r="AC16">
        <f>'TLIM calcs'!AE516</f>
        <v>1.4749535787411758E-2</v>
      </c>
      <c r="AD16">
        <f>'TLIM calcs'!AF516</f>
        <v>4.1469244913208296E-2</v>
      </c>
      <c r="AE16">
        <f>'TLIM calcs'!AG516</f>
        <v>1.190584438534179E-2</v>
      </c>
      <c r="AF16">
        <f>'TLIM calcs'!AH516</f>
        <v>1.2194247086877379E-2</v>
      </c>
      <c r="AG16">
        <f>'TLIM calcs'!AI516</f>
        <v>1.0069716924712094E-2</v>
      </c>
      <c r="AH16">
        <f>'TLIM calcs'!AJ516</f>
        <v>9.6491272486860253E-3</v>
      </c>
      <c r="AI16">
        <f>'TLIM calcs'!AK516</f>
        <v>1.0232765250293688E-2</v>
      </c>
      <c r="AJ16">
        <f>'TLIM calcs'!AL516</f>
        <v>5.2576094100334906E-3</v>
      </c>
      <c r="AK16">
        <f>'TLIM calcs'!AM516</f>
        <v>3.8278869884693753E-3</v>
      </c>
      <c r="AL16">
        <f>'TLIM calcs'!AN516</f>
        <v>4.2651195112427464E-3</v>
      </c>
      <c r="AM16">
        <f>'TLIM calcs'!AO516</f>
        <v>8.1100329971054621E-3</v>
      </c>
      <c r="AN16">
        <f>'TLIM calcs'!AP516</f>
        <v>4.7476977779777859E-3</v>
      </c>
      <c r="AO16">
        <f>'TLIM calcs'!AQ516</f>
        <v>2.7122667169303324E-3</v>
      </c>
      <c r="AP16">
        <f>'TLIM calcs'!AR516</f>
        <v>6.7016812968811457E-3</v>
      </c>
      <c r="AQ16">
        <f>'TLIM calcs'!AS516</f>
        <v>7.2768117780255661E-3</v>
      </c>
      <c r="AR16">
        <f>'TLIM calcs'!AT516</f>
        <v>2.1754228325330838E-6</v>
      </c>
    </row>
    <row r="17" spans="1:44" x14ac:dyDescent="0.35">
      <c r="A17" t="str">
        <f>'TLIM calcs'!D517</f>
        <v>ISIC 231</v>
      </c>
      <c r="B17" t="str">
        <v>ISIC 231</v>
      </c>
      <c r="C17">
        <f>'TLIM calcs'!E517</f>
        <v>9.1151530128615234E-3</v>
      </c>
      <c r="D17">
        <f>'TLIM calcs'!F517</f>
        <v>1.2808660272331253E-2</v>
      </c>
      <c r="E17">
        <f>'TLIM calcs'!G517</f>
        <v>1.2808660272331253E-2</v>
      </c>
      <c r="F17">
        <f>'TLIM calcs'!H517</f>
        <v>1.2808660272331253E-2</v>
      </c>
      <c r="G17">
        <f>'TLIM calcs'!I517</f>
        <v>1.2808660272331253E-2</v>
      </c>
      <c r="H17">
        <f>'TLIM calcs'!J517</f>
        <v>1.2065043155444523E-2</v>
      </c>
      <c r="I17">
        <f>'TLIM calcs'!K517</f>
        <v>7.1837333229830755E-3</v>
      </c>
      <c r="J17">
        <f>'TLIM calcs'!L517</f>
        <v>2.4429066349963585E-2</v>
      </c>
      <c r="K17">
        <f>'TLIM calcs'!M517</f>
        <v>6.4468449308051458E-3</v>
      </c>
      <c r="L17">
        <f>'TLIM calcs'!N517</f>
        <v>1.0526787906546039E-2</v>
      </c>
      <c r="M17">
        <f>'TLIM calcs'!O517</f>
        <v>1.289384239647772E-2</v>
      </c>
      <c r="N17">
        <f>'TLIM calcs'!P517</f>
        <v>7.851154729971126E-3</v>
      </c>
      <c r="O17">
        <f>'TLIM calcs'!Q517</f>
        <v>1.3523277924500098E-2</v>
      </c>
      <c r="P17">
        <f>'TLIM calcs'!R517</f>
        <v>1.1603402017883742</v>
      </c>
      <c r="Q17">
        <f>'TLIM calcs'!S517</f>
        <v>0.01</v>
      </c>
      <c r="R17">
        <f>'TLIM calcs'!T517</f>
        <v>1.8411920138100425E-2</v>
      </c>
      <c r="S17">
        <f>'TLIM calcs'!U517</f>
        <v>1.8411920138100425E-2</v>
      </c>
      <c r="T17">
        <f>'TLIM calcs'!V517</f>
        <v>1.4402614783865963E-2</v>
      </c>
      <c r="U17">
        <f>'TLIM calcs'!W517</f>
        <v>9.428741502993972E-3</v>
      </c>
      <c r="V17">
        <f>'TLIM calcs'!X517</f>
        <v>1.5839180679636043E-2</v>
      </c>
      <c r="W17">
        <f>'TLIM calcs'!Y517</f>
        <v>1.059708873323254E-2</v>
      </c>
      <c r="X17">
        <f>'TLIM calcs'!Z517</f>
        <v>1.6214046622443357E-2</v>
      </c>
      <c r="Y17">
        <f>'TLIM calcs'!AA517</f>
        <v>1.2738728159239621E-2</v>
      </c>
      <c r="Z17">
        <f>'TLIM calcs'!AB517</f>
        <v>1.3420368226587978E-2</v>
      </c>
      <c r="AA17">
        <f>'TLIM calcs'!AC517</f>
        <v>1.1696314729057423E-2</v>
      </c>
      <c r="AB17">
        <f>'TLIM calcs'!AD517</f>
        <v>1.1696314729057423E-2</v>
      </c>
      <c r="AC17">
        <f>'TLIM calcs'!AE517</f>
        <v>1.0119057738841891E-2</v>
      </c>
      <c r="AD17">
        <f>'TLIM calcs'!AF517</f>
        <v>7.6683390522294795E-2</v>
      </c>
      <c r="AE17">
        <f>'TLIM calcs'!AG517</f>
        <v>4.5706896105408429E-3</v>
      </c>
      <c r="AF17">
        <f>'TLIM calcs'!AH517</f>
        <v>4.8436636564144894E-3</v>
      </c>
      <c r="AG17">
        <f>'TLIM calcs'!AI517</f>
        <v>6.1642144974606754E-3</v>
      </c>
      <c r="AH17">
        <f>'TLIM calcs'!AJ517</f>
        <v>3.2552540133201193E-3</v>
      </c>
      <c r="AI17">
        <f>'TLIM calcs'!AK517</f>
        <v>4.8775844771010435E-3</v>
      </c>
      <c r="AJ17">
        <f>'TLIM calcs'!AL517</f>
        <v>2.3060369365271454E-3</v>
      </c>
      <c r="AK17">
        <f>'TLIM calcs'!AM517</f>
        <v>1.9741083910795065E-3</v>
      </c>
      <c r="AL17">
        <f>'TLIM calcs'!AN517</f>
        <v>6.5126552465098794E-3</v>
      </c>
      <c r="AM17">
        <f>'TLIM calcs'!AO517</f>
        <v>4.010188453727177E-3</v>
      </c>
      <c r="AN17">
        <f>'TLIM calcs'!AP517</f>
        <v>3.7691859992284452E-3</v>
      </c>
      <c r="AO17">
        <f>'TLIM calcs'!AQ517</f>
        <v>2.2740703780443753E-3</v>
      </c>
      <c r="AP17">
        <f>'TLIM calcs'!AR517</f>
        <v>3.3542343660062203E-3</v>
      </c>
      <c r="AQ17">
        <f>'TLIM calcs'!AS517</f>
        <v>4.6051548071843404E-3</v>
      </c>
      <c r="AR17">
        <f>'TLIM calcs'!AT517</f>
        <v>3.0981228687474371E-7</v>
      </c>
    </row>
    <row r="18" spans="1:44" x14ac:dyDescent="0.35">
      <c r="A18" t="str">
        <f>'TLIM calcs'!D518</f>
        <v>ISIC 239</v>
      </c>
      <c r="B18" t="str">
        <v>ISIC 239</v>
      </c>
      <c r="C18">
        <f>'TLIM calcs'!E518</f>
        <v>9.1151530128615234E-3</v>
      </c>
      <c r="D18">
        <f>'TLIM calcs'!F518</f>
        <v>1.2808660272331253E-2</v>
      </c>
      <c r="E18">
        <f>'TLIM calcs'!G518</f>
        <v>1.2808660272331253E-2</v>
      </c>
      <c r="F18">
        <f>'TLIM calcs'!H518</f>
        <v>1.2808660272331253E-2</v>
      </c>
      <c r="G18">
        <f>'TLIM calcs'!I518</f>
        <v>1.2808660272331253E-2</v>
      </c>
      <c r="H18">
        <f>'TLIM calcs'!J518</f>
        <v>1.2065043155444523E-2</v>
      </c>
      <c r="I18">
        <f>'TLIM calcs'!K518</f>
        <v>7.1837333229830755E-3</v>
      </c>
      <c r="J18">
        <f>'TLIM calcs'!L518</f>
        <v>2.4429066349963585E-2</v>
      </c>
      <c r="K18">
        <f>'TLIM calcs'!M518</f>
        <v>6.4468449308051458E-3</v>
      </c>
      <c r="L18">
        <f>'TLIM calcs'!N518</f>
        <v>1.0526787906546039E-2</v>
      </c>
      <c r="M18">
        <f>'TLIM calcs'!O518</f>
        <v>1.289384239647772E-2</v>
      </c>
      <c r="N18">
        <f>'TLIM calcs'!P518</f>
        <v>7.851154729971126E-3</v>
      </c>
      <c r="O18">
        <f>'TLIM calcs'!Q518</f>
        <v>1.3523277924500098E-2</v>
      </c>
      <c r="P18">
        <f>'TLIM calcs'!R518</f>
        <v>0.01</v>
      </c>
      <c r="Q18">
        <f>'TLIM calcs'!S518</f>
        <v>1.1603402017883742</v>
      </c>
      <c r="R18">
        <f>'TLIM calcs'!T518</f>
        <v>1.8411920138100425E-2</v>
      </c>
      <c r="S18">
        <f>'TLIM calcs'!U518</f>
        <v>1.8411920138100425E-2</v>
      </c>
      <c r="T18">
        <f>'TLIM calcs'!V518</f>
        <v>1.4402614783865963E-2</v>
      </c>
      <c r="U18">
        <f>'TLIM calcs'!W518</f>
        <v>9.428741502993972E-3</v>
      </c>
      <c r="V18">
        <f>'TLIM calcs'!X518</f>
        <v>1.5839180679636043E-2</v>
      </c>
      <c r="W18">
        <f>'TLIM calcs'!Y518</f>
        <v>1.059708873323254E-2</v>
      </c>
      <c r="X18">
        <f>'TLIM calcs'!Z518</f>
        <v>1.6214046622443357E-2</v>
      </c>
      <c r="Y18">
        <f>'TLIM calcs'!AA518</f>
        <v>1.2738728159239621E-2</v>
      </c>
      <c r="Z18">
        <f>'TLIM calcs'!AB518</f>
        <v>1.3420368226587978E-2</v>
      </c>
      <c r="AA18">
        <f>'TLIM calcs'!AC518</f>
        <v>1.1696314729057423E-2</v>
      </c>
      <c r="AB18">
        <f>'TLIM calcs'!AD518</f>
        <v>1.1696314729057423E-2</v>
      </c>
      <c r="AC18">
        <f>'TLIM calcs'!AE518</f>
        <v>1.0119057738841891E-2</v>
      </c>
      <c r="AD18">
        <f>'TLIM calcs'!AF518</f>
        <v>7.6683390522294795E-2</v>
      </c>
      <c r="AE18">
        <f>'TLIM calcs'!AG518</f>
        <v>4.5706896105408429E-3</v>
      </c>
      <c r="AF18">
        <f>'TLIM calcs'!AH518</f>
        <v>4.8436636564144894E-3</v>
      </c>
      <c r="AG18">
        <f>'TLIM calcs'!AI518</f>
        <v>6.1642144974606754E-3</v>
      </c>
      <c r="AH18">
        <f>'TLIM calcs'!AJ518</f>
        <v>3.2552540133201193E-3</v>
      </c>
      <c r="AI18">
        <f>'TLIM calcs'!AK518</f>
        <v>4.8775844771010435E-3</v>
      </c>
      <c r="AJ18">
        <f>'TLIM calcs'!AL518</f>
        <v>2.3060369365271454E-3</v>
      </c>
      <c r="AK18">
        <f>'TLIM calcs'!AM518</f>
        <v>1.9741083910795065E-3</v>
      </c>
      <c r="AL18">
        <f>'TLIM calcs'!AN518</f>
        <v>6.5126552465098794E-3</v>
      </c>
      <c r="AM18">
        <f>'TLIM calcs'!AO518</f>
        <v>4.010188453727177E-3</v>
      </c>
      <c r="AN18">
        <f>'TLIM calcs'!AP518</f>
        <v>3.7691859992284452E-3</v>
      </c>
      <c r="AO18">
        <f>'TLIM calcs'!AQ518</f>
        <v>2.2740703780443753E-3</v>
      </c>
      <c r="AP18">
        <f>'TLIM calcs'!AR518</f>
        <v>3.3542343660062203E-3</v>
      </c>
      <c r="AQ18">
        <f>'TLIM calcs'!AS518</f>
        <v>4.6051548071843404E-3</v>
      </c>
      <c r="AR18">
        <f>'TLIM calcs'!AT518</f>
        <v>3.0981228687474371E-7</v>
      </c>
    </row>
    <row r="19" spans="1:44" x14ac:dyDescent="0.35">
      <c r="A19" t="str">
        <f>'TLIM calcs'!D519</f>
        <v>ISIC 241</v>
      </c>
      <c r="B19" t="str">
        <v>ISIC 241</v>
      </c>
      <c r="C19">
        <f>'TLIM calcs'!E519</f>
        <v>1.2340080669370047E-2</v>
      </c>
      <c r="D19">
        <f>'TLIM calcs'!F519</f>
        <v>2.9843978303269438E-2</v>
      </c>
      <c r="E19">
        <f>'TLIM calcs'!G519</f>
        <v>2.9843978303269438E-2</v>
      </c>
      <c r="F19">
        <f>'TLIM calcs'!H519</f>
        <v>2.9843978303269438E-2</v>
      </c>
      <c r="G19">
        <f>'TLIM calcs'!I519</f>
        <v>2.9843978303269438E-2</v>
      </c>
      <c r="H19">
        <f>'TLIM calcs'!J519</f>
        <v>1.4084945990078646E-2</v>
      </c>
      <c r="I19">
        <f>'TLIM calcs'!K519</f>
        <v>1.3312993773901922E-2</v>
      </c>
      <c r="J19">
        <f>'TLIM calcs'!L519</f>
        <v>2.1620987599161427E-2</v>
      </c>
      <c r="K19">
        <f>'TLIM calcs'!M519</f>
        <v>1.8736574974029401E-2</v>
      </c>
      <c r="L19">
        <f>'TLIM calcs'!N519</f>
        <v>2.7791411874256353E-2</v>
      </c>
      <c r="M19">
        <f>'TLIM calcs'!O519</f>
        <v>3.4083049908000401E-2</v>
      </c>
      <c r="N19">
        <f>'TLIM calcs'!P519</f>
        <v>1.2897058681247282E-2</v>
      </c>
      <c r="O19">
        <f>'TLIM calcs'!Q519</f>
        <v>3.4013227657180699E-2</v>
      </c>
      <c r="P19">
        <f>'TLIM calcs'!R519</f>
        <v>3.8454348671216596E-2</v>
      </c>
      <c r="Q19">
        <f>'TLIM calcs'!S519</f>
        <v>3.8454348671216596E-2</v>
      </c>
      <c r="R19">
        <f>'TLIM calcs'!T519</f>
        <v>1.4738574956852422</v>
      </c>
      <c r="S19">
        <f>'TLIM calcs'!U519</f>
        <v>0.01</v>
      </c>
      <c r="T19">
        <f>'TLIM calcs'!V519</f>
        <v>0.26149073465544481</v>
      </c>
      <c r="U19">
        <f>'TLIM calcs'!W519</f>
        <v>3.7260057415677846E-2</v>
      </c>
      <c r="V19">
        <f>'TLIM calcs'!X519</f>
        <v>0.16213469015065668</v>
      </c>
      <c r="W19">
        <f>'TLIM calcs'!Y519</f>
        <v>0.13847702357976013</v>
      </c>
      <c r="X19">
        <f>'TLIM calcs'!Z519</f>
        <v>0.12502120009979703</v>
      </c>
      <c r="Y19">
        <f>'TLIM calcs'!AA519</f>
        <v>9.3398889523212333E-2</v>
      </c>
      <c r="Z19">
        <f>'TLIM calcs'!AB519</f>
        <v>7.759760345762215E-2</v>
      </c>
      <c r="AA19">
        <f>'TLIM calcs'!AC519</f>
        <v>1.9346798420465196E-2</v>
      </c>
      <c r="AB19">
        <f>'TLIM calcs'!AD519</f>
        <v>1.9346798420465196E-2</v>
      </c>
      <c r="AC19">
        <f>'TLIM calcs'!AE519</f>
        <v>3.6315416543801445E-2</v>
      </c>
      <c r="AD19">
        <f>'TLIM calcs'!AF519</f>
        <v>4.9470181496810005E-2</v>
      </c>
      <c r="AE19">
        <f>'TLIM calcs'!AG519</f>
        <v>8.3768788600063603E-3</v>
      </c>
      <c r="AF19">
        <f>'TLIM calcs'!AH519</f>
        <v>1.0696166157979491E-2</v>
      </c>
      <c r="AG19">
        <f>'TLIM calcs'!AI519</f>
        <v>6.9148140554641984E-3</v>
      </c>
      <c r="AH19">
        <f>'TLIM calcs'!AJ519</f>
        <v>6.5621912904361744E-3</v>
      </c>
      <c r="AI19">
        <f>'TLIM calcs'!AK519</f>
        <v>1.0293648629149372E-2</v>
      </c>
      <c r="AJ19">
        <f>'TLIM calcs'!AL519</f>
        <v>4.9162858202432018E-3</v>
      </c>
      <c r="AK19">
        <f>'TLIM calcs'!AM519</f>
        <v>2.9189032418856075E-3</v>
      </c>
      <c r="AL19">
        <f>'TLIM calcs'!AN519</f>
        <v>5.0631226060874751E-3</v>
      </c>
      <c r="AM19">
        <f>'TLIM calcs'!AO519</f>
        <v>7.1708123304355812E-3</v>
      </c>
      <c r="AN19">
        <f>'TLIM calcs'!AP519</f>
        <v>5.7835429936727977E-3</v>
      </c>
      <c r="AO19">
        <f>'TLIM calcs'!AQ519</f>
        <v>2.5941737933317705E-3</v>
      </c>
      <c r="AP19">
        <f>'TLIM calcs'!AR519</f>
        <v>5.9297775588423541E-3</v>
      </c>
      <c r="AQ19">
        <f>'TLIM calcs'!AS519</f>
        <v>6.5509137445686075E-3</v>
      </c>
      <c r="AR19">
        <f>'TLIM calcs'!AT519</f>
        <v>2.862131842725705E-6</v>
      </c>
    </row>
    <row r="20" spans="1:44" x14ac:dyDescent="0.35">
      <c r="A20" t="str">
        <f>'TLIM calcs'!D520</f>
        <v>ISIC 242</v>
      </c>
      <c r="B20" t="str">
        <v>ISIC 242</v>
      </c>
      <c r="C20">
        <f>'TLIM calcs'!E520</f>
        <v>1.860144337980563E-2</v>
      </c>
      <c r="D20">
        <f>'TLIM calcs'!F520</f>
        <v>2.9843978303269438E-2</v>
      </c>
      <c r="E20">
        <f>'TLIM calcs'!G520</f>
        <v>2.9843978303269438E-2</v>
      </c>
      <c r="F20">
        <f>'TLIM calcs'!H520</f>
        <v>2.9843978303269438E-2</v>
      </c>
      <c r="G20">
        <f>'TLIM calcs'!I520</f>
        <v>2.9843978303269438E-2</v>
      </c>
      <c r="H20">
        <f>'TLIM calcs'!J520</f>
        <v>1.4084945990078646E-2</v>
      </c>
      <c r="I20">
        <f>'TLIM calcs'!K520</f>
        <v>1.3312993773901922E-2</v>
      </c>
      <c r="J20">
        <f>'TLIM calcs'!L520</f>
        <v>2.1620987599161427E-2</v>
      </c>
      <c r="K20">
        <f>'TLIM calcs'!M520</f>
        <v>1.8736574974029401E-2</v>
      </c>
      <c r="L20">
        <f>'TLIM calcs'!N520</f>
        <v>2.7791411874256353E-2</v>
      </c>
      <c r="M20">
        <f>'TLIM calcs'!O520</f>
        <v>3.4083049908000401E-2</v>
      </c>
      <c r="N20">
        <f>'TLIM calcs'!P520</f>
        <v>1.2897058681247282E-2</v>
      </c>
      <c r="O20">
        <f>'TLIM calcs'!Q520</f>
        <v>3.4013227657180699E-2</v>
      </c>
      <c r="P20">
        <f>'TLIM calcs'!R520</f>
        <v>3.8454348671216596E-2</v>
      </c>
      <c r="Q20">
        <f>'TLIM calcs'!S520</f>
        <v>3.8454348671216596E-2</v>
      </c>
      <c r="R20">
        <f>'TLIM calcs'!T520</f>
        <v>0.01</v>
      </c>
      <c r="S20">
        <f>'TLIM calcs'!U520</f>
        <v>1.4738574956852422</v>
      </c>
      <c r="T20">
        <f>'TLIM calcs'!V520</f>
        <v>0.26149073465544481</v>
      </c>
      <c r="U20">
        <f>'TLIM calcs'!W520</f>
        <v>3.7260057415677846E-2</v>
      </c>
      <c r="V20">
        <f>'TLIM calcs'!X520</f>
        <v>0.16213469015065668</v>
      </c>
      <c r="W20">
        <f>'TLIM calcs'!Y520</f>
        <v>0.13847702357976013</v>
      </c>
      <c r="X20">
        <f>'TLIM calcs'!Z520</f>
        <v>0.12502120009979703</v>
      </c>
      <c r="Y20">
        <f>'TLIM calcs'!AA520</f>
        <v>9.3398889523212333E-2</v>
      </c>
      <c r="Z20">
        <f>'TLIM calcs'!AB520</f>
        <v>7.759760345762215E-2</v>
      </c>
      <c r="AA20">
        <f>'TLIM calcs'!AC520</f>
        <v>1.9346798420465196E-2</v>
      </c>
      <c r="AB20">
        <f>'TLIM calcs'!AD520</f>
        <v>1.9346798420465196E-2</v>
      </c>
      <c r="AC20">
        <f>'TLIM calcs'!AE520</f>
        <v>3.6315416543801445E-2</v>
      </c>
      <c r="AD20">
        <f>'TLIM calcs'!AF520</f>
        <v>4.9470181496810005E-2</v>
      </c>
      <c r="AE20">
        <f>'TLIM calcs'!AG520</f>
        <v>8.3768788600063603E-3</v>
      </c>
      <c r="AF20">
        <f>'TLIM calcs'!AH520</f>
        <v>1.0696166157979491E-2</v>
      </c>
      <c r="AG20">
        <f>'TLIM calcs'!AI520</f>
        <v>6.9148140554641984E-3</v>
      </c>
      <c r="AH20">
        <f>'TLIM calcs'!AJ520</f>
        <v>6.5621912904361744E-3</v>
      </c>
      <c r="AI20">
        <f>'TLIM calcs'!AK520</f>
        <v>1.0293648629149372E-2</v>
      </c>
      <c r="AJ20">
        <f>'TLIM calcs'!AL520</f>
        <v>4.9162858202432018E-3</v>
      </c>
      <c r="AK20">
        <f>'TLIM calcs'!AM520</f>
        <v>2.9189032418856075E-3</v>
      </c>
      <c r="AL20">
        <f>'TLIM calcs'!AN520</f>
        <v>5.0631226060874751E-3</v>
      </c>
      <c r="AM20">
        <f>'TLIM calcs'!AO520</f>
        <v>7.1708123304355812E-3</v>
      </c>
      <c r="AN20">
        <f>'TLIM calcs'!AP520</f>
        <v>5.7835429936727977E-3</v>
      </c>
      <c r="AO20">
        <f>'TLIM calcs'!AQ520</f>
        <v>2.5941737933317705E-3</v>
      </c>
      <c r="AP20">
        <f>'TLIM calcs'!AR520</f>
        <v>5.9297775588423541E-3</v>
      </c>
      <c r="AQ20">
        <f>'TLIM calcs'!AS520</f>
        <v>6.5509137445686075E-3</v>
      </c>
      <c r="AR20">
        <f>'TLIM calcs'!AT520</f>
        <v>2.862131842725705E-6</v>
      </c>
    </row>
    <row r="21" spans="1:44" x14ac:dyDescent="0.35">
      <c r="A21" t="str">
        <f>'TLIM calcs'!D521</f>
        <v>ISIC 25</v>
      </c>
      <c r="B21" t="str">
        <v>ISIC 25</v>
      </c>
      <c r="C21">
        <f>'TLIM calcs'!E521</f>
        <v>1.860144337980563E-2</v>
      </c>
      <c r="D21">
        <f>'TLIM calcs'!F521</f>
        <v>2.9756616936473381E-2</v>
      </c>
      <c r="E21">
        <f>'TLIM calcs'!G521</f>
        <v>2.9756616936473381E-2</v>
      </c>
      <c r="F21">
        <f>'TLIM calcs'!H521</f>
        <v>2.9756616936473381E-2</v>
      </c>
      <c r="G21">
        <f>'TLIM calcs'!I521</f>
        <v>2.9756616936473381E-2</v>
      </c>
      <c r="H21">
        <f>'TLIM calcs'!J521</f>
        <v>2.3327831081781523E-2</v>
      </c>
      <c r="I21">
        <f>'TLIM calcs'!K521</f>
        <v>1.8778958545229381E-2</v>
      </c>
      <c r="J21">
        <f>'TLIM calcs'!L521</f>
        <v>3.3605838398528577E-2</v>
      </c>
      <c r="K21">
        <f>'TLIM calcs'!M521</f>
        <v>2.1630065959752205E-2</v>
      </c>
      <c r="L21">
        <f>'TLIM calcs'!N521</f>
        <v>3.1660009221775871E-2</v>
      </c>
      <c r="M21">
        <f>'TLIM calcs'!O521</f>
        <v>2.5927059856618594E-2</v>
      </c>
      <c r="N21">
        <f>'TLIM calcs'!P521</f>
        <v>1.1600986045429697E-2</v>
      </c>
      <c r="O21">
        <f>'TLIM calcs'!Q521</f>
        <v>3.5282284580336352E-2</v>
      </c>
      <c r="P21">
        <f>'TLIM calcs'!R521</f>
        <v>3.0085386224854065E-2</v>
      </c>
      <c r="Q21">
        <f>'TLIM calcs'!S521</f>
        <v>3.0085386224854065E-2</v>
      </c>
      <c r="R21">
        <f>'TLIM calcs'!T521</f>
        <v>6.7746671767083239E-2</v>
      </c>
      <c r="S21">
        <f>'TLIM calcs'!U521</f>
        <v>6.7746671767083239E-2</v>
      </c>
      <c r="T21">
        <f>'TLIM calcs'!V521</f>
        <v>1.2423735055838994</v>
      </c>
      <c r="U21">
        <f>'TLIM calcs'!W521</f>
        <v>3.4153829658954346E-2</v>
      </c>
      <c r="V21">
        <f>'TLIM calcs'!X521</f>
        <v>8.2233718934888581E-2</v>
      </c>
      <c r="W21">
        <f>'TLIM calcs'!Y521</f>
        <v>0.15606579732129081</v>
      </c>
      <c r="X21">
        <f>'TLIM calcs'!Z521</f>
        <v>0.11890020553985294</v>
      </c>
      <c r="Y21">
        <f>'TLIM calcs'!AA521</f>
        <v>0.11126618615824474</v>
      </c>
      <c r="Z21">
        <f>'TLIM calcs'!AB521</f>
        <v>7.6038966705030436E-2</v>
      </c>
      <c r="AA21">
        <f>'TLIM calcs'!AC521</f>
        <v>2.4581409776745583E-2</v>
      </c>
      <c r="AB21">
        <f>'TLIM calcs'!AD521</f>
        <v>2.4581409776745583E-2</v>
      </c>
      <c r="AC21">
        <f>'TLIM calcs'!AE521</f>
        <v>3.2803032956012272E-2</v>
      </c>
      <c r="AD21">
        <f>'TLIM calcs'!AF521</f>
        <v>6.8862594687514711E-2</v>
      </c>
      <c r="AE21">
        <f>'TLIM calcs'!AG521</f>
        <v>1.0254890472785702E-2</v>
      </c>
      <c r="AF21">
        <f>'TLIM calcs'!AH521</f>
        <v>1.3963118087872551E-2</v>
      </c>
      <c r="AG21">
        <f>'TLIM calcs'!AI521</f>
        <v>1.0345192680334375E-2</v>
      </c>
      <c r="AH21">
        <f>'TLIM calcs'!AJ521</f>
        <v>7.907902067225742E-3</v>
      </c>
      <c r="AI21">
        <f>'TLIM calcs'!AK521</f>
        <v>1.1824768080671419E-2</v>
      </c>
      <c r="AJ21">
        <f>'TLIM calcs'!AL521</f>
        <v>6.3630489502794728E-3</v>
      </c>
      <c r="AK21">
        <f>'TLIM calcs'!AM521</f>
        <v>3.8627895593216885E-3</v>
      </c>
      <c r="AL21">
        <f>'TLIM calcs'!AN521</f>
        <v>6.6993583928666497E-3</v>
      </c>
      <c r="AM21">
        <f>'TLIM calcs'!AO521</f>
        <v>9.0186573130720277E-3</v>
      </c>
      <c r="AN21">
        <f>'TLIM calcs'!AP521</f>
        <v>8.8636783369351185E-3</v>
      </c>
      <c r="AO21">
        <f>'TLIM calcs'!AQ521</f>
        <v>3.665500160226977E-3</v>
      </c>
      <c r="AP21">
        <f>'TLIM calcs'!AR521</f>
        <v>5.6505234741410833E-3</v>
      </c>
      <c r="AQ21">
        <f>'TLIM calcs'!AS521</f>
        <v>8.2089401912078669E-3</v>
      </c>
      <c r="AR21">
        <f>'TLIM calcs'!AT521</f>
        <v>1.4950244468937371E-6</v>
      </c>
    </row>
    <row r="22" spans="1:44" x14ac:dyDescent="0.35">
      <c r="A22" t="str">
        <f>'TLIM calcs'!D522</f>
        <v>ISIC 26</v>
      </c>
      <c r="B22" t="str">
        <v>ISIC 26</v>
      </c>
      <c r="C22">
        <f>'TLIM calcs'!E522</f>
        <v>4.5777017590876434E-3</v>
      </c>
      <c r="D22">
        <f>'TLIM calcs'!F522</f>
        <v>6.7856522177822728E-3</v>
      </c>
      <c r="E22">
        <f>'TLIM calcs'!G522</f>
        <v>6.7856522177822728E-3</v>
      </c>
      <c r="F22">
        <f>'TLIM calcs'!H522</f>
        <v>6.7856522177822728E-3</v>
      </c>
      <c r="G22">
        <f>'TLIM calcs'!I522</f>
        <v>6.7856522177822728E-3</v>
      </c>
      <c r="H22">
        <f>'TLIM calcs'!J522</f>
        <v>5.536941164549016E-3</v>
      </c>
      <c r="I22">
        <f>'TLIM calcs'!K522</f>
        <v>5.0672244908175996E-3</v>
      </c>
      <c r="J22">
        <f>'TLIM calcs'!L522</f>
        <v>6.2311510392202459E-3</v>
      </c>
      <c r="K22">
        <f>'TLIM calcs'!M522</f>
        <v>8.8643410293269363E-3</v>
      </c>
      <c r="L22">
        <f>'TLIM calcs'!N522</f>
        <v>7.9790592743663423E-3</v>
      </c>
      <c r="M22">
        <f>'TLIM calcs'!O522</f>
        <v>7.5187070361879115E-3</v>
      </c>
      <c r="N22">
        <f>'TLIM calcs'!P522</f>
        <v>7.6173202625297344E-3</v>
      </c>
      <c r="O22">
        <f>'TLIM calcs'!Q522</f>
        <v>7.7783411936117718E-3</v>
      </c>
      <c r="P22">
        <f>'TLIM calcs'!R522</f>
        <v>7.9207280915614148E-3</v>
      </c>
      <c r="Q22">
        <f>'TLIM calcs'!S522</f>
        <v>7.9207280915614148E-3</v>
      </c>
      <c r="R22">
        <f>'TLIM calcs'!T522</f>
        <v>9.3329071563324727E-3</v>
      </c>
      <c r="S22">
        <f>'TLIM calcs'!U522</f>
        <v>9.3329071563324727E-3</v>
      </c>
      <c r="T22">
        <f>'TLIM calcs'!V522</f>
        <v>1.0278862936088953E-2</v>
      </c>
      <c r="U22">
        <f>'TLIM calcs'!W522</f>
        <v>1.2326165422762925</v>
      </c>
      <c r="V22">
        <f>'TLIM calcs'!X522</f>
        <v>5.5754949631783193E-2</v>
      </c>
      <c r="W22">
        <f>'TLIM calcs'!Y522</f>
        <v>2.6514536694452424E-2</v>
      </c>
      <c r="X22">
        <f>'TLIM calcs'!Z522</f>
        <v>2.5328861319350814E-2</v>
      </c>
      <c r="Y22">
        <f>'TLIM calcs'!AA522</f>
        <v>6.9717737536240248E-2</v>
      </c>
      <c r="Z22">
        <f>'TLIM calcs'!AB522</f>
        <v>3.0754527997351469E-2</v>
      </c>
      <c r="AA22">
        <f>'TLIM calcs'!AC522</f>
        <v>1.1742357037207971E-2</v>
      </c>
      <c r="AB22">
        <f>'TLIM calcs'!AD522</f>
        <v>1.1742357037207971E-2</v>
      </c>
      <c r="AC22">
        <f>'TLIM calcs'!AE522</f>
        <v>7.5789265211384411E-3</v>
      </c>
      <c r="AD22">
        <f>'TLIM calcs'!AF522</f>
        <v>1.1926728285362544E-2</v>
      </c>
      <c r="AE22">
        <f>'TLIM calcs'!AG522</f>
        <v>6.0521768190149204E-3</v>
      </c>
      <c r="AF22">
        <f>'TLIM calcs'!AH522</f>
        <v>6.2288242341908551E-3</v>
      </c>
      <c r="AG22">
        <f>'TLIM calcs'!AI522</f>
        <v>4.5002152510740688E-3</v>
      </c>
      <c r="AH22">
        <f>'TLIM calcs'!AJ522</f>
        <v>1.0757774604315764E-2</v>
      </c>
      <c r="AI22">
        <f>'TLIM calcs'!AK522</f>
        <v>4.9798962557235892E-2</v>
      </c>
      <c r="AJ22">
        <f>'TLIM calcs'!AL522</f>
        <v>2.0593874428022893E-2</v>
      </c>
      <c r="AK22">
        <f>'TLIM calcs'!AM522</f>
        <v>5.176585215690423E-3</v>
      </c>
      <c r="AL22">
        <f>'TLIM calcs'!AN522</f>
        <v>2.084782334997651E-3</v>
      </c>
      <c r="AM22">
        <f>'TLIM calcs'!AO522</f>
        <v>9.4187065696407571E-3</v>
      </c>
      <c r="AN22">
        <f>'TLIM calcs'!AP522</f>
        <v>6.2210546894168346E-3</v>
      </c>
      <c r="AO22">
        <f>'TLIM calcs'!AQ522</f>
        <v>3.0938012552719687E-3</v>
      </c>
      <c r="AP22">
        <f>'TLIM calcs'!AR522</f>
        <v>6.5401201215996496E-3</v>
      </c>
      <c r="AQ22">
        <f>'TLIM calcs'!AS522</f>
        <v>9.3797612899402579E-3</v>
      </c>
      <c r="AR22">
        <f>'TLIM calcs'!AT522</f>
        <v>9.7844584864966125E-7</v>
      </c>
    </row>
    <row r="23" spans="1:44" x14ac:dyDescent="0.35">
      <c r="A23" t="str">
        <f>'TLIM calcs'!D523</f>
        <v>ISIC 27</v>
      </c>
      <c r="B23" t="str">
        <v>ISIC 27</v>
      </c>
      <c r="C23">
        <f>'TLIM calcs'!E523</f>
        <v>5.7969550980604906E-3</v>
      </c>
      <c r="D23">
        <f>'TLIM calcs'!F523</f>
        <v>9.8349717257382764E-3</v>
      </c>
      <c r="E23">
        <f>'TLIM calcs'!G523</f>
        <v>9.8349717257382764E-3</v>
      </c>
      <c r="F23">
        <f>'TLIM calcs'!H523</f>
        <v>9.8349717257382764E-3</v>
      </c>
      <c r="G23">
        <f>'TLIM calcs'!I523</f>
        <v>9.8349717257382764E-3</v>
      </c>
      <c r="H23">
        <f>'TLIM calcs'!J523</f>
        <v>6.3780609386905381E-3</v>
      </c>
      <c r="I23">
        <f>'TLIM calcs'!K523</f>
        <v>5.5774995665012631E-3</v>
      </c>
      <c r="J23">
        <f>'TLIM calcs'!L523</f>
        <v>7.1960253219291422E-3</v>
      </c>
      <c r="K23">
        <f>'TLIM calcs'!M523</f>
        <v>8.1009272426428251E-3</v>
      </c>
      <c r="L23">
        <f>'TLIM calcs'!N523</f>
        <v>1.0509250893810477E-2</v>
      </c>
      <c r="M23">
        <f>'TLIM calcs'!O523</f>
        <v>8.6635750604307331E-3</v>
      </c>
      <c r="N23">
        <f>'TLIM calcs'!P523</f>
        <v>4.5952841727700637E-3</v>
      </c>
      <c r="O23">
        <f>'TLIM calcs'!Q523</f>
        <v>9.2547197440200901E-3</v>
      </c>
      <c r="P23">
        <f>'TLIM calcs'!R523</f>
        <v>9.7161814677192634E-3</v>
      </c>
      <c r="Q23">
        <f>'TLIM calcs'!S523</f>
        <v>9.7161814677192634E-3</v>
      </c>
      <c r="R23">
        <f>'TLIM calcs'!T523</f>
        <v>1.5235180657339639E-2</v>
      </c>
      <c r="S23">
        <f>'TLIM calcs'!U523</f>
        <v>1.5235180657339639E-2</v>
      </c>
      <c r="T23">
        <f>'TLIM calcs'!V523</f>
        <v>1.7234057295218243E-2</v>
      </c>
      <c r="U23">
        <f>'TLIM calcs'!W523</f>
        <v>3.5866774459731458E-2</v>
      </c>
      <c r="V23">
        <f>'TLIM calcs'!X523</f>
        <v>1.1960243778803559</v>
      </c>
      <c r="W23">
        <f>'TLIM calcs'!Y523</f>
        <v>4.2416352891753911E-2</v>
      </c>
      <c r="X23">
        <f>'TLIM calcs'!Z523</f>
        <v>4.3795745667976907E-2</v>
      </c>
      <c r="Y23">
        <f>'TLIM calcs'!AA523</f>
        <v>3.9283165814333366E-2</v>
      </c>
      <c r="Z23">
        <f>'TLIM calcs'!AB523</f>
        <v>2.7426222896769926E-2</v>
      </c>
      <c r="AA23">
        <f>'TLIM calcs'!AC523</f>
        <v>2.393735125091092E-2</v>
      </c>
      <c r="AB23">
        <f>'TLIM calcs'!AD523</f>
        <v>2.393735125091092E-2</v>
      </c>
      <c r="AC23">
        <f>'TLIM calcs'!AE523</f>
        <v>9.1239057185111116E-3</v>
      </c>
      <c r="AD23">
        <f>'TLIM calcs'!AF523</f>
        <v>3.413995262061327E-2</v>
      </c>
      <c r="AE23">
        <f>'TLIM calcs'!AG523</f>
        <v>5.6027372010038472E-3</v>
      </c>
      <c r="AF23">
        <f>'TLIM calcs'!AH523</f>
        <v>6.9870355027697971E-3</v>
      </c>
      <c r="AG23">
        <f>'TLIM calcs'!AI523</f>
        <v>5.9823229058109462E-3</v>
      </c>
      <c r="AH23">
        <f>'TLIM calcs'!AJ523</f>
        <v>4.8680324342538156E-3</v>
      </c>
      <c r="AI23">
        <f>'TLIM calcs'!AK523</f>
        <v>1.7977076264761957E-2</v>
      </c>
      <c r="AJ23">
        <f>'TLIM calcs'!AL523</f>
        <v>6.1313275233269423E-3</v>
      </c>
      <c r="AK23">
        <f>'TLIM calcs'!AM523</f>
        <v>2.4536543202435209E-3</v>
      </c>
      <c r="AL23">
        <f>'TLIM calcs'!AN523</f>
        <v>3.4561706589844206E-3</v>
      </c>
      <c r="AM23">
        <f>'TLIM calcs'!AO523</f>
        <v>5.7116890932263128E-3</v>
      </c>
      <c r="AN23">
        <f>'TLIM calcs'!AP523</f>
        <v>3.6548107764413072E-3</v>
      </c>
      <c r="AO23">
        <f>'TLIM calcs'!AQ523</f>
        <v>1.9873730737411423E-3</v>
      </c>
      <c r="AP23">
        <f>'TLIM calcs'!AR523</f>
        <v>2.7789932157526978E-3</v>
      </c>
      <c r="AQ23">
        <f>'TLIM calcs'!AS523</f>
        <v>6.1293761396521455E-3</v>
      </c>
      <c r="AR23">
        <f>'TLIM calcs'!AT523</f>
        <v>2.0509459316298703E-5</v>
      </c>
    </row>
    <row r="24" spans="1:44" x14ac:dyDescent="0.35">
      <c r="A24" t="str">
        <f>'TLIM calcs'!D524</f>
        <v>ISIC 28</v>
      </c>
      <c r="B24" t="str">
        <v>ISIC 28</v>
      </c>
      <c r="C24">
        <f>'TLIM calcs'!E524</f>
        <v>1.5253666469508795E-2</v>
      </c>
      <c r="D24">
        <f>'TLIM calcs'!F524</f>
        <v>2.8629538266496841E-2</v>
      </c>
      <c r="E24">
        <f>'TLIM calcs'!G524</f>
        <v>2.8629538266496841E-2</v>
      </c>
      <c r="F24">
        <f>'TLIM calcs'!H524</f>
        <v>2.8629538266496841E-2</v>
      </c>
      <c r="G24">
        <f>'TLIM calcs'!I524</f>
        <v>2.8629538266496841E-2</v>
      </c>
      <c r="H24">
        <f>'TLIM calcs'!J524</f>
        <v>1.2926924270839701E-2</v>
      </c>
      <c r="I24">
        <f>'TLIM calcs'!K524</f>
        <v>1.2456424373060463E-2</v>
      </c>
      <c r="J24">
        <f>'TLIM calcs'!L524</f>
        <v>1.4951319561971274E-2</v>
      </c>
      <c r="K24">
        <f>'TLIM calcs'!M524</f>
        <v>1.7007417886758126E-2</v>
      </c>
      <c r="L24">
        <f>'TLIM calcs'!N524</f>
        <v>2.5349639121216822E-2</v>
      </c>
      <c r="M24">
        <f>'TLIM calcs'!O524</f>
        <v>1.5423959251518952E-2</v>
      </c>
      <c r="N24">
        <f>'TLIM calcs'!P524</f>
        <v>9.7230692675406606E-3</v>
      </c>
      <c r="O24">
        <f>'TLIM calcs'!Q524</f>
        <v>1.836152913340185E-2</v>
      </c>
      <c r="P24">
        <f>'TLIM calcs'!R524</f>
        <v>1.908293883099995E-2</v>
      </c>
      <c r="Q24">
        <f>'TLIM calcs'!S524</f>
        <v>1.908293883099995E-2</v>
      </c>
      <c r="R24">
        <f>'TLIM calcs'!T524</f>
        <v>2.6606863645583158E-2</v>
      </c>
      <c r="S24">
        <f>'TLIM calcs'!U524</f>
        <v>2.6606863645583158E-2</v>
      </c>
      <c r="T24">
        <f>'TLIM calcs'!V524</f>
        <v>2.8620607010459213E-2</v>
      </c>
      <c r="U24">
        <f>'TLIM calcs'!W524</f>
        <v>1.6468923987572191E-2</v>
      </c>
      <c r="V24">
        <f>'TLIM calcs'!X524</f>
        <v>3.3701660862854955E-2</v>
      </c>
      <c r="W24">
        <f>'TLIM calcs'!Y524</f>
        <v>1.2004416573138785</v>
      </c>
      <c r="X24">
        <f>'TLIM calcs'!Z524</f>
        <v>8.2057642863461663E-2</v>
      </c>
      <c r="Y24">
        <f>'TLIM calcs'!AA524</f>
        <v>7.5292132243761523E-2</v>
      </c>
      <c r="Z24">
        <f>'TLIM calcs'!AB524</f>
        <v>4.5284919913556945E-2</v>
      </c>
      <c r="AA24">
        <f>'TLIM calcs'!AC524</f>
        <v>1.7156871038893951E-2</v>
      </c>
      <c r="AB24">
        <f>'TLIM calcs'!AD524</f>
        <v>1.7156871038893951E-2</v>
      </c>
      <c r="AC24">
        <f>'TLIM calcs'!AE524</f>
        <v>1.8410897945894518E-2</v>
      </c>
      <c r="AD24">
        <f>'TLIM calcs'!AF524</f>
        <v>2.4690839858185855E-2</v>
      </c>
      <c r="AE24">
        <f>'TLIM calcs'!AG524</f>
        <v>6.9741532793937766E-3</v>
      </c>
      <c r="AF24">
        <f>'TLIM calcs'!AH524</f>
        <v>9.0233065621679737E-3</v>
      </c>
      <c r="AG24">
        <f>'TLIM calcs'!AI524</f>
        <v>6.3242825685296223E-3</v>
      </c>
      <c r="AH24">
        <f>'TLIM calcs'!AJ524</f>
        <v>5.8524013688041783E-3</v>
      </c>
      <c r="AI24">
        <f>'TLIM calcs'!AK524</f>
        <v>7.7494171109898317E-3</v>
      </c>
      <c r="AJ24">
        <f>'TLIM calcs'!AL524</f>
        <v>4.2608932193028085E-3</v>
      </c>
      <c r="AK24">
        <f>'TLIM calcs'!AM524</f>
        <v>2.4526926430027221E-3</v>
      </c>
      <c r="AL24">
        <f>'TLIM calcs'!AN524</f>
        <v>2.6546767014477774E-3</v>
      </c>
      <c r="AM24">
        <f>'TLIM calcs'!AO524</f>
        <v>6.0937664511407858E-3</v>
      </c>
      <c r="AN24">
        <f>'TLIM calcs'!AP524</f>
        <v>3.9835620030738792E-3</v>
      </c>
      <c r="AO24">
        <f>'TLIM calcs'!AQ524</f>
        <v>1.9140491378985731E-3</v>
      </c>
      <c r="AP24">
        <f>'TLIM calcs'!AR524</f>
        <v>3.5243838308779713E-3</v>
      </c>
      <c r="AQ24">
        <f>'TLIM calcs'!AS524</f>
        <v>5.3381655213856297E-3</v>
      </c>
      <c r="AR24">
        <f>'TLIM calcs'!AT524</f>
        <v>6.2920345264645615E-7</v>
      </c>
    </row>
    <row r="25" spans="1:44" x14ac:dyDescent="0.35">
      <c r="A25" t="str">
        <f>'TLIM calcs'!D525</f>
        <v>ISIC 29</v>
      </c>
      <c r="B25" t="str">
        <v>ISIC 29</v>
      </c>
      <c r="C25">
        <f>'TLIM calcs'!E525</f>
        <v>6.1706646143095236E-3</v>
      </c>
      <c r="D25">
        <f>'TLIM calcs'!F525</f>
        <v>6.4724259468360371E-3</v>
      </c>
      <c r="E25">
        <f>'TLIM calcs'!G525</f>
        <v>6.4724259468360371E-3</v>
      </c>
      <c r="F25">
        <f>'TLIM calcs'!H525</f>
        <v>6.4724259468360371E-3</v>
      </c>
      <c r="G25">
        <f>'TLIM calcs'!I525</f>
        <v>6.4724259468360371E-3</v>
      </c>
      <c r="H25">
        <f>'TLIM calcs'!J525</f>
        <v>5.2773081808500212E-3</v>
      </c>
      <c r="I25">
        <f>'TLIM calcs'!K525</f>
        <v>3.8544001707097103E-3</v>
      </c>
      <c r="J25">
        <f>'TLIM calcs'!L525</f>
        <v>7.1467333459363479E-3</v>
      </c>
      <c r="K25">
        <f>'TLIM calcs'!M525</f>
        <v>5.1164218886872205E-3</v>
      </c>
      <c r="L25">
        <f>'TLIM calcs'!N525</f>
        <v>7.7182713514964826E-3</v>
      </c>
      <c r="M25">
        <f>'TLIM calcs'!O525</f>
        <v>7.7690380809268189E-3</v>
      </c>
      <c r="N25">
        <f>'TLIM calcs'!P525</f>
        <v>3.3481441359905517E-3</v>
      </c>
      <c r="O25">
        <f>'TLIM calcs'!Q525</f>
        <v>8.0339174536305531E-3</v>
      </c>
      <c r="P25">
        <f>'TLIM calcs'!R525</f>
        <v>1.0761087000281441E-2</v>
      </c>
      <c r="Q25">
        <f>'TLIM calcs'!S525</f>
        <v>1.0761087000281441E-2</v>
      </c>
      <c r="R25">
        <f>'TLIM calcs'!T525</f>
        <v>7.8485373358509417E-3</v>
      </c>
      <c r="S25">
        <f>'TLIM calcs'!U525</f>
        <v>7.8485373358509417E-3</v>
      </c>
      <c r="T25">
        <f>'TLIM calcs'!V525</f>
        <v>9.7351463882512142E-3</v>
      </c>
      <c r="U25">
        <f>'TLIM calcs'!W525</f>
        <v>5.3584818062624856E-3</v>
      </c>
      <c r="V25">
        <f>'TLIM calcs'!X525</f>
        <v>1.8262004164819538E-2</v>
      </c>
      <c r="W25">
        <f>'TLIM calcs'!Y525</f>
        <v>4.0914244186044495E-2</v>
      </c>
      <c r="X25">
        <f>'TLIM calcs'!Z525</f>
        <v>1.4100321324861342</v>
      </c>
      <c r="Y25">
        <f>'TLIM calcs'!AA525</f>
        <v>2.1251789351322822E-2</v>
      </c>
      <c r="Z25">
        <f>'TLIM calcs'!AB525</f>
        <v>1.5611143070368937E-2</v>
      </c>
      <c r="AA25">
        <f>'TLIM calcs'!AC525</f>
        <v>5.0791767469772773E-3</v>
      </c>
      <c r="AB25">
        <f>'TLIM calcs'!AD525</f>
        <v>5.0791767469772773E-3</v>
      </c>
      <c r="AC25">
        <f>'TLIM calcs'!AE525</f>
        <v>1.1259924663294212E-2</v>
      </c>
      <c r="AD25">
        <f>'TLIM calcs'!AF525</f>
        <v>7.0592348223436135E-3</v>
      </c>
      <c r="AE25">
        <f>'TLIM calcs'!AG525</f>
        <v>1.3601060574957614E-2</v>
      </c>
      <c r="AF25">
        <f>'TLIM calcs'!AH525</f>
        <v>1.3880640635539784E-2</v>
      </c>
      <c r="AG25">
        <f>'TLIM calcs'!AI525</f>
        <v>2.5397635105535157E-3</v>
      </c>
      <c r="AH25">
        <f>'TLIM calcs'!AJ525</f>
        <v>3.0547048371794682E-3</v>
      </c>
      <c r="AI25">
        <f>'TLIM calcs'!AK525</f>
        <v>3.0693592302274936E-3</v>
      </c>
      <c r="AJ25">
        <f>'TLIM calcs'!AL525</f>
        <v>2.1869958136562632E-3</v>
      </c>
      <c r="AK25">
        <f>'TLIM calcs'!AM525</f>
        <v>1.3838831954818191E-3</v>
      </c>
      <c r="AL25">
        <f>'TLIM calcs'!AN525</f>
        <v>9.6778496068987744E-4</v>
      </c>
      <c r="AM25">
        <f>'TLIM calcs'!AO525</f>
        <v>3.2316552702584267E-3</v>
      </c>
      <c r="AN25">
        <f>'TLIM calcs'!AP525</f>
        <v>2.3124169216023269E-3</v>
      </c>
      <c r="AO25">
        <f>'TLIM calcs'!AQ525</f>
        <v>1.1269171853081274E-3</v>
      </c>
      <c r="AP25">
        <f>'TLIM calcs'!AR525</f>
        <v>1.6457227960896877E-3</v>
      </c>
      <c r="AQ25">
        <f>'TLIM calcs'!AS525</f>
        <v>2.6836996729036216E-3</v>
      </c>
      <c r="AR25">
        <f>'TLIM calcs'!AT525</f>
        <v>3.3509967869363547E-7</v>
      </c>
    </row>
    <row r="26" spans="1:44" x14ac:dyDescent="0.35">
      <c r="A26" t="str">
        <f>'TLIM calcs'!D526</f>
        <v>ISIC 30</v>
      </c>
      <c r="B26" t="str">
        <v>ISIC 30</v>
      </c>
      <c r="C26">
        <f>'TLIM calcs'!E526</f>
        <v>2.5379854392541651E-3</v>
      </c>
      <c r="D26">
        <f>'TLIM calcs'!F526</f>
        <v>3.5047223793708464E-3</v>
      </c>
      <c r="E26">
        <f>'TLIM calcs'!G526</f>
        <v>3.5047223793708464E-3</v>
      </c>
      <c r="F26">
        <f>'TLIM calcs'!H526</f>
        <v>3.5047223793708464E-3</v>
      </c>
      <c r="G26">
        <f>'TLIM calcs'!I526</f>
        <v>3.5047223793708464E-3</v>
      </c>
      <c r="H26">
        <f>'TLIM calcs'!J526</f>
        <v>2.0222709015574945E-3</v>
      </c>
      <c r="I26">
        <f>'TLIM calcs'!K526</f>
        <v>1.580052319641522E-3</v>
      </c>
      <c r="J26">
        <f>'TLIM calcs'!L526</f>
        <v>2.3604248570212759E-3</v>
      </c>
      <c r="K26">
        <f>'TLIM calcs'!M526</f>
        <v>2.2957997685747449E-3</v>
      </c>
      <c r="L26">
        <f>'TLIM calcs'!N526</f>
        <v>3.1342174804354509E-3</v>
      </c>
      <c r="M26">
        <f>'TLIM calcs'!O526</f>
        <v>2.1773220186592853E-3</v>
      </c>
      <c r="N26">
        <f>'TLIM calcs'!P526</f>
        <v>2.2035822648144841E-3</v>
      </c>
      <c r="O26">
        <f>'TLIM calcs'!Q526</f>
        <v>2.6190383198819861E-3</v>
      </c>
      <c r="P26">
        <f>'TLIM calcs'!R526</f>
        <v>2.4442537021687411E-3</v>
      </c>
      <c r="Q26">
        <f>'TLIM calcs'!S526</f>
        <v>2.4442537021687411E-3</v>
      </c>
      <c r="R26">
        <f>'TLIM calcs'!T526</f>
        <v>3.1031567771535777E-3</v>
      </c>
      <c r="S26">
        <f>'TLIM calcs'!U526</f>
        <v>3.1031567771535777E-3</v>
      </c>
      <c r="T26">
        <f>'TLIM calcs'!V526</f>
        <v>2.4870145648992511E-3</v>
      </c>
      <c r="U26">
        <f>'TLIM calcs'!W526</f>
        <v>2.1751966948275791E-3</v>
      </c>
      <c r="V26">
        <f>'TLIM calcs'!X526</f>
        <v>4.2686953613062222E-3</v>
      </c>
      <c r="W26">
        <f>'TLIM calcs'!Y526</f>
        <v>2.8854605236647091E-3</v>
      </c>
      <c r="X26">
        <f>'TLIM calcs'!Z526</f>
        <v>4.1122385504461859E-3</v>
      </c>
      <c r="Y26">
        <f>'TLIM calcs'!AA526</f>
        <v>1.328462759771782</v>
      </c>
      <c r="Z26">
        <f>'TLIM calcs'!AB526</f>
        <v>2.0662414074771058E-2</v>
      </c>
      <c r="AA26">
        <f>'TLIM calcs'!AC526</f>
        <v>2.560435444804548E-3</v>
      </c>
      <c r="AB26">
        <f>'TLIM calcs'!AD526</f>
        <v>2.560435444804548E-3</v>
      </c>
      <c r="AC26">
        <f>'TLIM calcs'!AE526</f>
        <v>1.8708333021133434E-3</v>
      </c>
      <c r="AD26">
        <f>'TLIM calcs'!AF526</f>
        <v>1.9620421122471155E-3</v>
      </c>
      <c r="AE26">
        <f>'TLIM calcs'!AG526</f>
        <v>1.8253099653897853E-3</v>
      </c>
      <c r="AF26">
        <f>'TLIM calcs'!AH526</f>
        <v>8.0433898271142293E-3</v>
      </c>
      <c r="AG26">
        <f>'TLIM calcs'!AI526</f>
        <v>1.248171377898178E-3</v>
      </c>
      <c r="AH26">
        <f>'TLIM calcs'!AJ526</f>
        <v>1.4276339026979951E-3</v>
      </c>
      <c r="AI26">
        <f>'TLIM calcs'!AK526</f>
        <v>1.4562060477475555E-3</v>
      </c>
      <c r="AJ26">
        <f>'TLIM calcs'!AL526</f>
        <v>1.9139597970280924E-3</v>
      </c>
      <c r="AK26">
        <f>'TLIM calcs'!AM526</f>
        <v>7.8245827110919952E-4</v>
      </c>
      <c r="AL26">
        <f>'TLIM calcs'!AN526</f>
        <v>4.4266263722549939E-4</v>
      </c>
      <c r="AM26">
        <f>'TLIM calcs'!AO526</f>
        <v>2.5463634402702515E-3</v>
      </c>
      <c r="AN26">
        <f>'TLIM calcs'!AP526</f>
        <v>8.323675604629887E-3</v>
      </c>
      <c r="AO26">
        <f>'TLIM calcs'!AQ526</f>
        <v>5.4167126315896117E-4</v>
      </c>
      <c r="AP26">
        <f>'TLIM calcs'!AR526</f>
        <v>9.4295692029208223E-4</v>
      </c>
      <c r="AQ26">
        <f>'TLIM calcs'!AS526</f>
        <v>1.6405316353273942E-3</v>
      </c>
      <c r="AR26">
        <f>'TLIM calcs'!AT526</f>
        <v>8.0517180961286452E-8</v>
      </c>
    </row>
    <row r="27" spans="1:44" x14ac:dyDescent="0.35">
      <c r="A27" t="str">
        <f>'TLIM calcs'!D527</f>
        <v>ISIC 31T33</v>
      </c>
      <c r="B27" t="str">
        <v>ISIC 31T33</v>
      </c>
      <c r="C27">
        <f>'TLIM calcs'!E527</f>
        <v>1.4923039728197396E-2</v>
      </c>
      <c r="D27">
        <f>'TLIM calcs'!F527</f>
        <v>2.256819159218932E-2</v>
      </c>
      <c r="E27">
        <f>'TLIM calcs'!G527</f>
        <v>2.256819159218932E-2</v>
      </c>
      <c r="F27">
        <f>'TLIM calcs'!H527</f>
        <v>2.256819159218932E-2</v>
      </c>
      <c r="G27">
        <f>'TLIM calcs'!I527</f>
        <v>2.256819159218932E-2</v>
      </c>
      <c r="H27">
        <f>'TLIM calcs'!J527</f>
        <v>1.0878115724660643E-2</v>
      </c>
      <c r="I27">
        <f>'TLIM calcs'!K527</f>
        <v>1.0281260214557317E-2</v>
      </c>
      <c r="J27">
        <f>'TLIM calcs'!L527</f>
        <v>1.5611010339505247E-2</v>
      </c>
      <c r="K27">
        <f>'TLIM calcs'!M527</f>
        <v>1.456391353692702E-2</v>
      </c>
      <c r="L27">
        <f>'TLIM calcs'!N527</f>
        <v>1.8607786189877074E-2</v>
      </c>
      <c r="M27">
        <f>'TLIM calcs'!O527</f>
        <v>1.2943067153980895E-2</v>
      </c>
      <c r="N27">
        <f>'TLIM calcs'!P527</f>
        <v>7.7774634020955817E-3</v>
      </c>
      <c r="O27">
        <f>'TLIM calcs'!Q527</f>
        <v>1.0318791400353276E-2</v>
      </c>
      <c r="P27">
        <f>'TLIM calcs'!R527</f>
        <v>1.4210822525331707E-2</v>
      </c>
      <c r="Q27">
        <f>'TLIM calcs'!S527</f>
        <v>1.4210822525331707E-2</v>
      </c>
      <c r="R27">
        <f>'TLIM calcs'!T527</f>
        <v>2.0788571072843955E-2</v>
      </c>
      <c r="S27">
        <f>'TLIM calcs'!U527</f>
        <v>2.0788571072843955E-2</v>
      </c>
      <c r="T27">
        <f>'TLIM calcs'!V527</f>
        <v>1.4373856265328964E-2</v>
      </c>
      <c r="U27">
        <f>'TLIM calcs'!W527</f>
        <v>1.1668397833753293E-2</v>
      </c>
      <c r="V27">
        <f>'TLIM calcs'!X527</f>
        <v>1.3727248802280431E-2</v>
      </c>
      <c r="W27">
        <f>'TLIM calcs'!Y527</f>
        <v>1.5178845597299618E-2</v>
      </c>
      <c r="X27">
        <f>'TLIM calcs'!Z527</f>
        <v>1.6239290845492835E-2</v>
      </c>
      <c r="Y27">
        <f>'TLIM calcs'!AA527</f>
        <v>4.0670689367323348E-2</v>
      </c>
      <c r="Z27">
        <f>'TLIM calcs'!AB527</f>
        <v>1.0924132457263223</v>
      </c>
      <c r="AA27">
        <f>'TLIM calcs'!AC527</f>
        <v>1.4370699097219122E-2</v>
      </c>
      <c r="AB27">
        <f>'TLIM calcs'!AD527</f>
        <v>1.4370699097219122E-2</v>
      </c>
      <c r="AC27">
        <f>'TLIM calcs'!AE527</f>
        <v>1.1115506566027613E-2</v>
      </c>
      <c r="AD27">
        <f>'TLIM calcs'!AF527</f>
        <v>1.1418905850500228E-2</v>
      </c>
      <c r="AE27">
        <f>'TLIM calcs'!AG527</f>
        <v>5.5494098719091698E-3</v>
      </c>
      <c r="AF27">
        <f>'TLIM calcs'!AH527</f>
        <v>1.1906046310083091E-2</v>
      </c>
      <c r="AG27">
        <f>'TLIM calcs'!AI527</f>
        <v>6.447071905163854E-3</v>
      </c>
      <c r="AH27">
        <f>'TLIM calcs'!AJ527</f>
        <v>6.2727923903052691E-3</v>
      </c>
      <c r="AI27">
        <f>'TLIM calcs'!AK527</f>
        <v>9.2349548515999885E-3</v>
      </c>
      <c r="AJ27">
        <f>'TLIM calcs'!AL527</f>
        <v>4.0528318954143145E-3</v>
      </c>
      <c r="AK27">
        <f>'TLIM calcs'!AM527</f>
        <v>2.6958639953644668E-3</v>
      </c>
      <c r="AL27">
        <f>'TLIM calcs'!AN527</f>
        <v>3.3422157784841517E-3</v>
      </c>
      <c r="AM27">
        <f>'TLIM calcs'!AO527</f>
        <v>5.2791971482434178E-3</v>
      </c>
      <c r="AN27">
        <f>'TLIM calcs'!AP527</f>
        <v>5.3502490740038539E-3</v>
      </c>
      <c r="AO27">
        <f>'TLIM calcs'!AQ527</f>
        <v>2.5053474386599376E-3</v>
      </c>
      <c r="AP27">
        <f>'TLIM calcs'!AR527</f>
        <v>1.260149727824585E-2</v>
      </c>
      <c r="AQ27">
        <f>'TLIM calcs'!AS527</f>
        <v>7.1124876323043181E-3</v>
      </c>
      <c r="AR27">
        <f>'TLIM calcs'!AT527</f>
        <v>2.7529746234767853E-7</v>
      </c>
    </row>
    <row r="28" spans="1:44" x14ac:dyDescent="0.35">
      <c r="A28" t="str">
        <f>'TLIM calcs'!D528</f>
        <v>ISIC 351</v>
      </c>
      <c r="B28" t="str">
        <v>ISIC 351</v>
      </c>
      <c r="C28">
        <f>'TLIM calcs'!E528</f>
        <v>4.5360816011426414E-2</v>
      </c>
      <c r="D28">
        <f>'TLIM calcs'!F528</f>
        <v>8.6413176197085897E-2</v>
      </c>
      <c r="E28">
        <f>'TLIM calcs'!G528</f>
        <v>8.6413176197085897E-2</v>
      </c>
      <c r="F28">
        <f>'TLIM calcs'!H528</f>
        <v>8.6413176197085897E-2</v>
      </c>
      <c r="G28">
        <f>'TLIM calcs'!I528</f>
        <v>8.6413176197085897E-2</v>
      </c>
      <c r="H28">
        <f>'TLIM calcs'!J528</f>
        <v>5.4656725346639658E-2</v>
      </c>
      <c r="I28">
        <f>'TLIM calcs'!K528</f>
        <v>4.7496621419123426E-2</v>
      </c>
      <c r="J28">
        <f>'TLIM calcs'!L528</f>
        <v>6.1142251193957789E-2</v>
      </c>
      <c r="K28">
        <f>'TLIM calcs'!M528</f>
        <v>9.2005950907593212E-2</v>
      </c>
      <c r="L28">
        <f>'TLIM calcs'!N528</f>
        <v>8.4852032340783867E-2</v>
      </c>
      <c r="M28">
        <f>'TLIM calcs'!O528</f>
        <v>8.9862235177692956E-2</v>
      </c>
      <c r="N28">
        <f>'TLIM calcs'!P528</f>
        <v>2.8716122312796178E-2</v>
      </c>
      <c r="O28">
        <f>'TLIM calcs'!Q528</f>
        <v>6.8137951192520529E-2</v>
      </c>
      <c r="P28">
        <f>'TLIM calcs'!R528</f>
        <v>0.10686370506996407</v>
      </c>
      <c r="Q28">
        <f>'TLIM calcs'!S528</f>
        <v>0.10686370506996407</v>
      </c>
      <c r="R28">
        <f>'TLIM calcs'!T528</f>
        <v>0.13987368491184476</v>
      </c>
      <c r="S28">
        <f>'TLIM calcs'!U528</f>
        <v>0.13987368491184476</v>
      </c>
      <c r="T28">
        <f>'TLIM calcs'!V528</f>
        <v>5.9262637483642515E-2</v>
      </c>
      <c r="U28">
        <f>'TLIM calcs'!W528</f>
        <v>2.6354861514299707E-2</v>
      </c>
      <c r="V28">
        <f>'TLIM calcs'!X528</f>
        <v>4.510799620695026E-2</v>
      </c>
      <c r="W28">
        <f>'TLIM calcs'!Y528</f>
        <v>4.288968920259998E-2</v>
      </c>
      <c r="X28">
        <f>'TLIM calcs'!Z528</f>
        <v>4.475680776024385E-2</v>
      </c>
      <c r="Y28">
        <f>'TLIM calcs'!AA528</f>
        <v>3.5862180296539148E-2</v>
      </c>
      <c r="Z28">
        <f>'TLIM calcs'!AB528</f>
        <v>3.8565912307792431E-2</v>
      </c>
      <c r="AA28">
        <f>'TLIM calcs'!AC528</f>
        <v>1.4215946743582664</v>
      </c>
      <c r="AB28">
        <f>'TLIM calcs'!AD528</f>
        <v>0.01</v>
      </c>
      <c r="AC28">
        <f>'TLIM calcs'!AE528</f>
        <v>5.1393925742294809E-2</v>
      </c>
      <c r="AD28">
        <f>'TLIM calcs'!AF528</f>
        <v>3.289724362118987E-2</v>
      </c>
      <c r="AE28">
        <f>'TLIM calcs'!AG528</f>
        <v>2.8227957486689687E-2</v>
      </c>
      <c r="AF28">
        <f>'TLIM calcs'!AH528</f>
        <v>3.510151210460865E-2</v>
      </c>
      <c r="AG28">
        <f>'TLIM calcs'!AI528</f>
        <v>4.1485036458657705E-2</v>
      </c>
      <c r="AH28">
        <f>'TLIM calcs'!AJ528</f>
        <v>3.1401810593096317E-2</v>
      </c>
      <c r="AI28">
        <f>'TLIM calcs'!AK528</f>
        <v>3.3960863856847462E-2</v>
      </c>
      <c r="AJ28">
        <f>'TLIM calcs'!AL528</f>
        <v>1.4251972797767104E-2</v>
      </c>
      <c r="AK28">
        <f>'TLIM calcs'!AM528</f>
        <v>1.2515682288691928E-2</v>
      </c>
      <c r="AL28">
        <f>'TLIM calcs'!AN528</f>
        <v>1.2771862616117935E-2</v>
      </c>
      <c r="AM28">
        <f>'TLIM calcs'!AO528</f>
        <v>1.8709850416801635E-2</v>
      </c>
      <c r="AN28">
        <f>'TLIM calcs'!AP528</f>
        <v>2.0778634569320754E-2</v>
      </c>
      <c r="AO28">
        <f>'TLIM calcs'!AQ528</f>
        <v>1.7564876230994047E-2</v>
      </c>
      <c r="AP28">
        <f>'TLIM calcs'!AR528</f>
        <v>2.1761153956551423E-2</v>
      </c>
      <c r="AQ28">
        <f>'TLIM calcs'!AS528</f>
        <v>3.3908284282581205E-2</v>
      </c>
      <c r="AR28">
        <f>'TLIM calcs'!AT528</f>
        <v>1.6033448970801881E-6</v>
      </c>
    </row>
    <row r="29" spans="1:44" x14ac:dyDescent="0.35">
      <c r="A29" t="str">
        <f>'TLIM calcs'!D529</f>
        <v>ISIC 352T353</v>
      </c>
      <c r="B29" t="str">
        <v>ISIC 352T353</v>
      </c>
      <c r="C29">
        <f>'TLIM calcs'!E529</f>
        <v>4.5360816011426414E-2</v>
      </c>
      <c r="D29">
        <f>'TLIM calcs'!F529</f>
        <v>8.6413176197085897E-2</v>
      </c>
      <c r="E29">
        <f>'TLIM calcs'!G529</f>
        <v>8.6413176197085897E-2</v>
      </c>
      <c r="F29">
        <f>'TLIM calcs'!H529</f>
        <v>8.6413176197085897E-2</v>
      </c>
      <c r="G29">
        <f>'TLIM calcs'!I529</f>
        <v>8.6413176197085897E-2</v>
      </c>
      <c r="H29">
        <f>'TLIM calcs'!J529</f>
        <v>5.4656725346639658E-2</v>
      </c>
      <c r="I29">
        <f>'TLIM calcs'!K529</f>
        <v>4.7496621419123426E-2</v>
      </c>
      <c r="J29">
        <f>'TLIM calcs'!L529</f>
        <v>6.1142251193957789E-2</v>
      </c>
      <c r="K29">
        <f>'TLIM calcs'!M529</f>
        <v>9.2005950907593212E-2</v>
      </c>
      <c r="L29">
        <f>'TLIM calcs'!N529</f>
        <v>8.4852032340783867E-2</v>
      </c>
      <c r="M29">
        <f>'TLIM calcs'!O529</f>
        <v>8.9862235177692956E-2</v>
      </c>
      <c r="N29">
        <f>'TLIM calcs'!P529</f>
        <v>2.8716122312796178E-2</v>
      </c>
      <c r="O29">
        <f>'TLIM calcs'!Q529</f>
        <v>6.8137951192520529E-2</v>
      </c>
      <c r="P29">
        <f>'TLIM calcs'!R529</f>
        <v>0.10686370506996407</v>
      </c>
      <c r="Q29">
        <f>'TLIM calcs'!S529</f>
        <v>0.10686370506996407</v>
      </c>
      <c r="R29">
        <f>'TLIM calcs'!T529</f>
        <v>0.13987368491184476</v>
      </c>
      <c r="S29">
        <f>'TLIM calcs'!U529</f>
        <v>0.13987368491184476</v>
      </c>
      <c r="T29">
        <f>'TLIM calcs'!V529</f>
        <v>5.9262637483642515E-2</v>
      </c>
      <c r="U29">
        <f>'TLIM calcs'!W529</f>
        <v>2.6354861514299707E-2</v>
      </c>
      <c r="V29">
        <f>'TLIM calcs'!X529</f>
        <v>4.510799620695026E-2</v>
      </c>
      <c r="W29">
        <f>'TLIM calcs'!Y529</f>
        <v>4.288968920259998E-2</v>
      </c>
      <c r="X29">
        <f>'TLIM calcs'!Z529</f>
        <v>4.475680776024385E-2</v>
      </c>
      <c r="Y29">
        <f>'TLIM calcs'!AA529</f>
        <v>3.5862180296539148E-2</v>
      </c>
      <c r="Z29">
        <f>'TLIM calcs'!AB529</f>
        <v>3.8565912307792431E-2</v>
      </c>
      <c r="AA29">
        <f>'TLIM calcs'!AC529</f>
        <v>0.01</v>
      </c>
      <c r="AB29">
        <f>'TLIM calcs'!AD529</f>
        <v>1.4215946743582664</v>
      </c>
      <c r="AC29">
        <f>'TLIM calcs'!AE529</f>
        <v>5.1393925742294809E-2</v>
      </c>
      <c r="AD29">
        <f>'TLIM calcs'!AF529</f>
        <v>3.289724362118987E-2</v>
      </c>
      <c r="AE29">
        <f>'TLIM calcs'!AG529</f>
        <v>2.8227957486689687E-2</v>
      </c>
      <c r="AF29">
        <f>'TLIM calcs'!AH529</f>
        <v>3.510151210460865E-2</v>
      </c>
      <c r="AG29">
        <f>'TLIM calcs'!AI529</f>
        <v>4.1485036458657705E-2</v>
      </c>
      <c r="AH29">
        <f>'TLIM calcs'!AJ529</f>
        <v>3.1401810593096317E-2</v>
      </c>
      <c r="AI29">
        <f>'TLIM calcs'!AK529</f>
        <v>3.3960863856847462E-2</v>
      </c>
      <c r="AJ29">
        <f>'TLIM calcs'!AL529</f>
        <v>1.4251972797767104E-2</v>
      </c>
      <c r="AK29">
        <f>'TLIM calcs'!AM529</f>
        <v>1.2515682288691928E-2</v>
      </c>
      <c r="AL29">
        <f>'TLIM calcs'!AN529</f>
        <v>1.2771862616117935E-2</v>
      </c>
      <c r="AM29">
        <f>'TLIM calcs'!AO529</f>
        <v>1.8709850416801635E-2</v>
      </c>
      <c r="AN29">
        <f>'TLIM calcs'!AP529</f>
        <v>2.0778634569320754E-2</v>
      </c>
      <c r="AO29">
        <f>'TLIM calcs'!AQ529</f>
        <v>1.7564876230994047E-2</v>
      </c>
      <c r="AP29">
        <f>'TLIM calcs'!AR529</f>
        <v>2.1761153956551423E-2</v>
      </c>
      <c r="AQ29">
        <f>'TLIM calcs'!AS529</f>
        <v>3.3908284282581205E-2</v>
      </c>
      <c r="AR29">
        <f>'TLIM calcs'!AT529</f>
        <v>1.6033448970801881E-6</v>
      </c>
    </row>
    <row r="30" spans="1:44" x14ac:dyDescent="0.35">
      <c r="A30" t="str">
        <f>'TLIM calcs'!D530</f>
        <v>ISIC 36T39</v>
      </c>
      <c r="B30" t="str">
        <v>ISIC 36T39</v>
      </c>
      <c r="C30">
        <f>'TLIM calcs'!E530</f>
        <v>1.1312016503193094E-2</v>
      </c>
      <c r="D30">
        <f>'TLIM calcs'!F530</f>
        <v>1.4335875626740172E-2</v>
      </c>
      <c r="E30">
        <f>'TLIM calcs'!G530</f>
        <v>1.4335875626740172E-2</v>
      </c>
      <c r="F30">
        <f>'TLIM calcs'!H530</f>
        <v>1.4335875626740172E-2</v>
      </c>
      <c r="G30">
        <f>'TLIM calcs'!I530</f>
        <v>1.4335875626740172E-2</v>
      </c>
      <c r="H30">
        <f>'TLIM calcs'!J530</f>
        <v>1.4953508661899957E-2</v>
      </c>
      <c r="I30">
        <f>'TLIM calcs'!K530</f>
        <v>1.5489732540573571E-2</v>
      </c>
      <c r="J30">
        <f>'TLIM calcs'!L530</f>
        <v>1.7676380745093565E-2</v>
      </c>
      <c r="K30">
        <f>'TLIM calcs'!M530</f>
        <v>3.6185683520642005E-2</v>
      </c>
      <c r="L30">
        <f>'TLIM calcs'!N530</f>
        <v>1.6436144216067226E-2</v>
      </c>
      <c r="M30">
        <f>'TLIM calcs'!O530</f>
        <v>1.8547463617926238E-2</v>
      </c>
      <c r="N30">
        <f>'TLIM calcs'!P530</f>
        <v>8.5385230355678136E-3</v>
      </c>
      <c r="O30">
        <f>'TLIM calcs'!Q530</f>
        <v>2.6868378466133845E-2</v>
      </c>
      <c r="P30">
        <f>'TLIM calcs'!R530</f>
        <v>2.1234411318309894E-2</v>
      </c>
      <c r="Q30">
        <f>'TLIM calcs'!S530</f>
        <v>2.1234411318309894E-2</v>
      </c>
      <c r="R30">
        <f>'TLIM calcs'!T530</f>
        <v>0.11436744772949112</v>
      </c>
      <c r="S30">
        <f>'TLIM calcs'!U530</f>
        <v>0.11436744772949112</v>
      </c>
      <c r="T30">
        <f>'TLIM calcs'!V530</f>
        <v>3.9783194190490444E-2</v>
      </c>
      <c r="U30">
        <f>'TLIM calcs'!W530</f>
        <v>8.3752222260383043E-3</v>
      </c>
      <c r="V30">
        <f>'TLIM calcs'!X530</f>
        <v>2.029770368132286E-2</v>
      </c>
      <c r="W30">
        <f>'TLIM calcs'!Y530</f>
        <v>1.9407554612391062E-2</v>
      </c>
      <c r="X30">
        <f>'TLIM calcs'!Z530</f>
        <v>1.8620048461410063E-2</v>
      </c>
      <c r="Y30">
        <f>'TLIM calcs'!AA530</f>
        <v>1.7459849828034172E-2</v>
      </c>
      <c r="Z30">
        <f>'TLIM calcs'!AB530</f>
        <v>1.4950069313627679E-2</v>
      </c>
      <c r="AA30">
        <f>'TLIM calcs'!AC530</f>
        <v>1.2142913298126589E-2</v>
      </c>
      <c r="AB30">
        <f>'TLIM calcs'!AD530</f>
        <v>1.2142913298126589E-2</v>
      </c>
      <c r="AC30">
        <f>'TLIM calcs'!AE530</f>
        <v>1.2037874999410199</v>
      </c>
      <c r="AD30">
        <f>'TLIM calcs'!AF530</f>
        <v>1.4451145668887723E-2</v>
      </c>
      <c r="AE30">
        <f>'TLIM calcs'!AG530</f>
        <v>7.0892125881943449E-3</v>
      </c>
      <c r="AF30">
        <f>'TLIM calcs'!AH530</f>
        <v>6.3752221424488303E-3</v>
      </c>
      <c r="AG30">
        <f>'TLIM calcs'!AI530</f>
        <v>1.1097238560512125E-2</v>
      </c>
      <c r="AH30">
        <f>'TLIM calcs'!AJ530</f>
        <v>7.9163899951599365E-3</v>
      </c>
      <c r="AI30">
        <f>'TLIM calcs'!AK530</f>
        <v>6.9381191482344728E-3</v>
      </c>
      <c r="AJ30">
        <f>'TLIM calcs'!AL530</f>
        <v>5.0727161295550556E-3</v>
      </c>
      <c r="AK30">
        <f>'TLIM calcs'!AM530</f>
        <v>3.4922459718406771E-3</v>
      </c>
      <c r="AL30">
        <f>'TLIM calcs'!AN530</f>
        <v>6.6080404827331442E-3</v>
      </c>
      <c r="AM30">
        <f>'TLIM calcs'!AO530</f>
        <v>6.8951267162844863E-3</v>
      </c>
      <c r="AN30">
        <f>'TLIM calcs'!AP530</f>
        <v>1.6013424388533478E-2</v>
      </c>
      <c r="AO30">
        <f>'TLIM calcs'!AQ530</f>
        <v>3.6599456200331593E-3</v>
      </c>
      <c r="AP30">
        <f>'TLIM calcs'!AR530</f>
        <v>5.8680930227680804E-3</v>
      </c>
      <c r="AQ30">
        <f>'TLIM calcs'!AS530</f>
        <v>7.4448069872333471E-3</v>
      </c>
      <c r="AR30">
        <f>'TLIM calcs'!AT530</f>
        <v>4.0818601153857551E-7</v>
      </c>
    </row>
    <row r="31" spans="1:44" x14ac:dyDescent="0.35">
      <c r="A31" t="str">
        <f>'TLIM calcs'!D531</f>
        <v>ISIC 41T43</v>
      </c>
      <c r="B31" t="str">
        <v>ISIC 31T33</v>
      </c>
      <c r="C31">
        <f>'TLIM calcs'!E531</f>
        <v>2.4651950079577278E-2</v>
      </c>
      <c r="D31">
        <f>'TLIM calcs'!F531</f>
        <v>3.4845634824418735E-2</v>
      </c>
      <c r="E31">
        <f>'TLIM calcs'!G531</f>
        <v>3.4845634824418735E-2</v>
      </c>
      <c r="F31">
        <f>'TLIM calcs'!H531</f>
        <v>3.4845634824418735E-2</v>
      </c>
      <c r="G31">
        <f>'TLIM calcs'!I531</f>
        <v>3.4845634824418735E-2</v>
      </c>
      <c r="H31">
        <f>'TLIM calcs'!J531</f>
        <v>2.3369984742518637E-2</v>
      </c>
      <c r="I31">
        <f>'TLIM calcs'!K531</f>
        <v>2.0538031547257772E-2</v>
      </c>
      <c r="J31">
        <f>'TLIM calcs'!L531</f>
        <v>2.6855998752580278E-2</v>
      </c>
      <c r="K31">
        <f>'TLIM calcs'!M531</f>
        <v>2.7419193791100874E-2</v>
      </c>
      <c r="L31">
        <f>'TLIM calcs'!N531</f>
        <v>3.4275072027943984E-2</v>
      </c>
      <c r="M31">
        <f>'TLIM calcs'!O531</f>
        <v>2.826934137417654E-2</v>
      </c>
      <c r="N31">
        <f>'TLIM calcs'!P531</f>
        <v>1.7845024302147496E-2</v>
      </c>
      <c r="O31">
        <f>'TLIM calcs'!Q531</f>
        <v>2.4226465805857994E-2</v>
      </c>
      <c r="P31">
        <f>'TLIM calcs'!R531</f>
        <v>3.1365904361464921E-2</v>
      </c>
      <c r="Q31">
        <f>'TLIM calcs'!S531</f>
        <v>3.1365904361464921E-2</v>
      </c>
      <c r="R31">
        <f>'TLIM calcs'!T531</f>
        <v>3.6685931396334769E-2</v>
      </c>
      <c r="S31">
        <f>'TLIM calcs'!U531</f>
        <v>3.6685931396334769E-2</v>
      </c>
      <c r="T31">
        <f>'TLIM calcs'!V531</f>
        <v>2.5925444130132501E-2</v>
      </c>
      <c r="U31">
        <f>'TLIM calcs'!W531</f>
        <v>1.5136384361846581E-2</v>
      </c>
      <c r="V31">
        <f>'TLIM calcs'!X531</f>
        <v>2.3019343465862093E-2</v>
      </c>
      <c r="W31">
        <f>'TLIM calcs'!Y531</f>
        <v>2.2289617366013387E-2</v>
      </c>
      <c r="X31">
        <f>'TLIM calcs'!Z531</f>
        <v>2.1340882744338551E-2</v>
      </c>
      <c r="Y31">
        <f>'TLIM calcs'!AA531</f>
        <v>2.5481095561671701E-2</v>
      </c>
      <c r="Z31">
        <f>'TLIM calcs'!AB531</f>
        <v>2.5691105993894542E-2</v>
      </c>
      <c r="AA31">
        <f>'TLIM calcs'!AC531</f>
        <v>5.924644997462112E-2</v>
      </c>
      <c r="AB31">
        <f>'TLIM calcs'!AD531</f>
        <v>5.924644997462112E-2</v>
      </c>
      <c r="AC31">
        <f>'TLIM calcs'!AE531</f>
        <v>4.7941413027193742E-2</v>
      </c>
      <c r="AD31">
        <f>'TLIM calcs'!AF531</f>
        <v>1.2265981926724883</v>
      </c>
      <c r="AE31">
        <f>'TLIM calcs'!AG531</f>
        <v>2.1311263990090971E-2</v>
      </c>
      <c r="AF31">
        <f>'TLIM calcs'!AH531</f>
        <v>3.2688999798454597E-2</v>
      </c>
      <c r="AG31">
        <f>'TLIM calcs'!AI531</f>
        <v>2.3018749566588111E-2</v>
      </c>
      <c r="AH31">
        <f>'TLIM calcs'!AJ531</f>
        <v>2.1298650470526755E-2</v>
      </c>
      <c r="AI31">
        <f>'TLIM calcs'!AK531</f>
        <v>3.1126920413735246E-2</v>
      </c>
      <c r="AJ31">
        <f>'TLIM calcs'!AL531</f>
        <v>1.4324205691946347E-2</v>
      </c>
      <c r="AK31">
        <f>'TLIM calcs'!AM531</f>
        <v>1.6472323931837556E-2</v>
      </c>
      <c r="AL31">
        <f>'TLIM calcs'!AN531</f>
        <v>6.4172046548289924E-2</v>
      </c>
      <c r="AM31">
        <f>'TLIM calcs'!AO531</f>
        <v>2.1164402756477258E-2</v>
      </c>
      <c r="AN31">
        <f>'TLIM calcs'!AP531</f>
        <v>3.3797768110672567E-2</v>
      </c>
      <c r="AO31">
        <f>'TLIM calcs'!AQ531</f>
        <v>1.7909385260986049E-2</v>
      </c>
      <c r="AP31">
        <f>'TLIM calcs'!AR531</f>
        <v>1.67237606470684E-2</v>
      </c>
      <c r="AQ31">
        <f>'TLIM calcs'!AS531</f>
        <v>2.3182532588644257E-2</v>
      </c>
      <c r="AR31">
        <f>'TLIM calcs'!AT531</f>
        <v>4.9051020056709867E-7</v>
      </c>
    </row>
    <row r="32" spans="1:44" x14ac:dyDescent="0.35">
      <c r="A32" t="str">
        <f>'TLIM calcs'!D532</f>
        <v>ISIC 45T47</v>
      </c>
      <c r="B32" t="str">
        <v>ISIC 45T47</v>
      </c>
      <c r="C32">
        <f>'TLIM calcs'!E532</f>
        <v>6.3079436525174531E-2</v>
      </c>
      <c r="D32">
        <f>'TLIM calcs'!F532</f>
        <v>3.3487141807420129E-2</v>
      </c>
      <c r="E32">
        <f>'TLIM calcs'!G532</f>
        <v>3.3487141807420129E-2</v>
      </c>
      <c r="F32">
        <f>'TLIM calcs'!H532</f>
        <v>3.3487141807420129E-2</v>
      </c>
      <c r="G32">
        <f>'TLIM calcs'!I532</f>
        <v>3.3487141807420129E-2</v>
      </c>
      <c r="H32">
        <f>'TLIM calcs'!J532</f>
        <v>9.0097668370472825E-2</v>
      </c>
      <c r="I32">
        <f>'TLIM calcs'!K532</f>
        <v>7.7265089827811911E-2</v>
      </c>
      <c r="J32">
        <f>'TLIM calcs'!L532</f>
        <v>7.4161174740943206E-2</v>
      </c>
      <c r="K32">
        <f>'TLIM calcs'!M532</f>
        <v>6.2295043446005532E-2</v>
      </c>
      <c r="L32">
        <f>'TLIM calcs'!N532</f>
        <v>5.9877787324504272E-2</v>
      </c>
      <c r="M32">
        <f>'TLIM calcs'!O532</f>
        <v>6.6195885289634604E-2</v>
      </c>
      <c r="N32">
        <f>'TLIM calcs'!P532</f>
        <v>6.9035035869104561E-2</v>
      </c>
      <c r="O32">
        <f>'TLIM calcs'!Q532</f>
        <v>6.1090853269337213E-2</v>
      </c>
      <c r="P32">
        <f>'TLIM calcs'!R532</f>
        <v>5.9309589813885857E-2</v>
      </c>
      <c r="Q32">
        <f>'TLIM calcs'!S532</f>
        <v>5.9309589813885857E-2</v>
      </c>
      <c r="R32">
        <f>'TLIM calcs'!T532</f>
        <v>6.5023120710024238E-2</v>
      </c>
      <c r="S32">
        <f>'TLIM calcs'!U532</f>
        <v>6.5023120710024238E-2</v>
      </c>
      <c r="T32">
        <f>'TLIM calcs'!V532</f>
        <v>5.5201427168013843E-2</v>
      </c>
      <c r="U32">
        <f>'TLIM calcs'!W532</f>
        <v>8.3151619443492489E-2</v>
      </c>
      <c r="V32">
        <f>'TLIM calcs'!X532</f>
        <v>6.7040512765646612E-2</v>
      </c>
      <c r="W32">
        <f>'TLIM calcs'!Y532</f>
        <v>6.2308788309946392E-2</v>
      </c>
      <c r="X32">
        <f>'TLIM calcs'!Z532</f>
        <v>6.4683527858103426E-2</v>
      </c>
      <c r="Y32">
        <f>'TLIM calcs'!AA532</f>
        <v>6.7945129598806969E-2</v>
      </c>
      <c r="Z32">
        <f>'TLIM calcs'!AB532</f>
        <v>7.1017976834765711E-2</v>
      </c>
      <c r="AA32">
        <f>'TLIM calcs'!AC532</f>
        <v>3.3780733894312423E-2</v>
      </c>
      <c r="AB32">
        <f>'TLIM calcs'!AD532</f>
        <v>3.3780733894312423E-2</v>
      </c>
      <c r="AC32">
        <f>'TLIM calcs'!AE532</f>
        <v>3.5334363274094373E-2</v>
      </c>
      <c r="AD32">
        <f>'TLIM calcs'!AF532</f>
        <v>5.5407054244897641E-2</v>
      </c>
      <c r="AE32">
        <f>'TLIM calcs'!AG532</f>
        <v>1.0636180411109482</v>
      </c>
      <c r="AF32">
        <f>'TLIM calcs'!AH532</f>
        <v>2.7809229882449875E-2</v>
      </c>
      <c r="AG32">
        <f>'TLIM calcs'!AI532</f>
        <v>5.9147910732040419E-2</v>
      </c>
      <c r="AH32">
        <f>'TLIM calcs'!AJ532</f>
        <v>3.9393887432175721E-2</v>
      </c>
      <c r="AI32">
        <f>'TLIM calcs'!AK532</f>
        <v>3.1646553787205461E-2</v>
      </c>
      <c r="AJ32">
        <f>'TLIM calcs'!AL532</f>
        <v>3.865585820267587E-2</v>
      </c>
      <c r="AK32">
        <f>'TLIM calcs'!AM532</f>
        <v>1.574832467833942E-2</v>
      </c>
      <c r="AL32">
        <f>'TLIM calcs'!AN532</f>
        <v>7.6994867089849586E-3</v>
      </c>
      <c r="AM32">
        <f>'TLIM calcs'!AO532</f>
        <v>2.0609077695588257E-2</v>
      </c>
      <c r="AN32">
        <f>'TLIM calcs'!AP532</f>
        <v>1.4174470029242303E-2</v>
      </c>
      <c r="AO32">
        <f>'TLIM calcs'!AQ532</f>
        <v>1.0285341964081859E-2</v>
      </c>
      <c r="AP32">
        <f>'TLIM calcs'!AR532</f>
        <v>2.9329846260417149E-2</v>
      </c>
      <c r="AQ32">
        <f>'TLIM calcs'!AS532</f>
        <v>2.3043564061856561E-2</v>
      </c>
      <c r="AR32">
        <f>'TLIM calcs'!AT532</f>
        <v>1.3363784240611709E-6</v>
      </c>
    </row>
    <row r="33" spans="1:68" x14ac:dyDescent="0.35">
      <c r="A33" t="str">
        <f>'TLIM calcs'!D533</f>
        <v>ISIC 49T53</v>
      </c>
      <c r="B33" t="str">
        <v>ISIC 49T53</v>
      </c>
      <c r="C33">
        <f>'TLIM calcs'!E533</f>
        <v>2.8869646112705222E-2</v>
      </c>
      <c r="D33">
        <f>'TLIM calcs'!F533</f>
        <v>4.4604796709619081E-2</v>
      </c>
      <c r="E33">
        <f>'TLIM calcs'!G533</f>
        <v>4.4604796709619081E-2</v>
      </c>
      <c r="F33">
        <f>'TLIM calcs'!H533</f>
        <v>4.4604796709619081E-2</v>
      </c>
      <c r="G33">
        <f>'TLIM calcs'!I533</f>
        <v>4.4604796709619081E-2</v>
      </c>
      <c r="H33">
        <f>'TLIM calcs'!J533</f>
        <v>4.8950605607893515E-2</v>
      </c>
      <c r="I33">
        <f>'TLIM calcs'!K533</f>
        <v>3.3577129702160785E-2</v>
      </c>
      <c r="J33">
        <f>'TLIM calcs'!L533</f>
        <v>5.7123461593062107E-2</v>
      </c>
      <c r="K33">
        <f>'TLIM calcs'!M533</f>
        <v>5.2377285464446033E-2</v>
      </c>
      <c r="L33">
        <f>'TLIM calcs'!N533</f>
        <v>6.1307548748551398E-2</v>
      </c>
      <c r="M33">
        <f>'TLIM calcs'!O533</f>
        <v>4.777328630271814E-2</v>
      </c>
      <c r="N33">
        <f>'TLIM calcs'!P533</f>
        <v>2.3848965058813495E-2</v>
      </c>
      <c r="O33">
        <f>'TLIM calcs'!Q533</f>
        <v>4.0805374227191465E-2</v>
      </c>
      <c r="P33">
        <f>'TLIM calcs'!R533</f>
        <v>5.7895034574252401E-2</v>
      </c>
      <c r="Q33">
        <f>'TLIM calcs'!S533</f>
        <v>5.7895034574252401E-2</v>
      </c>
      <c r="R33">
        <f>'TLIM calcs'!T533</f>
        <v>5.5980468825323294E-2</v>
      </c>
      <c r="S33">
        <f>'TLIM calcs'!U533</f>
        <v>5.5980468825323294E-2</v>
      </c>
      <c r="T33">
        <f>'TLIM calcs'!V533</f>
        <v>3.2127944984009345E-2</v>
      </c>
      <c r="U33">
        <f>'TLIM calcs'!W533</f>
        <v>2.5576944119531184E-2</v>
      </c>
      <c r="V33">
        <f>'TLIM calcs'!X533</f>
        <v>3.450376478508177E-2</v>
      </c>
      <c r="W33">
        <f>'TLIM calcs'!Y533</f>
        <v>3.3175579958748765E-2</v>
      </c>
      <c r="X33">
        <f>'TLIM calcs'!Z533</f>
        <v>3.7272495767516636E-2</v>
      </c>
      <c r="Y33">
        <f>'TLIM calcs'!AA533</f>
        <v>2.9070032235919828E-2</v>
      </c>
      <c r="Z33">
        <f>'TLIM calcs'!AB533</f>
        <v>3.1400805255895232E-2</v>
      </c>
      <c r="AA33">
        <f>'TLIM calcs'!AC533</f>
        <v>3.9631416679002079E-2</v>
      </c>
      <c r="AB33">
        <f>'TLIM calcs'!AD533</f>
        <v>3.9631416679002079E-2</v>
      </c>
      <c r="AC33">
        <f>'TLIM calcs'!AE533</f>
        <v>2.6633106115275501E-2</v>
      </c>
      <c r="AD33">
        <f>'TLIM calcs'!AF533</f>
        <v>2.7170224468239863E-2</v>
      </c>
      <c r="AE33">
        <f>'TLIM calcs'!AG533</f>
        <v>4.8709969251625733E-2</v>
      </c>
      <c r="AF33">
        <f>'TLIM calcs'!AH533</f>
        <v>1.1885235932993314</v>
      </c>
      <c r="AG33">
        <f>'TLIM calcs'!AI533</f>
        <v>2.1916807329694889E-2</v>
      </c>
      <c r="AH33">
        <f>'TLIM calcs'!AJ533</f>
        <v>2.370525377400098E-2</v>
      </c>
      <c r="AI33">
        <f>'TLIM calcs'!AK533</f>
        <v>1.6595256203042173E-2</v>
      </c>
      <c r="AJ33">
        <f>'TLIM calcs'!AL533</f>
        <v>1.285824432258008E-2</v>
      </c>
      <c r="AK33">
        <f>'TLIM calcs'!AM533</f>
        <v>8.7826632299331572E-3</v>
      </c>
      <c r="AL33">
        <f>'TLIM calcs'!AN533</f>
        <v>4.3518018347333143E-3</v>
      </c>
      <c r="AM33">
        <f>'TLIM calcs'!AO533</f>
        <v>1.5462814719617041E-2</v>
      </c>
      <c r="AN33">
        <f>'TLIM calcs'!AP533</f>
        <v>1.2809692603286859E-2</v>
      </c>
      <c r="AO33">
        <f>'TLIM calcs'!AQ533</f>
        <v>1.2952333634475894E-2</v>
      </c>
      <c r="AP33">
        <f>'TLIM calcs'!AR533</f>
        <v>1.0138043232884275E-2</v>
      </c>
      <c r="AQ33">
        <f>'TLIM calcs'!AS533</f>
        <v>1.4248080087466627E-2</v>
      </c>
      <c r="AR33">
        <f>'TLIM calcs'!AT533</f>
        <v>7.1578434608945722E-7</v>
      </c>
    </row>
    <row r="34" spans="1:68" x14ac:dyDescent="0.35">
      <c r="A34" t="str">
        <f>'TLIM calcs'!D534</f>
        <v>ISIC 55T56</v>
      </c>
      <c r="B34" t="str">
        <v>ISIC 55T56</v>
      </c>
      <c r="C34">
        <f>'TLIM calcs'!E534</f>
        <v>6.0262231851621519E-3</v>
      </c>
      <c r="D34">
        <f>'TLIM calcs'!F534</f>
        <v>8.5761032444423083E-3</v>
      </c>
      <c r="E34">
        <f>'TLIM calcs'!G534</f>
        <v>8.5761032444423083E-3</v>
      </c>
      <c r="F34">
        <f>'TLIM calcs'!H534</f>
        <v>8.5761032444423083E-3</v>
      </c>
      <c r="G34">
        <f>'TLIM calcs'!I534</f>
        <v>8.5761032444423083E-3</v>
      </c>
      <c r="H34">
        <f>'TLIM calcs'!J534</f>
        <v>8.6336291027723708E-3</v>
      </c>
      <c r="I34">
        <f>'TLIM calcs'!K534</f>
        <v>1.109827131050394E-2</v>
      </c>
      <c r="J34">
        <f>'TLIM calcs'!L534</f>
        <v>1.0254053346418358E-2</v>
      </c>
      <c r="K34">
        <f>'TLIM calcs'!M534</f>
        <v>8.7222642459492163E-3</v>
      </c>
      <c r="L34">
        <f>'TLIM calcs'!N534</f>
        <v>1.0152411037552878E-2</v>
      </c>
      <c r="M34">
        <f>'TLIM calcs'!O534</f>
        <v>1.0878856315944721E-2</v>
      </c>
      <c r="N34">
        <f>'TLIM calcs'!P534</f>
        <v>9.2109519870005076E-3</v>
      </c>
      <c r="O34">
        <f>'TLIM calcs'!Q534</f>
        <v>1.1133767413364654E-2</v>
      </c>
      <c r="P34">
        <f>'TLIM calcs'!R534</f>
        <v>1.0585434929392516E-2</v>
      </c>
      <c r="Q34">
        <f>'TLIM calcs'!S534</f>
        <v>1.0585434929392516E-2</v>
      </c>
      <c r="R34">
        <f>'TLIM calcs'!T534</f>
        <v>1.2701885000691688E-2</v>
      </c>
      <c r="S34">
        <f>'TLIM calcs'!U534</f>
        <v>1.2701885000691688E-2</v>
      </c>
      <c r="T34">
        <f>'TLIM calcs'!V534</f>
        <v>1.0687746794335096E-2</v>
      </c>
      <c r="U34">
        <f>'TLIM calcs'!W534</f>
        <v>8.7787401113673235E-3</v>
      </c>
      <c r="V34">
        <f>'TLIM calcs'!X534</f>
        <v>1.0955303005231377E-2</v>
      </c>
      <c r="W34">
        <f>'TLIM calcs'!Y534</f>
        <v>1.1725054825639791E-2</v>
      </c>
      <c r="X34">
        <f>'TLIM calcs'!Z534</f>
        <v>8.7450205842008102E-3</v>
      </c>
      <c r="Y34">
        <f>'TLIM calcs'!AA534</f>
        <v>1.1036910168956814E-2</v>
      </c>
      <c r="Z34">
        <f>'TLIM calcs'!AB534</f>
        <v>1.1461085608612892E-2</v>
      </c>
      <c r="AA34">
        <f>'TLIM calcs'!AC534</f>
        <v>1.1065147252827912E-2</v>
      </c>
      <c r="AB34">
        <f>'TLIM calcs'!AD534</f>
        <v>1.1065147252827912E-2</v>
      </c>
      <c r="AC34">
        <f>'TLIM calcs'!AE534</f>
        <v>9.5459049054616666E-3</v>
      </c>
      <c r="AD34">
        <f>'TLIM calcs'!AF534</f>
        <v>1.0917029228931837E-2</v>
      </c>
      <c r="AE34">
        <f>'TLIM calcs'!AG534</f>
        <v>1.2236976346557732E-2</v>
      </c>
      <c r="AF34">
        <f>'TLIM calcs'!AH534</f>
        <v>1.4759604731771262E-2</v>
      </c>
      <c r="AG34">
        <f>'TLIM calcs'!AI534</f>
        <v>1.0127972591658869</v>
      </c>
      <c r="AH34">
        <f>'TLIM calcs'!AJ534</f>
        <v>1.3673773255951613E-2</v>
      </c>
      <c r="AI34">
        <f>'TLIM calcs'!AK534</f>
        <v>9.9643007280256109E-3</v>
      </c>
      <c r="AJ34">
        <f>'TLIM calcs'!AL534</f>
        <v>1.1651527544213214E-2</v>
      </c>
      <c r="AK34">
        <f>'TLIM calcs'!AM534</f>
        <v>9.8818884569803894E-3</v>
      </c>
      <c r="AL34">
        <f>'TLIM calcs'!AN534</f>
        <v>3.1803907255245891E-3</v>
      </c>
      <c r="AM34">
        <f>'TLIM calcs'!AO534</f>
        <v>2.0465631008325127E-2</v>
      </c>
      <c r="AN34">
        <f>'TLIM calcs'!AP534</f>
        <v>7.519137987257939E-3</v>
      </c>
      <c r="AO34">
        <f>'TLIM calcs'!AQ534</f>
        <v>7.7842910483553497E-3</v>
      </c>
      <c r="AP34">
        <f>'TLIM calcs'!AR534</f>
        <v>9.7500648194586148E-3</v>
      </c>
      <c r="AQ34">
        <f>'TLIM calcs'!AS534</f>
        <v>1.4379838497302806E-2</v>
      </c>
      <c r="AR34">
        <f>'TLIM calcs'!AT534</f>
        <v>2.1904916759422513E-7</v>
      </c>
    </row>
    <row r="35" spans="1:68" x14ac:dyDescent="0.35">
      <c r="A35" t="str">
        <f>'TLIM calcs'!D535</f>
        <v>ISIC 58T60</v>
      </c>
      <c r="B35" t="str">
        <v>ISIC 58T60</v>
      </c>
      <c r="C35">
        <f>'TLIM calcs'!E535</f>
        <v>3.4493316648563366E-3</v>
      </c>
      <c r="D35">
        <f>'TLIM calcs'!F535</f>
        <v>5.2276018867850101E-3</v>
      </c>
      <c r="E35">
        <f>'TLIM calcs'!G535</f>
        <v>5.2276018867850101E-3</v>
      </c>
      <c r="F35">
        <f>'TLIM calcs'!H535</f>
        <v>5.2276018867850101E-3</v>
      </c>
      <c r="G35">
        <f>'TLIM calcs'!I535</f>
        <v>5.2276018867850101E-3</v>
      </c>
      <c r="H35">
        <f>'TLIM calcs'!J535</f>
        <v>6.7185229157615701E-3</v>
      </c>
      <c r="I35">
        <f>'TLIM calcs'!K535</f>
        <v>5.3341521534464595E-3</v>
      </c>
      <c r="J35">
        <f>'TLIM calcs'!L535</f>
        <v>4.2969699673248603E-3</v>
      </c>
      <c r="K35">
        <f>'TLIM calcs'!M535</f>
        <v>8.2904367535571941E-3</v>
      </c>
      <c r="L35">
        <f>'TLIM calcs'!N535</f>
        <v>6.4277593092463706E-3</v>
      </c>
      <c r="M35">
        <f>'TLIM calcs'!O535</f>
        <v>6.3345177813267537E-3</v>
      </c>
      <c r="N35">
        <f>'TLIM calcs'!P535</f>
        <v>8.2979754783160491E-3</v>
      </c>
      <c r="O35">
        <f>'TLIM calcs'!Q535</f>
        <v>5.0328865462851112E-3</v>
      </c>
      <c r="P35">
        <f>'TLIM calcs'!R535</f>
        <v>4.8205958770983267E-3</v>
      </c>
      <c r="Q35">
        <f>'TLIM calcs'!S535</f>
        <v>4.8205958770983267E-3</v>
      </c>
      <c r="R35">
        <f>'TLIM calcs'!T535</f>
        <v>5.1604559422172395E-3</v>
      </c>
      <c r="S35">
        <f>'TLIM calcs'!U535</f>
        <v>5.1604559422172395E-3</v>
      </c>
      <c r="T35">
        <f>'TLIM calcs'!V535</f>
        <v>4.2807366602538276E-3</v>
      </c>
      <c r="U35">
        <f>'TLIM calcs'!W535</f>
        <v>5.1663543112144376E-3</v>
      </c>
      <c r="V35">
        <f>'TLIM calcs'!X535</f>
        <v>5.4439890597091194E-3</v>
      </c>
      <c r="W35">
        <f>'TLIM calcs'!Y535</f>
        <v>4.601310467817487E-3</v>
      </c>
      <c r="X35">
        <f>'TLIM calcs'!Z535</f>
        <v>5.170053539170741E-3</v>
      </c>
      <c r="Y35">
        <f>'TLIM calcs'!AA535</f>
        <v>5.1311858808126476E-3</v>
      </c>
      <c r="Z35">
        <f>'TLIM calcs'!AB535</f>
        <v>4.8942075656772969E-3</v>
      </c>
      <c r="AA35">
        <f>'TLIM calcs'!AC535</f>
        <v>4.4378360876857655E-3</v>
      </c>
      <c r="AB35">
        <f>'TLIM calcs'!AD535</f>
        <v>4.4378360876857655E-3</v>
      </c>
      <c r="AC35">
        <f>'TLIM calcs'!AE535</f>
        <v>5.8723791606844454E-3</v>
      </c>
      <c r="AD35">
        <f>'TLIM calcs'!AF535</f>
        <v>3.7983146338614608E-3</v>
      </c>
      <c r="AE35">
        <f>'TLIM calcs'!AG535</f>
        <v>6.6229487898666305E-3</v>
      </c>
      <c r="AF35">
        <f>'TLIM calcs'!AH535</f>
        <v>4.0996313570978993E-3</v>
      </c>
      <c r="AG35">
        <f>'TLIM calcs'!AI535</f>
        <v>5.5527588059699449E-3</v>
      </c>
      <c r="AH35">
        <f>'TLIM calcs'!AJ535</f>
        <v>1.1121795107339445</v>
      </c>
      <c r="AI35">
        <f>'TLIM calcs'!AK535</f>
        <v>1.5688919764461483E-2</v>
      </c>
      <c r="AJ35">
        <f>'TLIM calcs'!AL535</f>
        <v>1.2190653941283366E-2</v>
      </c>
      <c r="AK35">
        <f>'TLIM calcs'!AM535</f>
        <v>8.3577749976462192E-3</v>
      </c>
      <c r="AL35">
        <f>'TLIM calcs'!AN535</f>
        <v>1.7546150081140862E-3</v>
      </c>
      <c r="AM35">
        <f>'TLIM calcs'!AO535</f>
        <v>1.3408802393926566E-2</v>
      </c>
      <c r="AN35">
        <f>'TLIM calcs'!AP535</f>
        <v>5.126320510039712E-3</v>
      </c>
      <c r="AO35">
        <f>'TLIM calcs'!AQ535</f>
        <v>6.2941636761788813E-3</v>
      </c>
      <c r="AP35">
        <f>'TLIM calcs'!AR535</f>
        <v>3.7100019217398642E-3</v>
      </c>
      <c r="AQ35">
        <f>'TLIM calcs'!AS535</f>
        <v>1.0298072819739663E-2</v>
      </c>
      <c r="AR35">
        <f>'TLIM calcs'!AT535</f>
        <v>1.0899121277385824E-7</v>
      </c>
    </row>
    <row r="36" spans="1:68" x14ac:dyDescent="0.35">
      <c r="A36" t="str">
        <f>'TLIM calcs'!D536</f>
        <v>ISIC 61</v>
      </c>
      <c r="B36" t="str">
        <v>ISIC 61</v>
      </c>
      <c r="C36">
        <f>'TLIM calcs'!E536</f>
        <v>7.9479620872943395E-3</v>
      </c>
      <c r="D36">
        <f>'TLIM calcs'!F536</f>
        <v>1.0919148350914872E-2</v>
      </c>
      <c r="E36">
        <f>'TLIM calcs'!G536</f>
        <v>1.0919148350914872E-2</v>
      </c>
      <c r="F36">
        <f>'TLIM calcs'!H536</f>
        <v>1.0919148350914872E-2</v>
      </c>
      <c r="G36">
        <f>'TLIM calcs'!I536</f>
        <v>1.0919148350914872E-2</v>
      </c>
      <c r="H36">
        <f>'TLIM calcs'!J536</f>
        <v>1.2135184563342389E-2</v>
      </c>
      <c r="I36">
        <f>'TLIM calcs'!K536</f>
        <v>1.2992722348206328E-2</v>
      </c>
      <c r="J36">
        <f>'TLIM calcs'!L536</f>
        <v>1.1482391386407812E-2</v>
      </c>
      <c r="K36">
        <f>'TLIM calcs'!M536</f>
        <v>1.3199309929716478E-2</v>
      </c>
      <c r="L36">
        <f>'TLIM calcs'!N536</f>
        <v>1.2656792188214187E-2</v>
      </c>
      <c r="M36">
        <f>'TLIM calcs'!O536</f>
        <v>1.293152697789357E-2</v>
      </c>
      <c r="N36">
        <f>'TLIM calcs'!P536</f>
        <v>1.1750767225574775E-2</v>
      </c>
      <c r="O36">
        <f>'TLIM calcs'!Q536</f>
        <v>1.3387539762595971E-2</v>
      </c>
      <c r="P36">
        <f>'TLIM calcs'!R536</f>
        <v>1.4530765973603445E-2</v>
      </c>
      <c r="Q36">
        <f>'TLIM calcs'!S536</f>
        <v>1.4530765973603445E-2</v>
      </c>
      <c r="R36">
        <f>'TLIM calcs'!T536</f>
        <v>1.4599534284763229E-2</v>
      </c>
      <c r="S36">
        <f>'TLIM calcs'!U536</f>
        <v>1.4599534284763229E-2</v>
      </c>
      <c r="T36">
        <f>'TLIM calcs'!V536</f>
        <v>1.1934896661029782E-2</v>
      </c>
      <c r="U36">
        <f>'TLIM calcs'!W536</f>
        <v>1.0780304407751967E-2</v>
      </c>
      <c r="V36">
        <f>'TLIM calcs'!X536</f>
        <v>1.1741253822140876E-2</v>
      </c>
      <c r="W36">
        <f>'TLIM calcs'!Y536</f>
        <v>1.21118421947677E-2</v>
      </c>
      <c r="X36">
        <f>'TLIM calcs'!Z536</f>
        <v>1.0846311994949906E-2</v>
      </c>
      <c r="Y36">
        <f>'TLIM calcs'!AA536</f>
        <v>1.2029036707691671E-2</v>
      </c>
      <c r="Z36">
        <f>'TLIM calcs'!AB536</f>
        <v>1.1121725069581052E-2</v>
      </c>
      <c r="AA36">
        <f>'TLIM calcs'!AC536</f>
        <v>1.4236368634840122E-2</v>
      </c>
      <c r="AB36">
        <f>'TLIM calcs'!AD536</f>
        <v>1.4236368634840122E-2</v>
      </c>
      <c r="AC36">
        <f>'TLIM calcs'!AE536</f>
        <v>1.3449305245729772E-2</v>
      </c>
      <c r="AD36">
        <f>'TLIM calcs'!AF536</f>
        <v>9.7928057043347623E-3</v>
      </c>
      <c r="AE36">
        <f>'TLIM calcs'!AG536</f>
        <v>1.4266369129566091E-2</v>
      </c>
      <c r="AF36">
        <f>'TLIM calcs'!AH536</f>
        <v>1.2529600980877501E-2</v>
      </c>
      <c r="AG36">
        <f>'TLIM calcs'!AI536</f>
        <v>1.4930727555855644E-2</v>
      </c>
      <c r="AH36">
        <f>'TLIM calcs'!AJ536</f>
        <v>2.7184010749764745E-2</v>
      </c>
      <c r="AI36">
        <f>'TLIM calcs'!AK536</f>
        <v>1.218621594926099</v>
      </c>
      <c r="AJ36">
        <f>'TLIM calcs'!AL536</f>
        <v>2.0254073286608956E-2</v>
      </c>
      <c r="AK36">
        <f>'TLIM calcs'!AM536</f>
        <v>2.3155105575884724E-2</v>
      </c>
      <c r="AL36">
        <f>'TLIM calcs'!AN536</f>
        <v>5.0119665704428801E-3</v>
      </c>
      <c r="AM36">
        <f>'TLIM calcs'!AO536</f>
        <v>1.66639915988968E-2</v>
      </c>
      <c r="AN36">
        <f>'TLIM calcs'!AP536</f>
        <v>1.2168239229592832E-2</v>
      </c>
      <c r="AO36">
        <f>'TLIM calcs'!AQ536</f>
        <v>5.6286091001414816E-3</v>
      </c>
      <c r="AP36">
        <f>'TLIM calcs'!AR536</f>
        <v>7.6104127867611445E-3</v>
      </c>
      <c r="AQ36">
        <f>'TLIM calcs'!AS536</f>
        <v>1.4323207903412903E-2</v>
      </c>
      <c r="AR36">
        <f>'TLIM calcs'!AT536</f>
        <v>2.3955656918290015E-7</v>
      </c>
    </row>
    <row r="37" spans="1:68" x14ac:dyDescent="0.35">
      <c r="A37" t="str">
        <f>'TLIM calcs'!D537</f>
        <v>ISIC 62T63</v>
      </c>
      <c r="B37" t="str">
        <v>ISIC 62T63</v>
      </c>
      <c r="C37">
        <f>'TLIM calcs'!E537</f>
        <v>1.3950614785995881E-2</v>
      </c>
      <c r="D37">
        <f>'TLIM calcs'!F537</f>
        <v>2.0073429747442816E-2</v>
      </c>
      <c r="E37">
        <f>'TLIM calcs'!G537</f>
        <v>2.0073429747442816E-2</v>
      </c>
      <c r="F37">
        <f>'TLIM calcs'!H537</f>
        <v>2.0073429747442816E-2</v>
      </c>
      <c r="G37">
        <f>'TLIM calcs'!I537</f>
        <v>2.0073429747442816E-2</v>
      </c>
      <c r="H37">
        <f>'TLIM calcs'!J537</f>
        <v>2.1448861344788604E-2</v>
      </c>
      <c r="I37">
        <f>'TLIM calcs'!K537</f>
        <v>2.2597296581726878E-2</v>
      </c>
      <c r="J37">
        <f>'TLIM calcs'!L537</f>
        <v>2.0149050129548787E-2</v>
      </c>
      <c r="K37">
        <f>'TLIM calcs'!M537</f>
        <v>2.8759571962282543E-2</v>
      </c>
      <c r="L37">
        <f>'TLIM calcs'!N537</f>
        <v>2.6939860047771536E-2</v>
      </c>
      <c r="M37">
        <f>'TLIM calcs'!O537</f>
        <v>2.9342057275574082E-2</v>
      </c>
      <c r="N37">
        <f>'TLIM calcs'!P537</f>
        <v>2.5223462797851922E-2</v>
      </c>
      <c r="O37">
        <f>'TLIM calcs'!Q537</f>
        <v>2.4324790996026104E-2</v>
      </c>
      <c r="P37">
        <f>'TLIM calcs'!R537</f>
        <v>2.3523071972603952E-2</v>
      </c>
      <c r="Q37">
        <f>'TLIM calcs'!S537</f>
        <v>2.3523071972603952E-2</v>
      </c>
      <c r="R37">
        <f>'TLIM calcs'!T537</f>
        <v>2.9413012268807423E-2</v>
      </c>
      <c r="S37">
        <f>'TLIM calcs'!U537</f>
        <v>2.9413012268807423E-2</v>
      </c>
      <c r="T37">
        <f>'TLIM calcs'!V537</f>
        <v>2.4691269669986922E-2</v>
      </c>
      <c r="U37">
        <f>'TLIM calcs'!W537</f>
        <v>3.0165937498775358E-2</v>
      </c>
      <c r="V37">
        <f>'TLIM calcs'!X537</f>
        <v>2.9128525559988478E-2</v>
      </c>
      <c r="W37">
        <f>'TLIM calcs'!Y537</f>
        <v>2.8897672965991713E-2</v>
      </c>
      <c r="X37">
        <f>'TLIM calcs'!Z537</f>
        <v>2.6717442077321643E-2</v>
      </c>
      <c r="Y37">
        <f>'TLIM calcs'!AA537</f>
        <v>3.0685783459573065E-2</v>
      </c>
      <c r="Z37">
        <f>'TLIM calcs'!AB537</f>
        <v>2.3999925985173854E-2</v>
      </c>
      <c r="AA37">
        <f>'TLIM calcs'!AC537</f>
        <v>2.7109721356704287E-2</v>
      </c>
      <c r="AB37">
        <f>'TLIM calcs'!AD537</f>
        <v>2.7109721356704287E-2</v>
      </c>
      <c r="AC37">
        <f>'TLIM calcs'!AE537</f>
        <v>3.2299879858029408E-2</v>
      </c>
      <c r="AD37">
        <f>'TLIM calcs'!AF537</f>
        <v>1.9615412682011654E-2</v>
      </c>
      <c r="AE37">
        <f>'TLIM calcs'!AG537</f>
        <v>2.5459541628810183E-2</v>
      </c>
      <c r="AF37">
        <f>'TLIM calcs'!AH537</f>
        <v>2.7581372544804878E-2</v>
      </c>
      <c r="AG37">
        <f>'TLIM calcs'!AI537</f>
        <v>1.6273164298765911E-2</v>
      </c>
      <c r="AH37">
        <f>'TLIM calcs'!AJ537</f>
        <v>6.235853395082562E-2</v>
      </c>
      <c r="AI37">
        <f>'TLIM calcs'!AK537</f>
        <v>6.0957402801449616E-2</v>
      </c>
      <c r="AJ37">
        <f>'TLIM calcs'!AL537</f>
        <v>1.2619137691553501</v>
      </c>
      <c r="AK37">
        <f>'TLIM calcs'!AM537</f>
        <v>5.6923656324721968E-2</v>
      </c>
      <c r="AL37">
        <f>'TLIM calcs'!AN537</f>
        <v>1.0056887486691478E-2</v>
      </c>
      <c r="AM37">
        <f>'TLIM calcs'!AO537</f>
        <v>3.498144019412705E-2</v>
      </c>
      <c r="AN37">
        <f>'TLIM calcs'!AP537</f>
        <v>2.2515208262047032E-2</v>
      </c>
      <c r="AO37">
        <f>'TLIM calcs'!AQ537</f>
        <v>1.3379123941097833E-2</v>
      </c>
      <c r="AP37">
        <f>'TLIM calcs'!AR537</f>
        <v>1.4757902869045613E-2</v>
      </c>
      <c r="AQ37">
        <f>'TLIM calcs'!AS537</f>
        <v>2.3254367890352654E-2</v>
      </c>
      <c r="AR37">
        <f>'TLIM calcs'!AT537</f>
        <v>5.7439610312599902E-7</v>
      </c>
    </row>
    <row r="38" spans="1:68" x14ac:dyDescent="0.35">
      <c r="A38" t="str">
        <f>'TLIM calcs'!D538</f>
        <v>ISIC 64T66</v>
      </c>
      <c r="B38" t="str">
        <v>ISIC 64T66</v>
      </c>
      <c r="C38">
        <f>'TLIM calcs'!E538</f>
        <v>2.9722495421608024E-2</v>
      </c>
      <c r="D38">
        <f>'TLIM calcs'!F538</f>
        <v>2.2922227077273791E-2</v>
      </c>
      <c r="E38">
        <f>'TLIM calcs'!G538</f>
        <v>2.2922227077273791E-2</v>
      </c>
      <c r="F38">
        <f>'TLIM calcs'!H538</f>
        <v>2.2922227077273791E-2</v>
      </c>
      <c r="G38">
        <f>'TLIM calcs'!I538</f>
        <v>2.2922227077273791E-2</v>
      </c>
      <c r="H38">
        <f>'TLIM calcs'!J538</f>
        <v>3.1814120954548157E-2</v>
      </c>
      <c r="I38">
        <f>'TLIM calcs'!K538</f>
        <v>3.0445923007504636E-2</v>
      </c>
      <c r="J38">
        <f>'TLIM calcs'!L538</f>
        <v>2.857968396738772E-2</v>
      </c>
      <c r="K38">
        <f>'TLIM calcs'!M538</f>
        <v>2.8926395530993035E-2</v>
      </c>
      <c r="L38">
        <f>'TLIM calcs'!N538</f>
        <v>3.2017591225091631E-2</v>
      </c>
      <c r="M38">
        <f>'TLIM calcs'!O538</f>
        <v>2.909266489499783E-2</v>
      </c>
      <c r="N38">
        <f>'TLIM calcs'!P538</f>
        <v>2.2251085424145983E-2</v>
      </c>
      <c r="O38">
        <f>'TLIM calcs'!Q538</f>
        <v>2.7613988820101649E-2</v>
      </c>
      <c r="P38">
        <f>'TLIM calcs'!R538</f>
        <v>2.7631190493109907E-2</v>
      </c>
      <c r="Q38">
        <f>'TLIM calcs'!S538</f>
        <v>2.7631190493109907E-2</v>
      </c>
      <c r="R38">
        <f>'TLIM calcs'!T538</f>
        <v>3.1011324129711984E-2</v>
      </c>
      <c r="S38">
        <f>'TLIM calcs'!U538</f>
        <v>3.1011324129711984E-2</v>
      </c>
      <c r="T38">
        <f>'TLIM calcs'!V538</f>
        <v>2.5708797960775125E-2</v>
      </c>
      <c r="U38">
        <f>'TLIM calcs'!W538</f>
        <v>2.3314000012436761E-2</v>
      </c>
      <c r="V38">
        <f>'TLIM calcs'!X538</f>
        <v>2.55093084895518E-2</v>
      </c>
      <c r="W38">
        <f>'TLIM calcs'!Y538</f>
        <v>2.6140708229596576E-2</v>
      </c>
      <c r="X38">
        <f>'TLIM calcs'!Z538</f>
        <v>2.5755371849102426E-2</v>
      </c>
      <c r="Y38">
        <f>'TLIM calcs'!AA538</f>
        <v>2.6720948934573711E-2</v>
      </c>
      <c r="Z38">
        <f>'TLIM calcs'!AB538</f>
        <v>2.4764622861183697E-2</v>
      </c>
      <c r="AA38">
        <f>'TLIM calcs'!AC538</f>
        <v>2.9403097255639221E-2</v>
      </c>
      <c r="AB38">
        <f>'TLIM calcs'!AD538</f>
        <v>2.9403097255639221E-2</v>
      </c>
      <c r="AC38">
        <f>'TLIM calcs'!AE538</f>
        <v>2.6968751927752239E-2</v>
      </c>
      <c r="AD38">
        <f>'TLIM calcs'!AF538</f>
        <v>2.9755842667941713E-2</v>
      </c>
      <c r="AE38">
        <f>'TLIM calcs'!AG538</f>
        <v>3.0921052438047568E-2</v>
      </c>
      <c r="AF38">
        <f>'TLIM calcs'!AH538</f>
        <v>2.9748072945842582E-2</v>
      </c>
      <c r="AG38">
        <f>'TLIM calcs'!AI538</f>
        <v>2.6991579365752076E-2</v>
      </c>
      <c r="AH38">
        <f>'TLIM calcs'!AJ538</f>
        <v>2.3215095082935969E-2</v>
      </c>
      <c r="AI38">
        <f>'TLIM calcs'!AK538</f>
        <v>2.6435649750227261E-2</v>
      </c>
      <c r="AJ38">
        <f>'TLIM calcs'!AL538</f>
        <v>2.1315793490019379E-2</v>
      </c>
      <c r="AK38">
        <f>'TLIM calcs'!AM538</f>
        <v>1.1828251160943815</v>
      </c>
      <c r="AL38">
        <f>'TLIM calcs'!AN538</f>
        <v>5.8249039434430612E-2</v>
      </c>
      <c r="AM38">
        <f>'TLIM calcs'!AO538</f>
        <v>2.7000968446269376E-2</v>
      </c>
      <c r="AN38">
        <f>'TLIM calcs'!AP538</f>
        <v>2.3175923828361367E-2</v>
      </c>
      <c r="AO38">
        <f>'TLIM calcs'!AQ538</f>
        <v>9.4975760904950114E-3</v>
      </c>
      <c r="AP38">
        <f>'TLIM calcs'!AR538</f>
        <v>1.5034622844118141E-2</v>
      </c>
      <c r="AQ38">
        <f>'TLIM calcs'!AS538</f>
        <v>2.3775313058437712E-2</v>
      </c>
      <c r="AR38">
        <f>'TLIM calcs'!AT538</f>
        <v>5.2795917887689722E-7</v>
      </c>
    </row>
    <row r="39" spans="1:68" x14ac:dyDescent="0.35">
      <c r="A39" t="str">
        <f>'TLIM calcs'!D539</f>
        <v>ISIC 68</v>
      </c>
      <c r="B39" t="str">
        <v>ISIC 68</v>
      </c>
      <c r="C39">
        <f>'TLIM calcs'!E539</f>
        <v>2.3857262738676284E-2</v>
      </c>
      <c r="D39">
        <f>'TLIM calcs'!F539</f>
        <v>2.4184873203600826E-2</v>
      </c>
      <c r="E39">
        <f>'TLIM calcs'!G539</f>
        <v>2.4184873203600826E-2</v>
      </c>
      <c r="F39">
        <f>'TLIM calcs'!H539</f>
        <v>2.4184873203600826E-2</v>
      </c>
      <c r="G39">
        <f>'TLIM calcs'!I539</f>
        <v>2.4184873203600826E-2</v>
      </c>
      <c r="H39">
        <f>'TLIM calcs'!J539</f>
        <v>3.5658161925900482E-2</v>
      </c>
      <c r="I39">
        <f>'TLIM calcs'!K539</f>
        <v>4.2426555824858124E-2</v>
      </c>
      <c r="J39">
        <f>'TLIM calcs'!L539</f>
        <v>3.5434924762953277E-2</v>
      </c>
      <c r="K39">
        <f>'TLIM calcs'!M539</f>
        <v>3.8508509871796999E-2</v>
      </c>
      <c r="L39">
        <f>'TLIM calcs'!N539</f>
        <v>2.9991735457921252E-2</v>
      </c>
      <c r="M39">
        <f>'TLIM calcs'!O539</f>
        <v>3.2872930095315812E-2</v>
      </c>
      <c r="N39">
        <f>'TLIM calcs'!P539</f>
        <v>2.9143115418845945E-2</v>
      </c>
      <c r="O39">
        <f>'TLIM calcs'!Q539</f>
        <v>3.5992394930746789E-2</v>
      </c>
      <c r="P39">
        <f>'TLIM calcs'!R539</f>
        <v>3.5862286906367322E-2</v>
      </c>
      <c r="Q39">
        <f>'TLIM calcs'!S539</f>
        <v>3.5862286906367322E-2</v>
      </c>
      <c r="R39">
        <f>'TLIM calcs'!T539</f>
        <v>3.4896084503409905E-2</v>
      </c>
      <c r="S39">
        <f>'TLIM calcs'!U539</f>
        <v>3.4896084503409905E-2</v>
      </c>
      <c r="T39">
        <f>'TLIM calcs'!V539</f>
        <v>3.6866601258506951E-2</v>
      </c>
      <c r="U39">
        <f>'TLIM calcs'!W539</f>
        <v>2.9626819661619425E-2</v>
      </c>
      <c r="V39">
        <f>'TLIM calcs'!X539</f>
        <v>3.546544277636314E-2</v>
      </c>
      <c r="W39">
        <f>'TLIM calcs'!Y539</f>
        <v>3.6691033632698385E-2</v>
      </c>
      <c r="X39">
        <f>'TLIM calcs'!Z539</f>
        <v>3.749566469635715E-2</v>
      </c>
      <c r="Y39">
        <f>'TLIM calcs'!AA539</f>
        <v>3.5650277973245235E-2</v>
      </c>
      <c r="Z39">
        <f>'TLIM calcs'!AB539</f>
        <v>3.6360826484917078E-2</v>
      </c>
      <c r="AA39">
        <f>'TLIM calcs'!AC539</f>
        <v>3.1932299835047404E-2</v>
      </c>
      <c r="AB39">
        <f>'TLIM calcs'!AD539</f>
        <v>3.1932299835047404E-2</v>
      </c>
      <c r="AC39">
        <f>'TLIM calcs'!AE539</f>
        <v>3.3851669434840782E-2</v>
      </c>
      <c r="AD39">
        <f>'TLIM calcs'!AF539</f>
        <v>4.6899857700966933E-2</v>
      </c>
      <c r="AE39">
        <f>'TLIM calcs'!AG539</f>
        <v>7.2699315829962211E-2</v>
      </c>
      <c r="AF39">
        <f>'TLIM calcs'!AH539</f>
        <v>3.7950063003795206E-2</v>
      </c>
      <c r="AG39">
        <f>'TLIM calcs'!AI539</f>
        <v>6.9699077536003379E-2</v>
      </c>
      <c r="AH39">
        <f>'TLIM calcs'!AJ539</f>
        <v>4.7299077190974405E-2</v>
      </c>
      <c r="AI39">
        <f>'TLIM calcs'!AK539</f>
        <v>7.1847032082529017E-2</v>
      </c>
      <c r="AJ39">
        <f>'TLIM calcs'!AL539</f>
        <v>3.9173714307755597E-2</v>
      </c>
      <c r="AK39">
        <f>'TLIM calcs'!AM539</f>
        <v>5.2349566984774304E-2</v>
      </c>
      <c r="AL39">
        <f>'TLIM calcs'!AN539</f>
        <v>1.0331720606410735</v>
      </c>
      <c r="AM39">
        <f>'TLIM calcs'!AO539</f>
        <v>4.9446485335237024E-2</v>
      </c>
      <c r="AN39">
        <f>'TLIM calcs'!AP539</f>
        <v>3.092600268175175E-2</v>
      </c>
      <c r="AO39">
        <f>'TLIM calcs'!AQ539</f>
        <v>2.0392573682013204E-2</v>
      </c>
      <c r="AP39">
        <f>'TLIM calcs'!AR539</f>
        <v>2.8882451351631627E-2</v>
      </c>
      <c r="AQ39">
        <f>'TLIM calcs'!AS539</f>
        <v>4.2687683375650896E-2</v>
      </c>
      <c r="AR39">
        <f>'TLIM calcs'!AT539</f>
        <v>7.0852958088769849E-7</v>
      </c>
    </row>
    <row r="40" spans="1:68" x14ac:dyDescent="0.35">
      <c r="A40" t="str">
        <f>'TLIM calcs'!D540</f>
        <v>ISIC 69T82</v>
      </c>
      <c r="B40" t="str">
        <v>ISIC 69T82</v>
      </c>
      <c r="C40">
        <f>'TLIM calcs'!E540</f>
        <v>2.3188060105285013E-2</v>
      </c>
      <c r="D40">
        <f>'TLIM calcs'!F540</f>
        <v>2.9927948087970849E-2</v>
      </c>
      <c r="E40">
        <f>'TLIM calcs'!G540</f>
        <v>2.9927948087970849E-2</v>
      </c>
      <c r="F40">
        <f>'TLIM calcs'!H540</f>
        <v>2.9927948087970849E-2</v>
      </c>
      <c r="G40">
        <f>'TLIM calcs'!I540</f>
        <v>2.9927948087970849E-2</v>
      </c>
      <c r="H40">
        <f>'TLIM calcs'!J540</f>
        <v>3.5311447234726068E-2</v>
      </c>
      <c r="I40">
        <f>'TLIM calcs'!K540</f>
        <v>3.3369871310228047E-2</v>
      </c>
      <c r="J40">
        <f>'TLIM calcs'!L540</f>
        <v>3.0581462371908931E-2</v>
      </c>
      <c r="K40">
        <f>'TLIM calcs'!M540</f>
        <v>3.7673656115733624E-2</v>
      </c>
      <c r="L40">
        <f>'TLIM calcs'!N540</f>
        <v>4.078600577557398E-2</v>
      </c>
      <c r="M40">
        <f>'TLIM calcs'!O540</f>
        <v>3.9042678764829024E-2</v>
      </c>
      <c r="N40">
        <f>'TLIM calcs'!P540</f>
        <v>5.134630220368936E-2</v>
      </c>
      <c r="O40">
        <f>'TLIM calcs'!Q540</f>
        <v>3.5706792896788672E-2</v>
      </c>
      <c r="P40">
        <f>'TLIM calcs'!R540</f>
        <v>3.6396836258601503E-2</v>
      </c>
      <c r="Q40">
        <f>'TLIM calcs'!S540</f>
        <v>3.6396836258601503E-2</v>
      </c>
      <c r="R40">
        <f>'TLIM calcs'!T540</f>
        <v>3.907949389132364E-2</v>
      </c>
      <c r="S40">
        <f>'TLIM calcs'!U540</f>
        <v>3.907949389132364E-2</v>
      </c>
      <c r="T40">
        <f>'TLIM calcs'!V540</f>
        <v>3.2231696275138805E-2</v>
      </c>
      <c r="U40">
        <f>'TLIM calcs'!W540</f>
        <v>3.7916613799652762E-2</v>
      </c>
      <c r="V40">
        <f>'TLIM calcs'!X540</f>
        <v>3.6802044425561897E-2</v>
      </c>
      <c r="W40">
        <f>'TLIM calcs'!Y540</f>
        <v>3.6722138595798842E-2</v>
      </c>
      <c r="X40">
        <f>'TLIM calcs'!Z540</f>
        <v>3.4987449737674751E-2</v>
      </c>
      <c r="Y40">
        <f>'TLIM calcs'!AA540</f>
        <v>4.0542656522752955E-2</v>
      </c>
      <c r="Z40">
        <f>'TLIM calcs'!AB540</f>
        <v>3.2492646227690818E-2</v>
      </c>
      <c r="AA40">
        <f>'TLIM calcs'!AC540</f>
        <v>3.0965969978668056E-2</v>
      </c>
      <c r="AB40">
        <f>'TLIM calcs'!AD540</f>
        <v>3.0965969978668056E-2</v>
      </c>
      <c r="AC40">
        <f>'TLIM calcs'!AE540</f>
        <v>3.9753561702666813E-2</v>
      </c>
      <c r="AD40">
        <f>'TLIM calcs'!AF540</f>
        <v>3.6634911273852072E-2</v>
      </c>
      <c r="AE40">
        <f>'TLIM calcs'!AG540</f>
        <v>3.5823177647620531E-2</v>
      </c>
      <c r="AF40">
        <f>'TLIM calcs'!AH540</f>
        <v>3.1169394007086695E-2</v>
      </c>
      <c r="AG40">
        <f>'TLIM calcs'!AI540</f>
        <v>2.5748182624993399E-2</v>
      </c>
      <c r="AH40">
        <f>'TLIM calcs'!AJ540</f>
        <v>4.4153510109243364E-2</v>
      </c>
      <c r="AI40">
        <f>'TLIM calcs'!AK540</f>
        <v>3.4916813577448767E-2</v>
      </c>
      <c r="AJ40">
        <f>'TLIM calcs'!AL540</f>
        <v>4.4928244119836189E-2</v>
      </c>
      <c r="AK40">
        <f>'TLIM calcs'!AM540</f>
        <v>3.868137174334417E-2</v>
      </c>
      <c r="AL40">
        <f>'TLIM calcs'!AN540</f>
        <v>1.5236491675875456E-2</v>
      </c>
      <c r="AM40">
        <f>'TLIM calcs'!AO540</f>
        <v>1.1545346751542913</v>
      </c>
      <c r="AN40">
        <f>'TLIM calcs'!AP540</f>
        <v>2.1654077338551996E-2</v>
      </c>
      <c r="AO40">
        <f>'TLIM calcs'!AQ540</f>
        <v>1.1894351792330784E-2</v>
      </c>
      <c r="AP40">
        <f>'TLIM calcs'!AR540</f>
        <v>1.751657214011404E-2</v>
      </c>
      <c r="AQ40">
        <f>'TLIM calcs'!AS540</f>
        <v>2.7085418522011753E-2</v>
      </c>
      <c r="AR40">
        <f>'TLIM calcs'!AT540</f>
        <v>7.3562917412402018E-7</v>
      </c>
    </row>
    <row r="41" spans="1:68" x14ac:dyDescent="0.35">
      <c r="A41" t="str">
        <f>'TLIM calcs'!D541</f>
        <v>ISIC 84</v>
      </c>
      <c r="B41" t="str">
        <v>ISIC 84</v>
      </c>
      <c r="C41">
        <f>'TLIM calcs'!E541</f>
        <v>5.6633164690946657E-3</v>
      </c>
      <c r="D41">
        <f>'TLIM calcs'!F541</f>
        <v>8.2402489902984547E-3</v>
      </c>
      <c r="E41">
        <f>'TLIM calcs'!G541</f>
        <v>8.2402489902984547E-3</v>
      </c>
      <c r="F41">
        <f>'TLIM calcs'!H541</f>
        <v>8.2402489902984547E-3</v>
      </c>
      <c r="G41">
        <f>'TLIM calcs'!I541</f>
        <v>8.2402489902984547E-3</v>
      </c>
      <c r="H41">
        <f>'TLIM calcs'!J541</f>
        <v>7.3298441200518047E-3</v>
      </c>
      <c r="I41">
        <f>'TLIM calcs'!K541</f>
        <v>6.8485499485132946E-3</v>
      </c>
      <c r="J41">
        <f>'TLIM calcs'!L541</f>
        <v>8.2350483834251909E-3</v>
      </c>
      <c r="K41">
        <f>'TLIM calcs'!M541</f>
        <v>1.020257073639249E-2</v>
      </c>
      <c r="L41">
        <f>'TLIM calcs'!N541</f>
        <v>9.2161215213104573E-3</v>
      </c>
      <c r="M41">
        <f>'TLIM calcs'!O541</f>
        <v>9.9986924567283739E-3</v>
      </c>
      <c r="N41">
        <f>'TLIM calcs'!P541</f>
        <v>6.8537109717182127E-3</v>
      </c>
      <c r="O41">
        <f>'TLIM calcs'!Q541</f>
        <v>8.9095481375793539E-3</v>
      </c>
      <c r="P41">
        <f>'TLIM calcs'!R541</f>
        <v>1.047086987336915E-2</v>
      </c>
      <c r="Q41">
        <f>'TLIM calcs'!S541</f>
        <v>1.047086987336915E-2</v>
      </c>
      <c r="R41">
        <f>'TLIM calcs'!T541</f>
        <v>1.1522072798152342E-2</v>
      </c>
      <c r="S41">
        <f>'TLIM calcs'!U541</f>
        <v>1.1522072798152342E-2</v>
      </c>
      <c r="T41">
        <f>'TLIM calcs'!V541</f>
        <v>7.4220584843045579E-3</v>
      </c>
      <c r="U41">
        <f>'TLIM calcs'!W541</f>
        <v>5.8444210794366324E-3</v>
      </c>
      <c r="V41">
        <f>'TLIM calcs'!X541</f>
        <v>8.3597772318793982E-3</v>
      </c>
      <c r="W41">
        <f>'TLIM calcs'!Y541</f>
        <v>7.2192417879279715E-3</v>
      </c>
      <c r="X41">
        <f>'TLIM calcs'!Z541</f>
        <v>7.6673249798565567E-3</v>
      </c>
      <c r="Y41">
        <f>'TLIM calcs'!AA541</f>
        <v>6.1821017653680387E-3</v>
      </c>
      <c r="Z41">
        <f>'TLIM calcs'!AB541</f>
        <v>6.256467921975292E-3</v>
      </c>
      <c r="AA41">
        <f>'TLIM calcs'!AC541</f>
        <v>2.891827044450828E-2</v>
      </c>
      <c r="AB41">
        <f>'TLIM calcs'!AD541</f>
        <v>2.891827044450828E-2</v>
      </c>
      <c r="AC41">
        <f>'TLIM calcs'!AE541</f>
        <v>9.8573066656567898E-3</v>
      </c>
      <c r="AD41">
        <f>'TLIM calcs'!AF541</f>
        <v>8.4090928856762528E-3</v>
      </c>
      <c r="AE41">
        <f>'TLIM calcs'!AG541</f>
        <v>5.3937373783446178E-3</v>
      </c>
      <c r="AF41">
        <f>'TLIM calcs'!AH541</f>
        <v>5.972558010086281E-3</v>
      </c>
      <c r="AG41">
        <f>'TLIM calcs'!AI541</f>
        <v>5.3623194257535383E-3</v>
      </c>
      <c r="AH41">
        <f>'TLIM calcs'!AJ541</f>
        <v>5.907670022597014E-3</v>
      </c>
      <c r="AI41">
        <f>'TLIM calcs'!AK541</f>
        <v>5.5597688579011569E-3</v>
      </c>
      <c r="AJ41">
        <f>'TLIM calcs'!AL541</f>
        <v>5.2826966142447357E-3</v>
      </c>
      <c r="AK41">
        <f>'TLIM calcs'!AM541</f>
        <v>4.2555188227321765E-3</v>
      </c>
      <c r="AL41">
        <f>'TLIM calcs'!AN541</f>
        <v>3.2512794276320354E-3</v>
      </c>
      <c r="AM41">
        <f>'TLIM calcs'!AO541</f>
        <v>8.6287820767285556E-3</v>
      </c>
      <c r="AN41">
        <f>'TLIM calcs'!AP541</f>
        <v>1.0117559262567568</v>
      </c>
      <c r="AO41">
        <f>'TLIM calcs'!AQ541</f>
        <v>3.9412843750855882E-3</v>
      </c>
      <c r="AP41">
        <f>'TLIM calcs'!AR541</f>
        <v>4.6528065636502487E-3</v>
      </c>
      <c r="AQ41">
        <f>'TLIM calcs'!AS541</f>
        <v>5.6899843170465456E-3</v>
      </c>
      <c r="AR41">
        <f>'TLIM calcs'!AT541</f>
        <v>1.7902169666199821E-7</v>
      </c>
    </row>
    <row r="42" spans="1:68" x14ac:dyDescent="0.35">
      <c r="A42" t="str">
        <f>'TLIM calcs'!D542</f>
        <v>ISIC 85</v>
      </c>
      <c r="B42" t="str">
        <v>ISIC 85</v>
      </c>
      <c r="C42">
        <f>'TLIM calcs'!E542</f>
        <v>3.1728208515287384E-3</v>
      </c>
      <c r="D42">
        <f>'TLIM calcs'!F542</f>
        <v>4.0368552539538343E-3</v>
      </c>
      <c r="E42">
        <f>'TLIM calcs'!G542</f>
        <v>4.0368552539538343E-3</v>
      </c>
      <c r="F42">
        <f>'TLIM calcs'!H542</f>
        <v>4.0368552539538343E-3</v>
      </c>
      <c r="G42">
        <f>'TLIM calcs'!I542</f>
        <v>4.0368552539538343E-3</v>
      </c>
      <c r="H42">
        <f>'TLIM calcs'!J542</f>
        <v>4.9838724471693817E-3</v>
      </c>
      <c r="I42">
        <f>'TLIM calcs'!K542</f>
        <v>4.040529846782966E-3</v>
      </c>
      <c r="J42">
        <f>'TLIM calcs'!L542</f>
        <v>3.8169084921148939E-3</v>
      </c>
      <c r="K42">
        <f>'TLIM calcs'!M542</f>
        <v>5.1016440092236008E-3</v>
      </c>
      <c r="L42">
        <f>'TLIM calcs'!N542</f>
        <v>5.1759783101115392E-3</v>
      </c>
      <c r="M42">
        <f>'TLIM calcs'!O542</f>
        <v>5.4343839101422776E-3</v>
      </c>
      <c r="N42">
        <f>'TLIM calcs'!P542</f>
        <v>6.1210419091851957E-3</v>
      </c>
      <c r="O42">
        <f>'TLIM calcs'!Q542</f>
        <v>4.8828435606860683E-3</v>
      </c>
      <c r="P42">
        <f>'TLIM calcs'!R542</f>
        <v>4.6276052121044953E-3</v>
      </c>
      <c r="Q42">
        <f>'TLIM calcs'!S542</f>
        <v>4.6276052121044953E-3</v>
      </c>
      <c r="R42">
        <f>'TLIM calcs'!T542</f>
        <v>5.7123504403062911E-3</v>
      </c>
      <c r="S42">
        <f>'TLIM calcs'!U542</f>
        <v>5.7123504403062911E-3</v>
      </c>
      <c r="T42">
        <f>'TLIM calcs'!V542</f>
        <v>4.5341313185252065E-3</v>
      </c>
      <c r="U42">
        <f>'TLIM calcs'!W542</f>
        <v>4.7640452915826068E-3</v>
      </c>
      <c r="V42">
        <f>'TLIM calcs'!X542</f>
        <v>5.8819008235106145E-3</v>
      </c>
      <c r="W42">
        <f>'TLIM calcs'!Y542</f>
        <v>5.4591458653290145E-3</v>
      </c>
      <c r="X42">
        <f>'TLIM calcs'!Z542</f>
        <v>6.9286910683763088E-3</v>
      </c>
      <c r="Y42">
        <f>'TLIM calcs'!AA542</f>
        <v>7.9188879873677617E-3</v>
      </c>
      <c r="Z42">
        <f>'TLIM calcs'!AB542</f>
        <v>5.1869617523233151E-3</v>
      </c>
      <c r="AA42">
        <f>'TLIM calcs'!AC542</f>
        <v>5.3191528003914282E-3</v>
      </c>
      <c r="AB42">
        <f>'TLIM calcs'!AD542</f>
        <v>5.3191528003914282E-3</v>
      </c>
      <c r="AC42">
        <f>'TLIM calcs'!AE542</f>
        <v>4.5846844377859571E-3</v>
      </c>
      <c r="AD42">
        <f>'TLIM calcs'!AF542</f>
        <v>3.792934963810782E-3</v>
      </c>
      <c r="AE42">
        <f>'TLIM calcs'!AG542</f>
        <v>4.5622315675865072E-3</v>
      </c>
      <c r="AF42">
        <f>'TLIM calcs'!AH542</f>
        <v>6.1695001089441008E-3</v>
      </c>
      <c r="AG42">
        <f>'TLIM calcs'!AI542</f>
        <v>3.1727587504000411E-3</v>
      </c>
      <c r="AH42">
        <f>'TLIM calcs'!AJ542</f>
        <v>5.3786519570208835E-3</v>
      </c>
      <c r="AI42">
        <f>'TLIM calcs'!AK542</f>
        <v>8.4790713856074517E-3</v>
      </c>
      <c r="AJ42">
        <f>'TLIM calcs'!AL542</f>
        <v>8.3310350871247298E-3</v>
      </c>
      <c r="AK42">
        <f>'TLIM calcs'!AM542</f>
        <v>5.5302456556325886E-3</v>
      </c>
      <c r="AL42">
        <f>'TLIM calcs'!AN542</f>
        <v>1.6466203966694433E-3</v>
      </c>
      <c r="AM42">
        <f>'TLIM calcs'!AO542</f>
        <v>6.1152499630986682E-3</v>
      </c>
      <c r="AN42">
        <f>'TLIM calcs'!AP542</f>
        <v>8.5192330118967902E-3</v>
      </c>
      <c r="AO42">
        <f>'TLIM calcs'!AQ542</f>
        <v>1.0299039312336977</v>
      </c>
      <c r="AP42">
        <f>'TLIM calcs'!AR542</f>
        <v>5.1765071654372597E-3</v>
      </c>
      <c r="AQ42">
        <f>'TLIM calcs'!AS542</f>
        <v>4.9462255919246753E-3</v>
      </c>
      <c r="AR42">
        <f>'TLIM calcs'!AT542</f>
        <v>1.1564100951293772E-7</v>
      </c>
    </row>
    <row r="43" spans="1:68" x14ac:dyDescent="0.35">
      <c r="A43" t="str">
        <f>'TLIM calcs'!D543</f>
        <v>ISIC 86T88</v>
      </c>
      <c r="B43" t="str">
        <v>ISIC 86T88</v>
      </c>
      <c r="C43">
        <f>'TLIM calcs'!E543</f>
        <v>8.2156428733916504E-4</v>
      </c>
      <c r="D43">
        <f>'TLIM calcs'!F543</f>
        <v>9.4399619771306728E-4</v>
      </c>
      <c r="E43">
        <f>'TLIM calcs'!G543</f>
        <v>9.4399619771306728E-4</v>
      </c>
      <c r="F43">
        <f>'TLIM calcs'!H543</f>
        <v>9.4399619771306728E-4</v>
      </c>
      <c r="G43">
        <f>'TLIM calcs'!I543</f>
        <v>9.4399619771306728E-4</v>
      </c>
      <c r="H43">
        <f>'TLIM calcs'!J543</f>
        <v>1.3701146695201548E-3</v>
      </c>
      <c r="I43">
        <f>'TLIM calcs'!K543</f>
        <v>1.1496440589226779E-3</v>
      </c>
      <c r="J43">
        <f>'TLIM calcs'!L543</f>
        <v>9.170091379376512E-4</v>
      </c>
      <c r="K43">
        <f>'TLIM calcs'!M543</f>
        <v>1.0545867514848029E-3</v>
      </c>
      <c r="L43">
        <f>'TLIM calcs'!N543</f>
        <v>1.266407305355701E-3</v>
      </c>
      <c r="M43">
        <f>'TLIM calcs'!O543</f>
        <v>1.153161724495211E-3</v>
      </c>
      <c r="N43">
        <f>'TLIM calcs'!P543</f>
        <v>1.7082983813520958E-3</v>
      </c>
      <c r="O43">
        <f>'TLIM calcs'!Q543</f>
        <v>1.025146772487967E-3</v>
      </c>
      <c r="P43">
        <f>'TLIM calcs'!R543</f>
        <v>9.8445532239316595E-4</v>
      </c>
      <c r="Q43">
        <f>'TLIM calcs'!S543</f>
        <v>9.8445532239316595E-4</v>
      </c>
      <c r="R43">
        <f>'TLIM calcs'!T543</f>
        <v>1.3140051962778853E-3</v>
      </c>
      <c r="S43">
        <f>'TLIM calcs'!U543</f>
        <v>1.3140051962778853E-3</v>
      </c>
      <c r="T43">
        <f>'TLIM calcs'!V543</f>
        <v>9.3553632517773353E-4</v>
      </c>
      <c r="U43">
        <f>'TLIM calcs'!W543</f>
        <v>7.6071577585901779E-4</v>
      </c>
      <c r="V43">
        <f>'TLIM calcs'!X543</f>
        <v>9.87449408739799E-4</v>
      </c>
      <c r="W43">
        <f>'TLIM calcs'!Y543</f>
        <v>9.7512708288567576E-4</v>
      </c>
      <c r="X43">
        <f>'TLIM calcs'!Z543</f>
        <v>9.3556128120990747E-4</v>
      </c>
      <c r="Y43">
        <f>'TLIM calcs'!AA543</f>
        <v>1.1457742268417971E-3</v>
      </c>
      <c r="Z43">
        <f>'TLIM calcs'!AB543</f>
        <v>1.12635285492325E-3</v>
      </c>
      <c r="AA43">
        <f>'TLIM calcs'!AC543</f>
        <v>1.0431588781176667E-3</v>
      </c>
      <c r="AB43">
        <f>'TLIM calcs'!AD543</f>
        <v>1.0431588781176667E-3</v>
      </c>
      <c r="AC43">
        <f>'TLIM calcs'!AE543</f>
        <v>1.6873079845387651E-3</v>
      </c>
      <c r="AD43">
        <f>'TLIM calcs'!AF543</f>
        <v>8.4718549777867925E-4</v>
      </c>
      <c r="AE43">
        <f>'TLIM calcs'!AG543</f>
        <v>1.3683465475541183E-3</v>
      </c>
      <c r="AF43">
        <f>'TLIM calcs'!AH543</f>
        <v>9.3817444015111299E-4</v>
      </c>
      <c r="AG43">
        <f>'TLIM calcs'!AI543</f>
        <v>1.6229763011841056E-3</v>
      </c>
      <c r="AH43">
        <f>'TLIM calcs'!AJ543</f>
        <v>1.2964337173514251E-3</v>
      </c>
      <c r="AI43">
        <f>'TLIM calcs'!AK543</f>
        <v>1.6278063074216362E-3</v>
      </c>
      <c r="AJ43">
        <f>'TLIM calcs'!AL543</f>
        <v>1.0505646055329202E-3</v>
      </c>
      <c r="AK43">
        <f>'TLIM calcs'!AM543</f>
        <v>1.0917597967464848E-3</v>
      </c>
      <c r="AL43">
        <f>'TLIM calcs'!AN543</f>
        <v>2.7826234029470587E-4</v>
      </c>
      <c r="AM43">
        <f>'TLIM calcs'!AO543</f>
        <v>2.1262598216659945E-3</v>
      </c>
      <c r="AN43">
        <f>'TLIM calcs'!AP543</f>
        <v>2.3159118073987177E-3</v>
      </c>
      <c r="AO43">
        <f>'TLIM calcs'!AQ543</f>
        <v>1.370665021585755E-3</v>
      </c>
      <c r="AP43">
        <f>'TLIM calcs'!AR543</f>
        <v>1.0403460563539169</v>
      </c>
      <c r="AQ43">
        <f>'TLIM calcs'!AS543</f>
        <v>1.7920065837936257E-3</v>
      </c>
      <c r="AR43">
        <f>'TLIM calcs'!AT543</f>
        <v>2.0116600238842346E-8</v>
      </c>
    </row>
    <row r="44" spans="1:68" x14ac:dyDescent="0.35">
      <c r="A44" t="str">
        <f>'TLIM calcs'!D544</f>
        <v>ISIC 90T96</v>
      </c>
      <c r="B44" t="str">
        <v>ISIC 90T96</v>
      </c>
      <c r="C44">
        <f>'TLIM calcs'!E544</f>
        <v>1.4501390583384034E-3</v>
      </c>
      <c r="D44">
        <f>'TLIM calcs'!F544</f>
        <v>1.5489225618228468E-3</v>
      </c>
      <c r="E44">
        <f>'TLIM calcs'!G544</f>
        <v>1.5489225618228468E-3</v>
      </c>
      <c r="F44">
        <f>'TLIM calcs'!H544</f>
        <v>1.5489225618228468E-3</v>
      </c>
      <c r="G44">
        <f>'TLIM calcs'!I544</f>
        <v>1.5489225618228468E-3</v>
      </c>
      <c r="H44">
        <f>'TLIM calcs'!J544</f>
        <v>2.2961598532111028E-3</v>
      </c>
      <c r="I44">
        <f>'TLIM calcs'!K544</f>
        <v>3.0606294078975899E-3</v>
      </c>
      <c r="J44">
        <f>'TLIM calcs'!L544</f>
        <v>1.6360498260111526E-3</v>
      </c>
      <c r="K44">
        <f>'TLIM calcs'!M544</f>
        <v>2.5919005204491016E-3</v>
      </c>
      <c r="L44">
        <f>'TLIM calcs'!N544</f>
        <v>2.092757394797847E-3</v>
      </c>
      <c r="M44">
        <f>'TLIM calcs'!O544</f>
        <v>2.078932664819217E-3</v>
      </c>
      <c r="N44">
        <f>'TLIM calcs'!P544</f>
        <v>2.1698311404279511E-3</v>
      </c>
      <c r="O44">
        <f>'TLIM calcs'!Q544</f>
        <v>2.3618487139606026E-3</v>
      </c>
      <c r="P44">
        <f>'TLIM calcs'!R544</f>
        <v>2.1132644908498921E-3</v>
      </c>
      <c r="Q44">
        <f>'TLIM calcs'!S544</f>
        <v>2.1132644908498921E-3</v>
      </c>
      <c r="R44">
        <f>'TLIM calcs'!T544</f>
        <v>2.3185509902177168E-3</v>
      </c>
      <c r="S44">
        <f>'TLIM calcs'!U544</f>
        <v>2.3185509902177168E-3</v>
      </c>
      <c r="T44">
        <f>'TLIM calcs'!V544</f>
        <v>1.6448419393683281E-3</v>
      </c>
      <c r="U44">
        <f>'TLIM calcs'!W544</f>
        <v>1.5474251964257839E-3</v>
      </c>
      <c r="V44">
        <f>'TLIM calcs'!X544</f>
        <v>2.0873987350366026E-3</v>
      </c>
      <c r="W44">
        <f>'TLIM calcs'!Y544</f>
        <v>1.6577263596196893E-3</v>
      </c>
      <c r="X44">
        <f>'TLIM calcs'!Z544</f>
        <v>1.6835361994677557E-3</v>
      </c>
      <c r="Y44">
        <f>'TLIM calcs'!AA544</f>
        <v>1.9529366091292476E-3</v>
      </c>
      <c r="Z44">
        <f>'TLIM calcs'!AB544</f>
        <v>2.1547550083257727E-3</v>
      </c>
      <c r="AA44">
        <f>'TLIM calcs'!AC544</f>
        <v>2.0334670736700971E-3</v>
      </c>
      <c r="AB44">
        <f>'TLIM calcs'!AD544</f>
        <v>2.0334670736700971E-3</v>
      </c>
      <c r="AC44">
        <f>'TLIM calcs'!AE544</f>
        <v>2.8113942297184284E-3</v>
      </c>
      <c r="AD44">
        <f>'TLIM calcs'!AF544</f>
        <v>1.6143484228754372E-3</v>
      </c>
      <c r="AE44">
        <f>'TLIM calcs'!AG544</f>
        <v>1.9077340376389086E-3</v>
      </c>
      <c r="AF44">
        <f>'TLIM calcs'!AH544</f>
        <v>1.8369318341501068E-3</v>
      </c>
      <c r="AG44">
        <f>'TLIM calcs'!AI544</f>
        <v>3.5512409486661823E-3</v>
      </c>
      <c r="AH44">
        <f>'TLIM calcs'!AJ544</f>
        <v>9.4404864285384839E-3</v>
      </c>
      <c r="AI44">
        <f>'TLIM calcs'!AK544</f>
        <v>2.5941854030828823E-3</v>
      </c>
      <c r="AJ44">
        <f>'TLIM calcs'!AL544</f>
        <v>2.0757703152917096E-3</v>
      </c>
      <c r="AK44">
        <f>'TLIM calcs'!AM544</f>
        <v>1.7776106621544738E-3</v>
      </c>
      <c r="AL44">
        <f>'TLIM calcs'!AN544</f>
        <v>6.4759457803803338E-4</v>
      </c>
      <c r="AM44">
        <f>'TLIM calcs'!AO544</f>
        <v>3.2956825329201536E-3</v>
      </c>
      <c r="AN44">
        <f>'TLIM calcs'!AP544</f>
        <v>2.2544920742334678E-3</v>
      </c>
      <c r="AO44">
        <f>'TLIM calcs'!AQ544</f>
        <v>1.502715290861503E-3</v>
      </c>
      <c r="AP44">
        <f>'TLIM calcs'!AR544</f>
        <v>2.4046713097686254E-3</v>
      </c>
      <c r="AQ44">
        <f>'TLIM calcs'!AS544</f>
        <v>1.0691499339776747</v>
      </c>
      <c r="AR44">
        <f>'TLIM calcs'!AT544</f>
        <v>4.2187973727322742E-8</v>
      </c>
    </row>
    <row r="45" spans="1:68" x14ac:dyDescent="0.35">
      <c r="A45" t="str">
        <f>'TLIM calcs'!D545</f>
        <v>ISIC 97T98</v>
      </c>
      <c r="B45" t="str">
        <v>ISIC 97T98</v>
      </c>
      <c r="C45">
        <f>'TLIM calcs'!E545</f>
        <v>5.0745338410012316E-5</v>
      </c>
      <c r="D45">
        <f>'TLIM calcs'!F545</f>
        <v>1.6300374553602851E-5</v>
      </c>
      <c r="E45">
        <f>'TLIM calcs'!G545</f>
        <v>1.6300374553602851E-5</v>
      </c>
      <c r="F45">
        <f>'TLIM calcs'!H545</f>
        <v>1.6300374553602851E-5</v>
      </c>
      <c r="G45">
        <f>'TLIM calcs'!I545</f>
        <v>1.6300374553602851E-5</v>
      </c>
      <c r="H45">
        <f>'TLIM calcs'!J545</f>
        <v>1.7908758712991686E-5</v>
      </c>
      <c r="I45">
        <f>'TLIM calcs'!K545</f>
        <v>1.4748120446475954E-5</v>
      </c>
      <c r="J45">
        <f>'TLIM calcs'!L545</f>
        <v>7.5340933135744964E-5</v>
      </c>
      <c r="K45">
        <f>'TLIM calcs'!M545</f>
        <v>3.275063199526297E-5</v>
      </c>
      <c r="L45">
        <f>'TLIM calcs'!N545</f>
        <v>1.9471876940742086E-5</v>
      </c>
      <c r="M45">
        <f>'TLIM calcs'!O545</f>
        <v>1.9065376816649503E-5</v>
      </c>
      <c r="N45">
        <f>'TLIM calcs'!P545</f>
        <v>1.5496035301070564E-5</v>
      </c>
      <c r="O45">
        <f>'TLIM calcs'!Q545</f>
        <v>1.7718617939148807E-5</v>
      </c>
      <c r="P45">
        <f>'TLIM calcs'!R545</f>
        <v>1.9535103604322304E-5</v>
      </c>
      <c r="Q45">
        <f>'TLIM calcs'!S545</f>
        <v>1.9535103604322304E-5</v>
      </c>
      <c r="R45">
        <f>'TLIM calcs'!T545</f>
        <v>2.1160442002619392E-5</v>
      </c>
      <c r="S45">
        <f>'TLIM calcs'!U545</f>
        <v>2.1160442002619392E-5</v>
      </c>
      <c r="T45">
        <f>'TLIM calcs'!V545</f>
        <v>1.5460788249442136E-5</v>
      </c>
      <c r="U45">
        <f>'TLIM calcs'!W545</f>
        <v>1.3061711598211756E-5</v>
      </c>
      <c r="V45">
        <f>'TLIM calcs'!X545</f>
        <v>1.733209614556319E-5</v>
      </c>
      <c r="W45">
        <f>'TLIM calcs'!Y545</f>
        <v>1.6146465067053205E-5</v>
      </c>
      <c r="X45">
        <f>'TLIM calcs'!Z545</f>
        <v>1.7921394070895121E-5</v>
      </c>
      <c r="Y45">
        <f>'TLIM calcs'!AA545</f>
        <v>1.852724552390872E-5</v>
      </c>
      <c r="Z45">
        <f>'TLIM calcs'!AB545</f>
        <v>1.7876189994251756E-5</v>
      </c>
      <c r="AA45">
        <f>'TLIM calcs'!AC545</f>
        <v>3.0341703287209841E-5</v>
      </c>
      <c r="AB45">
        <f>'TLIM calcs'!AD545</f>
        <v>3.0341703287209841E-5</v>
      </c>
      <c r="AC45">
        <f>'TLIM calcs'!AE545</f>
        <v>1.7822558656176837E-5</v>
      </c>
      <c r="AD45">
        <f>'TLIM calcs'!AF545</f>
        <v>6.1599467075688365E-5</v>
      </c>
      <c r="AE45">
        <f>'TLIM calcs'!AG545</f>
        <v>1.5682359636415591E-5</v>
      </c>
      <c r="AF45">
        <f>'TLIM calcs'!AH545</f>
        <v>5.4759682311618279E-5</v>
      </c>
      <c r="AG45">
        <f>'TLIM calcs'!AI545</f>
        <v>1.4027983152910289E-5</v>
      </c>
      <c r="AH45">
        <f>'TLIM calcs'!AJ545</f>
        <v>1.6379857953758497E-5</v>
      </c>
      <c r="AI45">
        <f>'TLIM calcs'!AK545</f>
        <v>1.629831418946842E-5</v>
      </c>
      <c r="AJ45">
        <f>'TLIM calcs'!AL545</f>
        <v>1.4269323743224606E-5</v>
      </c>
      <c r="AK45">
        <f>'TLIM calcs'!AM545</f>
        <v>1.0962492114909904E-5</v>
      </c>
      <c r="AL45">
        <f>'TLIM calcs'!AN545</f>
        <v>9.5547283425270305E-6</v>
      </c>
      <c r="AM45">
        <f>'TLIM calcs'!AO545</f>
        <v>2.7294449366657962E-5</v>
      </c>
      <c r="AN45">
        <f>'TLIM calcs'!AP545</f>
        <v>6.2701034147134578E-4</v>
      </c>
      <c r="AO45">
        <f>'TLIM calcs'!AQ545</f>
        <v>8.1384947582659769E-4</v>
      </c>
      <c r="AP45">
        <f>'TLIM calcs'!AR545</f>
        <v>2.69985929151584E-4</v>
      </c>
      <c r="AQ45">
        <f>'TLIM calcs'!AS545</f>
        <v>7.4187069539610682E-5</v>
      </c>
      <c r="AR45">
        <f>'TLIM calcs'!AT545</f>
        <v>1.0000000003559835</v>
      </c>
    </row>
    <row r="47" spans="1:68" s="25" customFormat="1" x14ac:dyDescent="0.35">
      <c r="D47" s="26" t="s">
        <v>588</v>
      </c>
      <c r="E47" s="27"/>
    </row>
    <row r="48" spans="1:68" x14ac:dyDescent="0.35">
      <c r="D48" s="1" t="s">
        <v>218</v>
      </c>
      <c r="E48" s="23" t="s">
        <v>2</v>
      </c>
      <c r="F48" s="24" t="s">
        <v>88</v>
      </c>
      <c r="G48" s="23" t="s">
        <v>89</v>
      </c>
      <c r="H48" s="23" t="s">
        <v>3</v>
      </c>
      <c r="I48" s="23" t="s">
        <v>4</v>
      </c>
      <c r="J48" s="23" t="s">
        <v>5</v>
      </c>
      <c r="K48" s="23" t="s">
        <v>6</v>
      </c>
      <c r="L48" s="23" t="s">
        <v>7</v>
      </c>
      <c r="M48" s="23" t="s">
        <v>8</v>
      </c>
      <c r="N48" s="23" t="s">
        <v>9</v>
      </c>
      <c r="O48" s="23" t="s">
        <v>48</v>
      </c>
      <c r="P48" s="23" t="s">
        <v>49</v>
      </c>
      <c r="Q48" s="23" t="s">
        <v>10</v>
      </c>
      <c r="R48" s="23" t="s">
        <v>92</v>
      </c>
      <c r="S48" s="23" t="s">
        <v>93</v>
      </c>
      <c r="T48" s="23" t="s">
        <v>94</v>
      </c>
      <c r="U48" s="23" t="s">
        <v>95</v>
      </c>
      <c r="V48" s="23" t="s">
        <v>13</v>
      </c>
      <c r="W48" s="23" t="s">
        <v>14</v>
      </c>
      <c r="X48" s="23" t="s">
        <v>15</v>
      </c>
      <c r="Y48" s="23" t="s">
        <v>16</v>
      </c>
      <c r="Z48" s="23" t="s">
        <v>17</v>
      </c>
      <c r="AA48" s="23" t="s">
        <v>18</v>
      </c>
      <c r="AB48" s="23" t="s">
        <v>19</v>
      </c>
      <c r="AC48" s="23" t="s">
        <v>97</v>
      </c>
      <c r="AD48" s="23" t="s">
        <v>98</v>
      </c>
      <c r="AE48" s="23" t="s">
        <v>96</v>
      </c>
      <c r="AF48" s="23" t="s">
        <v>20</v>
      </c>
      <c r="AG48" s="23" t="s">
        <v>21</v>
      </c>
      <c r="AH48" s="23" t="s">
        <v>22</v>
      </c>
      <c r="AI48" s="23" t="s">
        <v>23</v>
      </c>
      <c r="AJ48" s="23" t="s">
        <v>24</v>
      </c>
      <c r="AK48" s="23" t="s">
        <v>25</v>
      </c>
      <c r="AL48" s="23" t="s">
        <v>26</v>
      </c>
      <c r="AM48" s="23" t="s">
        <v>27</v>
      </c>
      <c r="AN48" s="23" t="s">
        <v>28</v>
      </c>
      <c r="AO48" s="23" t="s">
        <v>29</v>
      </c>
      <c r="AP48" s="23" t="s">
        <v>30</v>
      </c>
      <c r="AQ48" s="23" t="s">
        <v>31</v>
      </c>
      <c r="AR48" s="23" t="s">
        <v>32</v>
      </c>
      <c r="AS48" s="23" t="s">
        <v>33</v>
      </c>
      <c r="AT48" s="23" t="s">
        <v>34</v>
      </c>
      <c r="AU48" s="23"/>
      <c r="AV48" s="23"/>
      <c r="AW48" s="23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  <c r="BM48" s="23"/>
      <c r="BN48" s="23"/>
      <c r="BO48" s="23"/>
      <c r="BP48" s="23"/>
    </row>
    <row r="49" spans="1:69" x14ac:dyDescent="0.35">
      <c r="D49" s="1" t="s">
        <v>51</v>
      </c>
      <c r="E49" s="23">
        <f>'Pre ISIC Consolidation Output'!B3</f>
        <v>490910000000</v>
      </c>
      <c r="F49" s="23">
        <f>'Pre ISIC Consolidation Output'!C3</f>
        <v>10128145957</v>
      </c>
      <c r="G49" s="23">
        <f>'Pre ISIC Consolidation Output'!D3</f>
        <v>43104748966</v>
      </c>
      <c r="H49" s="23">
        <f>'Pre ISIC Consolidation Output'!E3</f>
        <v>39483155015</v>
      </c>
      <c r="I49" s="23">
        <f>'Pre ISIC Consolidation Output'!F3</f>
        <v>4012423122</v>
      </c>
      <c r="J49" s="23">
        <f>'Pre ISIC Consolidation Output'!G3</f>
        <v>1036930000000</v>
      </c>
      <c r="K49" s="23">
        <f>'Pre ISIC Consolidation Output'!H3</f>
        <v>209286000000</v>
      </c>
      <c r="L49" s="23">
        <f>'Pre ISIC Consolidation Output'!I3</f>
        <v>126757000000</v>
      </c>
      <c r="M49" s="23">
        <f>'Pre ISIC Consolidation Output'!J3</f>
        <v>247724000000</v>
      </c>
      <c r="N49" s="23">
        <f>'Pre ISIC Consolidation Output'!K3</f>
        <v>325027000000</v>
      </c>
      <c r="O49" s="23">
        <f>'Pre ISIC Consolidation Output'!L3</f>
        <v>501609000000</v>
      </c>
      <c r="P49" s="23">
        <f>'Pre ISIC Consolidation Output'!M3</f>
        <v>255216000000</v>
      </c>
      <c r="Q49" s="23">
        <f>'Pre ISIC Consolidation Output'!N3</f>
        <v>279563000000</v>
      </c>
      <c r="R49" s="23">
        <f>'Pre ISIC Consolidation Output'!O3</f>
        <v>36092546206</v>
      </c>
      <c r="S49" s="23">
        <f>'Pre ISIC Consolidation Output'!P3</f>
        <v>155397000000</v>
      </c>
      <c r="T49" s="23">
        <f>'Pre ISIC Consolidation Output'!Q3</f>
        <v>174568000000</v>
      </c>
      <c r="U49" s="23">
        <f>'Pre ISIC Consolidation Output'!R3</f>
        <v>182454000000</v>
      </c>
      <c r="V49" s="23">
        <f>'Pre ISIC Consolidation Output'!S3</f>
        <v>460724000000</v>
      </c>
      <c r="W49" s="23">
        <f>'Pre ISIC Consolidation Output'!T3</f>
        <v>341311000000</v>
      </c>
      <c r="X49" s="23">
        <f>'Pre ISIC Consolidation Output'!U3</f>
        <v>280314000000</v>
      </c>
      <c r="Y49" s="23">
        <f>'Pre ISIC Consolidation Output'!V3</f>
        <v>624762000000</v>
      </c>
      <c r="Z49" s="23">
        <f>'Pre ISIC Consolidation Output'!W3</f>
        <v>839960000000</v>
      </c>
      <c r="AA49" s="23">
        <f>'Pre ISIC Consolidation Output'!X3</f>
        <v>204181000000</v>
      </c>
      <c r="AB49" s="23">
        <f>'Pre ISIC Consolidation Output'!Y3</f>
        <v>1963300000000</v>
      </c>
      <c r="AC49" s="23">
        <f>'Pre ISIC Consolidation Output'!Z3</f>
        <v>496949000000</v>
      </c>
      <c r="AD49" s="23">
        <f>'Pre ISIC Consolidation Output'!AA3</f>
        <v>152998000000</v>
      </c>
      <c r="AE49" s="23">
        <f>'Pre ISIC Consolidation Output'!AB3</f>
        <v>258843000000</v>
      </c>
      <c r="AF49" s="23">
        <f>'Pre ISIC Consolidation Output'!AC3</f>
        <v>0</v>
      </c>
      <c r="AG49" s="23">
        <f>'Pre ISIC Consolidation Output'!AD3</f>
        <v>2434100000000</v>
      </c>
      <c r="AH49" s="23">
        <f>'Pre ISIC Consolidation Output'!AE3</f>
        <v>1448850000000</v>
      </c>
      <c r="AI49" s="23">
        <f>'Pre ISIC Consolidation Output'!AF3</f>
        <v>635960000000</v>
      </c>
      <c r="AJ49" s="23">
        <f>'Pre ISIC Consolidation Output'!AG3</f>
        <v>285575000000</v>
      </c>
      <c r="AK49" s="23">
        <f>'Pre ISIC Consolidation Output'!AH3</f>
        <v>321841000000</v>
      </c>
      <c r="AL49" s="23">
        <f>'Pre ISIC Consolidation Output'!AI3</f>
        <v>555095000000</v>
      </c>
      <c r="AM49" s="23">
        <f>'Pre ISIC Consolidation Output'!AJ3</f>
        <v>1256120000000</v>
      </c>
      <c r="AN49" s="23">
        <f>'Pre ISIC Consolidation Output'!AK3</f>
        <v>1677360000000</v>
      </c>
      <c r="AO49" s="23">
        <f>'Pre ISIC Consolidation Output'!AL3</f>
        <v>2314500000000</v>
      </c>
      <c r="AP49" s="23">
        <f>'Pre ISIC Consolidation Output'!AM3</f>
        <v>1127270000000</v>
      </c>
      <c r="AQ49" s="23">
        <f>'Pre ISIC Consolidation Output'!AN3</f>
        <v>732706000000</v>
      </c>
      <c r="AR49" s="23">
        <f>'Pre ISIC Consolidation Output'!AO3</f>
        <v>1286730000000</v>
      </c>
      <c r="AS49" s="23">
        <f>'Pre ISIC Consolidation Output'!AP3</f>
        <v>603958000000</v>
      </c>
      <c r="AT49" s="23">
        <f>'Pre ISIC Consolidation Output'!AQ3</f>
        <v>47731234024</v>
      </c>
      <c r="AU49" s="192"/>
      <c r="AV49" s="192"/>
      <c r="AW49" s="192"/>
      <c r="AX49" s="192"/>
      <c r="AY49" s="192"/>
      <c r="AZ49" s="192"/>
      <c r="BA49" s="192"/>
      <c r="BB49" s="192"/>
      <c r="BC49" s="192"/>
      <c r="BD49" s="192"/>
      <c r="BE49" s="192"/>
      <c r="BF49" s="192"/>
      <c r="BG49" s="192"/>
      <c r="BH49" s="192"/>
      <c r="BI49" s="192"/>
      <c r="BJ49" s="192"/>
      <c r="BK49" s="192"/>
      <c r="BL49" s="192"/>
      <c r="BM49" s="192"/>
      <c r="BN49" s="192"/>
      <c r="BO49" s="192"/>
      <c r="BP49" s="192"/>
    </row>
    <row r="50" spans="1:69" s="194" customFormat="1" x14ac:dyDescent="0.35">
      <c r="D50" s="195" t="s">
        <v>590</v>
      </c>
      <c r="E50" s="196" t="s">
        <v>2</v>
      </c>
      <c r="F50" s="196" t="s">
        <v>88</v>
      </c>
      <c r="G50" s="196" t="s">
        <v>89</v>
      </c>
      <c r="H50" s="196" t="s">
        <v>3</v>
      </c>
      <c r="I50" s="196" t="s">
        <v>4</v>
      </c>
      <c r="J50" s="196" t="s">
        <v>5</v>
      </c>
      <c r="K50" s="196" t="s">
        <v>6</v>
      </c>
      <c r="L50" s="196" t="s">
        <v>7</v>
      </c>
      <c r="M50" s="196" t="s">
        <v>8</v>
      </c>
      <c r="N50" s="196" t="s">
        <v>9</v>
      </c>
      <c r="O50" s="196" t="s">
        <v>48</v>
      </c>
      <c r="P50" s="196" t="s">
        <v>49</v>
      </c>
      <c r="Q50" s="196" t="s">
        <v>10</v>
      </c>
      <c r="R50" s="196" t="s">
        <v>92</v>
      </c>
      <c r="S50" s="196" t="s">
        <v>93</v>
      </c>
      <c r="T50" s="196" t="s">
        <v>94</v>
      </c>
      <c r="U50" s="196" t="s">
        <v>95</v>
      </c>
      <c r="V50" s="196" t="s">
        <v>13</v>
      </c>
      <c r="W50" s="196" t="s">
        <v>14</v>
      </c>
      <c r="X50" s="196" t="s">
        <v>15</v>
      </c>
      <c r="Y50" s="196" t="s">
        <v>16</v>
      </c>
      <c r="Z50" s="196" t="s">
        <v>17</v>
      </c>
      <c r="AA50" s="196" t="s">
        <v>18</v>
      </c>
      <c r="AB50" s="196" t="s">
        <v>19</v>
      </c>
      <c r="AC50" s="196" t="s">
        <v>97</v>
      </c>
      <c r="AD50" s="196" t="s">
        <v>98</v>
      </c>
      <c r="AE50" s="196" t="s">
        <v>96</v>
      </c>
      <c r="AF50" s="196" t="s">
        <v>19</v>
      </c>
      <c r="AG50" s="196" t="s">
        <v>21</v>
      </c>
      <c r="AH50" s="196" t="s">
        <v>22</v>
      </c>
      <c r="AI50" s="196" t="s">
        <v>23</v>
      </c>
      <c r="AJ50" s="196" t="s">
        <v>24</v>
      </c>
      <c r="AK50" s="196" t="s">
        <v>25</v>
      </c>
      <c r="AL50" s="196" t="s">
        <v>26</v>
      </c>
      <c r="AM50" s="196" t="s">
        <v>27</v>
      </c>
      <c r="AN50" s="196" t="s">
        <v>28</v>
      </c>
      <c r="AO50" s="196" t="s">
        <v>29</v>
      </c>
      <c r="AP50" s="196" t="s">
        <v>30</v>
      </c>
      <c r="AQ50" s="196" t="s">
        <v>31</v>
      </c>
      <c r="AR50" s="196" t="s">
        <v>32</v>
      </c>
      <c r="AS50" s="196" t="s">
        <v>33</v>
      </c>
      <c r="AT50" s="196" t="s">
        <v>34</v>
      </c>
      <c r="AU50" s="196"/>
      <c r="AV50" s="196"/>
      <c r="AW50" s="196"/>
      <c r="AX50" s="196"/>
      <c r="AY50" s="196"/>
      <c r="AZ50" s="196"/>
      <c r="BA50" s="196"/>
      <c r="BB50" s="196"/>
      <c r="BC50" s="196"/>
      <c r="BD50" s="196"/>
      <c r="BE50" s="196"/>
      <c r="BF50" s="196"/>
      <c r="BG50" s="196"/>
      <c r="BH50" s="196"/>
      <c r="BI50" s="196"/>
      <c r="BJ50" s="196"/>
      <c r="BK50" s="196"/>
      <c r="BL50" s="196"/>
      <c r="BM50" s="196"/>
      <c r="BN50" s="196"/>
      <c r="BO50" s="196"/>
      <c r="BP50" s="196"/>
    </row>
    <row r="51" spans="1:69" x14ac:dyDescent="0.35">
      <c r="D51" s="1" t="s">
        <v>158</v>
      </c>
      <c r="E51" s="24">
        <f>IFERROR(INDEX($C$4:$AR$45, MATCH(E$48, $A$4:$A$45, 0), MATCH(E$48, $C$3:$AR$3, 0)),0)</f>
        <v>1.199674573901669</v>
      </c>
      <c r="F51" s="24">
        <f t="shared" ref="F51:AT51" si="0">IFERROR(INDEX($C$4:$AR$45, MATCH(F$48, $A$4:$A$45, 0), MATCH(F$48, $C$3:$AR$3, 0)),0)</f>
        <v>1.1098775441593496</v>
      </c>
      <c r="G51" s="24">
        <f t="shared" si="0"/>
        <v>1.1098775441593496</v>
      </c>
      <c r="H51" s="24">
        <f t="shared" si="0"/>
        <v>1.1098775441593496</v>
      </c>
      <c r="I51" s="24">
        <f t="shared" si="0"/>
        <v>1.1098775441593496</v>
      </c>
      <c r="J51" s="24">
        <f t="shared" si="0"/>
        <v>1.3288332893484076</v>
      </c>
      <c r="K51" s="24">
        <f t="shared" si="0"/>
        <v>1.4565736800374669</v>
      </c>
      <c r="L51" s="24">
        <f t="shared" si="0"/>
        <v>1.2953661072602405</v>
      </c>
      <c r="M51" s="24">
        <f t="shared" si="0"/>
        <v>1.2673245882100943</v>
      </c>
      <c r="N51" s="24">
        <f t="shared" si="0"/>
        <v>1.1648656372220736</v>
      </c>
      <c r="O51" s="24">
        <f t="shared" si="0"/>
        <v>1.4303849262252817</v>
      </c>
      <c r="P51" s="24">
        <f t="shared" si="0"/>
        <v>1.1073512688765257</v>
      </c>
      <c r="Q51" s="24">
        <f t="shared" si="0"/>
        <v>1.1724119424362378</v>
      </c>
      <c r="R51" s="24">
        <f t="shared" si="0"/>
        <v>1.1603402017883742</v>
      </c>
      <c r="S51" s="24">
        <f t="shared" si="0"/>
        <v>1.1603402017883742</v>
      </c>
      <c r="T51" s="24">
        <f t="shared" si="0"/>
        <v>1.4738574956852422</v>
      </c>
      <c r="U51" s="24">
        <f t="shared" si="0"/>
        <v>1.4738574956852422</v>
      </c>
      <c r="V51" s="24">
        <f t="shared" si="0"/>
        <v>1.2423735055838994</v>
      </c>
      <c r="W51" s="24">
        <f t="shared" si="0"/>
        <v>1.2326165422762925</v>
      </c>
      <c r="X51" s="24">
        <f t="shared" si="0"/>
        <v>1.1960243778803559</v>
      </c>
      <c r="Y51" s="24">
        <f t="shared" si="0"/>
        <v>1.2004416573138785</v>
      </c>
      <c r="Z51" s="24">
        <f t="shared" si="0"/>
        <v>1.4100321324861342</v>
      </c>
      <c r="AA51" s="24">
        <f t="shared" si="0"/>
        <v>1.328462759771782</v>
      </c>
      <c r="AB51" s="24">
        <f t="shared" si="0"/>
        <v>1.0924132457263223</v>
      </c>
      <c r="AC51" s="24">
        <f t="shared" si="0"/>
        <v>1.4215946743582664</v>
      </c>
      <c r="AD51" s="24">
        <f t="shared" si="0"/>
        <v>1.4215946743582664</v>
      </c>
      <c r="AE51" s="24">
        <f t="shared" si="0"/>
        <v>1.2037874999410199</v>
      </c>
      <c r="AF51" s="24">
        <f>IFERROR(INDEX($C$4:$AR$45, MATCH(AF$48, $A$4:$A$45, 0), MATCH(AF$48, $C$3:$AR$3, 0)),0)</f>
        <v>1.2265981926724883</v>
      </c>
      <c r="AG51" s="24">
        <f t="shared" si="0"/>
        <v>1.0636180411109482</v>
      </c>
      <c r="AH51" s="24">
        <f t="shared" si="0"/>
        <v>1.1885235932993314</v>
      </c>
      <c r="AI51" s="24">
        <f t="shared" si="0"/>
        <v>1.0127972591658869</v>
      </c>
      <c r="AJ51" s="24">
        <f t="shared" si="0"/>
        <v>1.1121795107339445</v>
      </c>
      <c r="AK51" s="24">
        <f t="shared" si="0"/>
        <v>1.218621594926099</v>
      </c>
      <c r="AL51" s="24">
        <f t="shared" si="0"/>
        <v>1.2619137691553501</v>
      </c>
      <c r="AM51" s="24">
        <f t="shared" si="0"/>
        <v>1.1828251160943815</v>
      </c>
      <c r="AN51" s="24">
        <f t="shared" si="0"/>
        <v>1.0331720606410735</v>
      </c>
      <c r="AO51" s="24">
        <f t="shared" si="0"/>
        <v>1.1545346751542913</v>
      </c>
      <c r="AP51" s="24">
        <f t="shared" si="0"/>
        <v>1.0117559262567568</v>
      </c>
      <c r="AQ51" s="24">
        <f t="shared" si="0"/>
        <v>1.0299039312336977</v>
      </c>
      <c r="AR51" s="24">
        <f t="shared" si="0"/>
        <v>1.0403460563539169</v>
      </c>
      <c r="AS51" s="24">
        <f t="shared" si="0"/>
        <v>1.0691499339776747</v>
      </c>
      <c r="AT51" s="24">
        <f t="shared" si="0"/>
        <v>1.0000000003559835</v>
      </c>
      <c r="AU51" s="23"/>
      <c r="AV51" s="23"/>
      <c r="AW51" s="23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  <c r="BM51" s="23"/>
      <c r="BN51" s="23"/>
      <c r="BO51" s="23"/>
      <c r="BP51" s="23"/>
    </row>
    <row r="52" spans="1:69" x14ac:dyDescent="0.35"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</row>
    <row r="53" spans="1:69" s="25" customFormat="1" x14ac:dyDescent="0.35">
      <c r="D53" s="26" t="s">
        <v>59</v>
      </c>
      <c r="E53" s="27"/>
    </row>
    <row r="54" spans="1:69" s="194" customFormat="1" x14ac:dyDescent="0.35">
      <c r="A54" s="194" t="s">
        <v>591</v>
      </c>
      <c r="D54" s="197" t="s">
        <v>47</v>
      </c>
      <c r="E54" s="198" t="str" cm="1">
        <f t="array" ref="E54:AS54">_xlfn.UNIQUE(E50:AT50,TRUE,FALSE)</f>
        <v>ISIC 01T03</v>
      </c>
      <c r="F54" s="198" t="str">
        <v>ISIC 05</v>
      </c>
      <c r="G54" s="198" t="str">
        <v>ISIC 06</v>
      </c>
      <c r="H54" s="198" t="str">
        <v>ISIC 07T08</v>
      </c>
      <c r="I54" s="198" t="str">
        <v>ISIC 09</v>
      </c>
      <c r="J54" s="198" t="str">
        <v>ISIC 10T12</v>
      </c>
      <c r="K54" s="198" t="str">
        <v>ISIC 13T15</v>
      </c>
      <c r="L54" s="198" t="str">
        <v>ISIC 16</v>
      </c>
      <c r="M54" s="198" t="str">
        <v>ISIC 17T18</v>
      </c>
      <c r="N54" s="198" t="str">
        <v>ISIC 19</v>
      </c>
      <c r="O54" s="198" t="str">
        <v>ISIC 20</v>
      </c>
      <c r="P54" s="198" t="str">
        <v>ISIC 21</v>
      </c>
      <c r="Q54" s="198" t="str">
        <v>ISIC 22</v>
      </c>
      <c r="R54" s="198" t="str">
        <v>ISIC 231</v>
      </c>
      <c r="S54" s="198" t="str">
        <v>ISIC 239</v>
      </c>
      <c r="T54" s="198" t="str">
        <v>ISIC 241</v>
      </c>
      <c r="U54" s="198" t="str">
        <v>ISIC 242</v>
      </c>
      <c r="V54" s="198" t="str">
        <v>ISIC 25</v>
      </c>
      <c r="W54" s="198" t="str">
        <v>ISIC 26</v>
      </c>
      <c r="X54" s="198" t="str">
        <v>ISIC 27</v>
      </c>
      <c r="Y54" s="198" t="str">
        <v>ISIC 28</v>
      </c>
      <c r="Z54" s="198" t="str">
        <v>ISIC 29</v>
      </c>
      <c r="AA54" s="198" t="str">
        <v>ISIC 30</v>
      </c>
      <c r="AB54" s="198" t="str">
        <v>ISIC 31T33</v>
      </c>
      <c r="AC54" s="198" t="str">
        <v>ISIC 351</v>
      </c>
      <c r="AD54" s="198" t="str">
        <v>ISIC 352T353</v>
      </c>
      <c r="AE54" s="198" t="str">
        <v>ISIC 36T39</v>
      </c>
      <c r="AF54" s="198" t="str">
        <v>ISIC 45T47</v>
      </c>
      <c r="AG54" s="198" t="str">
        <v>ISIC 49T53</v>
      </c>
      <c r="AH54" s="198" t="str">
        <v>ISIC 55T56</v>
      </c>
      <c r="AI54" s="198" t="str">
        <v>ISIC 58T60</v>
      </c>
      <c r="AJ54" s="198" t="str">
        <v>ISIC 61</v>
      </c>
      <c r="AK54" s="198" t="str">
        <v>ISIC 62T63</v>
      </c>
      <c r="AL54" s="198" t="str">
        <v>ISIC 64T66</v>
      </c>
      <c r="AM54" s="198" t="str">
        <v>ISIC 68</v>
      </c>
      <c r="AN54" s="196" t="str">
        <v>ISIC 69T82</v>
      </c>
      <c r="AO54" s="198" t="str">
        <v>ISIC 84</v>
      </c>
      <c r="AP54" s="198" t="str">
        <v>ISIC 85</v>
      </c>
      <c r="AQ54" s="198" t="str">
        <v>ISIC 86T88</v>
      </c>
      <c r="AR54" s="198" t="str">
        <v>ISIC 90T96</v>
      </c>
      <c r="AS54" s="198" t="str">
        <v>ISIC 97T98</v>
      </c>
      <c r="AT54" s="198"/>
      <c r="AU54" s="198"/>
      <c r="AV54" s="198"/>
      <c r="AW54" s="198"/>
      <c r="AX54" s="198"/>
      <c r="AY54" s="198"/>
      <c r="AZ54" s="198"/>
      <c r="BA54" s="198"/>
      <c r="BB54" s="198"/>
      <c r="BC54" s="198"/>
      <c r="BD54" s="198"/>
      <c r="BE54" s="198"/>
      <c r="BF54" s="198"/>
      <c r="BG54" s="198"/>
      <c r="BH54" s="198"/>
      <c r="BI54" s="198"/>
      <c r="BJ54" s="198"/>
    </row>
    <row r="55" spans="1:69" x14ac:dyDescent="0.35">
      <c r="D55" s="13" t="s">
        <v>57</v>
      </c>
      <c r="E55" s="19">
        <f t="shared" ref="E55:AS55" si="1">SUMPRODUCT($E$49:$AT$49,$E$51:$AT$51*($E$50:$AT$50=E54))/SUMIFS($E$49:$AT$49, $E$50:$AT$50, E54)</f>
        <v>1.199674573901669</v>
      </c>
      <c r="F55" s="19">
        <f t="shared" si="1"/>
        <v>1.1098775441593496</v>
      </c>
      <c r="G55" s="19">
        <f t="shared" si="1"/>
        <v>1.1098775441593496</v>
      </c>
      <c r="H55" s="19">
        <f t="shared" si="1"/>
        <v>1.1098775441593496</v>
      </c>
      <c r="I55" s="19">
        <f t="shared" si="1"/>
        <v>1.1098775441593496</v>
      </c>
      <c r="J55" s="19">
        <f t="shared" si="1"/>
        <v>1.3288332893484076</v>
      </c>
      <c r="K55" s="19">
        <f t="shared" si="1"/>
        <v>1.4565736800374669</v>
      </c>
      <c r="L55" s="19">
        <f t="shared" si="1"/>
        <v>1.2953661072602405</v>
      </c>
      <c r="M55" s="19">
        <f t="shared" si="1"/>
        <v>1.2673245882100943</v>
      </c>
      <c r="N55" s="19">
        <f t="shared" si="1"/>
        <v>1.1648656372220736</v>
      </c>
      <c r="O55" s="19">
        <f t="shared" si="1"/>
        <v>1.4303849262252819</v>
      </c>
      <c r="P55" s="19">
        <f t="shared" si="1"/>
        <v>1.1073512688765257</v>
      </c>
      <c r="Q55" s="19">
        <f t="shared" si="1"/>
        <v>1.1724119424362378</v>
      </c>
      <c r="R55" s="19">
        <f t="shared" si="1"/>
        <v>1.1603402017883742</v>
      </c>
      <c r="S55" s="19">
        <f t="shared" si="1"/>
        <v>1.1603402017883742</v>
      </c>
      <c r="T55" s="19">
        <f t="shared" si="1"/>
        <v>1.4738574956852422</v>
      </c>
      <c r="U55" s="19">
        <f t="shared" si="1"/>
        <v>1.4738574956852422</v>
      </c>
      <c r="V55" s="19">
        <f t="shared" si="1"/>
        <v>1.2423735055838994</v>
      </c>
      <c r="W55" s="19">
        <f t="shared" si="1"/>
        <v>1.2326165422762925</v>
      </c>
      <c r="X55" s="19">
        <f t="shared" si="1"/>
        <v>1.1960243778803559</v>
      </c>
      <c r="Y55" s="19">
        <f t="shared" si="1"/>
        <v>1.2004416573138785</v>
      </c>
      <c r="Z55" s="19">
        <f t="shared" si="1"/>
        <v>1.4100321324861342</v>
      </c>
      <c r="AA55" s="19">
        <f t="shared" si="1"/>
        <v>1.328462759771782</v>
      </c>
      <c r="AB55" s="19">
        <f t="shared" si="1"/>
        <v>1.0924132457263223</v>
      </c>
      <c r="AC55" s="19">
        <f t="shared" si="1"/>
        <v>1.4215946743582664</v>
      </c>
      <c r="AD55" s="19">
        <f t="shared" si="1"/>
        <v>1.4215946743582664</v>
      </c>
      <c r="AE55" s="19">
        <f t="shared" si="1"/>
        <v>1.2037874999410199</v>
      </c>
      <c r="AF55" s="19">
        <f t="shared" si="1"/>
        <v>1.0636180411109482</v>
      </c>
      <c r="AG55" s="19">
        <f t="shared" si="1"/>
        <v>1.1885235932993314</v>
      </c>
      <c r="AH55" s="19">
        <f t="shared" si="1"/>
        <v>1.0127972591658869</v>
      </c>
      <c r="AI55" s="19">
        <f t="shared" si="1"/>
        <v>1.1121795107339445</v>
      </c>
      <c r="AJ55" s="19">
        <f t="shared" si="1"/>
        <v>1.218621594926099</v>
      </c>
      <c r="AK55" s="19">
        <f t="shared" si="1"/>
        <v>1.2619137691553501</v>
      </c>
      <c r="AL55" s="19">
        <f t="shared" si="1"/>
        <v>1.1828251160943815</v>
      </c>
      <c r="AM55" s="19">
        <f t="shared" si="1"/>
        <v>1.0331720606410735</v>
      </c>
      <c r="AN55" s="19">
        <f t="shared" si="1"/>
        <v>1.1545346751542913</v>
      </c>
      <c r="AO55" s="19">
        <f t="shared" si="1"/>
        <v>1.0117559262567568</v>
      </c>
      <c r="AP55" s="19">
        <f t="shared" si="1"/>
        <v>1.0299039312336977</v>
      </c>
      <c r="AQ55" s="19">
        <f t="shared" si="1"/>
        <v>1.0403460563539169</v>
      </c>
      <c r="AR55" s="19">
        <f t="shared" si="1"/>
        <v>1.0691499339776747</v>
      </c>
      <c r="AS55" s="19">
        <f t="shared" si="1"/>
        <v>1.0000000003559835</v>
      </c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</row>
    <row r="56" spans="1:69" x14ac:dyDescent="0.35">
      <c r="E56" s="13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</row>
    <row r="57" spans="1:69" s="25" customFormat="1" x14ac:dyDescent="0.35">
      <c r="A57" s="26" t="s">
        <v>594</v>
      </c>
      <c r="F57" s="27"/>
    </row>
    <row r="58" spans="1:69" ht="52.5" x14ac:dyDescent="0.35">
      <c r="A58" s="199" t="s">
        <v>592</v>
      </c>
      <c r="B58" s="1" t="s">
        <v>51</v>
      </c>
      <c r="C58" s="200" t="s">
        <v>593</v>
      </c>
      <c r="D58" s="19" t="str">
        <f t="shared" ref="D58:AS58" si="2">E54</f>
        <v>ISIC 01T03</v>
      </c>
      <c r="E58" s="19" t="str">
        <f t="shared" si="2"/>
        <v>ISIC 05</v>
      </c>
      <c r="F58" s="19" t="str">
        <f t="shared" si="2"/>
        <v>ISIC 06</v>
      </c>
      <c r="G58" s="19" t="str">
        <f t="shared" si="2"/>
        <v>ISIC 07T08</v>
      </c>
      <c r="H58" s="19" t="str">
        <f t="shared" si="2"/>
        <v>ISIC 09</v>
      </c>
      <c r="I58" s="19" t="str">
        <f t="shared" si="2"/>
        <v>ISIC 10T12</v>
      </c>
      <c r="J58" s="19" t="str">
        <f t="shared" si="2"/>
        <v>ISIC 13T15</v>
      </c>
      <c r="K58" s="19" t="str">
        <f t="shared" si="2"/>
        <v>ISIC 16</v>
      </c>
      <c r="L58" s="19" t="str">
        <f t="shared" si="2"/>
        <v>ISIC 17T18</v>
      </c>
      <c r="M58" s="19" t="str">
        <f t="shared" si="2"/>
        <v>ISIC 19</v>
      </c>
      <c r="N58" s="19" t="str">
        <f t="shared" si="2"/>
        <v>ISIC 20</v>
      </c>
      <c r="O58" s="19" t="str">
        <f t="shared" si="2"/>
        <v>ISIC 21</v>
      </c>
      <c r="P58" s="19" t="str">
        <f t="shared" si="2"/>
        <v>ISIC 22</v>
      </c>
      <c r="Q58" s="19" t="str">
        <f t="shared" si="2"/>
        <v>ISIC 231</v>
      </c>
      <c r="R58" s="19" t="str">
        <f t="shared" si="2"/>
        <v>ISIC 239</v>
      </c>
      <c r="S58" s="19" t="str">
        <f t="shared" si="2"/>
        <v>ISIC 241</v>
      </c>
      <c r="T58" s="19" t="str">
        <f t="shared" si="2"/>
        <v>ISIC 242</v>
      </c>
      <c r="U58" s="19" t="str">
        <f t="shared" si="2"/>
        <v>ISIC 25</v>
      </c>
      <c r="V58" s="19" t="str">
        <f t="shared" si="2"/>
        <v>ISIC 26</v>
      </c>
      <c r="W58" s="19" t="str">
        <f t="shared" si="2"/>
        <v>ISIC 27</v>
      </c>
      <c r="X58" s="19" t="str">
        <f t="shared" si="2"/>
        <v>ISIC 28</v>
      </c>
      <c r="Y58" s="19" t="str">
        <f t="shared" si="2"/>
        <v>ISIC 29</v>
      </c>
      <c r="Z58" s="19" t="str">
        <f t="shared" si="2"/>
        <v>ISIC 30</v>
      </c>
      <c r="AA58" s="19" t="str">
        <f t="shared" si="2"/>
        <v>ISIC 31T33</v>
      </c>
      <c r="AB58" s="19" t="str">
        <f t="shared" si="2"/>
        <v>ISIC 351</v>
      </c>
      <c r="AC58" s="19" t="str">
        <f t="shared" si="2"/>
        <v>ISIC 352T353</v>
      </c>
      <c r="AD58" s="19" t="str">
        <f t="shared" si="2"/>
        <v>ISIC 36T39</v>
      </c>
      <c r="AE58" s="19" t="str">
        <f t="shared" si="2"/>
        <v>ISIC 45T47</v>
      </c>
      <c r="AF58" s="19" t="str">
        <f t="shared" si="2"/>
        <v>ISIC 49T53</v>
      </c>
      <c r="AG58" s="19" t="str">
        <f t="shared" si="2"/>
        <v>ISIC 55T56</v>
      </c>
      <c r="AH58" s="19" t="str">
        <f t="shared" si="2"/>
        <v>ISIC 58T60</v>
      </c>
      <c r="AI58" s="19" t="str">
        <f t="shared" si="2"/>
        <v>ISIC 61</v>
      </c>
      <c r="AJ58" s="19" t="str">
        <f t="shared" si="2"/>
        <v>ISIC 62T63</v>
      </c>
      <c r="AK58" s="19" t="str">
        <f t="shared" si="2"/>
        <v>ISIC 64T66</v>
      </c>
      <c r="AL58" s="19" t="str">
        <f t="shared" si="2"/>
        <v>ISIC 68</v>
      </c>
      <c r="AM58" s="19" t="str">
        <f t="shared" si="2"/>
        <v>ISIC 69T82</v>
      </c>
      <c r="AN58" s="19" t="str">
        <f t="shared" si="2"/>
        <v>ISIC 84</v>
      </c>
      <c r="AO58" s="19" t="str">
        <f t="shared" si="2"/>
        <v>ISIC 85</v>
      </c>
      <c r="AP58" s="19" t="str">
        <f t="shared" si="2"/>
        <v>ISIC 86T88</v>
      </c>
      <c r="AQ58" s="19" t="str">
        <f t="shared" si="2"/>
        <v>ISIC 90T96</v>
      </c>
      <c r="AR58" s="19" t="str">
        <f t="shared" si="2"/>
        <v>ISIC 97T98</v>
      </c>
      <c r="AS58" s="19">
        <f t="shared" si="2"/>
        <v>0</v>
      </c>
      <c r="AT58" s="19"/>
      <c r="AU58" s="19"/>
      <c r="AV58" s="19"/>
    </row>
    <row r="59" spans="1:69" x14ac:dyDescent="0.35">
      <c r="A59" s="23" t="s">
        <v>2</v>
      </c>
      <c r="B59" s="23">
        <f t="array" ref="B59:B100">TRANSPOSE(E49:AT49)</f>
        <v>490910000000</v>
      </c>
      <c r="C59" t="str">
        <f t="shared" ref="C59:C100" si="3">B4</f>
        <v>ISIC 01T03</v>
      </c>
      <c r="D59" cm="1">
        <f t="array" ref="D59">SUMPRODUCT($C4:$AR4,$E$49:$AT$49*($E$50:$AT$50=D$58))/SUMIFS($E$49:$AT$49,$E$50:$AT$50,D$58)</f>
        <v>1.199674573901669</v>
      </c>
      <c r="E59">
        <f t="shared" ref="E59:AS59" si="4">SUMPRODUCT($C4:$AR4,$E$49:$AT$49*($E$50:$AT$50=E$58))/SUMIFS($E$49:$AT$49,$E$50:$AT$50,E$58)</f>
        <v>2.6161556923540654E-3</v>
      </c>
      <c r="F59">
        <f t="shared" si="4"/>
        <v>2.6161556923540654E-3</v>
      </c>
      <c r="G59">
        <f t="shared" si="4"/>
        <v>2.6161556923540654E-3</v>
      </c>
      <c r="H59">
        <f t="shared" si="4"/>
        <v>2.6161556923540654E-3</v>
      </c>
      <c r="I59">
        <f t="shared" si="4"/>
        <v>0.2759087260483164</v>
      </c>
      <c r="J59">
        <f t="shared" si="4"/>
        <v>2.174103652894915E-2</v>
      </c>
      <c r="K59">
        <f t="shared" si="4"/>
        <v>2.7780474509931131E-2</v>
      </c>
      <c r="L59">
        <f t="shared" si="4"/>
        <v>1.0390938128642635E-2</v>
      </c>
      <c r="M59">
        <f t="shared" si="4"/>
        <v>4.4080426117491288E-3</v>
      </c>
      <c r="N59">
        <f t="shared" si="4"/>
        <v>1.371027698105993E-2</v>
      </c>
      <c r="O59">
        <f t="shared" si="4"/>
        <v>7.0378449988737629E-3</v>
      </c>
      <c r="P59">
        <f t="shared" si="4"/>
        <v>1.2403853185649127E-2</v>
      </c>
      <c r="Q59">
        <f t="shared" si="4"/>
        <v>3.255363931723414E-3</v>
      </c>
      <c r="R59">
        <f t="shared" si="4"/>
        <v>3.255363931723414E-3</v>
      </c>
      <c r="S59">
        <f t="shared" si="4"/>
        <v>3.6536970455758747E-3</v>
      </c>
      <c r="T59">
        <f t="shared" si="4"/>
        <v>3.6536970455758751E-3</v>
      </c>
      <c r="U59">
        <f t="shared" si="4"/>
        <v>2.8089035074588741E-3</v>
      </c>
      <c r="V59">
        <f t="shared" si="4"/>
        <v>3.0662858870872224E-3</v>
      </c>
      <c r="W59">
        <f t="shared" si="4"/>
        <v>3.0698601455526509E-3</v>
      </c>
      <c r="X59">
        <f t="shared" si="4"/>
        <v>2.8411332553183043E-3</v>
      </c>
      <c r="Y59">
        <f t="shared" si="4"/>
        <v>3.1876524989288167E-3</v>
      </c>
      <c r="Z59">
        <f t="shared" si="4"/>
        <v>3.034076987193456E-3</v>
      </c>
      <c r="AA59">
        <f t="shared" si="4"/>
        <v>4.8741818776602171E-3</v>
      </c>
      <c r="AB59">
        <f t="shared" si="4"/>
        <v>3.9150781982850965E-3</v>
      </c>
      <c r="AC59">
        <f t="shared" si="4"/>
        <v>3.9150781982850965E-3</v>
      </c>
      <c r="AD59">
        <f t="shared" si="4"/>
        <v>3.494134981842434E-3</v>
      </c>
      <c r="AE59">
        <f t="shared" si="4"/>
        <v>5.7562500874289721E-3</v>
      </c>
      <c r="AF59">
        <f t="shared" si="4"/>
        <v>2.8758050196026419E-3</v>
      </c>
      <c r="AG59">
        <f t="shared" si="4"/>
        <v>6.1656136870297411E-2</v>
      </c>
      <c r="AH59">
        <f t="shared" si="4"/>
        <v>3.3793877945269813E-3</v>
      </c>
      <c r="AI59">
        <f t="shared" si="4"/>
        <v>2.1311560271212249E-3</v>
      </c>
      <c r="AJ59">
        <f t="shared" si="4"/>
        <v>2.0506553148379632E-3</v>
      </c>
      <c r="AK59">
        <f t="shared" si="4"/>
        <v>1.4970271099828535E-3</v>
      </c>
      <c r="AL59">
        <f t="shared" si="4"/>
        <v>7.924268406661124E-4</v>
      </c>
      <c r="AM59">
        <f t="shared" si="4"/>
        <v>3.913958395044625E-3</v>
      </c>
      <c r="AN59">
        <f t="shared" si="4"/>
        <v>3.3693179251009864E-3</v>
      </c>
      <c r="AO59">
        <f t="shared" si="4"/>
        <v>3.0338603127257309E-3</v>
      </c>
      <c r="AP59">
        <f t="shared" si="4"/>
        <v>6.4591336606986335E-3</v>
      </c>
      <c r="AQ59">
        <f t="shared" si="4"/>
        <v>4.941281226034001E-3</v>
      </c>
      <c r="AR59">
        <f t="shared" si="4"/>
        <v>7.807004158938975E-7</v>
      </c>
      <c r="AS59" t="e">
        <f t="shared" si="4"/>
        <v>#DIV/0!</v>
      </c>
    </row>
    <row r="60" spans="1:69" x14ac:dyDescent="0.35">
      <c r="A60" s="24" t="s">
        <v>88</v>
      </c>
      <c r="B60" s="24">
        <v>10128145957</v>
      </c>
      <c r="C60" t="str">
        <f t="shared" si="3"/>
        <v>ISIC 05</v>
      </c>
      <c r="D60">
        <f t="shared" ref="D60:AS60" si="5">SUMPRODUCT($C5:$AR5,$E$49:$AT$49*($E$50:$AT$50=D$58))/SUMIFS($E$49:$AT$49,$E$50:$AT$50,D$58)</f>
        <v>3.29423310372483E-2</v>
      </c>
      <c r="E60">
        <f t="shared" si="5"/>
        <v>1.1098775441593496</v>
      </c>
      <c r="F60">
        <f t="shared" si="5"/>
        <v>0.01</v>
      </c>
      <c r="G60">
        <f t="shared" si="5"/>
        <v>0.01</v>
      </c>
      <c r="H60">
        <f t="shared" si="5"/>
        <v>0.16411528572692333</v>
      </c>
      <c r="I60">
        <f t="shared" si="5"/>
        <v>2.6622352100908239E-2</v>
      </c>
      <c r="J60">
        <f t="shared" si="5"/>
        <v>2.000171927853605E-2</v>
      </c>
      <c r="K60">
        <f t="shared" si="5"/>
        <v>2.3686778891978729E-2</v>
      </c>
      <c r="L60">
        <f t="shared" si="5"/>
        <v>3.4428934747711304E-2</v>
      </c>
      <c r="M60">
        <f t="shared" si="5"/>
        <v>1.2595663456325872</v>
      </c>
      <c r="N60">
        <f t="shared" si="5"/>
        <v>8.2698769208077977E-2</v>
      </c>
      <c r="O60">
        <f t="shared" si="5"/>
        <v>1.5308929293392299E-2</v>
      </c>
      <c r="P60">
        <f t="shared" si="5"/>
        <v>3.5422079704628712E-2</v>
      </c>
      <c r="Q60">
        <f t="shared" si="5"/>
        <v>5.292027164530537E-2</v>
      </c>
      <c r="R60">
        <f t="shared" si="5"/>
        <v>5.292027164530537E-2</v>
      </c>
      <c r="S60">
        <f t="shared" si="5"/>
        <v>6.7424816169810636E-2</v>
      </c>
      <c r="T60">
        <f t="shared" si="5"/>
        <v>6.7424816169810636E-2</v>
      </c>
      <c r="U60">
        <f t="shared" si="5"/>
        <v>3.6935616111644802E-2</v>
      </c>
      <c r="V60">
        <f t="shared" si="5"/>
        <v>1.2860254447817972E-2</v>
      </c>
      <c r="W60">
        <f t="shared" si="5"/>
        <v>3.0027824539398038E-2</v>
      </c>
      <c r="X60">
        <f t="shared" si="5"/>
        <v>2.5729894383937683E-2</v>
      </c>
      <c r="Y60">
        <f t="shared" si="5"/>
        <v>2.6469475127513766E-2</v>
      </c>
      <c r="Z60">
        <f t="shared" si="5"/>
        <v>2.1541498623049927E-2</v>
      </c>
      <c r="AA60">
        <f t="shared" si="5"/>
        <v>2.228221091483671E-2</v>
      </c>
      <c r="AB60">
        <f t="shared" si="5"/>
        <v>0.15412475022735028</v>
      </c>
      <c r="AC60">
        <f t="shared" si="5"/>
        <v>7.7062375113675141E-2</v>
      </c>
      <c r="AD60">
        <f t="shared" si="5"/>
        <v>2.1549068695105884E-2</v>
      </c>
      <c r="AE60">
        <f t="shared" si="5"/>
        <v>1.3484861211469206E-2</v>
      </c>
      <c r="AF60">
        <f t="shared" si="5"/>
        <v>4.004117053586121E-2</v>
      </c>
      <c r="AG60">
        <f t="shared" si="5"/>
        <v>1.4080924523829247E-2</v>
      </c>
      <c r="AH60">
        <f t="shared" si="5"/>
        <v>1.0190388357431711E-2</v>
      </c>
      <c r="AI60">
        <f t="shared" si="5"/>
        <v>9.0606317909423771E-3</v>
      </c>
      <c r="AJ60">
        <f t="shared" si="5"/>
        <v>5.7062122705485857E-3</v>
      </c>
      <c r="AK60">
        <f t="shared" si="5"/>
        <v>4.9922656237856508E-3</v>
      </c>
      <c r="AL60">
        <f t="shared" si="5"/>
        <v>4.6328468819321362E-3</v>
      </c>
      <c r="AM60">
        <f t="shared" si="5"/>
        <v>8.5172067905094975E-3</v>
      </c>
      <c r="AN60">
        <f t="shared" si="5"/>
        <v>8.783817683825957E-3</v>
      </c>
      <c r="AO60">
        <f t="shared" si="5"/>
        <v>5.4837467618258934E-3</v>
      </c>
      <c r="AP60">
        <f t="shared" si="5"/>
        <v>7.3786717994877588E-3</v>
      </c>
      <c r="AQ60">
        <f t="shared" si="5"/>
        <v>1.0506434915196547E-2</v>
      </c>
      <c r="AR60">
        <f t="shared" si="5"/>
        <v>7.2109383926587873E-7</v>
      </c>
      <c r="AS60" t="e">
        <f t="shared" si="5"/>
        <v>#DIV/0!</v>
      </c>
    </row>
    <row r="61" spans="1:69" x14ac:dyDescent="0.35">
      <c r="A61" s="23" t="s">
        <v>89</v>
      </c>
      <c r="B61" s="23">
        <v>43104748966</v>
      </c>
      <c r="C61" t="str">
        <f t="shared" si="3"/>
        <v>ISIC 06</v>
      </c>
      <c r="D61">
        <f t="shared" ref="D61:AS61" si="6">SUMPRODUCT($C6:$AR6,$E$49:$AT$49*($E$50:$AT$50=D$58))/SUMIFS($E$49:$AT$49,$E$50:$AT$50,D$58)</f>
        <v>3.29423310372483E-2</v>
      </c>
      <c r="E61">
        <f t="shared" si="6"/>
        <v>0.01</v>
      </c>
      <c r="F61">
        <f t="shared" si="6"/>
        <v>1.1098775441593496</v>
      </c>
      <c r="G61">
        <f t="shared" si="6"/>
        <v>0.01</v>
      </c>
      <c r="H61">
        <f t="shared" si="6"/>
        <v>0.16411528572692333</v>
      </c>
      <c r="I61">
        <f t="shared" si="6"/>
        <v>2.6622352100908239E-2</v>
      </c>
      <c r="J61">
        <f t="shared" si="6"/>
        <v>2.000171927853605E-2</v>
      </c>
      <c r="K61">
        <f t="shared" si="6"/>
        <v>2.3686778891978729E-2</v>
      </c>
      <c r="L61">
        <f t="shared" si="6"/>
        <v>3.4428934747711304E-2</v>
      </c>
      <c r="M61">
        <f t="shared" si="6"/>
        <v>1.2595663456325872</v>
      </c>
      <c r="N61">
        <f t="shared" si="6"/>
        <v>8.2698769208077977E-2</v>
      </c>
      <c r="O61">
        <f t="shared" si="6"/>
        <v>1.5308929293392299E-2</v>
      </c>
      <c r="P61">
        <f t="shared" si="6"/>
        <v>3.5422079704628712E-2</v>
      </c>
      <c r="Q61">
        <f t="shared" si="6"/>
        <v>5.292027164530537E-2</v>
      </c>
      <c r="R61">
        <f t="shared" si="6"/>
        <v>5.292027164530537E-2</v>
      </c>
      <c r="S61">
        <f t="shared" si="6"/>
        <v>6.7424816169810636E-2</v>
      </c>
      <c r="T61">
        <f t="shared" si="6"/>
        <v>6.7424816169810636E-2</v>
      </c>
      <c r="U61">
        <f t="shared" si="6"/>
        <v>3.6935616111644802E-2</v>
      </c>
      <c r="V61">
        <f t="shared" si="6"/>
        <v>1.2860254447817972E-2</v>
      </c>
      <c r="W61">
        <f t="shared" si="6"/>
        <v>3.0027824539398038E-2</v>
      </c>
      <c r="X61">
        <f t="shared" si="6"/>
        <v>2.5729894383937683E-2</v>
      </c>
      <c r="Y61">
        <f t="shared" si="6"/>
        <v>2.6469475127513766E-2</v>
      </c>
      <c r="Z61">
        <f t="shared" si="6"/>
        <v>2.1541498623049927E-2</v>
      </c>
      <c r="AA61">
        <f t="shared" si="6"/>
        <v>2.228221091483671E-2</v>
      </c>
      <c r="AB61">
        <f t="shared" si="6"/>
        <v>0.15412475022735028</v>
      </c>
      <c r="AC61">
        <f t="shared" si="6"/>
        <v>0.30824950045470056</v>
      </c>
      <c r="AD61">
        <f t="shared" si="6"/>
        <v>2.1549068695105884E-2</v>
      </c>
      <c r="AE61">
        <f t="shared" si="6"/>
        <v>1.3484861211469206E-2</v>
      </c>
      <c r="AF61">
        <f t="shared" si="6"/>
        <v>4.004117053586121E-2</v>
      </c>
      <c r="AG61">
        <f t="shared" si="6"/>
        <v>1.4080924523829247E-2</v>
      </c>
      <c r="AH61">
        <f t="shared" si="6"/>
        <v>1.0190388357431711E-2</v>
      </c>
      <c r="AI61">
        <f t="shared" si="6"/>
        <v>9.0606317909423771E-3</v>
      </c>
      <c r="AJ61">
        <f t="shared" si="6"/>
        <v>5.7062122705485857E-3</v>
      </c>
      <c r="AK61">
        <f t="shared" si="6"/>
        <v>4.9922656237856508E-3</v>
      </c>
      <c r="AL61">
        <f t="shared" si="6"/>
        <v>4.6328468819321362E-3</v>
      </c>
      <c r="AM61">
        <f t="shared" si="6"/>
        <v>8.5172067905094975E-3</v>
      </c>
      <c r="AN61">
        <f t="shared" si="6"/>
        <v>8.783817683825957E-3</v>
      </c>
      <c r="AO61">
        <f t="shared" si="6"/>
        <v>5.4837467618258934E-3</v>
      </c>
      <c r="AP61">
        <f t="shared" si="6"/>
        <v>7.3786717994877588E-3</v>
      </c>
      <c r="AQ61">
        <f t="shared" si="6"/>
        <v>1.0506434915196547E-2</v>
      </c>
      <c r="AR61">
        <f t="shared" si="6"/>
        <v>7.2109383926587873E-7</v>
      </c>
      <c r="AS61" t="e">
        <f t="shared" si="6"/>
        <v>#DIV/0!</v>
      </c>
    </row>
    <row r="62" spans="1:69" x14ac:dyDescent="0.35">
      <c r="A62" s="23" t="s">
        <v>3</v>
      </c>
      <c r="B62" s="23">
        <v>39483155015</v>
      </c>
      <c r="C62" t="str">
        <f t="shared" si="3"/>
        <v>ISIC 07T08</v>
      </c>
      <c r="D62">
        <f t="shared" ref="D62:AS62" si="7">SUMPRODUCT($C7:$AR7,$E$49:$AT$49*($E$50:$AT$50=D$58))/SUMIFS($E$49:$AT$49,$E$50:$AT$50,D$58)</f>
        <v>3.29423310372483E-2</v>
      </c>
      <c r="E62">
        <f t="shared" si="7"/>
        <v>0.01</v>
      </c>
      <c r="F62">
        <f t="shared" si="7"/>
        <v>0.01</v>
      </c>
      <c r="G62">
        <f t="shared" si="7"/>
        <v>1.1098775441593496</v>
      </c>
      <c r="H62">
        <f t="shared" si="7"/>
        <v>0.16411528572692333</v>
      </c>
      <c r="I62">
        <f t="shared" si="7"/>
        <v>2.6622352100908239E-2</v>
      </c>
      <c r="J62">
        <f t="shared" si="7"/>
        <v>2.000171927853605E-2</v>
      </c>
      <c r="K62">
        <f t="shared" si="7"/>
        <v>2.3686778891978729E-2</v>
      </c>
      <c r="L62">
        <f t="shared" si="7"/>
        <v>3.4428934747711304E-2</v>
      </c>
      <c r="M62">
        <f t="shared" si="7"/>
        <v>0.3148915864081468</v>
      </c>
      <c r="N62">
        <f t="shared" si="7"/>
        <v>8.2698769208077977E-2</v>
      </c>
      <c r="O62">
        <f t="shared" si="7"/>
        <v>1.5308929293392299E-2</v>
      </c>
      <c r="P62">
        <f t="shared" si="7"/>
        <v>3.5422079704628712E-2</v>
      </c>
      <c r="Q62">
        <f t="shared" si="7"/>
        <v>0.21168108658122148</v>
      </c>
      <c r="R62">
        <f t="shared" si="7"/>
        <v>0.21168108658122148</v>
      </c>
      <c r="S62">
        <f t="shared" si="7"/>
        <v>0.26969926467924255</v>
      </c>
      <c r="T62">
        <f t="shared" si="7"/>
        <v>0.26969926467924255</v>
      </c>
      <c r="U62">
        <f t="shared" si="7"/>
        <v>3.6935616111644802E-2</v>
      </c>
      <c r="V62">
        <f t="shared" si="7"/>
        <v>1.2860254447817972E-2</v>
      </c>
      <c r="W62">
        <f t="shared" si="7"/>
        <v>3.0027824539398038E-2</v>
      </c>
      <c r="X62">
        <f t="shared" si="7"/>
        <v>2.5729894383937683E-2</v>
      </c>
      <c r="Y62">
        <f t="shared" si="7"/>
        <v>2.6469475127513766E-2</v>
      </c>
      <c r="Z62">
        <f t="shared" si="7"/>
        <v>2.1541498623049927E-2</v>
      </c>
      <c r="AA62">
        <f t="shared" si="7"/>
        <v>2.228221091483671E-2</v>
      </c>
      <c r="AB62">
        <f t="shared" si="7"/>
        <v>0.15412475022735028</v>
      </c>
      <c r="AC62">
        <f t="shared" si="7"/>
        <v>7.7062375113675141E-2</v>
      </c>
      <c r="AD62">
        <f t="shared" si="7"/>
        <v>2.1549068695105884E-2</v>
      </c>
      <c r="AE62">
        <f t="shared" si="7"/>
        <v>1.3484861211469206E-2</v>
      </c>
      <c r="AF62">
        <f t="shared" si="7"/>
        <v>4.004117053586121E-2</v>
      </c>
      <c r="AG62">
        <f t="shared" si="7"/>
        <v>1.4080924523829247E-2</v>
      </c>
      <c r="AH62">
        <f t="shared" si="7"/>
        <v>1.0190388357431711E-2</v>
      </c>
      <c r="AI62">
        <f t="shared" si="7"/>
        <v>9.0606317909423771E-3</v>
      </c>
      <c r="AJ62">
        <f t="shared" si="7"/>
        <v>5.7062122705485857E-3</v>
      </c>
      <c r="AK62">
        <f t="shared" si="7"/>
        <v>4.9922656237856508E-3</v>
      </c>
      <c r="AL62">
        <f t="shared" si="7"/>
        <v>4.6328468819321362E-3</v>
      </c>
      <c r="AM62">
        <f t="shared" si="7"/>
        <v>8.5172067905094975E-3</v>
      </c>
      <c r="AN62">
        <f t="shared" si="7"/>
        <v>8.783817683825957E-3</v>
      </c>
      <c r="AO62">
        <f t="shared" si="7"/>
        <v>5.4837467618258934E-3</v>
      </c>
      <c r="AP62">
        <f t="shared" si="7"/>
        <v>7.3786717994877588E-3</v>
      </c>
      <c r="AQ62">
        <f t="shared" si="7"/>
        <v>1.0506434915196547E-2</v>
      </c>
      <c r="AR62">
        <f t="shared" si="7"/>
        <v>7.2109383926587873E-7</v>
      </c>
      <c r="AS62" t="e">
        <f t="shared" si="7"/>
        <v>#DIV/0!</v>
      </c>
      <c r="AT62" s="30"/>
      <c r="AU62" s="30"/>
      <c r="AV62" s="30"/>
      <c r="AW62" s="30"/>
      <c r="AX62" s="30"/>
      <c r="AY62" s="30"/>
      <c r="AZ62" s="30"/>
      <c r="BA62" s="30"/>
      <c r="BB62" s="30"/>
      <c r="BC62" s="30"/>
      <c r="BD62" s="30"/>
      <c r="BE62" s="30"/>
      <c r="BF62" s="30"/>
      <c r="BG62" s="30"/>
      <c r="BH62" s="30"/>
      <c r="BI62" s="30"/>
      <c r="BJ62" s="30"/>
      <c r="BK62" s="30"/>
      <c r="BL62" s="30"/>
      <c r="BM62" s="30"/>
      <c r="BN62" s="30"/>
    </row>
    <row r="63" spans="1:69" x14ac:dyDescent="0.35">
      <c r="A63" s="23" t="s">
        <v>4</v>
      </c>
      <c r="B63" s="23">
        <v>4012423122</v>
      </c>
      <c r="C63" t="str">
        <f t="shared" si="3"/>
        <v>ISIC 09</v>
      </c>
      <c r="D63">
        <f t="shared" ref="D63:AS63" si="8">SUMPRODUCT($C8:$AR8,$E$49:$AT$49*($E$50:$AT$50=D$58))/SUMIFS($E$49:$AT$49,$E$50:$AT$50,D$58)</f>
        <v>3.29423310372483E-2</v>
      </c>
      <c r="E63">
        <f t="shared" si="8"/>
        <v>0.01</v>
      </c>
      <c r="F63">
        <f t="shared" si="8"/>
        <v>0.01</v>
      </c>
      <c r="G63">
        <f t="shared" si="8"/>
        <v>0.01</v>
      </c>
      <c r="H63">
        <f t="shared" si="8"/>
        <v>1.1098775441593496</v>
      </c>
      <c r="I63">
        <f t="shared" si="8"/>
        <v>2.6622352100908239E-2</v>
      </c>
      <c r="J63">
        <f t="shared" si="8"/>
        <v>2.000171927853605E-2</v>
      </c>
      <c r="K63">
        <f t="shared" si="8"/>
        <v>2.3686778891978729E-2</v>
      </c>
      <c r="L63">
        <f t="shared" si="8"/>
        <v>3.4428934747711304E-2</v>
      </c>
      <c r="M63">
        <f t="shared" si="8"/>
        <v>0.3148915864081468</v>
      </c>
      <c r="N63">
        <f t="shared" si="8"/>
        <v>8.2698769208077977E-2</v>
      </c>
      <c r="O63">
        <f t="shared" si="8"/>
        <v>1.5308929293392299E-2</v>
      </c>
      <c r="P63">
        <f t="shared" si="8"/>
        <v>3.5422079704628712E-2</v>
      </c>
      <c r="Q63">
        <f t="shared" si="8"/>
        <v>5.292027164530537E-2</v>
      </c>
      <c r="R63">
        <f t="shared" si="8"/>
        <v>5.292027164530537E-2</v>
      </c>
      <c r="S63">
        <f t="shared" si="8"/>
        <v>6.7424816169810636E-2</v>
      </c>
      <c r="T63">
        <f t="shared" si="8"/>
        <v>6.7424816169810636E-2</v>
      </c>
      <c r="U63">
        <f t="shared" si="8"/>
        <v>3.6935616111644802E-2</v>
      </c>
      <c r="V63">
        <f t="shared" si="8"/>
        <v>1.2860254447817972E-2</v>
      </c>
      <c r="W63">
        <f t="shared" si="8"/>
        <v>3.0027824539398038E-2</v>
      </c>
      <c r="X63">
        <f t="shared" si="8"/>
        <v>2.5729894383937683E-2</v>
      </c>
      <c r="Y63">
        <f t="shared" si="8"/>
        <v>2.6469475127513766E-2</v>
      </c>
      <c r="Z63">
        <f t="shared" si="8"/>
        <v>2.1541498623049927E-2</v>
      </c>
      <c r="AA63">
        <f t="shared" si="8"/>
        <v>2.228221091483671E-2</v>
      </c>
      <c r="AB63">
        <f t="shared" si="8"/>
        <v>0.15412475022735028</v>
      </c>
      <c r="AC63">
        <f t="shared" si="8"/>
        <v>7.7062375113675141E-2</v>
      </c>
      <c r="AD63">
        <f t="shared" si="8"/>
        <v>2.1549068695105884E-2</v>
      </c>
      <c r="AE63">
        <f t="shared" si="8"/>
        <v>1.3484861211469206E-2</v>
      </c>
      <c r="AF63">
        <f t="shared" si="8"/>
        <v>4.004117053586121E-2</v>
      </c>
      <c r="AG63">
        <f t="shared" si="8"/>
        <v>1.4080924523829247E-2</v>
      </c>
      <c r="AH63">
        <f t="shared" si="8"/>
        <v>1.0190388357431711E-2</v>
      </c>
      <c r="AI63">
        <f t="shared" si="8"/>
        <v>9.0606317909423771E-3</v>
      </c>
      <c r="AJ63">
        <f t="shared" si="8"/>
        <v>5.7062122705485857E-3</v>
      </c>
      <c r="AK63">
        <f t="shared" si="8"/>
        <v>4.9922656237856508E-3</v>
      </c>
      <c r="AL63">
        <f t="shared" si="8"/>
        <v>4.6328468819321362E-3</v>
      </c>
      <c r="AM63">
        <f t="shared" si="8"/>
        <v>8.5172067905094975E-3</v>
      </c>
      <c r="AN63">
        <f t="shared" si="8"/>
        <v>8.783817683825957E-3</v>
      </c>
      <c r="AO63">
        <f t="shared" si="8"/>
        <v>5.4837467618258934E-3</v>
      </c>
      <c r="AP63">
        <f t="shared" si="8"/>
        <v>7.3786717994877588E-3</v>
      </c>
      <c r="AQ63">
        <f t="shared" si="8"/>
        <v>1.0506434915196547E-2</v>
      </c>
      <c r="AR63">
        <f t="shared" si="8"/>
        <v>7.2109383926587873E-7</v>
      </c>
      <c r="AS63" t="e">
        <f t="shared" si="8"/>
        <v>#DIV/0!</v>
      </c>
      <c r="AT63" s="30"/>
      <c r="AU63" s="30"/>
      <c r="AV63" s="30"/>
      <c r="AW63" s="30"/>
      <c r="AX63" s="30"/>
      <c r="AY63" s="30"/>
      <c r="AZ63" s="30"/>
      <c r="BA63" s="30"/>
      <c r="BB63" s="30"/>
      <c r="BC63" s="30"/>
      <c r="BD63" s="30"/>
      <c r="BE63" s="30"/>
      <c r="BF63" s="30"/>
      <c r="BG63" s="30"/>
      <c r="BH63" s="30"/>
      <c r="BI63" s="30"/>
      <c r="BJ63" s="30"/>
      <c r="BK63" s="30"/>
      <c r="BL63" s="30"/>
      <c r="BM63" s="30"/>
      <c r="BN63" s="30"/>
    </row>
    <row r="64" spans="1:69" x14ac:dyDescent="0.35">
      <c r="A64" s="23" t="s">
        <v>5</v>
      </c>
      <c r="B64" s="23">
        <v>1036930000000</v>
      </c>
      <c r="C64" t="str">
        <f t="shared" si="3"/>
        <v>ISIC 10T12</v>
      </c>
      <c r="D64">
        <f t="shared" ref="D64:AS64" si="9">SUMPRODUCT($C9:$AR9,$E$49:$AT$49*($E$50:$AT$50=D$58))/SUMIFS($E$49:$AT$49,$E$50:$AT$50,D$58)</f>
        <v>0.1529244970622653</v>
      </c>
      <c r="E64">
        <f t="shared" si="9"/>
        <v>7.0452329492272188E-3</v>
      </c>
      <c r="F64">
        <f t="shared" si="9"/>
        <v>7.0452329492272205E-3</v>
      </c>
      <c r="G64">
        <f t="shared" si="9"/>
        <v>7.0452329492272196E-3</v>
      </c>
      <c r="H64">
        <f t="shared" si="9"/>
        <v>7.0452329492272196E-3</v>
      </c>
      <c r="I64">
        <f t="shared" si="9"/>
        <v>1.3288332893484076</v>
      </c>
      <c r="J64">
        <f t="shared" si="9"/>
        <v>3.2390603080719678E-2</v>
      </c>
      <c r="K64">
        <f t="shared" si="9"/>
        <v>8.9874531549837735E-3</v>
      </c>
      <c r="L64">
        <f t="shared" si="9"/>
        <v>1.4277859021233397E-2</v>
      </c>
      <c r="M64">
        <f t="shared" si="9"/>
        <v>1.3702685693557544E-2</v>
      </c>
      <c r="N64">
        <f t="shared" si="9"/>
        <v>4.2075918605588292E-2</v>
      </c>
      <c r="O64">
        <f t="shared" si="9"/>
        <v>2.3099248347905485E-2</v>
      </c>
      <c r="P64">
        <f t="shared" si="9"/>
        <v>1.7044113406187233E-2</v>
      </c>
      <c r="Q64">
        <f t="shared" si="9"/>
        <v>8.0186108518949303E-3</v>
      </c>
      <c r="R64">
        <f t="shared" si="9"/>
        <v>8.0186108518949303E-3</v>
      </c>
      <c r="S64">
        <f t="shared" si="9"/>
        <v>1.0210129790909631E-2</v>
      </c>
      <c r="T64">
        <f t="shared" si="9"/>
        <v>1.0210129790909631E-2</v>
      </c>
      <c r="U64">
        <f t="shared" si="9"/>
        <v>7.1408127267079177E-3</v>
      </c>
      <c r="V64">
        <f t="shared" si="9"/>
        <v>6.1844388864440592E-3</v>
      </c>
      <c r="W64">
        <f t="shared" si="9"/>
        <v>7.5319698612595822E-3</v>
      </c>
      <c r="X64">
        <f t="shared" si="9"/>
        <v>7.1219712889554528E-3</v>
      </c>
      <c r="Y64">
        <f t="shared" si="9"/>
        <v>7.1089018751500496E-3</v>
      </c>
      <c r="Z64">
        <f t="shared" si="9"/>
        <v>7.0915890523476728E-3</v>
      </c>
      <c r="AA64">
        <f t="shared" si="9"/>
        <v>9.3699288744857525E-3</v>
      </c>
      <c r="AB64">
        <f t="shared" si="9"/>
        <v>8.6759163980409983E-3</v>
      </c>
      <c r="AC64">
        <f t="shared" si="9"/>
        <v>8.6759163980409983E-3</v>
      </c>
      <c r="AD64">
        <f t="shared" si="9"/>
        <v>1.0480451282579389E-2</v>
      </c>
      <c r="AE64">
        <f t="shared" si="9"/>
        <v>1.2294788304414335E-2</v>
      </c>
      <c r="AF64">
        <f t="shared" si="9"/>
        <v>9.2631646544382648E-3</v>
      </c>
      <c r="AG64">
        <f t="shared" si="9"/>
        <v>0.22691815888076922</v>
      </c>
      <c r="AH64">
        <f t="shared" si="9"/>
        <v>9.7302119289412216E-3</v>
      </c>
      <c r="AI64">
        <f t="shared" si="9"/>
        <v>6.2569634391497113E-3</v>
      </c>
      <c r="AJ64">
        <f t="shared" si="9"/>
        <v>6.3311646701873564E-3</v>
      </c>
      <c r="AK64">
        <f t="shared" si="9"/>
        <v>4.3111341549133281E-3</v>
      </c>
      <c r="AL64">
        <f t="shared" si="9"/>
        <v>1.9913269152341557E-3</v>
      </c>
      <c r="AM64">
        <f t="shared" si="9"/>
        <v>9.9376068960786018E-3</v>
      </c>
      <c r="AN64">
        <f t="shared" si="9"/>
        <v>9.4739950773331857E-3</v>
      </c>
      <c r="AO64">
        <f t="shared" si="9"/>
        <v>1.153034206482666E-2</v>
      </c>
      <c r="AP64">
        <f t="shared" si="9"/>
        <v>2.2697925397979261E-2</v>
      </c>
      <c r="AQ64">
        <f t="shared" si="9"/>
        <v>1.4608458436760377E-2</v>
      </c>
      <c r="AR64">
        <f t="shared" si="9"/>
        <v>3.0676945818899754E-7</v>
      </c>
      <c r="AS64" t="e">
        <f t="shared" si="9"/>
        <v>#DIV/0!</v>
      </c>
      <c r="AT64" s="30"/>
      <c r="AU64" s="30"/>
      <c r="AV64" s="30"/>
      <c r="AW64" s="30"/>
      <c r="AX64" s="30"/>
      <c r="AY64" s="30"/>
      <c r="AZ64" s="30"/>
      <c r="BA64" s="30"/>
      <c r="BB64" s="30"/>
      <c r="BC64" s="30"/>
      <c r="BD64" s="30"/>
      <c r="BE64" s="30"/>
      <c r="BF64" s="30"/>
      <c r="BG64" s="30"/>
      <c r="BH64" s="30"/>
      <c r="BI64" s="30"/>
      <c r="BJ64" s="30"/>
      <c r="BK64" s="30"/>
      <c r="BL64" s="30"/>
      <c r="BM64" s="30"/>
      <c r="BN64" s="30"/>
    </row>
    <row r="65" spans="1:66" x14ac:dyDescent="0.35">
      <c r="A65" s="23" t="s">
        <v>6</v>
      </c>
      <c r="B65" s="23">
        <v>209286000000</v>
      </c>
      <c r="C65" t="str">
        <f t="shared" si="3"/>
        <v>ISIC 13T15</v>
      </c>
      <c r="D65">
        <f t="shared" ref="D65:AS65" si="10">SUMPRODUCT($C10:$AR10,$E$49:$AT$49*($E$50:$AT$50=D$58))/SUMIFS($E$49:$AT$49,$E$50:$AT$50,D$58)</f>
        <v>5.7872154553835885E-3</v>
      </c>
      <c r="E65">
        <f t="shared" si="10"/>
        <v>3.9798095036024843E-3</v>
      </c>
      <c r="F65">
        <f t="shared" si="10"/>
        <v>3.9798095036024843E-3</v>
      </c>
      <c r="G65">
        <f t="shared" si="10"/>
        <v>3.9798095036024843E-3</v>
      </c>
      <c r="H65">
        <f t="shared" si="10"/>
        <v>3.9798095036024843E-3</v>
      </c>
      <c r="I65">
        <f t="shared" si="10"/>
        <v>5.7305277730749374E-3</v>
      </c>
      <c r="J65">
        <f t="shared" si="10"/>
        <v>1.4565736800374669</v>
      </c>
      <c r="K65">
        <f t="shared" si="10"/>
        <v>9.085801869310314E-3</v>
      </c>
      <c r="L65">
        <f t="shared" si="10"/>
        <v>2.0161475643671056E-2</v>
      </c>
      <c r="M65">
        <f t="shared" si="10"/>
        <v>4.5438121619312917E-3</v>
      </c>
      <c r="N65">
        <f t="shared" si="10"/>
        <v>7.1424805014675416E-3</v>
      </c>
      <c r="O65">
        <f t="shared" si="10"/>
        <v>5.6159804179420469E-3</v>
      </c>
      <c r="P65">
        <f t="shared" si="10"/>
        <v>2.1543249370428893E-2</v>
      </c>
      <c r="Q65">
        <f t="shared" si="10"/>
        <v>6.180271277958985E-3</v>
      </c>
      <c r="R65">
        <f t="shared" si="10"/>
        <v>6.180271277958985E-3</v>
      </c>
      <c r="S65">
        <f t="shared" si="10"/>
        <v>5.4957171040530776E-3</v>
      </c>
      <c r="T65">
        <f t="shared" si="10"/>
        <v>5.4957171040530776E-3</v>
      </c>
      <c r="U65">
        <f t="shared" si="10"/>
        <v>6.6410229847069877E-3</v>
      </c>
      <c r="V65">
        <f t="shared" si="10"/>
        <v>4.4774893058759221E-3</v>
      </c>
      <c r="W65">
        <f t="shared" si="10"/>
        <v>5.7466268432743214E-3</v>
      </c>
      <c r="X65">
        <f t="shared" si="10"/>
        <v>6.3057628811686063E-3</v>
      </c>
      <c r="Y65">
        <f t="shared" si="10"/>
        <v>1.6327162448443837E-2</v>
      </c>
      <c r="Z65">
        <f t="shared" si="10"/>
        <v>1.0681548345837129E-2</v>
      </c>
      <c r="AA65">
        <f t="shared" si="10"/>
        <v>2.0982436780776142E-2</v>
      </c>
      <c r="AB65">
        <f t="shared" si="10"/>
        <v>3.0741356530280409E-3</v>
      </c>
      <c r="AC65">
        <f t="shared" si="10"/>
        <v>3.0741356530280409E-3</v>
      </c>
      <c r="AD65">
        <f t="shared" si="10"/>
        <v>4.6766731914972774E-3</v>
      </c>
      <c r="AE65">
        <f t="shared" si="10"/>
        <v>5.0444960193534198E-3</v>
      </c>
      <c r="AF65">
        <f t="shared" si="10"/>
        <v>3.0401470961534827E-3</v>
      </c>
      <c r="AG65">
        <f t="shared" si="10"/>
        <v>6.259759291139289E-3</v>
      </c>
      <c r="AH65">
        <f t="shared" si="10"/>
        <v>8.9486004011944675E-3</v>
      </c>
      <c r="AI65">
        <f t="shared" si="10"/>
        <v>3.5516532871316809E-3</v>
      </c>
      <c r="AJ65">
        <f t="shared" si="10"/>
        <v>2.1228200581037216E-3</v>
      </c>
      <c r="AK65">
        <f t="shared" si="10"/>
        <v>1.571582496524113E-3</v>
      </c>
      <c r="AL65">
        <f t="shared" si="10"/>
        <v>1.1825127247948148E-3</v>
      </c>
      <c r="AM65">
        <f t="shared" si="10"/>
        <v>3.8091616889139005E-3</v>
      </c>
      <c r="AN65">
        <f t="shared" si="10"/>
        <v>3.3340579958458976E-3</v>
      </c>
      <c r="AO65">
        <f t="shared" si="10"/>
        <v>1.6176696461652513E-3</v>
      </c>
      <c r="AP65">
        <f t="shared" si="10"/>
        <v>4.7389936422142379E-3</v>
      </c>
      <c r="AQ65">
        <f t="shared" si="10"/>
        <v>6.9342717013688845E-3</v>
      </c>
      <c r="AR65">
        <f t="shared" si="10"/>
        <v>1.339814363800716E-7</v>
      </c>
      <c r="AS65" t="e">
        <f t="shared" si="10"/>
        <v>#DIV/0!</v>
      </c>
      <c r="AT65" s="30"/>
      <c r="AU65" s="30"/>
      <c r="AV65" s="30"/>
      <c r="AW65" s="30"/>
      <c r="AX65" s="30"/>
      <c r="AY65" s="30"/>
      <c r="AZ65" s="30"/>
      <c r="BA65" s="30"/>
      <c r="BB65" s="30"/>
      <c r="BC65" s="30"/>
      <c r="BD65" s="30"/>
      <c r="BE65" s="30"/>
      <c r="BF65" s="30"/>
      <c r="BG65" s="30"/>
      <c r="BH65" s="30"/>
      <c r="BI65" s="30"/>
      <c r="BJ65" s="30"/>
      <c r="BK65" s="30"/>
      <c r="BL65" s="30"/>
      <c r="BM65" s="30"/>
      <c r="BN65" s="30"/>
    </row>
    <row r="66" spans="1:66" x14ac:dyDescent="0.35">
      <c r="A66" s="23" t="s">
        <v>7</v>
      </c>
      <c r="B66" s="23">
        <v>126757000000</v>
      </c>
      <c r="C66" t="str">
        <f t="shared" si="3"/>
        <v>ISIC 16</v>
      </c>
      <c r="D66">
        <f t="shared" ref="D66:AS66" si="11">SUMPRODUCT($C11:$AR11,$E$49:$AT$49*($E$50:$AT$50=D$58))/SUMIFS($E$49:$AT$49,$E$50:$AT$50,D$58)</f>
        <v>7.1624060673843729E-3</v>
      </c>
      <c r="E66">
        <f t="shared" si="11"/>
        <v>6.6297622045685132E-3</v>
      </c>
      <c r="F66">
        <f t="shared" si="11"/>
        <v>6.6297622045685132E-3</v>
      </c>
      <c r="G66">
        <f t="shared" si="11"/>
        <v>6.6297622045685132E-3</v>
      </c>
      <c r="H66">
        <f t="shared" si="11"/>
        <v>6.6297622045685123E-3</v>
      </c>
      <c r="I66">
        <f t="shared" si="11"/>
        <v>7.5969264693189443E-3</v>
      </c>
      <c r="J66">
        <f t="shared" si="11"/>
        <v>4.5632342939179527E-3</v>
      </c>
      <c r="K66">
        <f t="shared" si="11"/>
        <v>1.2953661072602405</v>
      </c>
      <c r="L66">
        <f t="shared" si="11"/>
        <v>2.8972131881282684E-2</v>
      </c>
      <c r="M66">
        <f t="shared" si="11"/>
        <v>5.6322271746147212E-3</v>
      </c>
      <c r="N66">
        <f t="shared" si="11"/>
        <v>6.1789910999614029E-3</v>
      </c>
      <c r="O66">
        <f t="shared" si="11"/>
        <v>3.8788764588316995E-3</v>
      </c>
      <c r="P66">
        <f t="shared" si="11"/>
        <v>6.6262373386519902E-3</v>
      </c>
      <c r="Q66">
        <f t="shared" si="11"/>
        <v>1.2253099219727259E-2</v>
      </c>
      <c r="R66">
        <f t="shared" si="11"/>
        <v>1.2253099219727259E-2</v>
      </c>
      <c r="S66">
        <f t="shared" si="11"/>
        <v>7.9092754896261681E-3</v>
      </c>
      <c r="T66">
        <f t="shared" si="11"/>
        <v>7.9092754896261681E-3</v>
      </c>
      <c r="U66">
        <f t="shared" si="11"/>
        <v>8.0276420550783045E-3</v>
      </c>
      <c r="V66">
        <f t="shared" si="11"/>
        <v>4.3835078633608958E-3</v>
      </c>
      <c r="W66">
        <f t="shared" si="11"/>
        <v>6.2990181204373528E-3</v>
      </c>
      <c r="X66">
        <f t="shared" si="11"/>
        <v>6.0006015707479961E-3</v>
      </c>
      <c r="Y66">
        <f t="shared" si="11"/>
        <v>7.191846296258248E-3</v>
      </c>
      <c r="Z66">
        <f t="shared" si="11"/>
        <v>1.2025633906747202E-2</v>
      </c>
      <c r="AA66">
        <f t="shared" si="11"/>
        <v>5.5881411310160375E-2</v>
      </c>
      <c r="AB66">
        <f t="shared" si="11"/>
        <v>8.5517169589807429E-3</v>
      </c>
      <c r="AC66">
        <f t="shared" si="11"/>
        <v>8.5517169589807429E-3</v>
      </c>
      <c r="AD66">
        <f t="shared" si="11"/>
        <v>5.1778477835994312E-3</v>
      </c>
      <c r="AE66">
        <f t="shared" si="11"/>
        <v>3.2084102234754318E-3</v>
      </c>
      <c r="AF66">
        <f t="shared" si="11"/>
        <v>3.2375211023341656E-3</v>
      </c>
      <c r="AG66">
        <f t="shared" si="11"/>
        <v>4.0015871881218298E-3</v>
      </c>
      <c r="AH66">
        <f t="shared" si="11"/>
        <v>5.2367964304284448E-3</v>
      </c>
      <c r="AI66">
        <f t="shared" si="11"/>
        <v>3.1849633795775524E-3</v>
      </c>
      <c r="AJ66">
        <f t="shared" si="11"/>
        <v>1.709424802422568E-3</v>
      </c>
      <c r="AK66">
        <f t="shared" si="11"/>
        <v>1.4465451303474111E-3</v>
      </c>
      <c r="AL66">
        <f t="shared" si="11"/>
        <v>3.6283452595618419E-3</v>
      </c>
      <c r="AM66">
        <f t="shared" si="11"/>
        <v>3.125170405770089E-3</v>
      </c>
      <c r="AN66">
        <f t="shared" si="11"/>
        <v>2.1689175254463412E-3</v>
      </c>
      <c r="AO66">
        <f t="shared" si="11"/>
        <v>1.5978252484670869E-3</v>
      </c>
      <c r="AP66">
        <f t="shared" si="11"/>
        <v>3.0077596336638033E-3</v>
      </c>
      <c r="AQ66">
        <f t="shared" si="11"/>
        <v>6.1553733010744436E-3</v>
      </c>
      <c r="AR66">
        <f t="shared" si="11"/>
        <v>1.2935667100658519E-7</v>
      </c>
      <c r="AS66" t="e">
        <f t="shared" si="11"/>
        <v>#DIV/0!</v>
      </c>
      <c r="AT66" s="30"/>
      <c r="AU66" s="30"/>
      <c r="AV66" s="30"/>
      <c r="AW66" s="30"/>
      <c r="AX66" s="30"/>
      <c r="AY66" s="30"/>
      <c r="AZ66" s="30"/>
      <c r="BA66" s="30"/>
      <c r="BB66" s="30"/>
      <c r="BC66" s="30"/>
      <c r="BD66" s="30"/>
      <c r="BE66" s="30"/>
      <c r="BF66" s="30"/>
      <c r="BG66" s="30"/>
      <c r="BH66" s="30"/>
      <c r="BI66" s="30"/>
      <c r="BJ66" s="30"/>
      <c r="BK66" s="30"/>
      <c r="BL66" s="30"/>
      <c r="BM66" s="30"/>
      <c r="BN66" s="30"/>
    </row>
    <row r="67" spans="1:66" x14ac:dyDescent="0.35">
      <c r="A67" s="23" t="s">
        <v>8</v>
      </c>
      <c r="B67" s="23">
        <v>247724000000</v>
      </c>
      <c r="C67" t="str">
        <f t="shared" si="3"/>
        <v>ISIC 17T18</v>
      </c>
      <c r="D67">
        <f t="shared" ref="D67:AS67" si="12">SUMPRODUCT($C12:$AR12,$E$49:$AT$49*($E$50:$AT$50=D$58))/SUMIFS($E$49:$AT$49,$E$50:$AT$50,D$58)</f>
        <v>7.0859661570376676E-3</v>
      </c>
      <c r="E67">
        <f t="shared" si="12"/>
        <v>5.8659262815516757E-3</v>
      </c>
      <c r="F67">
        <f t="shared" si="12"/>
        <v>5.8659262815516757E-3</v>
      </c>
      <c r="G67">
        <f t="shared" si="12"/>
        <v>5.8659262815516757E-3</v>
      </c>
      <c r="H67">
        <f t="shared" si="12"/>
        <v>5.8659262815516757E-3</v>
      </c>
      <c r="I67">
        <f t="shared" si="12"/>
        <v>2.189956821329692E-2</v>
      </c>
      <c r="J67">
        <f t="shared" si="12"/>
        <v>1.2629455320061111E-2</v>
      </c>
      <c r="K67">
        <f t="shared" si="12"/>
        <v>1.5798834259649515E-2</v>
      </c>
      <c r="L67">
        <f t="shared" si="12"/>
        <v>1.2673245882100943</v>
      </c>
      <c r="M67">
        <f t="shared" si="12"/>
        <v>7.4559222419127115E-3</v>
      </c>
      <c r="N67">
        <f t="shared" si="12"/>
        <v>1.6718433261565514E-2</v>
      </c>
      <c r="O67">
        <f t="shared" si="12"/>
        <v>1.4097924046615036E-2</v>
      </c>
      <c r="P67">
        <f t="shared" si="12"/>
        <v>1.7560381480361261E-2</v>
      </c>
      <c r="Q67">
        <f t="shared" si="12"/>
        <v>1.3158261004822735E-2</v>
      </c>
      <c r="R67">
        <f t="shared" si="12"/>
        <v>1.3158261004822735E-2</v>
      </c>
      <c r="S67">
        <f t="shared" si="12"/>
        <v>8.7124346896471413E-3</v>
      </c>
      <c r="T67">
        <f t="shared" si="12"/>
        <v>8.7124346896471413E-3</v>
      </c>
      <c r="U67">
        <f t="shared" si="12"/>
        <v>8.0440716001870319E-3</v>
      </c>
      <c r="V67">
        <f t="shared" si="12"/>
        <v>7.8102245036909927E-3</v>
      </c>
      <c r="W67">
        <f t="shared" si="12"/>
        <v>1.1729509374268364E-2</v>
      </c>
      <c r="X67">
        <f t="shared" si="12"/>
        <v>8.0941032280571965E-3</v>
      </c>
      <c r="Y67">
        <f t="shared" si="12"/>
        <v>8.1407468770686581E-3</v>
      </c>
      <c r="Z67">
        <f t="shared" si="12"/>
        <v>7.6032427558177015E-3</v>
      </c>
      <c r="AA67">
        <f t="shared" si="12"/>
        <v>1.1658073442644898E-2</v>
      </c>
      <c r="AB67">
        <f t="shared" si="12"/>
        <v>5.3645548399060073E-3</v>
      </c>
      <c r="AC67">
        <f t="shared" si="12"/>
        <v>5.3645548399060073E-3</v>
      </c>
      <c r="AD67">
        <f t="shared" si="12"/>
        <v>1.0621968226568695E-2</v>
      </c>
      <c r="AE67">
        <f t="shared" si="12"/>
        <v>7.7271131058388219E-3</v>
      </c>
      <c r="AF67">
        <f t="shared" si="12"/>
        <v>5.641533428844831E-3</v>
      </c>
      <c r="AG67">
        <f t="shared" si="12"/>
        <v>8.8433886144807898E-3</v>
      </c>
      <c r="AH67">
        <f t="shared" si="12"/>
        <v>4.6026985679938098E-2</v>
      </c>
      <c r="AI67">
        <f t="shared" si="12"/>
        <v>8.2617685577538701E-3</v>
      </c>
      <c r="AJ67">
        <f t="shared" si="12"/>
        <v>6.9059748810589815E-3</v>
      </c>
      <c r="AK67">
        <f t="shared" si="12"/>
        <v>7.5954064328509884E-3</v>
      </c>
      <c r="AL67">
        <f t="shared" si="12"/>
        <v>2.2202255852147297E-3</v>
      </c>
      <c r="AM67">
        <f t="shared" si="12"/>
        <v>1.2019142572047991E-2</v>
      </c>
      <c r="AN67">
        <f t="shared" si="12"/>
        <v>5.0717422758119989E-3</v>
      </c>
      <c r="AO67">
        <f t="shared" si="12"/>
        <v>4.4392399907660389E-3</v>
      </c>
      <c r="AP67">
        <f t="shared" si="12"/>
        <v>4.6721661631753926E-3</v>
      </c>
      <c r="AQ67">
        <f t="shared" si="12"/>
        <v>8.4368872832745329E-3</v>
      </c>
      <c r="AR67">
        <f t="shared" si="12"/>
        <v>2.4314580833795153E-7</v>
      </c>
      <c r="AS67" t="e">
        <f t="shared" si="12"/>
        <v>#DIV/0!</v>
      </c>
      <c r="AT67" s="30"/>
      <c r="AU67" s="30"/>
      <c r="AV67" s="30"/>
      <c r="AW67" s="30"/>
      <c r="AX67" s="30"/>
      <c r="AY67" s="30"/>
      <c r="AZ67" s="30"/>
      <c r="BA67" s="30"/>
      <c r="BB67" s="30"/>
      <c r="BC67" s="30"/>
      <c r="BD67" s="30"/>
      <c r="BE67" s="30"/>
      <c r="BF67" s="30"/>
      <c r="BG67" s="30"/>
      <c r="BH67" s="30"/>
      <c r="BI67" s="30"/>
      <c r="BJ67" s="30"/>
      <c r="BK67" s="30"/>
      <c r="BL67" s="30"/>
      <c r="BM67" s="30"/>
      <c r="BN67" s="30"/>
    </row>
    <row r="68" spans="1:66" x14ac:dyDescent="0.35">
      <c r="A68" s="23" t="s">
        <v>9</v>
      </c>
      <c r="B68" s="23">
        <v>325027000000</v>
      </c>
      <c r="C68" t="str">
        <f t="shared" si="3"/>
        <v>ISIC 19</v>
      </c>
      <c r="D68">
        <f t="shared" ref="D68:AS68" si="13">SUMPRODUCT($C13:$AR13,$E$49:$AT$49*($E$50:$AT$50=D$58))/SUMIFS($E$49:$AT$49,$E$50:$AT$50,D$58)</f>
        <v>3.7836545003825994E-2</v>
      </c>
      <c r="E68">
        <f t="shared" si="13"/>
        <v>2.493908139487418E-2</v>
      </c>
      <c r="F68">
        <f t="shared" si="13"/>
        <v>2.4939081394874184E-2</v>
      </c>
      <c r="G68">
        <f t="shared" si="13"/>
        <v>2.493908139487418E-2</v>
      </c>
      <c r="H68">
        <f t="shared" si="13"/>
        <v>2.493908139487418E-2</v>
      </c>
      <c r="I68">
        <f t="shared" si="13"/>
        <v>2.2346199216956405E-2</v>
      </c>
      <c r="J68">
        <f t="shared" si="13"/>
        <v>1.5321780791352744E-2</v>
      </c>
      <c r="K68">
        <f t="shared" si="13"/>
        <v>2.0879499324561148E-2</v>
      </c>
      <c r="L68">
        <f t="shared" si="13"/>
        <v>1.9743400409659478E-2</v>
      </c>
      <c r="M68">
        <f t="shared" si="13"/>
        <v>1.1648656372220736</v>
      </c>
      <c r="N68">
        <f t="shared" si="13"/>
        <v>7.6708286458547353E-2</v>
      </c>
      <c r="O68">
        <f t="shared" si="13"/>
        <v>1.2965613606576828E-2</v>
      </c>
      <c r="P68">
        <f t="shared" si="13"/>
        <v>2.7912543280257832E-2</v>
      </c>
      <c r="Q68">
        <f t="shared" si="13"/>
        <v>3.213678364192419E-2</v>
      </c>
      <c r="R68">
        <f t="shared" si="13"/>
        <v>3.213678364192419E-2</v>
      </c>
      <c r="S68">
        <f t="shared" si="13"/>
        <v>3.7802973102014907E-2</v>
      </c>
      <c r="T68">
        <f t="shared" si="13"/>
        <v>3.7802973102014907E-2</v>
      </c>
      <c r="U68">
        <f t="shared" si="13"/>
        <v>1.5836651265043408E-2</v>
      </c>
      <c r="V68">
        <f t="shared" si="13"/>
        <v>9.0519537539157056E-3</v>
      </c>
      <c r="W68">
        <f t="shared" si="13"/>
        <v>1.5147456996126539E-2</v>
      </c>
      <c r="X68">
        <f t="shared" si="13"/>
        <v>1.3228147161772992E-2</v>
      </c>
      <c r="Y68">
        <f t="shared" si="13"/>
        <v>1.4181118656101326E-2</v>
      </c>
      <c r="Z68">
        <f t="shared" si="13"/>
        <v>1.2115286461967642E-2</v>
      </c>
      <c r="AA68">
        <f t="shared" si="13"/>
        <v>1.4083919972468622E-2</v>
      </c>
      <c r="AB68">
        <f t="shared" si="13"/>
        <v>3.5971370872280264E-2</v>
      </c>
      <c r="AC68">
        <f t="shared" si="13"/>
        <v>3.5971370872280264E-2</v>
      </c>
      <c r="AD68">
        <f t="shared" si="13"/>
        <v>1.6879972498815121E-2</v>
      </c>
      <c r="AE68">
        <f t="shared" si="13"/>
        <v>1.346780323271334E-2</v>
      </c>
      <c r="AF68">
        <f t="shared" si="13"/>
        <v>6.1926969783092575E-2</v>
      </c>
      <c r="AG68">
        <f t="shared" si="13"/>
        <v>1.055999183806158E-2</v>
      </c>
      <c r="AH68">
        <f t="shared" si="13"/>
        <v>8.9647953588165349E-3</v>
      </c>
      <c r="AI68">
        <f t="shared" si="13"/>
        <v>6.8480721735447829E-3</v>
      </c>
      <c r="AJ68">
        <f t="shared" si="13"/>
        <v>5.5153432225053091E-3</v>
      </c>
      <c r="AK68">
        <f t="shared" si="13"/>
        <v>5.0325125649168133E-3</v>
      </c>
      <c r="AL68">
        <f t="shared" si="13"/>
        <v>2.9348975516076442E-3</v>
      </c>
      <c r="AM68">
        <f t="shared" si="13"/>
        <v>8.3848891434239771E-3</v>
      </c>
      <c r="AN68">
        <f t="shared" si="13"/>
        <v>7.6264367329791066E-3</v>
      </c>
      <c r="AO68">
        <f t="shared" si="13"/>
        <v>4.5920538603369219E-3</v>
      </c>
      <c r="AP68">
        <f t="shared" si="13"/>
        <v>5.4919694696068883E-3</v>
      </c>
      <c r="AQ68">
        <f t="shared" si="13"/>
        <v>8.6465416816332071E-3</v>
      </c>
      <c r="AR68">
        <f t="shared" si="13"/>
        <v>4.0215384889707811E-7</v>
      </c>
      <c r="AS68" t="e">
        <f t="shared" si="13"/>
        <v>#DIV/0!</v>
      </c>
      <c r="AT68" s="30"/>
      <c r="AU68" s="30"/>
      <c r="AV68" s="30"/>
      <c r="AW68" s="30"/>
      <c r="AX68" s="30"/>
      <c r="AY68" s="30"/>
      <c r="AZ68" s="30"/>
      <c r="BA68" s="30"/>
      <c r="BB68" s="30"/>
      <c r="BC68" s="30"/>
      <c r="BD68" s="30"/>
      <c r="BE68" s="30"/>
      <c r="BF68" s="30"/>
      <c r="BG68" s="30"/>
      <c r="BH68" s="30"/>
      <c r="BI68" s="30"/>
      <c r="BJ68" s="30"/>
      <c r="BK68" s="30"/>
      <c r="BL68" s="30"/>
      <c r="BM68" s="30"/>
      <c r="BN68" s="30"/>
    </row>
    <row r="69" spans="1:66" x14ac:dyDescent="0.35">
      <c r="A69" s="23" t="s">
        <v>48</v>
      </c>
      <c r="B69" s="23">
        <v>501609000000</v>
      </c>
      <c r="C69" t="str">
        <f t="shared" si="3"/>
        <v>ISIC 20</v>
      </c>
      <c r="D69">
        <f t="shared" ref="D69:AS69" si="14">SUMPRODUCT($C14:$AR14,$E$49:$AT$49*($E$50:$AT$50=D$58))/SUMIFS($E$49:$AT$49,$E$50:$AT$50,D$58)</f>
        <v>8.7074704717446078E-2</v>
      </c>
      <c r="E69">
        <f t="shared" si="14"/>
        <v>3.6020912393495634E-2</v>
      </c>
      <c r="F69">
        <f t="shared" si="14"/>
        <v>3.6020912393495634E-2</v>
      </c>
      <c r="G69">
        <f t="shared" si="14"/>
        <v>3.6020912393495634E-2</v>
      </c>
      <c r="H69">
        <f t="shared" si="14"/>
        <v>3.6020912393495634E-2</v>
      </c>
      <c r="I69">
        <f t="shared" si="14"/>
        <v>5.8010081953618828E-2</v>
      </c>
      <c r="J69">
        <f t="shared" si="14"/>
        <v>0.1074509539585765</v>
      </c>
      <c r="K69">
        <f t="shared" si="14"/>
        <v>7.2041148348193584E-2</v>
      </c>
      <c r="L69">
        <f t="shared" si="14"/>
        <v>0.10871747472410351</v>
      </c>
      <c r="M69">
        <f t="shared" si="14"/>
        <v>0.11696343902679725</v>
      </c>
      <c r="N69">
        <f t="shared" si="14"/>
        <v>1.4303849262252819</v>
      </c>
      <c r="O69">
        <f t="shared" si="14"/>
        <v>0.10183800410277953</v>
      </c>
      <c r="P69">
        <f t="shared" si="14"/>
        <v>0.35244407835385988</v>
      </c>
      <c r="Q69">
        <f t="shared" si="14"/>
        <v>6.4563450321710458E-2</v>
      </c>
      <c r="R69">
        <f t="shared" si="14"/>
        <v>6.4563450321710458E-2</v>
      </c>
      <c r="S69">
        <f t="shared" si="14"/>
        <v>6.7837839473523523E-2</v>
      </c>
      <c r="T69">
        <f t="shared" si="14"/>
        <v>6.7837839473523523E-2</v>
      </c>
      <c r="U69">
        <f t="shared" si="14"/>
        <v>4.9217444382904138E-2</v>
      </c>
      <c r="V69">
        <f t="shared" si="14"/>
        <v>3.1942338852577121E-2</v>
      </c>
      <c r="W69">
        <f t="shared" si="14"/>
        <v>5.8128969590300623E-2</v>
      </c>
      <c r="X69">
        <f t="shared" si="14"/>
        <v>4.0319819971509997E-2</v>
      </c>
      <c r="Y69">
        <f t="shared" si="14"/>
        <v>6.1823190657944428E-2</v>
      </c>
      <c r="Z69">
        <f t="shared" si="14"/>
        <v>4.6873928916423321E-2</v>
      </c>
      <c r="AA69">
        <f t="shared" si="14"/>
        <v>5.3421148180262175E-2</v>
      </c>
      <c r="AB69">
        <f t="shared" si="14"/>
        <v>3.790487757083838E-2</v>
      </c>
      <c r="AC69">
        <f t="shared" si="14"/>
        <v>3.790487757083838E-2</v>
      </c>
      <c r="AD69">
        <f t="shared" si="14"/>
        <v>3.0272687845997816E-2</v>
      </c>
      <c r="AE69">
        <f t="shared" si="14"/>
        <v>1.4030746595697372E-2</v>
      </c>
      <c r="AF69">
        <f t="shared" si="14"/>
        <v>1.7221089411424459E-2</v>
      </c>
      <c r="AG69">
        <f t="shared" si="14"/>
        <v>2.272941041554935E-2</v>
      </c>
      <c r="AH69">
        <f t="shared" si="14"/>
        <v>2.0644166948799874E-2</v>
      </c>
      <c r="AI69">
        <f t="shared" si="14"/>
        <v>1.1015551011909512E-2</v>
      </c>
      <c r="AJ69">
        <f t="shared" si="14"/>
        <v>7.6659523306799905E-3</v>
      </c>
      <c r="AK69">
        <f t="shared" si="14"/>
        <v>5.5034870569175935E-3</v>
      </c>
      <c r="AL69">
        <f t="shared" si="14"/>
        <v>6.3734223943124422E-3</v>
      </c>
      <c r="AM69">
        <f t="shared" si="14"/>
        <v>1.3443163760117499E-2</v>
      </c>
      <c r="AN69">
        <f t="shared" si="14"/>
        <v>8.3389142798123012E-3</v>
      </c>
      <c r="AO69">
        <f t="shared" si="14"/>
        <v>5.5376647668745728E-3</v>
      </c>
      <c r="AP69">
        <f t="shared" si="14"/>
        <v>1.9484070772009688E-2</v>
      </c>
      <c r="AQ69">
        <f t="shared" si="14"/>
        <v>1.730051261979312E-2</v>
      </c>
      <c r="AR69">
        <f t="shared" si="14"/>
        <v>2.7630831417333522E-6</v>
      </c>
      <c r="AS69" t="e">
        <f t="shared" si="14"/>
        <v>#DIV/0!</v>
      </c>
      <c r="AT69" s="30"/>
      <c r="AU69" s="30"/>
      <c r="AV69" s="30"/>
      <c r="AW69" s="30"/>
      <c r="AX69" s="30"/>
      <c r="AY69" s="30"/>
      <c r="AZ69" s="30"/>
      <c r="BA69" s="30"/>
      <c r="BB69" s="30"/>
      <c r="BC69" s="30"/>
      <c r="BD69" s="30"/>
      <c r="BE69" s="30"/>
      <c r="BF69" s="30"/>
      <c r="BG69" s="30"/>
      <c r="BH69" s="30"/>
      <c r="BI69" s="30"/>
      <c r="BJ69" s="30"/>
      <c r="BK69" s="30"/>
      <c r="BL69" s="30"/>
      <c r="BM69" s="30"/>
      <c r="BN69" s="30"/>
    </row>
    <row r="70" spans="1:66" x14ac:dyDescent="0.35">
      <c r="A70" s="23" t="s">
        <v>49</v>
      </c>
      <c r="B70" s="23">
        <v>255216000000</v>
      </c>
      <c r="C70" t="str">
        <f t="shared" si="3"/>
        <v>ISIC 21</v>
      </c>
      <c r="D70">
        <f t="shared" ref="D70:AS70" si="15">SUMPRODUCT($C15:$AR15,$E$49:$AT$49*($E$50:$AT$50=D$58))/SUMIFS($E$49:$AT$49,$E$50:$AT$50,D$58)</f>
        <v>4.9637418409323245E-3</v>
      </c>
      <c r="E70">
        <f t="shared" si="15"/>
        <v>3.475810173906271E-4</v>
      </c>
      <c r="F70">
        <f t="shared" si="15"/>
        <v>3.475810173906271E-4</v>
      </c>
      <c r="G70">
        <f t="shared" si="15"/>
        <v>3.475810173906271E-4</v>
      </c>
      <c r="H70">
        <f t="shared" si="15"/>
        <v>3.475810173906271E-4</v>
      </c>
      <c r="I70">
        <f t="shared" si="15"/>
        <v>3.7603637849384086E-3</v>
      </c>
      <c r="J70">
        <f t="shared" si="15"/>
        <v>9.072229528580074E-4</v>
      </c>
      <c r="K70">
        <f t="shared" si="15"/>
        <v>5.066965694681887E-4</v>
      </c>
      <c r="L70">
        <f t="shared" si="15"/>
        <v>6.8363151347643463E-4</v>
      </c>
      <c r="M70">
        <f t="shared" si="15"/>
        <v>6.8685836794158761E-4</v>
      </c>
      <c r="N70">
        <f t="shared" si="15"/>
        <v>4.6635937104697973E-3</v>
      </c>
      <c r="O70">
        <f t="shared" si="15"/>
        <v>1.1073512688765257</v>
      </c>
      <c r="P70">
        <f t="shared" si="15"/>
        <v>2.4315099746626506E-3</v>
      </c>
      <c r="Q70">
        <f t="shared" si="15"/>
        <v>8.6081214279273475E-4</v>
      </c>
      <c r="R70">
        <f t="shared" si="15"/>
        <v>8.6081214279273475E-4</v>
      </c>
      <c r="S70">
        <f t="shared" si="15"/>
        <v>5.3641230027197731E-4</v>
      </c>
      <c r="T70">
        <f t="shared" si="15"/>
        <v>5.3641230027197731E-4</v>
      </c>
      <c r="U70">
        <f t="shared" si="15"/>
        <v>4.1164384096267531E-4</v>
      </c>
      <c r="V70">
        <f t="shared" si="15"/>
        <v>4.2727174046079664E-4</v>
      </c>
      <c r="W70">
        <f t="shared" si="15"/>
        <v>5.1272959087831748E-4</v>
      </c>
      <c r="X70">
        <f t="shared" si="15"/>
        <v>4.2174251689401415E-4</v>
      </c>
      <c r="Y70">
        <f t="shared" si="15"/>
        <v>6.1029711097200566E-4</v>
      </c>
      <c r="Z70">
        <f t="shared" si="15"/>
        <v>4.6722522618591601E-4</v>
      </c>
      <c r="AA70">
        <f t="shared" si="15"/>
        <v>6.8615095754065132E-4</v>
      </c>
      <c r="AB70">
        <f t="shared" si="15"/>
        <v>3.7947078372346798E-4</v>
      </c>
      <c r="AC70">
        <f t="shared" si="15"/>
        <v>3.7947078372346798E-4</v>
      </c>
      <c r="AD70">
        <f t="shared" si="15"/>
        <v>5.2623766416100455E-4</v>
      </c>
      <c r="AE70">
        <f t="shared" si="15"/>
        <v>5.2086762035701191E-4</v>
      </c>
      <c r="AF70">
        <f t="shared" si="15"/>
        <v>2.9277256536979618E-4</v>
      </c>
      <c r="AG70">
        <f t="shared" si="15"/>
        <v>9.6339168172824457E-4</v>
      </c>
      <c r="AH70">
        <f t="shared" si="15"/>
        <v>5.0260782378552739E-4</v>
      </c>
      <c r="AI70">
        <f t="shared" si="15"/>
        <v>3.2603597648782513E-4</v>
      </c>
      <c r="AJ70">
        <f t="shared" si="15"/>
        <v>3.7742884542757709E-4</v>
      </c>
      <c r="AK70">
        <f t="shared" si="15"/>
        <v>2.8838094903041439E-4</v>
      </c>
      <c r="AL70">
        <f t="shared" si="15"/>
        <v>1.0395230942982564E-4</v>
      </c>
      <c r="AM70">
        <f t="shared" si="15"/>
        <v>1.1081930940689683E-3</v>
      </c>
      <c r="AN70">
        <f t="shared" si="15"/>
        <v>8.3898518829470014E-4</v>
      </c>
      <c r="AO70">
        <f t="shared" si="15"/>
        <v>6.896270046050357E-4</v>
      </c>
      <c r="AP70">
        <f t="shared" si="15"/>
        <v>3.5338417530418491E-2</v>
      </c>
      <c r="AQ70">
        <f t="shared" si="15"/>
        <v>4.7114987157554749E-4</v>
      </c>
      <c r="AR70">
        <f t="shared" si="15"/>
        <v>1.962892978561444E-8</v>
      </c>
      <c r="AS70" t="e">
        <f t="shared" si="15"/>
        <v>#DIV/0!</v>
      </c>
      <c r="AT70" s="30"/>
      <c r="AU70" s="30"/>
      <c r="AV70" s="30"/>
      <c r="AW70" s="30"/>
      <c r="AX70" s="30"/>
      <c r="AY70" s="30"/>
      <c r="AZ70" s="30"/>
      <c r="BA70" s="30"/>
      <c r="BB70" s="30"/>
      <c r="BC70" s="30"/>
      <c r="BD70" s="30"/>
      <c r="BE70" s="30"/>
      <c r="BF70" s="30"/>
      <c r="BG70" s="30"/>
      <c r="BH70" s="30"/>
      <c r="BI70" s="30"/>
      <c r="BJ70" s="30"/>
      <c r="BK70" s="30"/>
      <c r="BL70" s="30"/>
      <c r="BM70" s="30"/>
      <c r="BN70" s="30"/>
    </row>
    <row r="71" spans="1:66" x14ac:dyDescent="0.35">
      <c r="A71" s="23" t="s">
        <v>10</v>
      </c>
      <c r="B71" s="23">
        <v>279563000000</v>
      </c>
      <c r="C71" t="str">
        <f t="shared" si="3"/>
        <v>ISIC 22</v>
      </c>
      <c r="D71">
        <f t="shared" ref="D71:AS71" si="16">SUMPRODUCT($C16:$AR16,$E$49:$AT$49*($E$50:$AT$50=D$58))/SUMIFS($E$49:$AT$49,$E$50:$AT$50,D$58)</f>
        <v>1.5264737203635107E-2</v>
      </c>
      <c r="E71">
        <f t="shared" si="16"/>
        <v>1.3638428231200738E-2</v>
      </c>
      <c r="F71">
        <f t="shared" si="16"/>
        <v>1.3638428231200735E-2</v>
      </c>
      <c r="G71">
        <f t="shared" si="16"/>
        <v>1.3638428231200737E-2</v>
      </c>
      <c r="H71">
        <f t="shared" si="16"/>
        <v>1.3638428231200737E-2</v>
      </c>
      <c r="I71">
        <f t="shared" si="16"/>
        <v>3.017959100237123E-2</v>
      </c>
      <c r="J71">
        <f t="shared" si="16"/>
        <v>3.0157287334106286E-2</v>
      </c>
      <c r="K71">
        <f t="shared" si="16"/>
        <v>2.2559346044941638E-2</v>
      </c>
      <c r="L71">
        <f t="shared" si="16"/>
        <v>3.2989503164006069E-2</v>
      </c>
      <c r="M71">
        <f t="shared" si="16"/>
        <v>2.0783189168130333E-2</v>
      </c>
      <c r="N71">
        <f t="shared" si="16"/>
        <v>3.3470249059656489E-2</v>
      </c>
      <c r="O71">
        <f t="shared" si="16"/>
        <v>2.2619619449130587E-2</v>
      </c>
      <c r="P71">
        <f t="shared" si="16"/>
        <v>1.1724119424362378</v>
      </c>
      <c r="Q71">
        <f t="shared" si="16"/>
        <v>2.6785921889682714E-2</v>
      </c>
      <c r="R71">
        <f t="shared" si="16"/>
        <v>2.6785921889682714E-2</v>
      </c>
      <c r="S71">
        <f t="shared" si="16"/>
        <v>1.9058744303617772E-2</v>
      </c>
      <c r="T71">
        <f t="shared" si="16"/>
        <v>1.9058744303617772E-2</v>
      </c>
      <c r="U71">
        <f t="shared" si="16"/>
        <v>2.7996868850304939E-2</v>
      </c>
      <c r="V71">
        <f t="shared" si="16"/>
        <v>2.3221705890434676E-2</v>
      </c>
      <c r="W71">
        <f t="shared" si="16"/>
        <v>4.7232263141587724E-2</v>
      </c>
      <c r="X71">
        <f t="shared" si="16"/>
        <v>3.9850474185791386E-2</v>
      </c>
      <c r="Y71">
        <f t="shared" si="16"/>
        <v>8.06424305504303E-2</v>
      </c>
      <c r="Z71">
        <f t="shared" si="16"/>
        <v>4.0441403031461917E-2</v>
      </c>
      <c r="AA71">
        <f t="shared" si="16"/>
        <v>3.6096047268164379E-2</v>
      </c>
      <c r="AB71">
        <f t="shared" si="16"/>
        <v>1.1626937691396777E-2</v>
      </c>
      <c r="AC71">
        <f t="shared" si="16"/>
        <v>1.1626937691396777E-2</v>
      </c>
      <c r="AD71">
        <f t="shared" si="16"/>
        <v>1.4749535787411757E-2</v>
      </c>
      <c r="AE71">
        <f t="shared" si="16"/>
        <v>1.190584438534179E-2</v>
      </c>
      <c r="AF71">
        <f t="shared" si="16"/>
        <v>1.2194247086877377E-2</v>
      </c>
      <c r="AG71">
        <f t="shared" si="16"/>
        <v>1.0069716924712094E-2</v>
      </c>
      <c r="AH71">
        <f t="shared" si="16"/>
        <v>9.6491272486860253E-3</v>
      </c>
      <c r="AI71">
        <f t="shared" si="16"/>
        <v>1.0232765250293688E-2</v>
      </c>
      <c r="AJ71">
        <f t="shared" si="16"/>
        <v>5.2576094100334906E-3</v>
      </c>
      <c r="AK71">
        <f t="shared" si="16"/>
        <v>3.8278869884693753E-3</v>
      </c>
      <c r="AL71">
        <f t="shared" si="16"/>
        <v>4.2651195112427464E-3</v>
      </c>
      <c r="AM71">
        <f t="shared" si="16"/>
        <v>8.1100329971054621E-3</v>
      </c>
      <c r="AN71">
        <f t="shared" si="16"/>
        <v>4.7476977779777859E-3</v>
      </c>
      <c r="AO71">
        <f t="shared" si="16"/>
        <v>2.7122667169303324E-3</v>
      </c>
      <c r="AP71">
        <f t="shared" si="16"/>
        <v>6.7016812968811448E-3</v>
      </c>
      <c r="AQ71">
        <f t="shared" si="16"/>
        <v>7.2768117780255661E-3</v>
      </c>
      <c r="AR71">
        <f t="shared" si="16"/>
        <v>2.1754228325330838E-6</v>
      </c>
      <c r="AS71" t="e">
        <f t="shared" si="16"/>
        <v>#DIV/0!</v>
      </c>
      <c r="AT71" s="30"/>
      <c r="AU71" s="30"/>
      <c r="AV71" s="30"/>
      <c r="AW71" s="30"/>
      <c r="AX71" s="30"/>
      <c r="AY71" s="30"/>
      <c r="AZ71" s="30"/>
      <c r="BA71" s="30"/>
      <c r="BB71" s="30"/>
      <c r="BC71" s="30"/>
      <c r="BD71" s="30"/>
      <c r="BE71" s="30"/>
      <c r="BF71" s="30"/>
      <c r="BG71" s="30"/>
      <c r="BH71" s="30"/>
      <c r="BI71" s="30"/>
      <c r="BJ71" s="30"/>
      <c r="BK71" s="30"/>
      <c r="BL71" s="30"/>
      <c r="BM71" s="30"/>
      <c r="BN71" s="30"/>
    </row>
    <row r="72" spans="1:66" x14ac:dyDescent="0.35">
      <c r="A72" s="23" t="s">
        <v>92</v>
      </c>
      <c r="B72" s="23">
        <v>36092546206</v>
      </c>
      <c r="C72" t="str">
        <f t="shared" si="3"/>
        <v>ISIC 231</v>
      </c>
      <c r="D72">
        <f t="shared" ref="D72:AS72" si="17">SUMPRODUCT($C17:$AR17,$E$49:$AT$49*($E$50:$AT$50=D$58))/SUMIFS($E$49:$AT$49,$E$50:$AT$50,D$58)</f>
        <v>9.1151530128615234E-3</v>
      </c>
      <c r="E72">
        <f t="shared" si="17"/>
        <v>1.2808660272331253E-2</v>
      </c>
      <c r="F72">
        <f t="shared" si="17"/>
        <v>1.2808660272331251E-2</v>
      </c>
      <c r="G72">
        <f t="shared" si="17"/>
        <v>1.2808660272331253E-2</v>
      </c>
      <c r="H72">
        <f t="shared" si="17"/>
        <v>1.2808660272331251E-2</v>
      </c>
      <c r="I72">
        <f t="shared" si="17"/>
        <v>1.2065043155444523E-2</v>
      </c>
      <c r="J72">
        <f t="shared" si="17"/>
        <v>7.1837333229830755E-3</v>
      </c>
      <c r="K72">
        <f t="shared" si="17"/>
        <v>2.4429066349963585E-2</v>
      </c>
      <c r="L72">
        <f t="shared" si="17"/>
        <v>6.4468449308051458E-3</v>
      </c>
      <c r="M72">
        <f t="shared" si="17"/>
        <v>1.0526787906546039E-2</v>
      </c>
      <c r="N72">
        <f t="shared" si="17"/>
        <v>1.289384239647772E-2</v>
      </c>
      <c r="O72">
        <f t="shared" si="17"/>
        <v>7.851154729971126E-3</v>
      </c>
      <c r="P72">
        <f t="shared" si="17"/>
        <v>1.3523277924500098E-2</v>
      </c>
      <c r="Q72">
        <f t="shared" si="17"/>
        <v>1.1603402017883742</v>
      </c>
      <c r="R72">
        <f t="shared" si="17"/>
        <v>0.01</v>
      </c>
      <c r="S72">
        <f t="shared" si="17"/>
        <v>1.8411920138100425E-2</v>
      </c>
      <c r="T72">
        <f t="shared" si="17"/>
        <v>1.8411920138100425E-2</v>
      </c>
      <c r="U72">
        <f t="shared" si="17"/>
        <v>1.4402614783865963E-2</v>
      </c>
      <c r="V72">
        <f t="shared" si="17"/>
        <v>9.428741502993972E-3</v>
      </c>
      <c r="W72">
        <f t="shared" si="17"/>
        <v>1.5839180679636043E-2</v>
      </c>
      <c r="X72">
        <f t="shared" si="17"/>
        <v>1.059708873323254E-2</v>
      </c>
      <c r="Y72">
        <f t="shared" si="17"/>
        <v>1.6214046622443357E-2</v>
      </c>
      <c r="Z72">
        <f t="shared" si="17"/>
        <v>1.2738728159239621E-2</v>
      </c>
      <c r="AA72">
        <f t="shared" si="17"/>
        <v>1.3420368226587978E-2</v>
      </c>
      <c r="AB72">
        <f t="shared" si="17"/>
        <v>1.1696314729057423E-2</v>
      </c>
      <c r="AC72">
        <f t="shared" si="17"/>
        <v>1.1696314729057423E-2</v>
      </c>
      <c r="AD72">
        <f t="shared" si="17"/>
        <v>1.0119057738841891E-2</v>
      </c>
      <c r="AE72">
        <f t="shared" si="17"/>
        <v>4.5706896105408429E-3</v>
      </c>
      <c r="AF72">
        <f t="shared" si="17"/>
        <v>4.8436636564144894E-3</v>
      </c>
      <c r="AG72">
        <f t="shared" si="17"/>
        <v>6.1642144974606754E-3</v>
      </c>
      <c r="AH72">
        <f t="shared" si="17"/>
        <v>3.2552540133201193E-3</v>
      </c>
      <c r="AI72">
        <f t="shared" si="17"/>
        <v>4.8775844771010435E-3</v>
      </c>
      <c r="AJ72">
        <f t="shared" si="17"/>
        <v>2.3060369365271454E-3</v>
      </c>
      <c r="AK72">
        <f t="shared" si="17"/>
        <v>1.9741083910795065E-3</v>
      </c>
      <c r="AL72">
        <f t="shared" si="17"/>
        <v>6.5126552465098785E-3</v>
      </c>
      <c r="AM72">
        <f t="shared" si="17"/>
        <v>4.010188453727177E-3</v>
      </c>
      <c r="AN72">
        <f t="shared" si="17"/>
        <v>3.7691859992284452E-3</v>
      </c>
      <c r="AO72">
        <f t="shared" si="17"/>
        <v>2.2740703780443753E-3</v>
      </c>
      <c r="AP72">
        <f t="shared" si="17"/>
        <v>3.3542343660062203E-3</v>
      </c>
      <c r="AQ72">
        <f t="shared" si="17"/>
        <v>4.6051548071843404E-3</v>
      </c>
      <c r="AR72">
        <f t="shared" si="17"/>
        <v>3.0981228687474371E-7</v>
      </c>
      <c r="AS72" t="e">
        <f t="shared" si="17"/>
        <v>#DIV/0!</v>
      </c>
      <c r="AT72" s="30"/>
      <c r="AU72" s="30"/>
      <c r="AV72" s="30"/>
      <c r="AW72" s="30"/>
      <c r="AX72" s="30"/>
      <c r="AY72" s="30"/>
      <c r="AZ72" s="30"/>
      <c r="BA72" s="30"/>
      <c r="BB72" s="30"/>
      <c r="BC72" s="30"/>
      <c r="BD72" s="30"/>
      <c r="BE72" s="30"/>
      <c r="BF72" s="30"/>
      <c r="BG72" s="30"/>
      <c r="BH72" s="30"/>
      <c r="BI72" s="30"/>
      <c r="BJ72" s="30"/>
      <c r="BK72" s="30"/>
      <c r="BL72" s="30"/>
      <c r="BM72" s="30"/>
      <c r="BN72" s="30"/>
    </row>
    <row r="73" spans="1:66" x14ac:dyDescent="0.35">
      <c r="A73" s="23" t="s">
        <v>93</v>
      </c>
      <c r="B73" s="23">
        <v>155397000000</v>
      </c>
      <c r="C73" t="str">
        <f t="shared" si="3"/>
        <v>ISIC 239</v>
      </c>
      <c r="D73">
        <f t="shared" ref="D73:AS73" si="18">SUMPRODUCT($C18:$AR18,$E$49:$AT$49*($E$50:$AT$50=D$58))/SUMIFS($E$49:$AT$49,$E$50:$AT$50,D$58)</f>
        <v>9.1151530128615234E-3</v>
      </c>
      <c r="E73">
        <f t="shared" si="18"/>
        <v>1.2808660272331253E-2</v>
      </c>
      <c r="F73">
        <f t="shared" si="18"/>
        <v>1.2808660272331251E-2</v>
      </c>
      <c r="G73">
        <f t="shared" si="18"/>
        <v>1.2808660272331253E-2</v>
      </c>
      <c r="H73">
        <f t="shared" si="18"/>
        <v>1.2808660272331251E-2</v>
      </c>
      <c r="I73">
        <f t="shared" si="18"/>
        <v>1.2065043155444523E-2</v>
      </c>
      <c r="J73">
        <f t="shared" si="18"/>
        <v>7.1837333229830755E-3</v>
      </c>
      <c r="K73">
        <f t="shared" si="18"/>
        <v>2.4429066349963585E-2</v>
      </c>
      <c r="L73">
        <f t="shared" si="18"/>
        <v>6.4468449308051458E-3</v>
      </c>
      <c r="M73">
        <f t="shared" si="18"/>
        <v>1.0526787906546039E-2</v>
      </c>
      <c r="N73">
        <f t="shared" si="18"/>
        <v>1.289384239647772E-2</v>
      </c>
      <c r="O73">
        <f t="shared" si="18"/>
        <v>7.851154729971126E-3</v>
      </c>
      <c r="P73">
        <f t="shared" si="18"/>
        <v>1.3523277924500098E-2</v>
      </c>
      <c r="Q73">
        <f t="shared" si="18"/>
        <v>0.01</v>
      </c>
      <c r="R73">
        <f t="shared" si="18"/>
        <v>1.1603402017883742</v>
      </c>
      <c r="S73">
        <f t="shared" si="18"/>
        <v>1.8411920138100425E-2</v>
      </c>
      <c r="T73">
        <f t="shared" si="18"/>
        <v>1.8411920138100425E-2</v>
      </c>
      <c r="U73">
        <f t="shared" si="18"/>
        <v>1.4402614783865963E-2</v>
      </c>
      <c r="V73">
        <f t="shared" si="18"/>
        <v>9.428741502993972E-3</v>
      </c>
      <c r="W73">
        <f t="shared" si="18"/>
        <v>1.5839180679636043E-2</v>
      </c>
      <c r="X73">
        <f t="shared" si="18"/>
        <v>1.059708873323254E-2</v>
      </c>
      <c r="Y73">
        <f t="shared" si="18"/>
        <v>1.6214046622443357E-2</v>
      </c>
      <c r="Z73">
        <f t="shared" si="18"/>
        <v>1.2738728159239621E-2</v>
      </c>
      <c r="AA73">
        <f t="shared" si="18"/>
        <v>1.3420368226587978E-2</v>
      </c>
      <c r="AB73">
        <f t="shared" si="18"/>
        <v>1.1696314729057423E-2</v>
      </c>
      <c r="AC73">
        <f t="shared" si="18"/>
        <v>1.1696314729057423E-2</v>
      </c>
      <c r="AD73">
        <f t="shared" si="18"/>
        <v>1.0119057738841891E-2</v>
      </c>
      <c r="AE73">
        <f t="shared" si="18"/>
        <v>4.5706896105408429E-3</v>
      </c>
      <c r="AF73">
        <f t="shared" si="18"/>
        <v>4.8436636564144894E-3</v>
      </c>
      <c r="AG73">
        <f t="shared" si="18"/>
        <v>6.1642144974606754E-3</v>
      </c>
      <c r="AH73">
        <f t="shared" si="18"/>
        <v>3.2552540133201193E-3</v>
      </c>
      <c r="AI73">
        <f t="shared" si="18"/>
        <v>4.8775844771010435E-3</v>
      </c>
      <c r="AJ73">
        <f t="shared" si="18"/>
        <v>2.3060369365271454E-3</v>
      </c>
      <c r="AK73">
        <f t="shared" si="18"/>
        <v>1.9741083910795065E-3</v>
      </c>
      <c r="AL73">
        <f t="shared" si="18"/>
        <v>6.5126552465098785E-3</v>
      </c>
      <c r="AM73">
        <f t="shared" si="18"/>
        <v>4.010188453727177E-3</v>
      </c>
      <c r="AN73">
        <f t="shared" si="18"/>
        <v>3.7691859992284452E-3</v>
      </c>
      <c r="AO73">
        <f t="shared" si="18"/>
        <v>2.2740703780443753E-3</v>
      </c>
      <c r="AP73">
        <f t="shared" si="18"/>
        <v>3.3542343660062203E-3</v>
      </c>
      <c r="AQ73">
        <f t="shared" si="18"/>
        <v>4.6051548071843404E-3</v>
      </c>
      <c r="AR73">
        <f t="shared" si="18"/>
        <v>3.0981228687474371E-7</v>
      </c>
      <c r="AS73" t="e">
        <f t="shared" si="18"/>
        <v>#DIV/0!</v>
      </c>
      <c r="AT73" s="30"/>
      <c r="AU73" s="30"/>
      <c r="AV73" s="30"/>
      <c r="AW73" s="30"/>
      <c r="AX73" s="30"/>
      <c r="AY73" s="30"/>
      <c r="AZ73" s="30"/>
      <c r="BA73" s="30"/>
      <c r="BB73" s="30"/>
      <c r="BC73" s="30"/>
      <c r="BD73" s="30"/>
      <c r="BE73" s="30"/>
      <c r="BF73" s="30"/>
      <c r="BG73" s="30"/>
      <c r="BH73" s="30"/>
      <c r="BI73" s="30"/>
      <c r="BJ73" s="30"/>
      <c r="BK73" s="30"/>
      <c r="BL73" s="30"/>
      <c r="BM73" s="30"/>
      <c r="BN73" s="30"/>
    </row>
    <row r="74" spans="1:66" x14ac:dyDescent="0.35">
      <c r="A74" s="23" t="s">
        <v>94</v>
      </c>
      <c r="B74" s="23">
        <v>174568000000</v>
      </c>
      <c r="C74" t="str">
        <f t="shared" si="3"/>
        <v>ISIC 241</v>
      </c>
      <c r="D74">
        <f t="shared" ref="D74:AS74" si="19">SUMPRODUCT($C19:$AR19,$E$49:$AT$49*($E$50:$AT$50=D$58))/SUMIFS($E$49:$AT$49,$E$50:$AT$50,D$58)</f>
        <v>1.2340080669370047E-2</v>
      </c>
      <c r="E74">
        <f t="shared" si="19"/>
        <v>2.9843978303269438E-2</v>
      </c>
      <c r="F74">
        <f t="shared" si="19"/>
        <v>2.9843978303269438E-2</v>
      </c>
      <c r="G74">
        <f t="shared" si="19"/>
        <v>2.9843978303269438E-2</v>
      </c>
      <c r="H74">
        <f t="shared" si="19"/>
        <v>2.9843978303269438E-2</v>
      </c>
      <c r="I74">
        <f t="shared" si="19"/>
        <v>1.4084945990078646E-2</v>
      </c>
      <c r="J74">
        <f t="shared" si="19"/>
        <v>1.3312993773901922E-2</v>
      </c>
      <c r="K74">
        <f t="shared" si="19"/>
        <v>2.1620987599161427E-2</v>
      </c>
      <c r="L74">
        <f t="shared" si="19"/>
        <v>1.8736574974029405E-2</v>
      </c>
      <c r="M74">
        <f t="shared" si="19"/>
        <v>2.7791411874256353E-2</v>
      </c>
      <c r="N74">
        <f t="shared" si="19"/>
        <v>3.4083049908000401E-2</v>
      </c>
      <c r="O74">
        <f t="shared" si="19"/>
        <v>1.2897058681247282E-2</v>
      </c>
      <c r="P74">
        <f t="shared" si="19"/>
        <v>3.4013227657180699E-2</v>
      </c>
      <c r="Q74">
        <f t="shared" si="19"/>
        <v>3.8454348671216596E-2</v>
      </c>
      <c r="R74">
        <f t="shared" si="19"/>
        <v>3.8454348671216596E-2</v>
      </c>
      <c r="S74">
        <f t="shared" si="19"/>
        <v>1.4738574956852422</v>
      </c>
      <c r="T74">
        <f t="shared" si="19"/>
        <v>0.01</v>
      </c>
      <c r="U74">
        <f t="shared" si="19"/>
        <v>0.26149073465544481</v>
      </c>
      <c r="V74">
        <f t="shared" si="19"/>
        <v>3.7260057415677846E-2</v>
      </c>
      <c r="W74">
        <f t="shared" si="19"/>
        <v>0.16213469015065668</v>
      </c>
      <c r="X74">
        <f t="shared" si="19"/>
        <v>0.13847702357976013</v>
      </c>
      <c r="Y74">
        <f t="shared" si="19"/>
        <v>0.12502120009979703</v>
      </c>
      <c r="Z74">
        <f t="shared" si="19"/>
        <v>9.3398889523212333E-2</v>
      </c>
      <c r="AA74">
        <f t="shared" si="19"/>
        <v>7.759760345762215E-2</v>
      </c>
      <c r="AB74">
        <f t="shared" si="19"/>
        <v>1.9346798420465196E-2</v>
      </c>
      <c r="AC74">
        <f t="shared" si="19"/>
        <v>1.9346798420465196E-2</v>
      </c>
      <c r="AD74">
        <f t="shared" si="19"/>
        <v>3.6315416543801445E-2</v>
      </c>
      <c r="AE74">
        <f t="shared" si="19"/>
        <v>8.3768788600063603E-3</v>
      </c>
      <c r="AF74">
        <f t="shared" si="19"/>
        <v>1.0696166157979491E-2</v>
      </c>
      <c r="AG74">
        <f t="shared" si="19"/>
        <v>6.9148140554641984E-3</v>
      </c>
      <c r="AH74">
        <f t="shared" si="19"/>
        <v>6.5621912904361744E-3</v>
      </c>
      <c r="AI74">
        <f t="shared" si="19"/>
        <v>1.0293648629149372E-2</v>
      </c>
      <c r="AJ74">
        <f t="shared" si="19"/>
        <v>4.9162858202432018E-3</v>
      </c>
      <c r="AK74">
        <f t="shared" si="19"/>
        <v>2.9189032418856075E-3</v>
      </c>
      <c r="AL74">
        <f t="shared" si="19"/>
        <v>5.0631226060874751E-3</v>
      </c>
      <c r="AM74">
        <f t="shared" si="19"/>
        <v>7.1708123304355812E-3</v>
      </c>
      <c r="AN74">
        <f t="shared" si="19"/>
        <v>5.7835429936727977E-3</v>
      </c>
      <c r="AO74">
        <f t="shared" si="19"/>
        <v>2.5941737933317705E-3</v>
      </c>
      <c r="AP74">
        <f t="shared" si="19"/>
        <v>5.9297775588423541E-3</v>
      </c>
      <c r="AQ74">
        <f t="shared" si="19"/>
        <v>6.5509137445686075E-3</v>
      </c>
      <c r="AR74">
        <f t="shared" si="19"/>
        <v>2.862131842725705E-6</v>
      </c>
      <c r="AS74" t="e">
        <f t="shared" si="19"/>
        <v>#DIV/0!</v>
      </c>
      <c r="AT74" s="30"/>
      <c r="AU74" s="30"/>
      <c r="AV74" s="30"/>
      <c r="AW74" s="30"/>
      <c r="AX74" s="30"/>
      <c r="AY74" s="30"/>
      <c r="AZ74" s="30"/>
      <c r="BA74" s="30"/>
      <c r="BB74" s="30"/>
      <c r="BC74" s="30"/>
      <c r="BD74" s="30"/>
      <c r="BE74" s="30"/>
      <c r="BF74" s="30"/>
      <c r="BG74" s="30"/>
      <c r="BH74" s="30"/>
      <c r="BI74" s="30"/>
      <c r="BJ74" s="30"/>
      <c r="BK74" s="30"/>
      <c r="BL74" s="30"/>
      <c r="BM74" s="30"/>
      <c r="BN74" s="30"/>
    </row>
    <row r="75" spans="1:66" x14ac:dyDescent="0.35">
      <c r="A75" s="23" t="s">
        <v>95</v>
      </c>
      <c r="B75" s="23">
        <v>182454000000</v>
      </c>
      <c r="C75" t="str">
        <f t="shared" si="3"/>
        <v>ISIC 242</v>
      </c>
      <c r="D75">
        <f t="shared" ref="D75:AS75" si="20">SUMPRODUCT($C20:$AR20,$E$49:$AT$49*($E$50:$AT$50=D$58))/SUMIFS($E$49:$AT$49,$E$50:$AT$50,D$58)</f>
        <v>1.860144337980563E-2</v>
      </c>
      <c r="E75">
        <f t="shared" si="20"/>
        <v>2.9843978303269438E-2</v>
      </c>
      <c r="F75">
        <f t="shared" si="20"/>
        <v>2.9843978303269438E-2</v>
      </c>
      <c r="G75">
        <f t="shared" si="20"/>
        <v>2.9843978303269438E-2</v>
      </c>
      <c r="H75">
        <f t="shared" si="20"/>
        <v>2.9843978303269438E-2</v>
      </c>
      <c r="I75">
        <f t="shared" si="20"/>
        <v>1.4084945990078646E-2</v>
      </c>
      <c r="J75">
        <f t="shared" si="20"/>
        <v>1.3312993773901922E-2</v>
      </c>
      <c r="K75">
        <f t="shared" si="20"/>
        <v>2.1620987599161427E-2</v>
      </c>
      <c r="L75">
        <f t="shared" si="20"/>
        <v>1.8736574974029405E-2</v>
      </c>
      <c r="M75">
        <f t="shared" si="20"/>
        <v>2.7791411874256353E-2</v>
      </c>
      <c r="N75">
        <f t="shared" si="20"/>
        <v>3.4083049908000401E-2</v>
      </c>
      <c r="O75">
        <f t="shared" si="20"/>
        <v>1.2897058681247282E-2</v>
      </c>
      <c r="P75">
        <f t="shared" si="20"/>
        <v>3.4013227657180699E-2</v>
      </c>
      <c r="Q75">
        <f t="shared" si="20"/>
        <v>3.8454348671216596E-2</v>
      </c>
      <c r="R75">
        <f t="shared" si="20"/>
        <v>3.8454348671216596E-2</v>
      </c>
      <c r="S75">
        <f t="shared" si="20"/>
        <v>0.01</v>
      </c>
      <c r="T75">
        <f t="shared" si="20"/>
        <v>1.4738574956852422</v>
      </c>
      <c r="U75">
        <f t="shared" si="20"/>
        <v>0.26149073465544481</v>
      </c>
      <c r="V75">
        <f t="shared" si="20"/>
        <v>3.7260057415677846E-2</v>
      </c>
      <c r="W75">
        <f t="shared" si="20"/>
        <v>0.16213469015065668</v>
      </c>
      <c r="X75">
        <f t="shared" si="20"/>
        <v>0.13847702357976013</v>
      </c>
      <c r="Y75">
        <f t="shared" si="20"/>
        <v>0.12502120009979703</v>
      </c>
      <c r="Z75">
        <f t="shared" si="20"/>
        <v>9.3398889523212333E-2</v>
      </c>
      <c r="AA75">
        <f t="shared" si="20"/>
        <v>7.759760345762215E-2</v>
      </c>
      <c r="AB75">
        <f t="shared" si="20"/>
        <v>1.9346798420465196E-2</v>
      </c>
      <c r="AC75">
        <f t="shared" si="20"/>
        <v>1.9346798420465196E-2</v>
      </c>
      <c r="AD75">
        <f t="shared" si="20"/>
        <v>3.6315416543801445E-2</v>
      </c>
      <c r="AE75">
        <f t="shared" si="20"/>
        <v>8.3768788600063603E-3</v>
      </c>
      <c r="AF75">
        <f t="shared" si="20"/>
        <v>1.0696166157979491E-2</v>
      </c>
      <c r="AG75">
        <f t="shared" si="20"/>
        <v>6.9148140554641984E-3</v>
      </c>
      <c r="AH75">
        <f t="shared" si="20"/>
        <v>6.5621912904361744E-3</v>
      </c>
      <c r="AI75">
        <f t="shared" si="20"/>
        <v>1.0293648629149372E-2</v>
      </c>
      <c r="AJ75">
        <f t="shared" si="20"/>
        <v>4.9162858202432018E-3</v>
      </c>
      <c r="AK75">
        <f t="shared" si="20"/>
        <v>2.9189032418856075E-3</v>
      </c>
      <c r="AL75">
        <f t="shared" si="20"/>
        <v>5.0631226060874751E-3</v>
      </c>
      <c r="AM75">
        <f t="shared" si="20"/>
        <v>7.1708123304355812E-3</v>
      </c>
      <c r="AN75">
        <f t="shared" si="20"/>
        <v>5.7835429936727977E-3</v>
      </c>
      <c r="AO75">
        <f t="shared" si="20"/>
        <v>2.5941737933317705E-3</v>
      </c>
      <c r="AP75">
        <f t="shared" si="20"/>
        <v>5.9297775588423541E-3</v>
      </c>
      <c r="AQ75">
        <f t="shared" si="20"/>
        <v>6.5509137445686075E-3</v>
      </c>
      <c r="AR75">
        <f t="shared" si="20"/>
        <v>2.862131842725705E-6</v>
      </c>
      <c r="AS75" t="e">
        <f t="shared" si="20"/>
        <v>#DIV/0!</v>
      </c>
      <c r="AT75" s="30"/>
      <c r="AU75" s="30"/>
      <c r="AV75" s="30"/>
      <c r="AW75" s="30"/>
      <c r="AX75" s="30"/>
      <c r="AY75" s="30"/>
      <c r="AZ75" s="30"/>
      <c r="BA75" s="30"/>
      <c r="BB75" s="30"/>
      <c r="BC75" s="30"/>
      <c r="BD75" s="30"/>
      <c r="BE75" s="30"/>
      <c r="BF75" s="30"/>
      <c r="BG75" s="30"/>
      <c r="BH75" s="30"/>
      <c r="BI75" s="30"/>
      <c r="BJ75" s="30"/>
      <c r="BK75" s="30"/>
      <c r="BL75" s="30"/>
      <c r="BM75" s="30"/>
      <c r="BN75" s="30"/>
    </row>
    <row r="76" spans="1:66" x14ac:dyDescent="0.35">
      <c r="A76" s="23" t="s">
        <v>13</v>
      </c>
      <c r="B76" s="23">
        <v>460724000000</v>
      </c>
      <c r="C76" t="str">
        <f t="shared" si="3"/>
        <v>ISIC 25</v>
      </c>
      <c r="D76">
        <f t="shared" ref="D76:AS76" si="21">SUMPRODUCT($C21:$AR21,$E$49:$AT$49*($E$50:$AT$50=D$58))/SUMIFS($E$49:$AT$49,$E$50:$AT$50,D$58)</f>
        <v>1.860144337980563E-2</v>
      </c>
      <c r="E76">
        <f t="shared" si="21"/>
        <v>2.9756616936473381E-2</v>
      </c>
      <c r="F76">
        <f t="shared" si="21"/>
        <v>2.9756616936473381E-2</v>
      </c>
      <c r="G76">
        <f t="shared" si="21"/>
        <v>2.9756616936473381E-2</v>
      </c>
      <c r="H76">
        <f t="shared" si="21"/>
        <v>2.9756616936473381E-2</v>
      </c>
      <c r="I76">
        <f t="shared" si="21"/>
        <v>2.3327831081781523E-2</v>
      </c>
      <c r="J76">
        <f t="shared" si="21"/>
        <v>1.8778958545229381E-2</v>
      </c>
      <c r="K76">
        <f t="shared" si="21"/>
        <v>3.3605838398528577E-2</v>
      </c>
      <c r="L76">
        <f t="shared" si="21"/>
        <v>2.1630065959752205E-2</v>
      </c>
      <c r="M76">
        <f t="shared" si="21"/>
        <v>3.1660009221775871E-2</v>
      </c>
      <c r="N76">
        <f t="shared" si="21"/>
        <v>2.5927059856618594E-2</v>
      </c>
      <c r="O76">
        <f t="shared" si="21"/>
        <v>1.1600986045429697E-2</v>
      </c>
      <c r="P76">
        <f t="shared" si="21"/>
        <v>3.5282284580336352E-2</v>
      </c>
      <c r="Q76">
        <f t="shared" si="21"/>
        <v>3.0085386224854061E-2</v>
      </c>
      <c r="R76">
        <f t="shared" si="21"/>
        <v>3.0085386224854065E-2</v>
      </c>
      <c r="S76">
        <f t="shared" si="21"/>
        <v>6.7746671767083239E-2</v>
      </c>
      <c r="T76">
        <f t="shared" si="21"/>
        <v>6.7746671767083239E-2</v>
      </c>
      <c r="U76">
        <f t="shared" si="21"/>
        <v>1.2423735055838994</v>
      </c>
      <c r="V76">
        <f t="shared" si="21"/>
        <v>3.4153829658954346E-2</v>
      </c>
      <c r="W76">
        <f t="shared" si="21"/>
        <v>8.2233718934888581E-2</v>
      </c>
      <c r="X76">
        <f t="shared" si="21"/>
        <v>0.15606579732129081</v>
      </c>
      <c r="Y76">
        <f t="shared" si="21"/>
        <v>0.11890020553985294</v>
      </c>
      <c r="Z76">
        <f t="shared" si="21"/>
        <v>0.11126618615824474</v>
      </c>
      <c r="AA76">
        <f t="shared" si="21"/>
        <v>7.6038966705030436E-2</v>
      </c>
      <c r="AB76">
        <f t="shared" si="21"/>
        <v>2.4581409776745583E-2</v>
      </c>
      <c r="AC76">
        <f t="shared" si="21"/>
        <v>2.4581409776745583E-2</v>
      </c>
      <c r="AD76">
        <f t="shared" si="21"/>
        <v>3.2803032956012272E-2</v>
      </c>
      <c r="AE76">
        <f t="shared" si="21"/>
        <v>1.0254890472785702E-2</v>
      </c>
      <c r="AF76">
        <f t="shared" si="21"/>
        <v>1.3963118087872551E-2</v>
      </c>
      <c r="AG76">
        <f t="shared" si="21"/>
        <v>1.0345192680334375E-2</v>
      </c>
      <c r="AH76">
        <f t="shared" si="21"/>
        <v>7.907902067225742E-3</v>
      </c>
      <c r="AI76">
        <f t="shared" si="21"/>
        <v>1.1824768080671419E-2</v>
      </c>
      <c r="AJ76">
        <f t="shared" si="21"/>
        <v>6.3630489502794728E-3</v>
      </c>
      <c r="AK76">
        <f t="shared" si="21"/>
        <v>3.8627895593216885E-3</v>
      </c>
      <c r="AL76">
        <f t="shared" si="21"/>
        <v>6.6993583928666497E-3</v>
      </c>
      <c r="AM76">
        <f t="shared" si="21"/>
        <v>9.0186573130720277E-3</v>
      </c>
      <c r="AN76">
        <f t="shared" si="21"/>
        <v>8.8636783369351185E-3</v>
      </c>
      <c r="AO76">
        <f t="shared" si="21"/>
        <v>3.6655001602269766E-3</v>
      </c>
      <c r="AP76">
        <f t="shared" si="21"/>
        <v>5.6505234741410833E-3</v>
      </c>
      <c r="AQ76">
        <f t="shared" si="21"/>
        <v>8.2089401912078669E-3</v>
      </c>
      <c r="AR76">
        <f t="shared" si="21"/>
        <v>1.4950244468937371E-6</v>
      </c>
      <c r="AS76" t="e">
        <f t="shared" si="21"/>
        <v>#DIV/0!</v>
      </c>
      <c r="AT76" s="30"/>
      <c r="AU76" s="30"/>
      <c r="AV76" s="30"/>
      <c r="AW76" s="30"/>
      <c r="AX76" s="30"/>
      <c r="AY76" s="30"/>
      <c r="AZ76" s="30"/>
      <c r="BA76" s="30"/>
      <c r="BB76" s="30"/>
      <c r="BC76" s="30"/>
      <c r="BD76" s="30"/>
      <c r="BE76" s="30"/>
      <c r="BF76" s="30"/>
      <c r="BG76" s="30"/>
      <c r="BH76" s="30"/>
      <c r="BI76" s="30"/>
      <c r="BJ76" s="30"/>
      <c r="BK76" s="30"/>
      <c r="BL76" s="30"/>
      <c r="BM76" s="30"/>
      <c r="BN76" s="30"/>
    </row>
    <row r="77" spans="1:66" x14ac:dyDescent="0.35">
      <c r="A77" s="23" t="s">
        <v>14</v>
      </c>
      <c r="B77" s="23">
        <v>341311000000</v>
      </c>
      <c r="C77" t="str">
        <f t="shared" si="3"/>
        <v>ISIC 26</v>
      </c>
      <c r="D77">
        <f t="shared" ref="D77:AS77" si="22">SUMPRODUCT($C22:$AR22,$E$49:$AT$49*($E$50:$AT$50=D$58))/SUMIFS($E$49:$AT$49,$E$50:$AT$50,D$58)</f>
        <v>4.5777017590876434E-3</v>
      </c>
      <c r="E77">
        <f t="shared" si="22"/>
        <v>6.7856522177822728E-3</v>
      </c>
      <c r="F77">
        <f t="shared" si="22"/>
        <v>6.7856522177822736E-3</v>
      </c>
      <c r="G77">
        <f t="shared" si="22"/>
        <v>6.7856522177822728E-3</v>
      </c>
      <c r="H77">
        <f t="shared" si="22"/>
        <v>6.7856522177822728E-3</v>
      </c>
      <c r="I77">
        <f t="shared" si="22"/>
        <v>5.536941164549016E-3</v>
      </c>
      <c r="J77">
        <f t="shared" si="22"/>
        <v>5.0672244908175996E-3</v>
      </c>
      <c r="K77">
        <f t="shared" si="22"/>
        <v>6.2311510392202459E-3</v>
      </c>
      <c r="L77">
        <f t="shared" si="22"/>
        <v>8.8643410293269363E-3</v>
      </c>
      <c r="M77">
        <f t="shared" si="22"/>
        <v>7.9790592743663423E-3</v>
      </c>
      <c r="N77">
        <f t="shared" si="22"/>
        <v>7.5187070361879115E-3</v>
      </c>
      <c r="O77">
        <f t="shared" si="22"/>
        <v>7.6173202625297344E-3</v>
      </c>
      <c r="P77">
        <f t="shared" si="22"/>
        <v>7.7783411936117718E-3</v>
      </c>
      <c r="Q77">
        <f t="shared" si="22"/>
        <v>7.9207280915614148E-3</v>
      </c>
      <c r="R77">
        <f t="shared" si="22"/>
        <v>7.9207280915614148E-3</v>
      </c>
      <c r="S77">
        <f t="shared" si="22"/>
        <v>9.3329071563324727E-3</v>
      </c>
      <c r="T77">
        <f t="shared" si="22"/>
        <v>9.3329071563324727E-3</v>
      </c>
      <c r="U77">
        <f t="shared" si="22"/>
        <v>1.0278862936088953E-2</v>
      </c>
      <c r="V77">
        <f t="shared" si="22"/>
        <v>1.2326165422762925</v>
      </c>
      <c r="W77">
        <f t="shared" si="22"/>
        <v>5.5754949631783193E-2</v>
      </c>
      <c r="X77">
        <f t="shared" si="22"/>
        <v>2.6514536694452424E-2</v>
      </c>
      <c r="Y77">
        <f t="shared" si="22"/>
        <v>2.5328861319350814E-2</v>
      </c>
      <c r="Z77">
        <f t="shared" si="22"/>
        <v>6.9717737536240248E-2</v>
      </c>
      <c r="AA77">
        <f t="shared" si="22"/>
        <v>3.0754527997351469E-2</v>
      </c>
      <c r="AB77">
        <f t="shared" si="22"/>
        <v>1.1742357037207971E-2</v>
      </c>
      <c r="AC77">
        <f t="shared" si="22"/>
        <v>1.1742357037207971E-2</v>
      </c>
      <c r="AD77">
        <f t="shared" si="22"/>
        <v>7.5789265211384411E-3</v>
      </c>
      <c r="AE77">
        <f t="shared" si="22"/>
        <v>6.0521768190149204E-3</v>
      </c>
      <c r="AF77">
        <f t="shared" si="22"/>
        <v>6.2288242341908551E-3</v>
      </c>
      <c r="AG77">
        <f t="shared" si="22"/>
        <v>4.5002152510740688E-3</v>
      </c>
      <c r="AH77">
        <f t="shared" si="22"/>
        <v>1.0757774604315764E-2</v>
      </c>
      <c r="AI77">
        <f t="shared" si="22"/>
        <v>4.9798962557235892E-2</v>
      </c>
      <c r="AJ77">
        <f t="shared" si="22"/>
        <v>2.0593874428022893E-2</v>
      </c>
      <c r="AK77">
        <f t="shared" si="22"/>
        <v>5.176585215690423E-3</v>
      </c>
      <c r="AL77">
        <f t="shared" si="22"/>
        <v>2.084782334997651E-3</v>
      </c>
      <c r="AM77">
        <f t="shared" si="22"/>
        <v>9.4187065696407571E-3</v>
      </c>
      <c r="AN77">
        <f t="shared" si="22"/>
        <v>6.2210546894168346E-3</v>
      </c>
      <c r="AO77">
        <f t="shared" si="22"/>
        <v>3.0938012552719683E-3</v>
      </c>
      <c r="AP77">
        <f t="shared" si="22"/>
        <v>6.5401201215996496E-3</v>
      </c>
      <c r="AQ77">
        <f t="shared" si="22"/>
        <v>9.3797612899402579E-3</v>
      </c>
      <c r="AR77">
        <f t="shared" si="22"/>
        <v>9.7844584864966125E-7</v>
      </c>
      <c r="AS77" t="e">
        <f t="shared" si="22"/>
        <v>#DIV/0!</v>
      </c>
      <c r="AT77" s="30"/>
      <c r="AU77" s="30"/>
      <c r="AV77" s="30"/>
      <c r="AW77" s="30"/>
      <c r="AX77" s="30"/>
      <c r="AY77" s="30"/>
      <c r="AZ77" s="30"/>
      <c r="BA77" s="30"/>
      <c r="BB77" s="30"/>
      <c r="BC77" s="30"/>
      <c r="BD77" s="30"/>
      <c r="BE77" s="30"/>
      <c r="BF77" s="30"/>
      <c r="BG77" s="30"/>
      <c r="BH77" s="30"/>
      <c r="BI77" s="30"/>
      <c r="BJ77" s="30"/>
      <c r="BK77" s="30"/>
      <c r="BL77" s="30"/>
      <c r="BM77" s="30"/>
      <c r="BN77" s="30"/>
    </row>
    <row r="78" spans="1:66" x14ac:dyDescent="0.35">
      <c r="A78" s="23" t="s">
        <v>15</v>
      </c>
      <c r="B78" s="23">
        <v>280314000000</v>
      </c>
      <c r="C78" t="str">
        <f t="shared" si="3"/>
        <v>ISIC 27</v>
      </c>
      <c r="D78">
        <f t="shared" ref="D78:AS78" si="23">SUMPRODUCT($C23:$AR23,$E$49:$AT$49*($E$50:$AT$50=D$58))/SUMIFS($E$49:$AT$49,$E$50:$AT$50,D$58)</f>
        <v>5.7969550980604915E-3</v>
      </c>
      <c r="E78">
        <f t="shared" si="23"/>
        <v>9.8349717257382764E-3</v>
      </c>
      <c r="F78">
        <f t="shared" si="23"/>
        <v>9.8349717257382764E-3</v>
      </c>
      <c r="G78">
        <f t="shared" si="23"/>
        <v>9.8349717257382764E-3</v>
      </c>
      <c r="H78">
        <f t="shared" si="23"/>
        <v>9.8349717257382764E-3</v>
      </c>
      <c r="I78">
        <f t="shared" si="23"/>
        <v>6.3780609386905381E-3</v>
      </c>
      <c r="J78">
        <f t="shared" si="23"/>
        <v>5.5774995665012631E-3</v>
      </c>
      <c r="K78">
        <f t="shared" si="23"/>
        <v>7.1960253219291422E-3</v>
      </c>
      <c r="L78">
        <f t="shared" si="23"/>
        <v>8.1009272426428251E-3</v>
      </c>
      <c r="M78">
        <f t="shared" si="23"/>
        <v>1.0509250893810477E-2</v>
      </c>
      <c r="N78">
        <f t="shared" si="23"/>
        <v>8.6635750604307331E-3</v>
      </c>
      <c r="O78">
        <f t="shared" si="23"/>
        <v>4.5952841727700637E-3</v>
      </c>
      <c r="P78">
        <f t="shared" si="23"/>
        <v>9.2547197440200901E-3</v>
      </c>
      <c r="Q78">
        <f t="shared" si="23"/>
        <v>9.7161814677192634E-3</v>
      </c>
      <c r="R78">
        <f t="shared" si="23"/>
        <v>9.7161814677192634E-3</v>
      </c>
      <c r="S78">
        <f t="shared" si="23"/>
        <v>1.5235180657339639E-2</v>
      </c>
      <c r="T78">
        <f t="shared" si="23"/>
        <v>1.5235180657339639E-2</v>
      </c>
      <c r="U78">
        <f t="shared" si="23"/>
        <v>1.7234057295218243E-2</v>
      </c>
      <c r="V78">
        <f t="shared" si="23"/>
        <v>3.5866774459731458E-2</v>
      </c>
      <c r="W78">
        <f t="shared" si="23"/>
        <v>1.1960243778803559</v>
      </c>
      <c r="X78">
        <f t="shared" si="23"/>
        <v>4.2416352891753911E-2</v>
      </c>
      <c r="Y78">
        <f t="shared" si="23"/>
        <v>4.3795745667976907E-2</v>
      </c>
      <c r="Z78">
        <f t="shared" si="23"/>
        <v>3.9283165814333366E-2</v>
      </c>
      <c r="AA78">
        <f t="shared" si="23"/>
        <v>2.7426222896769926E-2</v>
      </c>
      <c r="AB78">
        <f t="shared" si="23"/>
        <v>2.393735125091092E-2</v>
      </c>
      <c r="AC78">
        <f t="shared" si="23"/>
        <v>2.393735125091092E-2</v>
      </c>
      <c r="AD78">
        <f t="shared" si="23"/>
        <v>9.1239057185111116E-3</v>
      </c>
      <c r="AE78">
        <f t="shared" si="23"/>
        <v>5.6027372010038472E-3</v>
      </c>
      <c r="AF78">
        <f t="shared" si="23"/>
        <v>6.9870355027697971E-3</v>
      </c>
      <c r="AG78">
        <f t="shared" si="23"/>
        <v>5.9823229058109462E-3</v>
      </c>
      <c r="AH78">
        <f t="shared" si="23"/>
        <v>4.8680324342538156E-3</v>
      </c>
      <c r="AI78">
        <f t="shared" si="23"/>
        <v>1.7977076264761957E-2</v>
      </c>
      <c r="AJ78">
        <f t="shared" si="23"/>
        <v>6.1313275233269423E-3</v>
      </c>
      <c r="AK78">
        <f t="shared" si="23"/>
        <v>2.4536543202435209E-3</v>
      </c>
      <c r="AL78">
        <f t="shared" si="23"/>
        <v>3.4561706589844206E-3</v>
      </c>
      <c r="AM78">
        <f t="shared" si="23"/>
        <v>5.7116890932263128E-3</v>
      </c>
      <c r="AN78">
        <f t="shared" si="23"/>
        <v>3.6548107764413072E-3</v>
      </c>
      <c r="AO78">
        <f t="shared" si="23"/>
        <v>1.9873730737411423E-3</v>
      </c>
      <c r="AP78">
        <f t="shared" si="23"/>
        <v>2.7789932157526978E-3</v>
      </c>
      <c r="AQ78">
        <f t="shared" si="23"/>
        <v>6.1293761396521455E-3</v>
      </c>
      <c r="AR78">
        <f t="shared" si="23"/>
        <v>2.0509459316298703E-5</v>
      </c>
      <c r="AS78" t="e">
        <f t="shared" si="23"/>
        <v>#DIV/0!</v>
      </c>
      <c r="AT78" s="30"/>
      <c r="AU78" s="30"/>
      <c r="AV78" s="30"/>
      <c r="AW78" s="30"/>
      <c r="AX78" s="30"/>
      <c r="AY78" s="30"/>
      <c r="AZ78" s="30"/>
      <c r="BA78" s="30"/>
      <c r="BB78" s="30"/>
      <c r="BC78" s="30"/>
      <c r="BD78" s="30"/>
      <c r="BE78" s="30"/>
      <c r="BF78" s="30"/>
      <c r="BG78" s="30"/>
      <c r="BH78" s="30"/>
      <c r="BI78" s="30"/>
      <c r="BJ78" s="30"/>
      <c r="BK78" s="30"/>
      <c r="BL78" s="30"/>
      <c r="BM78" s="30"/>
      <c r="BN78" s="30"/>
    </row>
    <row r="79" spans="1:66" x14ac:dyDescent="0.35">
      <c r="A79" s="23" t="s">
        <v>16</v>
      </c>
      <c r="B79" s="23">
        <v>624762000000</v>
      </c>
      <c r="C79" t="str">
        <f t="shared" si="3"/>
        <v>ISIC 28</v>
      </c>
      <c r="D79">
        <f t="shared" ref="D79:AS79" si="24">SUMPRODUCT($C24:$AR24,$E$49:$AT$49*($E$50:$AT$50=D$58))/SUMIFS($E$49:$AT$49,$E$50:$AT$50,D$58)</f>
        <v>1.5253666469508795E-2</v>
      </c>
      <c r="E79">
        <f t="shared" si="24"/>
        <v>2.8629538266496841E-2</v>
      </c>
      <c r="F79">
        <f t="shared" si="24"/>
        <v>2.8629538266496841E-2</v>
      </c>
      <c r="G79">
        <f t="shared" si="24"/>
        <v>2.8629538266496838E-2</v>
      </c>
      <c r="H79">
        <f t="shared" si="24"/>
        <v>2.8629538266496841E-2</v>
      </c>
      <c r="I79">
        <f t="shared" si="24"/>
        <v>1.2926924270839699E-2</v>
      </c>
      <c r="J79">
        <f t="shared" si="24"/>
        <v>1.2456424373060463E-2</v>
      </c>
      <c r="K79">
        <f t="shared" si="24"/>
        <v>1.4951319561971274E-2</v>
      </c>
      <c r="L79">
        <f t="shared" si="24"/>
        <v>1.7007417886758126E-2</v>
      </c>
      <c r="M79">
        <f t="shared" si="24"/>
        <v>2.5349639121216822E-2</v>
      </c>
      <c r="N79">
        <f t="shared" si="24"/>
        <v>1.5423959251518952E-2</v>
      </c>
      <c r="O79">
        <f t="shared" si="24"/>
        <v>9.7230692675406606E-3</v>
      </c>
      <c r="P79">
        <f t="shared" si="24"/>
        <v>1.836152913340185E-2</v>
      </c>
      <c r="Q79">
        <f t="shared" si="24"/>
        <v>1.908293883099995E-2</v>
      </c>
      <c r="R79">
        <f t="shared" si="24"/>
        <v>1.908293883099995E-2</v>
      </c>
      <c r="S79">
        <f t="shared" si="24"/>
        <v>2.6606863645583161E-2</v>
      </c>
      <c r="T79">
        <f t="shared" si="24"/>
        <v>2.6606863645583158E-2</v>
      </c>
      <c r="U79">
        <f t="shared" si="24"/>
        <v>2.8620607010459213E-2</v>
      </c>
      <c r="V79">
        <f t="shared" si="24"/>
        <v>1.6468923987572191E-2</v>
      </c>
      <c r="W79">
        <f t="shared" si="24"/>
        <v>3.3701660862854955E-2</v>
      </c>
      <c r="X79">
        <f t="shared" si="24"/>
        <v>1.2004416573138785</v>
      </c>
      <c r="Y79">
        <f t="shared" si="24"/>
        <v>8.2057642863461663E-2</v>
      </c>
      <c r="Z79">
        <f t="shared" si="24"/>
        <v>7.5292132243761523E-2</v>
      </c>
      <c r="AA79">
        <f t="shared" si="24"/>
        <v>4.5284919913556945E-2</v>
      </c>
      <c r="AB79">
        <f t="shared" si="24"/>
        <v>1.7156871038893951E-2</v>
      </c>
      <c r="AC79">
        <f t="shared" si="24"/>
        <v>1.7156871038893951E-2</v>
      </c>
      <c r="AD79">
        <f t="shared" si="24"/>
        <v>1.8410897945894518E-2</v>
      </c>
      <c r="AE79">
        <f t="shared" si="24"/>
        <v>6.9741532793937766E-3</v>
      </c>
      <c r="AF79">
        <f t="shared" si="24"/>
        <v>9.0233065621679737E-3</v>
      </c>
      <c r="AG79">
        <f t="shared" si="24"/>
        <v>6.3242825685296223E-3</v>
      </c>
      <c r="AH79">
        <f t="shared" si="24"/>
        <v>5.8524013688041783E-3</v>
      </c>
      <c r="AI79">
        <f t="shared" si="24"/>
        <v>7.7494171109898317E-3</v>
      </c>
      <c r="AJ79">
        <f t="shared" si="24"/>
        <v>4.2608932193028085E-3</v>
      </c>
      <c r="AK79">
        <f t="shared" si="24"/>
        <v>2.4526926430027221E-3</v>
      </c>
      <c r="AL79">
        <f t="shared" si="24"/>
        <v>2.6546767014477774E-3</v>
      </c>
      <c r="AM79">
        <f t="shared" si="24"/>
        <v>6.0937664511407858E-3</v>
      </c>
      <c r="AN79">
        <f t="shared" si="24"/>
        <v>3.9835620030738792E-3</v>
      </c>
      <c r="AO79">
        <f t="shared" si="24"/>
        <v>1.9140491378985731E-3</v>
      </c>
      <c r="AP79">
        <f t="shared" si="24"/>
        <v>3.5243838308779713E-3</v>
      </c>
      <c r="AQ79">
        <f t="shared" si="24"/>
        <v>5.3381655213856297E-3</v>
      </c>
      <c r="AR79">
        <f t="shared" si="24"/>
        <v>6.2920345264645615E-7</v>
      </c>
      <c r="AS79" t="e">
        <f t="shared" si="24"/>
        <v>#DIV/0!</v>
      </c>
      <c r="AT79" s="30"/>
      <c r="AU79" s="30"/>
      <c r="AV79" s="30"/>
      <c r="AW79" s="30"/>
      <c r="AX79" s="30"/>
      <c r="AY79" s="30"/>
      <c r="AZ79" s="30"/>
      <c r="BA79" s="30"/>
      <c r="BB79" s="30"/>
      <c r="BC79" s="30"/>
      <c r="BD79" s="30"/>
      <c r="BE79" s="30"/>
      <c r="BF79" s="30"/>
      <c r="BG79" s="30"/>
      <c r="BH79" s="30"/>
      <c r="BI79" s="30"/>
      <c r="BJ79" s="30"/>
      <c r="BK79" s="30"/>
      <c r="BL79" s="30"/>
      <c r="BM79" s="30"/>
      <c r="BN79" s="30"/>
    </row>
    <row r="80" spans="1:66" x14ac:dyDescent="0.35">
      <c r="A80" s="23" t="s">
        <v>17</v>
      </c>
      <c r="B80" s="23">
        <v>839960000000</v>
      </c>
      <c r="C80" t="str">
        <f t="shared" si="3"/>
        <v>ISIC 29</v>
      </c>
      <c r="D80">
        <f t="shared" ref="D80:AS80" si="25">SUMPRODUCT($C25:$AR25,$E$49:$AT$49*($E$50:$AT$50=D$58))/SUMIFS($E$49:$AT$49,$E$50:$AT$50,D$58)</f>
        <v>6.1706646143095236E-3</v>
      </c>
      <c r="E80">
        <f t="shared" si="25"/>
        <v>6.4724259468360371E-3</v>
      </c>
      <c r="F80">
        <f t="shared" si="25"/>
        <v>6.4724259468360371E-3</v>
      </c>
      <c r="G80">
        <f t="shared" si="25"/>
        <v>6.4724259468360371E-3</v>
      </c>
      <c r="H80">
        <f t="shared" si="25"/>
        <v>6.4724259468360371E-3</v>
      </c>
      <c r="I80">
        <f t="shared" si="25"/>
        <v>5.2773081808500212E-3</v>
      </c>
      <c r="J80">
        <f t="shared" si="25"/>
        <v>3.8544001707097103E-3</v>
      </c>
      <c r="K80">
        <f t="shared" si="25"/>
        <v>7.1467333459363479E-3</v>
      </c>
      <c r="L80">
        <f t="shared" si="25"/>
        <v>5.1164218886872196E-3</v>
      </c>
      <c r="M80">
        <f t="shared" si="25"/>
        <v>7.7182713514964826E-3</v>
      </c>
      <c r="N80">
        <f t="shared" si="25"/>
        <v>7.7690380809268189E-3</v>
      </c>
      <c r="O80">
        <f t="shared" si="25"/>
        <v>3.3481441359905517E-3</v>
      </c>
      <c r="P80">
        <f t="shared" si="25"/>
        <v>8.0339174536305531E-3</v>
      </c>
      <c r="Q80">
        <f t="shared" si="25"/>
        <v>1.0761087000281441E-2</v>
      </c>
      <c r="R80">
        <f t="shared" si="25"/>
        <v>1.0761087000281441E-2</v>
      </c>
      <c r="S80">
        <f t="shared" si="25"/>
        <v>7.8485373358509417E-3</v>
      </c>
      <c r="T80">
        <f t="shared" si="25"/>
        <v>7.8485373358509417E-3</v>
      </c>
      <c r="U80">
        <f t="shared" si="25"/>
        <v>9.7351463882512142E-3</v>
      </c>
      <c r="V80">
        <f t="shared" si="25"/>
        <v>5.3584818062624856E-3</v>
      </c>
      <c r="W80">
        <f t="shared" si="25"/>
        <v>1.8262004164819538E-2</v>
      </c>
      <c r="X80">
        <f t="shared" si="25"/>
        <v>4.0914244186044495E-2</v>
      </c>
      <c r="Y80">
        <f t="shared" si="25"/>
        <v>1.4100321324861342</v>
      </c>
      <c r="Z80">
        <f t="shared" si="25"/>
        <v>2.1251789351322822E-2</v>
      </c>
      <c r="AA80">
        <f t="shared" si="25"/>
        <v>1.5611143070368937E-2</v>
      </c>
      <c r="AB80">
        <f t="shared" si="25"/>
        <v>5.0791767469772773E-3</v>
      </c>
      <c r="AC80">
        <f t="shared" si="25"/>
        <v>5.0791767469772773E-3</v>
      </c>
      <c r="AD80">
        <f t="shared" si="25"/>
        <v>1.1259924663294212E-2</v>
      </c>
      <c r="AE80">
        <f t="shared" si="25"/>
        <v>1.3601060574957614E-2</v>
      </c>
      <c r="AF80">
        <f t="shared" si="25"/>
        <v>1.3880640635539784E-2</v>
      </c>
      <c r="AG80">
        <f t="shared" si="25"/>
        <v>2.5397635105535157E-3</v>
      </c>
      <c r="AH80">
        <f t="shared" si="25"/>
        <v>3.0547048371794682E-3</v>
      </c>
      <c r="AI80">
        <f t="shared" si="25"/>
        <v>3.0693592302274936E-3</v>
      </c>
      <c r="AJ80">
        <f t="shared" si="25"/>
        <v>2.1869958136562632E-3</v>
      </c>
      <c r="AK80">
        <f t="shared" si="25"/>
        <v>1.3838831954818191E-3</v>
      </c>
      <c r="AL80">
        <f t="shared" si="25"/>
        <v>9.6778496068987744E-4</v>
      </c>
      <c r="AM80">
        <f t="shared" si="25"/>
        <v>3.2316552702584267E-3</v>
      </c>
      <c r="AN80">
        <f t="shared" si="25"/>
        <v>2.3124169216023269E-3</v>
      </c>
      <c r="AO80">
        <f t="shared" si="25"/>
        <v>1.1269171853081274E-3</v>
      </c>
      <c r="AP80">
        <f t="shared" si="25"/>
        <v>1.6457227960896877E-3</v>
      </c>
      <c r="AQ80">
        <f t="shared" si="25"/>
        <v>2.6836996729036216E-3</v>
      </c>
      <c r="AR80">
        <f t="shared" si="25"/>
        <v>3.3509967869363547E-7</v>
      </c>
      <c r="AS80" t="e">
        <f t="shared" si="25"/>
        <v>#DIV/0!</v>
      </c>
      <c r="AT80" s="30"/>
      <c r="AU80" s="30"/>
      <c r="AV80" s="30"/>
      <c r="AW80" s="30"/>
      <c r="AX80" s="30"/>
      <c r="AY80" s="30"/>
      <c r="AZ80" s="30"/>
      <c r="BA80" s="30"/>
      <c r="BB80" s="30"/>
      <c r="BC80" s="30"/>
      <c r="BD80" s="30"/>
      <c r="BE80" s="30"/>
      <c r="BF80" s="30"/>
      <c r="BG80" s="30"/>
      <c r="BH80" s="30"/>
      <c r="BI80" s="30"/>
      <c r="BJ80" s="30"/>
      <c r="BK80" s="30"/>
      <c r="BL80" s="30"/>
      <c r="BM80" s="30"/>
      <c r="BN80" s="30"/>
    </row>
    <row r="81" spans="1:66" x14ac:dyDescent="0.35">
      <c r="A81" s="23" t="s">
        <v>18</v>
      </c>
      <c r="B81" s="23">
        <v>204181000000</v>
      </c>
      <c r="C81" t="str">
        <f t="shared" si="3"/>
        <v>ISIC 30</v>
      </c>
      <c r="D81">
        <f t="shared" ref="D81:AS81" si="26">SUMPRODUCT($C26:$AR26,$E$49:$AT$49*($E$50:$AT$50=D$58))/SUMIFS($E$49:$AT$49,$E$50:$AT$50,D$58)</f>
        <v>2.5379854392541651E-3</v>
      </c>
      <c r="E81">
        <f t="shared" si="26"/>
        <v>3.5047223793708464E-3</v>
      </c>
      <c r="F81">
        <f t="shared" si="26"/>
        <v>3.5047223793708468E-3</v>
      </c>
      <c r="G81">
        <f t="shared" si="26"/>
        <v>3.5047223793708464E-3</v>
      </c>
      <c r="H81">
        <f t="shared" si="26"/>
        <v>3.5047223793708464E-3</v>
      </c>
      <c r="I81">
        <f t="shared" si="26"/>
        <v>2.0222709015574945E-3</v>
      </c>
      <c r="J81">
        <f t="shared" si="26"/>
        <v>1.580052319641522E-3</v>
      </c>
      <c r="K81">
        <f t="shared" si="26"/>
        <v>2.3604248570212759E-3</v>
      </c>
      <c r="L81">
        <f t="shared" si="26"/>
        <v>2.2957997685747449E-3</v>
      </c>
      <c r="M81">
        <f t="shared" si="26"/>
        <v>3.1342174804354509E-3</v>
      </c>
      <c r="N81">
        <f t="shared" si="26"/>
        <v>2.1773220186592853E-3</v>
      </c>
      <c r="O81">
        <f t="shared" si="26"/>
        <v>2.2035822648144841E-3</v>
      </c>
      <c r="P81">
        <f t="shared" si="26"/>
        <v>2.6190383198819861E-3</v>
      </c>
      <c r="Q81">
        <f t="shared" si="26"/>
        <v>2.4442537021687411E-3</v>
      </c>
      <c r="R81">
        <f t="shared" si="26"/>
        <v>2.4442537021687411E-3</v>
      </c>
      <c r="S81">
        <f t="shared" si="26"/>
        <v>3.1031567771535777E-3</v>
      </c>
      <c r="T81">
        <f t="shared" si="26"/>
        <v>3.1031567771535773E-3</v>
      </c>
      <c r="U81">
        <f t="shared" si="26"/>
        <v>2.4870145648992511E-3</v>
      </c>
      <c r="V81">
        <f t="shared" si="26"/>
        <v>2.1751966948275791E-3</v>
      </c>
      <c r="W81">
        <f t="shared" si="26"/>
        <v>4.2686953613062222E-3</v>
      </c>
      <c r="X81">
        <f t="shared" si="26"/>
        <v>2.8854605236647091E-3</v>
      </c>
      <c r="Y81">
        <f t="shared" si="26"/>
        <v>4.1122385504461859E-3</v>
      </c>
      <c r="Z81">
        <f t="shared" si="26"/>
        <v>1.328462759771782</v>
      </c>
      <c r="AA81">
        <f t="shared" si="26"/>
        <v>2.0662414074771058E-2</v>
      </c>
      <c r="AB81">
        <f t="shared" si="26"/>
        <v>2.560435444804548E-3</v>
      </c>
      <c r="AC81">
        <f t="shared" si="26"/>
        <v>2.560435444804548E-3</v>
      </c>
      <c r="AD81">
        <f t="shared" si="26"/>
        <v>1.8708333021133434E-3</v>
      </c>
      <c r="AE81">
        <f t="shared" si="26"/>
        <v>1.8253099653897855E-3</v>
      </c>
      <c r="AF81">
        <f t="shared" si="26"/>
        <v>8.0433898271142293E-3</v>
      </c>
      <c r="AG81">
        <f t="shared" si="26"/>
        <v>1.248171377898178E-3</v>
      </c>
      <c r="AH81">
        <f t="shared" si="26"/>
        <v>1.4276339026979951E-3</v>
      </c>
      <c r="AI81">
        <f t="shared" si="26"/>
        <v>1.4562060477475555E-3</v>
      </c>
      <c r="AJ81">
        <f t="shared" si="26"/>
        <v>1.9139597970280924E-3</v>
      </c>
      <c r="AK81">
        <f t="shared" si="26"/>
        <v>7.8245827110919952E-4</v>
      </c>
      <c r="AL81">
        <f t="shared" si="26"/>
        <v>4.4266263722549939E-4</v>
      </c>
      <c r="AM81">
        <f t="shared" si="26"/>
        <v>2.5463634402702515E-3</v>
      </c>
      <c r="AN81">
        <f t="shared" si="26"/>
        <v>8.323675604629887E-3</v>
      </c>
      <c r="AO81">
        <f t="shared" si="26"/>
        <v>5.4167126315896117E-4</v>
      </c>
      <c r="AP81">
        <f t="shared" si="26"/>
        <v>9.4295692029208223E-4</v>
      </c>
      <c r="AQ81">
        <f t="shared" si="26"/>
        <v>1.6405316353273942E-3</v>
      </c>
      <c r="AR81">
        <f t="shared" si="26"/>
        <v>8.0517180961286452E-8</v>
      </c>
      <c r="AS81" t="e">
        <f t="shared" si="26"/>
        <v>#DIV/0!</v>
      </c>
      <c r="AT81" s="30"/>
      <c r="AU81" s="30"/>
      <c r="AV81" s="30"/>
      <c r="AW81" s="30"/>
      <c r="AX81" s="30"/>
      <c r="AY81" s="30"/>
      <c r="AZ81" s="30"/>
      <c r="BA81" s="30"/>
      <c r="BB81" s="30"/>
      <c r="BC81" s="30"/>
      <c r="BD81" s="30"/>
      <c r="BE81" s="30"/>
      <c r="BF81" s="30"/>
      <c r="BG81" s="30"/>
      <c r="BH81" s="30"/>
      <c r="BI81" s="30"/>
      <c r="BJ81" s="30"/>
      <c r="BK81" s="30"/>
      <c r="BL81" s="30"/>
      <c r="BM81" s="30"/>
      <c r="BN81" s="30"/>
    </row>
    <row r="82" spans="1:66" x14ac:dyDescent="0.35">
      <c r="A82" s="23" t="s">
        <v>19</v>
      </c>
      <c r="B82" s="23">
        <v>1963300000000</v>
      </c>
      <c r="C82" t="str">
        <f t="shared" si="3"/>
        <v>ISIC 31T33</v>
      </c>
      <c r="D82">
        <f t="shared" ref="D82:AS82" si="27">SUMPRODUCT($C27:$AR27,$E$49:$AT$49*($E$50:$AT$50=D$58))/SUMIFS($E$49:$AT$49,$E$50:$AT$50,D$58)</f>
        <v>1.4923039728197396E-2</v>
      </c>
      <c r="E82">
        <f t="shared" si="27"/>
        <v>2.256819159218932E-2</v>
      </c>
      <c r="F82">
        <f t="shared" si="27"/>
        <v>2.256819159218932E-2</v>
      </c>
      <c r="G82">
        <f t="shared" si="27"/>
        <v>2.256819159218932E-2</v>
      </c>
      <c r="H82">
        <f t="shared" si="27"/>
        <v>2.256819159218932E-2</v>
      </c>
      <c r="I82">
        <f t="shared" si="27"/>
        <v>1.0878115724660643E-2</v>
      </c>
      <c r="J82">
        <f t="shared" si="27"/>
        <v>1.0281260214557317E-2</v>
      </c>
      <c r="K82">
        <f t="shared" si="27"/>
        <v>1.5611010339505247E-2</v>
      </c>
      <c r="L82">
        <f t="shared" si="27"/>
        <v>1.456391353692702E-2</v>
      </c>
      <c r="M82">
        <f t="shared" si="27"/>
        <v>1.8607786189877074E-2</v>
      </c>
      <c r="N82">
        <f t="shared" si="27"/>
        <v>1.2943067153980895E-2</v>
      </c>
      <c r="O82">
        <f t="shared" si="27"/>
        <v>7.7774634020955817E-3</v>
      </c>
      <c r="P82">
        <f t="shared" si="27"/>
        <v>1.0318791400353276E-2</v>
      </c>
      <c r="Q82">
        <f t="shared" si="27"/>
        <v>1.4210822525331707E-2</v>
      </c>
      <c r="R82">
        <f t="shared" si="27"/>
        <v>1.4210822525331707E-2</v>
      </c>
      <c r="S82">
        <f t="shared" si="27"/>
        <v>2.0788571072843955E-2</v>
      </c>
      <c r="T82">
        <f t="shared" si="27"/>
        <v>2.0788571072843955E-2</v>
      </c>
      <c r="U82">
        <f t="shared" si="27"/>
        <v>1.4373856265328964E-2</v>
      </c>
      <c r="V82">
        <f t="shared" si="27"/>
        <v>1.1668397833753293E-2</v>
      </c>
      <c r="W82">
        <f t="shared" si="27"/>
        <v>1.3727248802280431E-2</v>
      </c>
      <c r="X82">
        <f t="shared" si="27"/>
        <v>1.5178845597299619E-2</v>
      </c>
      <c r="Y82">
        <f t="shared" si="27"/>
        <v>1.6239290845492835E-2</v>
      </c>
      <c r="Z82">
        <f t="shared" si="27"/>
        <v>4.0670689367323348E-2</v>
      </c>
      <c r="AA82">
        <f t="shared" si="27"/>
        <v>1.0924132457263223</v>
      </c>
      <c r="AB82">
        <f t="shared" si="27"/>
        <v>1.4370699097219122E-2</v>
      </c>
      <c r="AC82">
        <f t="shared" si="27"/>
        <v>1.4370699097219122E-2</v>
      </c>
      <c r="AD82">
        <f t="shared" si="27"/>
        <v>1.1115506566027613E-2</v>
      </c>
      <c r="AE82">
        <f t="shared" si="27"/>
        <v>5.5494098719091698E-3</v>
      </c>
      <c r="AF82">
        <f t="shared" si="27"/>
        <v>1.1906046310083091E-2</v>
      </c>
      <c r="AG82">
        <f t="shared" si="27"/>
        <v>6.447071905163854E-3</v>
      </c>
      <c r="AH82">
        <f t="shared" si="27"/>
        <v>6.2727923903052691E-3</v>
      </c>
      <c r="AI82">
        <f t="shared" si="27"/>
        <v>9.2349548515999885E-3</v>
      </c>
      <c r="AJ82">
        <f t="shared" si="27"/>
        <v>4.0528318954143145E-3</v>
      </c>
      <c r="AK82">
        <f t="shared" si="27"/>
        <v>2.6958639953644668E-3</v>
      </c>
      <c r="AL82">
        <f t="shared" si="27"/>
        <v>3.3422157784841517E-3</v>
      </c>
      <c r="AM82">
        <f t="shared" si="27"/>
        <v>5.2791971482434178E-3</v>
      </c>
      <c r="AN82">
        <f t="shared" si="27"/>
        <v>5.3502490740038539E-3</v>
      </c>
      <c r="AO82">
        <f t="shared" si="27"/>
        <v>2.5053474386599376E-3</v>
      </c>
      <c r="AP82">
        <f t="shared" si="27"/>
        <v>1.260149727824585E-2</v>
      </c>
      <c r="AQ82">
        <f t="shared" si="27"/>
        <v>7.1124876323043181E-3</v>
      </c>
      <c r="AR82">
        <f t="shared" si="27"/>
        <v>2.7529746234767853E-7</v>
      </c>
      <c r="AS82" t="e">
        <f t="shared" si="27"/>
        <v>#DIV/0!</v>
      </c>
      <c r="AT82" s="30"/>
      <c r="AU82" s="30"/>
      <c r="AV82" s="30"/>
      <c r="AW82" s="30"/>
      <c r="AX82" s="30"/>
      <c r="AY82" s="30"/>
      <c r="AZ82" s="30"/>
      <c r="BA82" s="30"/>
      <c r="BB82" s="30"/>
      <c r="BC82" s="30"/>
      <c r="BD82" s="30"/>
      <c r="BE82" s="30"/>
      <c r="BF82" s="30"/>
      <c r="BG82" s="30"/>
      <c r="BH82" s="30"/>
      <c r="BI82" s="30"/>
      <c r="BJ82" s="30"/>
      <c r="BK82" s="30"/>
      <c r="BL82" s="30"/>
      <c r="BM82" s="30"/>
      <c r="BN82" s="30"/>
    </row>
    <row r="83" spans="1:66" x14ac:dyDescent="0.35">
      <c r="A83" s="23" t="s">
        <v>97</v>
      </c>
      <c r="B83" s="23">
        <v>496949000000</v>
      </c>
      <c r="C83" t="str">
        <f t="shared" si="3"/>
        <v>ISIC 351</v>
      </c>
      <c r="D83">
        <f t="shared" ref="D83:AS83" si="28">SUMPRODUCT($C28:$AR28,$E$49:$AT$49*($E$50:$AT$50=D$58))/SUMIFS($E$49:$AT$49,$E$50:$AT$50,D$58)</f>
        <v>4.5360816011426414E-2</v>
      </c>
      <c r="E83">
        <f t="shared" si="28"/>
        <v>8.6413176197085897E-2</v>
      </c>
      <c r="F83">
        <f t="shared" si="28"/>
        <v>8.6413176197085897E-2</v>
      </c>
      <c r="G83">
        <f t="shared" si="28"/>
        <v>8.6413176197085897E-2</v>
      </c>
      <c r="H83">
        <f t="shared" si="28"/>
        <v>8.6413176197085897E-2</v>
      </c>
      <c r="I83">
        <f t="shared" si="28"/>
        <v>5.4656725346639658E-2</v>
      </c>
      <c r="J83">
        <f t="shared" si="28"/>
        <v>4.7496621419123433E-2</v>
      </c>
      <c r="K83">
        <f t="shared" si="28"/>
        <v>6.1142251193957789E-2</v>
      </c>
      <c r="L83">
        <f t="shared" si="28"/>
        <v>9.2005950907593212E-2</v>
      </c>
      <c r="M83">
        <f t="shared" si="28"/>
        <v>8.4852032340783867E-2</v>
      </c>
      <c r="N83">
        <f t="shared" si="28"/>
        <v>8.9862235177692956E-2</v>
      </c>
      <c r="O83">
        <f t="shared" si="28"/>
        <v>2.8716122312796178E-2</v>
      </c>
      <c r="P83">
        <f t="shared" si="28"/>
        <v>6.8137951192520529E-2</v>
      </c>
      <c r="Q83">
        <f t="shared" si="28"/>
        <v>0.10686370506996407</v>
      </c>
      <c r="R83">
        <f t="shared" si="28"/>
        <v>0.10686370506996407</v>
      </c>
      <c r="S83">
        <f t="shared" si="28"/>
        <v>0.13987368491184476</v>
      </c>
      <c r="T83">
        <f t="shared" si="28"/>
        <v>0.13987368491184476</v>
      </c>
      <c r="U83">
        <f t="shared" si="28"/>
        <v>5.9262637483642515E-2</v>
      </c>
      <c r="V83">
        <f t="shared" si="28"/>
        <v>2.6354861514299711E-2</v>
      </c>
      <c r="W83">
        <f t="shared" si="28"/>
        <v>4.510799620695026E-2</v>
      </c>
      <c r="X83">
        <f t="shared" si="28"/>
        <v>4.288968920259998E-2</v>
      </c>
      <c r="Y83">
        <f t="shared" si="28"/>
        <v>4.475680776024385E-2</v>
      </c>
      <c r="Z83">
        <f t="shared" si="28"/>
        <v>3.5862180296539148E-2</v>
      </c>
      <c r="AA83">
        <f t="shared" si="28"/>
        <v>3.8565912307792431E-2</v>
      </c>
      <c r="AB83">
        <f t="shared" si="28"/>
        <v>1.4215946743582664</v>
      </c>
      <c r="AC83">
        <f t="shared" si="28"/>
        <v>0.01</v>
      </c>
      <c r="AD83">
        <f t="shared" si="28"/>
        <v>5.1393925742294809E-2</v>
      </c>
      <c r="AE83">
        <f t="shared" si="28"/>
        <v>2.8227957486689687E-2</v>
      </c>
      <c r="AF83">
        <f t="shared" si="28"/>
        <v>3.510151210460865E-2</v>
      </c>
      <c r="AG83">
        <f t="shared" si="28"/>
        <v>4.1485036458657705E-2</v>
      </c>
      <c r="AH83">
        <f t="shared" si="28"/>
        <v>3.1401810593096317E-2</v>
      </c>
      <c r="AI83">
        <f t="shared" si="28"/>
        <v>3.3960863856847462E-2</v>
      </c>
      <c r="AJ83">
        <f t="shared" si="28"/>
        <v>1.4251972797767104E-2</v>
      </c>
      <c r="AK83">
        <f t="shared" si="28"/>
        <v>1.2515682288691928E-2</v>
      </c>
      <c r="AL83">
        <f t="shared" si="28"/>
        <v>1.2771862616117935E-2</v>
      </c>
      <c r="AM83">
        <f t="shared" si="28"/>
        <v>1.8709850416801635E-2</v>
      </c>
      <c r="AN83">
        <f t="shared" si="28"/>
        <v>2.0778634569320754E-2</v>
      </c>
      <c r="AO83">
        <f t="shared" si="28"/>
        <v>1.7564876230994047E-2</v>
      </c>
      <c r="AP83">
        <f t="shared" si="28"/>
        <v>2.1761153956551423E-2</v>
      </c>
      <c r="AQ83">
        <f t="shared" si="28"/>
        <v>3.3908284282581205E-2</v>
      </c>
      <c r="AR83">
        <f t="shared" si="28"/>
        <v>1.6033448970801881E-6</v>
      </c>
      <c r="AS83" t="e">
        <f t="shared" si="28"/>
        <v>#DIV/0!</v>
      </c>
      <c r="AT83" s="30"/>
      <c r="AU83" s="30"/>
      <c r="AV83" s="30"/>
      <c r="AW83" s="30"/>
      <c r="AX83" s="30"/>
      <c r="AY83" s="30"/>
      <c r="AZ83" s="30"/>
      <c r="BA83" s="30"/>
      <c r="BB83" s="30"/>
      <c r="BC83" s="30"/>
      <c r="BD83" s="30"/>
      <c r="BE83" s="30"/>
      <c r="BF83" s="30"/>
      <c r="BG83" s="30"/>
      <c r="BH83" s="30"/>
      <c r="BI83" s="30"/>
      <c r="BJ83" s="30"/>
      <c r="BK83" s="30"/>
      <c r="BL83" s="30"/>
      <c r="BM83" s="30"/>
      <c r="BN83" s="30"/>
    </row>
    <row r="84" spans="1:66" x14ac:dyDescent="0.35">
      <c r="A84" s="23" t="s">
        <v>98</v>
      </c>
      <c r="B84" s="23">
        <v>152998000000</v>
      </c>
      <c r="C84" t="str">
        <f t="shared" si="3"/>
        <v>ISIC 352T353</v>
      </c>
      <c r="D84">
        <f t="shared" ref="D84:AS84" si="29">SUMPRODUCT($C29:$AR29,$E$49:$AT$49*($E$50:$AT$50=D$58))/SUMIFS($E$49:$AT$49,$E$50:$AT$50,D$58)</f>
        <v>4.5360816011426414E-2</v>
      </c>
      <c r="E84">
        <f t="shared" si="29"/>
        <v>8.6413176197085897E-2</v>
      </c>
      <c r="F84">
        <f t="shared" si="29"/>
        <v>8.6413176197085897E-2</v>
      </c>
      <c r="G84">
        <f t="shared" si="29"/>
        <v>8.6413176197085897E-2</v>
      </c>
      <c r="H84">
        <f t="shared" si="29"/>
        <v>8.6413176197085897E-2</v>
      </c>
      <c r="I84">
        <f t="shared" si="29"/>
        <v>5.4656725346639658E-2</v>
      </c>
      <c r="J84">
        <f t="shared" si="29"/>
        <v>4.7496621419123433E-2</v>
      </c>
      <c r="K84">
        <f t="shared" si="29"/>
        <v>6.1142251193957789E-2</v>
      </c>
      <c r="L84">
        <f t="shared" si="29"/>
        <v>9.2005950907593212E-2</v>
      </c>
      <c r="M84">
        <f t="shared" si="29"/>
        <v>8.4852032340783867E-2</v>
      </c>
      <c r="N84">
        <f t="shared" si="29"/>
        <v>8.9862235177692956E-2</v>
      </c>
      <c r="O84">
        <f t="shared" si="29"/>
        <v>2.8716122312796178E-2</v>
      </c>
      <c r="P84">
        <f t="shared" si="29"/>
        <v>6.8137951192520529E-2</v>
      </c>
      <c r="Q84">
        <f t="shared" si="29"/>
        <v>0.10686370506996407</v>
      </c>
      <c r="R84">
        <f t="shared" si="29"/>
        <v>0.10686370506996407</v>
      </c>
      <c r="S84">
        <f t="shared" si="29"/>
        <v>0.13987368491184476</v>
      </c>
      <c r="T84">
        <f t="shared" si="29"/>
        <v>0.13987368491184476</v>
      </c>
      <c r="U84">
        <f t="shared" si="29"/>
        <v>5.9262637483642515E-2</v>
      </c>
      <c r="V84">
        <f t="shared" si="29"/>
        <v>2.6354861514299711E-2</v>
      </c>
      <c r="W84">
        <f t="shared" si="29"/>
        <v>4.510799620695026E-2</v>
      </c>
      <c r="X84">
        <f t="shared" si="29"/>
        <v>4.288968920259998E-2</v>
      </c>
      <c r="Y84">
        <f t="shared" si="29"/>
        <v>4.475680776024385E-2</v>
      </c>
      <c r="Z84">
        <f t="shared" si="29"/>
        <v>3.5862180296539148E-2</v>
      </c>
      <c r="AA84">
        <f t="shared" si="29"/>
        <v>3.8565912307792431E-2</v>
      </c>
      <c r="AB84">
        <f t="shared" si="29"/>
        <v>0.01</v>
      </c>
      <c r="AC84">
        <f t="shared" si="29"/>
        <v>1.4215946743582664</v>
      </c>
      <c r="AD84">
        <f t="shared" si="29"/>
        <v>5.1393925742294809E-2</v>
      </c>
      <c r="AE84">
        <f t="shared" si="29"/>
        <v>2.8227957486689687E-2</v>
      </c>
      <c r="AF84">
        <f t="shared" si="29"/>
        <v>3.510151210460865E-2</v>
      </c>
      <c r="AG84">
        <f t="shared" si="29"/>
        <v>4.1485036458657705E-2</v>
      </c>
      <c r="AH84">
        <f t="shared" si="29"/>
        <v>3.1401810593096317E-2</v>
      </c>
      <c r="AI84">
        <f t="shared" si="29"/>
        <v>3.3960863856847462E-2</v>
      </c>
      <c r="AJ84">
        <f t="shared" si="29"/>
        <v>1.4251972797767104E-2</v>
      </c>
      <c r="AK84">
        <f t="shared" si="29"/>
        <v>1.2515682288691928E-2</v>
      </c>
      <c r="AL84">
        <f t="shared" si="29"/>
        <v>1.2771862616117935E-2</v>
      </c>
      <c r="AM84">
        <f t="shared" si="29"/>
        <v>1.8709850416801635E-2</v>
      </c>
      <c r="AN84">
        <f t="shared" si="29"/>
        <v>2.0778634569320754E-2</v>
      </c>
      <c r="AO84">
        <f t="shared" si="29"/>
        <v>1.7564876230994047E-2</v>
      </c>
      <c r="AP84">
        <f t="shared" si="29"/>
        <v>2.1761153956551423E-2</v>
      </c>
      <c r="AQ84">
        <f t="shared" si="29"/>
        <v>3.3908284282581205E-2</v>
      </c>
      <c r="AR84">
        <f t="shared" si="29"/>
        <v>1.6033448970801881E-6</v>
      </c>
      <c r="AS84" t="e">
        <f t="shared" si="29"/>
        <v>#DIV/0!</v>
      </c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30"/>
      <c r="BL84" s="30"/>
      <c r="BM84" s="30"/>
      <c r="BN84" s="30"/>
    </row>
    <row r="85" spans="1:66" x14ac:dyDescent="0.35">
      <c r="A85" s="23" t="s">
        <v>96</v>
      </c>
      <c r="B85" s="23">
        <v>258843000000</v>
      </c>
      <c r="C85" t="str">
        <f t="shared" si="3"/>
        <v>ISIC 36T39</v>
      </c>
      <c r="D85">
        <f t="shared" ref="D85:AS85" si="30">SUMPRODUCT($C30:$AR30,$E$49:$AT$49*($E$50:$AT$50=D$58))/SUMIFS($E$49:$AT$49,$E$50:$AT$50,D$58)</f>
        <v>1.1312016503193092E-2</v>
      </c>
      <c r="E85">
        <f t="shared" si="30"/>
        <v>1.433587562674017E-2</v>
      </c>
      <c r="F85">
        <f t="shared" si="30"/>
        <v>1.4335875626740172E-2</v>
      </c>
      <c r="G85">
        <f t="shared" si="30"/>
        <v>1.4335875626740173E-2</v>
      </c>
      <c r="H85">
        <f t="shared" si="30"/>
        <v>1.4335875626740172E-2</v>
      </c>
      <c r="I85">
        <f t="shared" si="30"/>
        <v>1.4953508661899957E-2</v>
      </c>
      <c r="J85">
        <f t="shared" si="30"/>
        <v>1.5489732540573571E-2</v>
      </c>
      <c r="K85">
        <f t="shared" si="30"/>
        <v>1.7676380745093565E-2</v>
      </c>
      <c r="L85">
        <f t="shared" si="30"/>
        <v>3.6185683520642005E-2</v>
      </c>
      <c r="M85">
        <f t="shared" si="30"/>
        <v>1.6436144216067226E-2</v>
      </c>
      <c r="N85">
        <f t="shared" si="30"/>
        <v>1.8547463617926238E-2</v>
      </c>
      <c r="O85">
        <f t="shared" si="30"/>
        <v>8.5385230355678136E-3</v>
      </c>
      <c r="P85">
        <f t="shared" si="30"/>
        <v>2.6868378466133845E-2</v>
      </c>
      <c r="Q85">
        <f t="shared" si="30"/>
        <v>2.1234411318309894E-2</v>
      </c>
      <c r="R85">
        <f t="shared" si="30"/>
        <v>2.1234411318309894E-2</v>
      </c>
      <c r="S85">
        <f t="shared" si="30"/>
        <v>0.11436744772949112</v>
      </c>
      <c r="T85">
        <f t="shared" si="30"/>
        <v>0.11436744772949112</v>
      </c>
      <c r="U85">
        <f t="shared" si="30"/>
        <v>3.9783194190490444E-2</v>
      </c>
      <c r="V85">
        <f t="shared" si="30"/>
        <v>8.3752222260383043E-3</v>
      </c>
      <c r="W85">
        <f t="shared" si="30"/>
        <v>2.029770368132286E-2</v>
      </c>
      <c r="X85">
        <f t="shared" si="30"/>
        <v>1.9407554612391062E-2</v>
      </c>
      <c r="Y85">
        <f t="shared" si="30"/>
        <v>1.8620048461410063E-2</v>
      </c>
      <c r="Z85">
        <f t="shared" si="30"/>
        <v>1.7459849828034172E-2</v>
      </c>
      <c r="AA85">
        <f t="shared" si="30"/>
        <v>1.4950069313627678E-2</v>
      </c>
      <c r="AB85">
        <f t="shared" si="30"/>
        <v>1.2142913298126589E-2</v>
      </c>
      <c r="AC85">
        <f t="shared" si="30"/>
        <v>1.2142913298126589E-2</v>
      </c>
      <c r="AD85">
        <f t="shared" si="30"/>
        <v>1.2037874999410199</v>
      </c>
      <c r="AE85">
        <f t="shared" si="30"/>
        <v>7.0892125881943449E-3</v>
      </c>
      <c r="AF85">
        <f t="shared" si="30"/>
        <v>6.3752221424488303E-3</v>
      </c>
      <c r="AG85">
        <f t="shared" si="30"/>
        <v>1.1097238560512125E-2</v>
      </c>
      <c r="AH85">
        <f t="shared" si="30"/>
        <v>7.9163899951599365E-3</v>
      </c>
      <c r="AI85">
        <f t="shared" si="30"/>
        <v>6.9381191482344728E-3</v>
      </c>
      <c r="AJ85">
        <f t="shared" si="30"/>
        <v>5.0727161295550556E-3</v>
      </c>
      <c r="AK85">
        <f t="shared" si="30"/>
        <v>3.4922459718406767E-3</v>
      </c>
      <c r="AL85">
        <f t="shared" si="30"/>
        <v>6.608040482733145E-3</v>
      </c>
      <c r="AM85">
        <f t="shared" si="30"/>
        <v>6.8951267162844863E-3</v>
      </c>
      <c r="AN85">
        <f t="shared" si="30"/>
        <v>1.6013424388533478E-2</v>
      </c>
      <c r="AO85">
        <f t="shared" si="30"/>
        <v>3.6599456200331589E-3</v>
      </c>
      <c r="AP85">
        <f t="shared" si="30"/>
        <v>5.8680930227680804E-3</v>
      </c>
      <c r="AQ85">
        <f t="shared" si="30"/>
        <v>7.444806987233348E-3</v>
      </c>
      <c r="AR85">
        <f t="shared" si="30"/>
        <v>4.0818601153857551E-7</v>
      </c>
      <c r="AS85" t="e">
        <f t="shared" si="30"/>
        <v>#DIV/0!</v>
      </c>
      <c r="AT85" s="30"/>
      <c r="AU85" s="30"/>
      <c r="AV85" s="30"/>
      <c r="AW85" s="30"/>
      <c r="AX85" s="30"/>
      <c r="AY85" s="30"/>
      <c r="AZ85" s="30"/>
      <c r="BA85" s="30"/>
      <c r="BB85" s="30"/>
      <c r="BC85" s="30"/>
      <c r="BD85" s="30"/>
      <c r="BE85" s="30"/>
      <c r="BF85" s="30"/>
      <c r="BG85" s="30"/>
      <c r="BH85" s="30"/>
      <c r="BI85" s="30"/>
      <c r="BJ85" s="30"/>
      <c r="BK85" s="30"/>
      <c r="BL85" s="30"/>
      <c r="BM85" s="30"/>
      <c r="BN85" s="30"/>
    </row>
    <row r="86" spans="1:66" x14ac:dyDescent="0.35">
      <c r="A86" s="23" t="s">
        <v>20</v>
      </c>
      <c r="B86" s="23">
        <v>0</v>
      </c>
      <c r="C86" t="str">
        <f t="shared" si="3"/>
        <v>ISIC 31T33</v>
      </c>
      <c r="D86">
        <f t="shared" ref="D86:AS86" si="31">SUMPRODUCT($C31:$AR31,$E$49:$AT$49*($E$50:$AT$50=D$58))/SUMIFS($E$49:$AT$49,$E$50:$AT$50,D$58)</f>
        <v>2.4651950079577278E-2</v>
      </c>
      <c r="E86">
        <f t="shared" si="31"/>
        <v>3.4845634824418735E-2</v>
      </c>
      <c r="F86">
        <f t="shared" si="31"/>
        <v>3.4845634824418735E-2</v>
      </c>
      <c r="G86">
        <f t="shared" si="31"/>
        <v>3.4845634824418735E-2</v>
      </c>
      <c r="H86">
        <f t="shared" si="31"/>
        <v>3.4845634824418735E-2</v>
      </c>
      <c r="I86">
        <f t="shared" si="31"/>
        <v>2.3369984742518637E-2</v>
      </c>
      <c r="J86">
        <f t="shared" si="31"/>
        <v>2.0538031547257772E-2</v>
      </c>
      <c r="K86">
        <f t="shared" si="31"/>
        <v>2.6855998752580278E-2</v>
      </c>
      <c r="L86">
        <f t="shared" si="31"/>
        <v>2.7419193791100874E-2</v>
      </c>
      <c r="M86">
        <f t="shared" si="31"/>
        <v>3.4275072027943984E-2</v>
      </c>
      <c r="N86">
        <f t="shared" si="31"/>
        <v>2.826934137417654E-2</v>
      </c>
      <c r="O86">
        <f t="shared" si="31"/>
        <v>1.7845024302147496E-2</v>
      </c>
      <c r="P86">
        <f t="shared" si="31"/>
        <v>2.4226465805857994E-2</v>
      </c>
      <c r="Q86">
        <f t="shared" si="31"/>
        <v>3.1365904361464921E-2</v>
      </c>
      <c r="R86">
        <f t="shared" si="31"/>
        <v>3.1365904361464921E-2</v>
      </c>
      <c r="S86">
        <f t="shared" si="31"/>
        <v>3.6685931396334769E-2</v>
      </c>
      <c r="T86">
        <f t="shared" si="31"/>
        <v>3.6685931396334769E-2</v>
      </c>
      <c r="U86">
        <f t="shared" si="31"/>
        <v>2.5925444130132504E-2</v>
      </c>
      <c r="V86">
        <f t="shared" si="31"/>
        <v>1.5136384361846583E-2</v>
      </c>
      <c r="W86">
        <f t="shared" si="31"/>
        <v>2.3019343465862093E-2</v>
      </c>
      <c r="X86">
        <f t="shared" si="31"/>
        <v>2.2289617366013387E-2</v>
      </c>
      <c r="Y86">
        <f t="shared" si="31"/>
        <v>2.1340882744338551E-2</v>
      </c>
      <c r="Z86">
        <f t="shared" si="31"/>
        <v>2.5481095561671701E-2</v>
      </c>
      <c r="AA86">
        <f t="shared" si="31"/>
        <v>2.5691105993894542E-2</v>
      </c>
      <c r="AB86">
        <f t="shared" si="31"/>
        <v>5.924644997462112E-2</v>
      </c>
      <c r="AC86">
        <f t="shared" si="31"/>
        <v>5.9246449974621126E-2</v>
      </c>
      <c r="AD86">
        <f t="shared" si="31"/>
        <v>4.7941413027193742E-2</v>
      </c>
      <c r="AE86">
        <f t="shared" si="31"/>
        <v>2.1311263990090971E-2</v>
      </c>
      <c r="AF86">
        <f t="shared" si="31"/>
        <v>3.2688999798454597E-2</v>
      </c>
      <c r="AG86">
        <f t="shared" si="31"/>
        <v>2.3018749566588111E-2</v>
      </c>
      <c r="AH86">
        <f t="shared" si="31"/>
        <v>2.1298650470526755E-2</v>
      </c>
      <c r="AI86">
        <f t="shared" si="31"/>
        <v>3.1126920413735243E-2</v>
      </c>
      <c r="AJ86">
        <f t="shared" si="31"/>
        <v>1.4324205691946347E-2</v>
      </c>
      <c r="AK86">
        <f t="shared" si="31"/>
        <v>1.6472323931837556E-2</v>
      </c>
      <c r="AL86">
        <f t="shared" si="31"/>
        <v>6.4172046548289924E-2</v>
      </c>
      <c r="AM86">
        <f t="shared" si="31"/>
        <v>2.1164402756477258E-2</v>
      </c>
      <c r="AN86">
        <f t="shared" si="31"/>
        <v>3.3797768110672567E-2</v>
      </c>
      <c r="AO86">
        <f t="shared" si="31"/>
        <v>1.7909385260986049E-2</v>
      </c>
      <c r="AP86">
        <f t="shared" si="31"/>
        <v>1.67237606470684E-2</v>
      </c>
      <c r="AQ86">
        <f t="shared" si="31"/>
        <v>2.3182532588644257E-2</v>
      </c>
      <c r="AR86">
        <f t="shared" si="31"/>
        <v>4.9051020056709867E-7</v>
      </c>
      <c r="AS86" t="e">
        <f t="shared" si="31"/>
        <v>#DIV/0!</v>
      </c>
      <c r="AT86" s="30"/>
      <c r="AU86" s="30"/>
      <c r="AV86" s="30"/>
      <c r="AW86" s="30"/>
      <c r="AX86" s="30"/>
      <c r="AY86" s="30"/>
      <c r="AZ86" s="30"/>
      <c r="BA86" s="30"/>
      <c r="BB86" s="30"/>
      <c r="BC86" s="30"/>
      <c r="BD86" s="30"/>
      <c r="BE86" s="30"/>
      <c r="BF86" s="30"/>
      <c r="BG86" s="30"/>
      <c r="BH86" s="30"/>
      <c r="BI86" s="30"/>
      <c r="BJ86" s="30"/>
      <c r="BK86" s="30"/>
      <c r="BL86" s="30"/>
      <c r="BM86" s="30"/>
      <c r="BN86" s="30"/>
    </row>
    <row r="87" spans="1:66" x14ac:dyDescent="0.35">
      <c r="A87" s="23" t="s">
        <v>21</v>
      </c>
      <c r="B87" s="23">
        <v>2434100000000</v>
      </c>
      <c r="C87" t="str">
        <f t="shared" si="3"/>
        <v>ISIC 45T47</v>
      </c>
      <c r="D87">
        <f t="shared" ref="D87:AS87" si="32">SUMPRODUCT($C32:$AR32,$E$49:$AT$49*($E$50:$AT$50=D$58))/SUMIFS($E$49:$AT$49,$E$50:$AT$50,D$58)</f>
        <v>6.3079436525174531E-2</v>
      </c>
      <c r="E87">
        <f t="shared" si="32"/>
        <v>3.3487141807420129E-2</v>
      </c>
      <c r="F87">
        <f t="shared" si="32"/>
        <v>3.3487141807420129E-2</v>
      </c>
      <c r="G87">
        <f t="shared" si="32"/>
        <v>3.3487141807420129E-2</v>
      </c>
      <c r="H87">
        <f t="shared" si="32"/>
        <v>3.3487141807420129E-2</v>
      </c>
      <c r="I87">
        <f t="shared" si="32"/>
        <v>9.0097668370472811E-2</v>
      </c>
      <c r="J87">
        <f t="shared" si="32"/>
        <v>7.7265089827811911E-2</v>
      </c>
      <c r="K87">
        <f t="shared" si="32"/>
        <v>7.4161174740943206E-2</v>
      </c>
      <c r="L87">
        <f t="shared" si="32"/>
        <v>6.2295043446005532E-2</v>
      </c>
      <c r="M87">
        <f t="shared" si="32"/>
        <v>5.9877787324504272E-2</v>
      </c>
      <c r="N87">
        <f t="shared" si="32"/>
        <v>6.6195885289634604E-2</v>
      </c>
      <c r="O87">
        <f t="shared" si="32"/>
        <v>6.9035035869104561E-2</v>
      </c>
      <c r="P87">
        <f t="shared" si="32"/>
        <v>6.1090853269337213E-2</v>
      </c>
      <c r="Q87">
        <f t="shared" si="32"/>
        <v>5.9309589813885857E-2</v>
      </c>
      <c r="R87">
        <f t="shared" si="32"/>
        <v>5.9309589813885857E-2</v>
      </c>
      <c r="S87">
        <f t="shared" si="32"/>
        <v>6.5023120710024238E-2</v>
      </c>
      <c r="T87">
        <f t="shared" si="32"/>
        <v>6.5023120710024238E-2</v>
      </c>
      <c r="U87">
        <f t="shared" si="32"/>
        <v>5.5201427168013843E-2</v>
      </c>
      <c r="V87">
        <f t="shared" si="32"/>
        <v>8.3151619443492489E-2</v>
      </c>
      <c r="W87">
        <f t="shared" si="32"/>
        <v>6.7040512765646612E-2</v>
      </c>
      <c r="X87">
        <f t="shared" si="32"/>
        <v>6.2308788309946385E-2</v>
      </c>
      <c r="Y87">
        <f t="shared" si="32"/>
        <v>6.4683527858103426E-2</v>
      </c>
      <c r="Z87">
        <f t="shared" si="32"/>
        <v>6.7945129598806969E-2</v>
      </c>
      <c r="AA87">
        <f t="shared" si="32"/>
        <v>7.1017976834765711E-2</v>
      </c>
      <c r="AB87">
        <f t="shared" si="32"/>
        <v>3.3780733894312423E-2</v>
      </c>
      <c r="AC87">
        <f t="shared" si="32"/>
        <v>3.3780733894312423E-2</v>
      </c>
      <c r="AD87">
        <f t="shared" si="32"/>
        <v>3.5334363274094373E-2</v>
      </c>
      <c r="AE87">
        <f t="shared" si="32"/>
        <v>1.0636180411109482</v>
      </c>
      <c r="AF87">
        <f t="shared" si="32"/>
        <v>2.7809229882449875E-2</v>
      </c>
      <c r="AG87">
        <f t="shared" si="32"/>
        <v>5.9147910732040412E-2</v>
      </c>
      <c r="AH87">
        <f t="shared" si="32"/>
        <v>3.9393887432175721E-2</v>
      </c>
      <c r="AI87">
        <f t="shared" si="32"/>
        <v>3.1646553787205461E-2</v>
      </c>
      <c r="AJ87">
        <f t="shared" si="32"/>
        <v>3.865585820267587E-2</v>
      </c>
      <c r="AK87">
        <f t="shared" si="32"/>
        <v>1.574832467833942E-2</v>
      </c>
      <c r="AL87">
        <f t="shared" si="32"/>
        <v>7.6994867089849586E-3</v>
      </c>
      <c r="AM87">
        <f t="shared" si="32"/>
        <v>2.0609077695588257E-2</v>
      </c>
      <c r="AN87">
        <f t="shared" si="32"/>
        <v>1.4174470029242303E-2</v>
      </c>
      <c r="AO87">
        <f t="shared" si="32"/>
        <v>1.0285341964081859E-2</v>
      </c>
      <c r="AP87">
        <f t="shared" si="32"/>
        <v>2.9329846260417149E-2</v>
      </c>
      <c r="AQ87">
        <f t="shared" si="32"/>
        <v>2.3043564061856561E-2</v>
      </c>
      <c r="AR87">
        <f t="shared" si="32"/>
        <v>1.3363784240611709E-6</v>
      </c>
      <c r="AS87" t="e">
        <f t="shared" si="32"/>
        <v>#DIV/0!</v>
      </c>
      <c r="AT87" s="30"/>
      <c r="AU87" s="30"/>
      <c r="AV87" s="30"/>
      <c r="AW87" s="30"/>
      <c r="AX87" s="30"/>
      <c r="AY87" s="30"/>
      <c r="AZ87" s="30"/>
      <c r="BA87" s="30"/>
      <c r="BB87" s="30"/>
      <c r="BC87" s="30"/>
      <c r="BD87" s="30"/>
      <c r="BE87" s="30"/>
      <c r="BF87" s="30"/>
      <c r="BG87" s="30"/>
      <c r="BH87" s="30"/>
      <c r="BI87" s="30"/>
      <c r="BJ87" s="30"/>
      <c r="BK87" s="30"/>
      <c r="BL87" s="30"/>
      <c r="BM87" s="30"/>
      <c r="BN87" s="30"/>
    </row>
    <row r="88" spans="1:66" x14ac:dyDescent="0.35">
      <c r="A88" s="23" t="s">
        <v>22</v>
      </c>
      <c r="B88" s="23">
        <v>1448850000000</v>
      </c>
      <c r="C88" t="str">
        <f t="shared" si="3"/>
        <v>ISIC 49T53</v>
      </c>
      <c r="D88">
        <f t="shared" ref="D88:AS88" si="33">SUMPRODUCT($C33:$AR33,$E$49:$AT$49*($E$50:$AT$50=D$58))/SUMIFS($E$49:$AT$49,$E$50:$AT$50,D$58)</f>
        <v>2.8869646112705219E-2</v>
      </c>
      <c r="E88">
        <f t="shared" si="33"/>
        <v>4.4604796709619081E-2</v>
      </c>
      <c r="F88">
        <f t="shared" si="33"/>
        <v>4.4604796709619081E-2</v>
      </c>
      <c r="G88">
        <f t="shared" si="33"/>
        <v>4.4604796709619081E-2</v>
      </c>
      <c r="H88">
        <f t="shared" si="33"/>
        <v>4.4604796709619081E-2</v>
      </c>
      <c r="I88">
        <f t="shared" si="33"/>
        <v>4.8950605607893515E-2</v>
      </c>
      <c r="J88">
        <f t="shared" si="33"/>
        <v>3.3577129702160785E-2</v>
      </c>
      <c r="K88">
        <f t="shared" si="33"/>
        <v>5.7123461593062107E-2</v>
      </c>
      <c r="L88">
        <f t="shared" si="33"/>
        <v>5.2377285464446033E-2</v>
      </c>
      <c r="M88">
        <f t="shared" si="33"/>
        <v>6.1307548748551405E-2</v>
      </c>
      <c r="N88">
        <f t="shared" si="33"/>
        <v>4.7773286302718147E-2</v>
      </c>
      <c r="O88">
        <f t="shared" si="33"/>
        <v>2.3848965058813495E-2</v>
      </c>
      <c r="P88">
        <f t="shared" si="33"/>
        <v>4.0805374227191465E-2</v>
      </c>
      <c r="Q88">
        <f t="shared" si="33"/>
        <v>5.7895034574252401E-2</v>
      </c>
      <c r="R88">
        <f t="shared" si="33"/>
        <v>5.7895034574252401E-2</v>
      </c>
      <c r="S88">
        <f t="shared" si="33"/>
        <v>5.5980468825323294E-2</v>
      </c>
      <c r="T88">
        <f t="shared" si="33"/>
        <v>5.5980468825323294E-2</v>
      </c>
      <c r="U88">
        <f t="shared" si="33"/>
        <v>3.2127944984009345E-2</v>
      </c>
      <c r="V88">
        <f t="shared" si="33"/>
        <v>2.5576944119531184E-2</v>
      </c>
      <c r="W88">
        <f t="shared" si="33"/>
        <v>3.450376478508177E-2</v>
      </c>
      <c r="X88">
        <f t="shared" si="33"/>
        <v>3.3175579958748765E-2</v>
      </c>
      <c r="Y88">
        <f t="shared" si="33"/>
        <v>3.7272495767516636E-2</v>
      </c>
      <c r="Z88">
        <f t="shared" si="33"/>
        <v>2.9070032235919828E-2</v>
      </c>
      <c r="AA88">
        <f t="shared" si="33"/>
        <v>3.1400805255895232E-2</v>
      </c>
      <c r="AB88">
        <f t="shared" si="33"/>
        <v>3.9631416679002079E-2</v>
      </c>
      <c r="AC88">
        <f t="shared" si="33"/>
        <v>3.9631416679002079E-2</v>
      </c>
      <c r="AD88">
        <f t="shared" si="33"/>
        <v>2.6633106115275501E-2</v>
      </c>
      <c r="AE88">
        <f t="shared" si="33"/>
        <v>4.8709969251625733E-2</v>
      </c>
      <c r="AF88">
        <f t="shared" si="33"/>
        <v>1.1885235932993314</v>
      </c>
      <c r="AG88">
        <f t="shared" si="33"/>
        <v>2.1916807329694889E-2</v>
      </c>
      <c r="AH88">
        <f t="shared" si="33"/>
        <v>2.370525377400098E-2</v>
      </c>
      <c r="AI88">
        <f t="shared" si="33"/>
        <v>1.6595256203042173E-2</v>
      </c>
      <c r="AJ88">
        <f t="shared" si="33"/>
        <v>1.285824432258008E-2</v>
      </c>
      <c r="AK88">
        <f t="shared" si="33"/>
        <v>8.7826632299331572E-3</v>
      </c>
      <c r="AL88">
        <f t="shared" si="33"/>
        <v>4.3518018347333143E-3</v>
      </c>
      <c r="AM88">
        <f t="shared" si="33"/>
        <v>1.5462814719617041E-2</v>
      </c>
      <c r="AN88">
        <f t="shared" si="33"/>
        <v>1.2809692603286859E-2</v>
      </c>
      <c r="AO88">
        <f t="shared" si="33"/>
        <v>1.2952333634475894E-2</v>
      </c>
      <c r="AP88">
        <f t="shared" si="33"/>
        <v>1.0138043232884275E-2</v>
      </c>
      <c r="AQ88">
        <f t="shared" si="33"/>
        <v>1.4248080087466627E-2</v>
      </c>
      <c r="AR88">
        <f t="shared" si="33"/>
        <v>7.1578434608945722E-7</v>
      </c>
      <c r="AS88" t="e">
        <f t="shared" si="33"/>
        <v>#DIV/0!</v>
      </c>
      <c r="AT88" s="30"/>
      <c r="AU88" s="30"/>
      <c r="AV88" s="30"/>
      <c r="AW88" s="30"/>
      <c r="AX88" s="30"/>
      <c r="AY88" s="30"/>
      <c r="AZ88" s="30"/>
      <c r="BA88" s="30"/>
      <c r="BB88" s="30"/>
      <c r="BC88" s="30"/>
      <c r="BD88" s="30"/>
      <c r="BE88" s="30"/>
      <c r="BF88" s="30"/>
      <c r="BG88" s="30"/>
      <c r="BH88" s="30"/>
      <c r="BI88" s="30"/>
      <c r="BJ88" s="30"/>
      <c r="BK88" s="30"/>
      <c r="BL88" s="30"/>
      <c r="BM88" s="30"/>
      <c r="BN88" s="30"/>
    </row>
    <row r="89" spans="1:66" x14ac:dyDescent="0.35">
      <c r="A89" s="23" t="s">
        <v>23</v>
      </c>
      <c r="B89" s="23">
        <v>635960000000</v>
      </c>
      <c r="C89" t="str">
        <f t="shared" si="3"/>
        <v>ISIC 55T56</v>
      </c>
      <c r="D89">
        <f t="shared" ref="D89:AS89" si="34">SUMPRODUCT($C34:$AR34,$E$49:$AT$49*($E$50:$AT$50=D$58))/SUMIFS($E$49:$AT$49,$E$50:$AT$50,D$58)</f>
        <v>6.0262231851621519E-3</v>
      </c>
      <c r="E89">
        <f t="shared" si="34"/>
        <v>8.5761032444423083E-3</v>
      </c>
      <c r="F89">
        <f t="shared" si="34"/>
        <v>8.5761032444423083E-3</v>
      </c>
      <c r="G89">
        <f t="shared" si="34"/>
        <v>8.5761032444423083E-3</v>
      </c>
      <c r="H89">
        <f t="shared" si="34"/>
        <v>8.5761032444423083E-3</v>
      </c>
      <c r="I89">
        <f t="shared" si="34"/>
        <v>8.6336291027723708E-3</v>
      </c>
      <c r="J89">
        <f t="shared" si="34"/>
        <v>1.109827131050394E-2</v>
      </c>
      <c r="K89">
        <f t="shared" si="34"/>
        <v>1.0254053346418358E-2</v>
      </c>
      <c r="L89">
        <f t="shared" si="34"/>
        <v>8.7222642459492163E-3</v>
      </c>
      <c r="M89">
        <f t="shared" si="34"/>
        <v>1.0152411037552878E-2</v>
      </c>
      <c r="N89">
        <f t="shared" si="34"/>
        <v>1.0878856315944721E-2</v>
      </c>
      <c r="O89">
        <f t="shared" si="34"/>
        <v>9.2109519870005076E-3</v>
      </c>
      <c r="P89">
        <f t="shared" si="34"/>
        <v>1.1133767413364654E-2</v>
      </c>
      <c r="Q89">
        <f t="shared" si="34"/>
        <v>1.0585434929392516E-2</v>
      </c>
      <c r="R89">
        <f t="shared" si="34"/>
        <v>1.0585434929392516E-2</v>
      </c>
      <c r="S89">
        <f t="shared" si="34"/>
        <v>1.2701885000691688E-2</v>
      </c>
      <c r="T89">
        <f t="shared" si="34"/>
        <v>1.2701885000691688E-2</v>
      </c>
      <c r="U89">
        <f t="shared" si="34"/>
        <v>1.0687746794335094E-2</v>
      </c>
      <c r="V89">
        <f t="shared" si="34"/>
        <v>8.7787401113673235E-3</v>
      </c>
      <c r="W89">
        <f t="shared" si="34"/>
        <v>1.0955303005231377E-2</v>
      </c>
      <c r="X89">
        <f t="shared" si="34"/>
        <v>1.1725054825639791E-2</v>
      </c>
      <c r="Y89">
        <f t="shared" si="34"/>
        <v>8.7450205842008102E-3</v>
      </c>
      <c r="Z89">
        <f t="shared" si="34"/>
        <v>1.1036910168956814E-2</v>
      </c>
      <c r="AA89">
        <f t="shared" si="34"/>
        <v>1.1461085608612892E-2</v>
      </c>
      <c r="AB89">
        <f t="shared" si="34"/>
        <v>1.1065147252827912E-2</v>
      </c>
      <c r="AC89">
        <f t="shared" si="34"/>
        <v>1.1065147252827912E-2</v>
      </c>
      <c r="AD89">
        <f t="shared" si="34"/>
        <v>9.5459049054616666E-3</v>
      </c>
      <c r="AE89">
        <f t="shared" si="34"/>
        <v>1.2236976346557732E-2</v>
      </c>
      <c r="AF89">
        <f t="shared" si="34"/>
        <v>1.4759604731771262E-2</v>
      </c>
      <c r="AG89">
        <f t="shared" si="34"/>
        <v>1.0127972591658869</v>
      </c>
      <c r="AH89">
        <f t="shared" si="34"/>
        <v>1.3673773255951613E-2</v>
      </c>
      <c r="AI89">
        <f t="shared" si="34"/>
        <v>9.9643007280256109E-3</v>
      </c>
      <c r="AJ89">
        <f t="shared" si="34"/>
        <v>1.1651527544213214E-2</v>
      </c>
      <c r="AK89">
        <f t="shared" si="34"/>
        <v>9.8818884569803894E-3</v>
      </c>
      <c r="AL89">
        <f t="shared" si="34"/>
        <v>3.1803907255245891E-3</v>
      </c>
      <c r="AM89">
        <f t="shared" si="34"/>
        <v>2.0465631008325127E-2</v>
      </c>
      <c r="AN89">
        <f t="shared" si="34"/>
        <v>7.519137987257939E-3</v>
      </c>
      <c r="AO89">
        <f t="shared" si="34"/>
        <v>7.7842910483553497E-3</v>
      </c>
      <c r="AP89">
        <f t="shared" si="34"/>
        <v>9.7500648194586148E-3</v>
      </c>
      <c r="AQ89">
        <f t="shared" si="34"/>
        <v>1.4379838497302804E-2</v>
      </c>
      <c r="AR89">
        <f t="shared" si="34"/>
        <v>2.1904916759422513E-7</v>
      </c>
      <c r="AS89" t="e">
        <f t="shared" si="34"/>
        <v>#DIV/0!</v>
      </c>
      <c r="AT89" s="30"/>
      <c r="AU89" s="30"/>
      <c r="AV89" s="30"/>
      <c r="AW89" s="30"/>
      <c r="AX89" s="30"/>
      <c r="AY89" s="30"/>
      <c r="AZ89" s="30"/>
      <c r="BA89" s="30"/>
      <c r="BB89" s="30"/>
      <c r="BC89" s="30"/>
      <c r="BD89" s="30"/>
      <c r="BE89" s="30"/>
      <c r="BF89" s="30"/>
      <c r="BG89" s="30"/>
      <c r="BH89" s="30"/>
      <c r="BI89" s="30"/>
      <c r="BJ89" s="30"/>
      <c r="BK89" s="30"/>
      <c r="BL89" s="30"/>
      <c r="BM89" s="30"/>
      <c r="BN89" s="30"/>
    </row>
    <row r="90" spans="1:66" x14ac:dyDescent="0.35">
      <c r="A90" s="23" t="s">
        <v>24</v>
      </c>
      <c r="B90" s="23">
        <v>285575000000</v>
      </c>
      <c r="C90" t="str">
        <f t="shared" si="3"/>
        <v>ISIC 58T60</v>
      </c>
      <c r="D90">
        <f t="shared" ref="D90:AS90" si="35">SUMPRODUCT($C35:$AR35,$E$49:$AT$49*($E$50:$AT$50=D$58))/SUMIFS($E$49:$AT$49,$E$50:$AT$50,D$58)</f>
        <v>3.4493316648563366E-3</v>
      </c>
      <c r="E90">
        <f t="shared" si="35"/>
        <v>5.2276018867850101E-3</v>
      </c>
      <c r="F90">
        <f t="shared" si="35"/>
        <v>5.2276018867850101E-3</v>
      </c>
      <c r="G90">
        <f t="shared" si="35"/>
        <v>5.2276018867850101E-3</v>
      </c>
      <c r="H90">
        <f t="shared" si="35"/>
        <v>5.2276018867850101E-3</v>
      </c>
      <c r="I90">
        <f t="shared" si="35"/>
        <v>6.7185229157615701E-3</v>
      </c>
      <c r="J90">
        <f t="shared" si="35"/>
        <v>5.3341521534464595E-3</v>
      </c>
      <c r="K90">
        <f t="shared" si="35"/>
        <v>4.2969699673248603E-3</v>
      </c>
      <c r="L90">
        <f t="shared" si="35"/>
        <v>8.2904367535571941E-3</v>
      </c>
      <c r="M90">
        <f t="shared" si="35"/>
        <v>6.4277593092463706E-3</v>
      </c>
      <c r="N90">
        <f t="shared" si="35"/>
        <v>6.3345177813267537E-3</v>
      </c>
      <c r="O90">
        <f t="shared" si="35"/>
        <v>8.2979754783160491E-3</v>
      </c>
      <c r="P90">
        <f t="shared" si="35"/>
        <v>5.0328865462851112E-3</v>
      </c>
      <c r="Q90">
        <f t="shared" si="35"/>
        <v>4.8205958770983267E-3</v>
      </c>
      <c r="R90">
        <f t="shared" si="35"/>
        <v>4.8205958770983267E-3</v>
      </c>
      <c r="S90">
        <f t="shared" si="35"/>
        <v>5.1604559422172395E-3</v>
      </c>
      <c r="T90">
        <f t="shared" si="35"/>
        <v>5.1604559422172395E-3</v>
      </c>
      <c r="U90">
        <f t="shared" si="35"/>
        <v>4.2807366602538276E-3</v>
      </c>
      <c r="V90">
        <f t="shared" si="35"/>
        <v>5.1663543112144376E-3</v>
      </c>
      <c r="W90">
        <f t="shared" si="35"/>
        <v>5.4439890597091194E-3</v>
      </c>
      <c r="X90">
        <f t="shared" si="35"/>
        <v>4.601310467817487E-3</v>
      </c>
      <c r="Y90">
        <f t="shared" si="35"/>
        <v>5.1700535391707419E-3</v>
      </c>
      <c r="Z90">
        <f t="shared" si="35"/>
        <v>5.1311858808126476E-3</v>
      </c>
      <c r="AA90">
        <f t="shared" si="35"/>
        <v>4.8942075656772969E-3</v>
      </c>
      <c r="AB90">
        <f t="shared" si="35"/>
        <v>4.4378360876857655E-3</v>
      </c>
      <c r="AC90">
        <f t="shared" si="35"/>
        <v>4.4378360876857655E-3</v>
      </c>
      <c r="AD90">
        <f t="shared" si="35"/>
        <v>5.8723791606844454E-3</v>
      </c>
      <c r="AE90">
        <f t="shared" si="35"/>
        <v>6.6229487898666305E-3</v>
      </c>
      <c r="AF90">
        <f t="shared" si="35"/>
        <v>4.0996313570978993E-3</v>
      </c>
      <c r="AG90">
        <f t="shared" si="35"/>
        <v>5.5527588059699449E-3</v>
      </c>
      <c r="AH90">
        <f t="shared" si="35"/>
        <v>1.1121795107339445</v>
      </c>
      <c r="AI90">
        <f t="shared" si="35"/>
        <v>1.5688919764461483E-2</v>
      </c>
      <c r="AJ90">
        <f t="shared" si="35"/>
        <v>1.2190653941283366E-2</v>
      </c>
      <c r="AK90">
        <f t="shared" si="35"/>
        <v>8.3577749976462192E-3</v>
      </c>
      <c r="AL90">
        <f t="shared" si="35"/>
        <v>1.7546150081140862E-3</v>
      </c>
      <c r="AM90">
        <f t="shared" si="35"/>
        <v>1.3408802393926566E-2</v>
      </c>
      <c r="AN90">
        <f t="shared" si="35"/>
        <v>5.126320510039712E-3</v>
      </c>
      <c r="AO90">
        <f t="shared" si="35"/>
        <v>6.2941636761788804E-3</v>
      </c>
      <c r="AP90">
        <f t="shared" si="35"/>
        <v>3.7100019217398647E-3</v>
      </c>
      <c r="AQ90">
        <f t="shared" si="35"/>
        <v>1.0298072819739663E-2</v>
      </c>
      <c r="AR90">
        <f t="shared" si="35"/>
        <v>1.0899121277385825E-7</v>
      </c>
      <c r="AS90" t="e">
        <f t="shared" si="35"/>
        <v>#DIV/0!</v>
      </c>
      <c r="AT90" s="30"/>
      <c r="AU90" s="30"/>
      <c r="AV90" s="30"/>
      <c r="AW90" s="30"/>
      <c r="AX90" s="30"/>
      <c r="AY90" s="30"/>
      <c r="AZ90" s="30"/>
      <c r="BA90" s="30"/>
      <c r="BB90" s="30"/>
      <c r="BC90" s="30"/>
      <c r="BD90" s="30"/>
      <c r="BE90" s="30"/>
      <c r="BF90" s="30"/>
      <c r="BG90" s="30"/>
      <c r="BH90" s="30"/>
      <c r="BI90" s="30"/>
      <c r="BJ90" s="30"/>
      <c r="BK90" s="30"/>
      <c r="BL90" s="30"/>
      <c r="BM90" s="30"/>
      <c r="BN90" s="30"/>
    </row>
    <row r="91" spans="1:66" x14ac:dyDescent="0.35">
      <c r="A91" s="23" t="s">
        <v>25</v>
      </c>
      <c r="B91" s="23">
        <v>321841000000</v>
      </c>
      <c r="C91" t="str">
        <f t="shared" si="3"/>
        <v>ISIC 61</v>
      </c>
      <c r="D91">
        <f t="shared" ref="D91:AS91" si="36">SUMPRODUCT($C36:$AR36,$E$49:$AT$49*($E$50:$AT$50=D$58))/SUMIFS($E$49:$AT$49,$E$50:$AT$50,D$58)</f>
        <v>7.9479620872943395E-3</v>
      </c>
      <c r="E91">
        <f t="shared" si="36"/>
        <v>1.0919148350914872E-2</v>
      </c>
      <c r="F91">
        <f t="shared" si="36"/>
        <v>1.0919148350914872E-2</v>
      </c>
      <c r="G91">
        <f t="shared" si="36"/>
        <v>1.0919148350914872E-2</v>
      </c>
      <c r="H91">
        <f t="shared" si="36"/>
        <v>1.0919148350914872E-2</v>
      </c>
      <c r="I91">
        <f t="shared" si="36"/>
        <v>1.2135184563342389E-2</v>
      </c>
      <c r="J91">
        <f t="shared" si="36"/>
        <v>1.2992722348206328E-2</v>
      </c>
      <c r="K91">
        <f t="shared" si="36"/>
        <v>1.1482391386407812E-2</v>
      </c>
      <c r="L91">
        <f t="shared" si="36"/>
        <v>1.3199309929716477E-2</v>
      </c>
      <c r="M91">
        <f t="shared" si="36"/>
        <v>1.2656792188214187E-2</v>
      </c>
      <c r="N91">
        <f t="shared" si="36"/>
        <v>1.293152697789357E-2</v>
      </c>
      <c r="O91">
        <f t="shared" si="36"/>
        <v>1.1750767225574773E-2</v>
      </c>
      <c r="P91">
        <f t="shared" si="36"/>
        <v>1.3387539762595971E-2</v>
      </c>
      <c r="Q91">
        <f t="shared" si="36"/>
        <v>1.4530765973603445E-2</v>
      </c>
      <c r="R91">
        <f t="shared" si="36"/>
        <v>1.4530765973603447E-2</v>
      </c>
      <c r="S91">
        <f t="shared" si="36"/>
        <v>1.4599534284763228E-2</v>
      </c>
      <c r="T91">
        <f t="shared" si="36"/>
        <v>1.4599534284763231E-2</v>
      </c>
      <c r="U91">
        <f t="shared" si="36"/>
        <v>1.193489666102978E-2</v>
      </c>
      <c r="V91">
        <f t="shared" si="36"/>
        <v>1.0780304407751967E-2</v>
      </c>
      <c r="W91">
        <f t="shared" si="36"/>
        <v>1.1741253822140876E-2</v>
      </c>
      <c r="X91">
        <f t="shared" si="36"/>
        <v>1.21118421947677E-2</v>
      </c>
      <c r="Y91">
        <f t="shared" si="36"/>
        <v>1.0846311994949906E-2</v>
      </c>
      <c r="Z91">
        <f t="shared" si="36"/>
        <v>1.2029036707691671E-2</v>
      </c>
      <c r="AA91">
        <f t="shared" si="36"/>
        <v>1.1121725069581052E-2</v>
      </c>
      <c r="AB91">
        <f t="shared" si="36"/>
        <v>1.4236368634840122E-2</v>
      </c>
      <c r="AC91">
        <f t="shared" si="36"/>
        <v>1.4236368634840122E-2</v>
      </c>
      <c r="AD91">
        <f t="shared" si="36"/>
        <v>1.3449305245729772E-2</v>
      </c>
      <c r="AE91">
        <f t="shared" si="36"/>
        <v>1.4266369129566091E-2</v>
      </c>
      <c r="AF91">
        <f t="shared" si="36"/>
        <v>1.2529600980877501E-2</v>
      </c>
      <c r="AG91">
        <f t="shared" si="36"/>
        <v>1.4930727555855644E-2</v>
      </c>
      <c r="AH91">
        <f t="shared" si="36"/>
        <v>2.7184010749764745E-2</v>
      </c>
      <c r="AI91">
        <f t="shared" si="36"/>
        <v>1.218621594926099</v>
      </c>
      <c r="AJ91">
        <f t="shared" si="36"/>
        <v>2.0254073286608956E-2</v>
      </c>
      <c r="AK91">
        <f t="shared" si="36"/>
        <v>2.3155105575884724E-2</v>
      </c>
      <c r="AL91">
        <f t="shared" si="36"/>
        <v>5.0119665704428801E-3</v>
      </c>
      <c r="AM91">
        <f t="shared" si="36"/>
        <v>1.66639915988968E-2</v>
      </c>
      <c r="AN91">
        <f t="shared" si="36"/>
        <v>1.2168239229592832E-2</v>
      </c>
      <c r="AO91">
        <f t="shared" si="36"/>
        <v>5.6286091001414816E-3</v>
      </c>
      <c r="AP91">
        <f t="shared" si="36"/>
        <v>7.6104127867611445E-3</v>
      </c>
      <c r="AQ91">
        <f t="shared" si="36"/>
        <v>1.4323207903412901E-2</v>
      </c>
      <c r="AR91">
        <f t="shared" si="36"/>
        <v>2.3955656918290015E-7</v>
      </c>
      <c r="AS91" t="e">
        <f t="shared" si="36"/>
        <v>#DIV/0!</v>
      </c>
      <c r="AT91" s="30"/>
      <c r="AU91" s="30"/>
      <c r="AV91" s="30"/>
      <c r="AW91" s="30"/>
      <c r="AX91" s="30"/>
      <c r="AY91" s="30"/>
      <c r="AZ91" s="30"/>
      <c r="BA91" s="30"/>
      <c r="BB91" s="30"/>
      <c r="BC91" s="30"/>
      <c r="BD91" s="30"/>
      <c r="BE91" s="30"/>
      <c r="BF91" s="30"/>
      <c r="BG91" s="30"/>
      <c r="BH91" s="30"/>
      <c r="BI91" s="30"/>
      <c r="BJ91" s="30"/>
      <c r="BK91" s="30"/>
      <c r="BL91" s="30"/>
      <c r="BM91" s="30"/>
      <c r="BN91" s="30"/>
    </row>
    <row r="92" spans="1:66" x14ac:dyDescent="0.35">
      <c r="A92" s="23" t="s">
        <v>26</v>
      </c>
      <c r="B92" s="23">
        <v>555095000000</v>
      </c>
      <c r="C92" t="str">
        <f t="shared" si="3"/>
        <v>ISIC 62T63</v>
      </c>
      <c r="D92">
        <f t="shared" ref="D92:AS92" si="37">SUMPRODUCT($C37:$AR37,$E$49:$AT$49*($E$50:$AT$50=D$58))/SUMIFS($E$49:$AT$49,$E$50:$AT$50,D$58)</f>
        <v>1.3950614785995881E-2</v>
      </c>
      <c r="E92">
        <f t="shared" si="37"/>
        <v>2.0073429747442816E-2</v>
      </c>
      <c r="F92">
        <f t="shared" si="37"/>
        <v>2.0073429747442816E-2</v>
      </c>
      <c r="G92">
        <f t="shared" si="37"/>
        <v>2.0073429747442816E-2</v>
      </c>
      <c r="H92">
        <f t="shared" si="37"/>
        <v>2.0073429747442816E-2</v>
      </c>
      <c r="I92">
        <f t="shared" si="37"/>
        <v>2.1448861344788604E-2</v>
      </c>
      <c r="J92">
        <f t="shared" si="37"/>
        <v>2.2597296581726878E-2</v>
      </c>
      <c r="K92">
        <f t="shared" si="37"/>
        <v>2.0149050129548787E-2</v>
      </c>
      <c r="L92">
        <f t="shared" si="37"/>
        <v>2.8759571962282543E-2</v>
      </c>
      <c r="M92">
        <f t="shared" si="37"/>
        <v>2.693986004777154E-2</v>
      </c>
      <c r="N92">
        <f t="shared" si="37"/>
        <v>2.9342057275574082E-2</v>
      </c>
      <c r="O92">
        <f t="shared" si="37"/>
        <v>2.5223462797851922E-2</v>
      </c>
      <c r="P92">
        <f t="shared" si="37"/>
        <v>2.4324790996026104E-2</v>
      </c>
      <c r="Q92">
        <f t="shared" si="37"/>
        <v>2.3523071972603952E-2</v>
      </c>
      <c r="R92">
        <f t="shared" si="37"/>
        <v>2.3523071972603952E-2</v>
      </c>
      <c r="S92">
        <f t="shared" si="37"/>
        <v>2.9413012268807427E-2</v>
      </c>
      <c r="T92">
        <f t="shared" si="37"/>
        <v>2.9413012268807423E-2</v>
      </c>
      <c r="U92">
        <f t="shared" si="37"/>
        <v>2.4691269669986922E-2</v>
      </c>
      <c r="V92">
        <f t="shared" si="37"/>
        <v>3.0165937498775358E-2</v>
      </c>
      <c r="W92">
        <f t="shared" si="37"/>
        <v>2.9128525559988478E-2</v>
      </c>
      <c r="X92">
        <f t="shared" si="37"/>
        <v>2.8897672965991713E-2</v>
      </c>
      <c r="Y92">
        <f t="shared" si="37"/>
        <v>2.6717442077321643E-2</v>
      </c>
      <c r="Z92">
        <f t="shared" si="37"/>
        <v>3.0685783459573065E-2</v>
      </c>
      <c r="AA92">
        <f t="shared" si="37"/>
        <v>2.3999925985173854E-2</v>
      </c>
      <c r="AB92">
        <f t="shared" si="37"/>
        <v>2.7109721356704291E-2</v>
      </c>
      <c r="AC92">
        <f t="shared" si="37"/>
        <v>2.7109721356704287E-2</v>
      </c>
      <c r="AD92">
        <f t="shared" si="37"/>
        <v>3.2299879858029408E-2</v>
      </c>
      <c r="AE92">
        <f t="shared" si="37"/>
        <v>2.5459541628810183E-2</v>
      </c>
      <c r="AF92">
        <f t="shared" si="37"/>
        <v>2.7581372544804882E-2</v>
      </c>
      <c r="AG92">
        <f t="shared" si="37"/>
        <v>1.6273164298765911E-2</v>
      </c>
      <c r="AH92">
        <f t="shared" si="37"/>
        <v>6.235853395082562E-2</v>
      </c>
      <c r="AI92">
        <f t="shared" si="37"/>
        <v>6.0957402801449623E-2</v>
      </c>
      <c r="AJ92">
        <f t="shared" si="37"/>
        <v>1.2619137691553501</v>
      </c>
      <c r="AK92">
        <f t="shared" si="37"/>
        <v>5.6923656324721968E-2</v>
      </c>
      <c r="AL92">
        <f t="shared" si="37"/>
        <v>1.0056887486691478E-2</v>
      </c>
      <c r="AM92">
        <f t="shared" si="37"/>
        <v>3.498144019412705E-2</v>
      </c>
      <c r="AN92">
        <f t="shared" si="37"/>
        <v>2.2515208262047032E-2</v>
      </c>
      <c r="AO92">
        <f t="shared" si="37"/>
        <v>1.3379123941097833E-2</v>
      </c>
      <c r="AP92">
        <f t="shared" si="37"/>
        <v>1.4757902869045613E-2</v>
      </c>
      <c r="AQ92">
        <f t="shared" si="37"/>
        <v>2.3254367890352654E-2</v>
      </c>
      <c r="AR92">
        <f t="shared" si="37"/>
        <v>5.7439610312599902E-7</v>
      </c>
      <c r="AS92" t="e">
        <f t="shared" si="37"/>
        <v>#DIV/0!</v>
      </c>
      <c r="AT92" s="30"/>
      <c r="AU92" s="30"/>
      <c r="AV92" s="30"/>
      <c r="AW92" s="30"/>
      <c r="AX92" s="30"/>
      <c r="AY92" s="30"/>
      <c r="AZ92" s="30"/>
      <c r="BA92" s="30"/>
      <c r="BB92" s="30"/>
      <c r="BC92" s="30"/>
      <c r="BD92" s="30"/>
      <c r="BE92" s="30"/>
      <c r="BF92" s="30"/>
      <c r="BG92" s="30"/>
      <c r="BH92" s="30"/>
      <c r="BI92" s="30"/>
      <c r="BJ92" s="30"/>
      <c r="BK92" s="30"/>
      <c r="BL92" s="30"/>
      <c r="BM92" s="30"/>
      <c r="BN92" s="30"/>
    </row>
    <row r="93" spans="1:66" x14ac:dyDescent="0.35">
      <c r="A93" s="23" t="s">
        <v>27</v>
      </c>
      <c r="B93" s="23">
        <v>1256120000000</v>
      </c>
      <c r="C93" t="str">
        <f t="shared" si="3"/>
        <v>ISIC 64T66</v>
      </c>
      <c r="D93">
        <f t="shared" ref="D93:AS93" si="38">SUMPRODUCT($C38:$AR38,$E$49:$AT$49*($E$50:$AT$50=D$58))/SUMIFS($E$49:$AT$49,$E$50:$AT$50,D$58)</f>
        <v>2.9722495421608024E-2</v>
      </c>
      <c r="E93">
        <f t="shared" si="38"/>
        <v>2.2922227077273791E-2</v>
      </c>
      <c r="F93">
        <f t="shared" si="38"/>
        <v>2.2922227077273791E-2</v>
      </c>
      <c r="G93">
        <f t="shared" si="38"/>
        <v>2.2922227077273791E-2</v>
      </c>
      <c r="H93">
        <f t="shared" si="38"/>
        <v>2.2922227077273791E-2</v>
      </c>
      <c r="I93">
        <f t="shared" si="38"/>
        <v>3.1814120954548157E-2</v>
      </c>
      <c r="J93">
        <f t="shared" si="38"/>
        <v>3.0445923007504636E-2</v>
      </c>
      <c r="K93">
        <f t="shared" si="38"/>
        <v>2.857968396738772E-2</v>
      </c>
      <c r="L93">
        <f t="shared" si="38"/>
        <v>2.8926395530993035E-2</v>
      </c>
      <c r="M93">
        <f t="shared" si="38"/>
        <v>3.2017591225091631E-2</v>
      </c>
      <c r="N93">
        <f t="shared" si="38"/>
        <v>2.909266489499783E-2</v>
      </c>
      <c r="O93">
        <f t="shared" si="38"/>
        <v>2.2251085424145983E-2</v>
      </c>
      <c r="P93">
        <f t="shared" si="38"/>
        <v>2.7613988820101649E-2</v>
      </c>
      <c r="Q93">
        <f t="shared" si="38"/>
        <v>2.7631190493109907E-2</v>
      </c>
      <c r="R93">
        <f t="shared" si="38"/>
        <v>2.7631190493109907E-2</v>
      </c>
      <c r="S93">
        <f t="shared" si="38"/>
        <v>3.1011324129711984E-2</v>
      </c>
      <c r="T93">
        <f t="shared" si="38"/>
        <v>3.1011324129711984E-2</v>
      </c>
      <c r="U93">
        <f t="shared" si="38"/>
        <v>2.5708797960775125E-2</v>
      </c>
      <c r="V93">
        <f t="shared" si="38"/>
        <v>2.3314000012436761E-2</v>
      </c>
      <c r="W93">
        <f t="shared" si="38"/>
        <v>2.55093084895518E-2</v>
      </c>
      <c r="X93">
        <f t="shared" si="38"/>
        <v>2.6140708229596576E-2</v>
      </c>
      <c r="Y93">
        <f t="shared" si="38"/>
        <v>2.5755371849102426E-2</v>
      </c>
      <c r="Z93">
        <f t="shared" si="38"/>
        <v>2.6720948934573715E-2</v>
      </c>
      <c r="AA93">
        <f t="shared" si="38"/>
        <v>2.4764622861183697E-2</v>
      </c>
      <c r="AB93">
        <f t="shared" si="38"/>
        <v>2.9403097255639221E-2</v>
      </c>
      <c r="AC93">
        <f t="shared" si="38"/>
        <v>2.9403097255639218E-2</v>
      </c>
      <c r="AD93">
        <f t="shared" si="38"/>
        <v>2.6968751927752235E-2</v>
      </c>
      <c r="AE93">
        <f t="shared" si="38"/>
        <v>3.0921052438047568E-2</v>
      </c>
      <c r="AF93">
        <f t="shared" si="38"/>
        <v>2.9748072945842582E-2</v>
      </c>
      <c r="AG93">
        <f t="shared" si="38"/>
        <v>2.6991579365752076E-2</v>
      </c>
      <c r="AH93">
        <f t="shared" si="38"/>
        <v>2.3215095082935969E-2</v>
      </c>
      <c r="AI93">
        <f t="shared" si="38"/>
        <v>2.6435649750227261E-2</v>
      </c>
      <c r="AJ93">
        <f t="shared" si="38"/>
        <v>2.1315793490019379E-2</v>
      </c>
      <c r="AK93">
        <f t="shared" si="38"/>
        <v>1.1828251160943815</v>
      </c>
      <c r="AL93">
        <f t="shared" si="38"/>
        <v>5.8249039434430612E-2</v>
      </c>
      <c r="AM93">
        <f t="shared" si="38"/>
        <v>2.7000968446269376E-2</v>
      </c>
      <c r="AN93">
        <f t="shared" si="38"/>
        <v>2.3175923828361367E-2</v>
      </c>
      <c r="AO93">
        <f t="shared" si="38"/>
        <v>9.4975760904950114E-3</v>
      </c>
      <c r="AP93">
        <f t="shared" si="38"/>
        <v>1.5034622844118141E-2</v>
      </c>
      <c r="AQ93">
        <f t="shared" si="38"/>
        <v>2.3775313058437712E-2</v>
      </c>
      <c r="AR93">
        <f t="shared" si="38"/>
        <v>5.2795917887689722E-7</v>
      </c>
      <c r="AS93" t="e">
        <f t="shared" si="38"/>
        <v>#DIV/0!</v>
      </c>
      <c r="AT93" s="30"/>
      <c r="AU93" s="30"/>
      <c r="AV93" s="30"/>
      <c r="AW93" s="30"/>
      <c r="AX93" s="30"/>
      <c r="AY93" s="30"/>
      <c r="AZ93" s="30"/>
      <c r="BA93" s="30"/>
      <c r="BB93" s="30"/>
      <c r="BC93" s="30"/>
      <c r="BD93" s="30"/>
      <c r="BE93" s="30"/>
      <c r="BF93" s="30"/>
      <c r="BG93" s="30"/>
      <c r="BH93" s="30"/>
      <c r="BI93" s="30"/>
      <c r="BJ93" s="30"/>
      <c r="BK93" s="30"/>
      <c r="BL93" s="30"/>
      <c r="BM93" s="30"/>
      <c r="BN93" s="30"/>
    </row>
    <row r="94" spans="1:66" x14ac:dyDescent="0.35">
      <c r="A94" s="23" t="s">
        <v>28</v>
      </c>
      <c r="B94" s="23">
        <v>1677360000000</v>
      </c>
      <c r="C94" t="str">
        <f t="shared" si="3"/>
        <v>ISIC 68</v>
      </c>
      <c r="D94">
        <f t="shared" ref="D94:AS94" si="39">SUMPRODUCT($C39:$AR39,$E$49:$AT$49*($E$50:$AT$50=D$58))/SUMIFS($E$49:$AT$49,$E$50:$AT$50,D$58)</f>
        <v>2.3857262738676284E-2</v>
      </c>
      <c r="E94">
        <f t="shared" si="39"/>
        <v>2.4184873203600826E-2</v>
      </c>
      <c r="F94">
        <f t="shared" si="39"/>
        <v>2.4184873203600826E-2</v>
      </c>
      <c r="G94">
        <f t="shared" si="39"/>
        <v>2.4184873203600826E-2</v>
      </c>
      <c r="H94">
        <f t="shared" si="39"/>
        <v>2.4184873203600826E-2</v>
      </c>
      <c r="I94">
        <f t="shared" si="39"/>
        <v>3.5658161925900482E-2</v>
      </c>
      <c r="J94">
        <f t="shared" si="39"/>
        <v>4.2426555824858124E-2</v>
      </c>
      <c r="K94">
        <f t="shared" si="39"/>
        <v>3.5434924762953277E-2</v>
      </c>
      <c r="L94">
        <f t="shared" si="39"/>
        <v>3.8508509871796999E-2</v>
      </c>
      <c r="M94">
        <f t="shared" si="39"/>
        <v>2.9991735457921252E-2</v>
      </c>
      <c r="N94">
        <f t="shared" si="39"/>
        <v>3.2872930095315812E-2</v>
      </c>
      <c r="O94">
        <f t="shared" si="39"/>
        <v>2.9143115418845945E-2</v>
      </c>
      <c r="P94">
        <f t="shared" si="39"/>
        <v>3.5992394930746789E-2</v>
      </c>
      <c r="Q94">
        <f t="shared" si="39"/>
        <v>3.5862286906367322E-2</v>
      </c>
      <c r="R94">
        <f t="shared" si="39"/>
        <v>3.5862286906367322E-2</v>
      </c>
      <c r="S94">
        <f t="shared" si="39"/>
        <v>3.4896084503409905E-2</v>
      </c>
      <c r="T94">
        <f t="shared" si="39"/>
        <v>3.4896084503409905E-2</v>
      </c>
      <c r="U94">
        <f t="shared" si="39"/>
        <v>3.6866601258506951E-2</v>
      </c>
      <c r="V94">
        <f t="shared" si="39"/>
        <v>2.9626819661619425E-2</v>
      </c>
      <c r="W94">
        <f t="shared" si="39"/>
        <v>3.546544277636314E-2</v>
      </c>
      <c r="X94">
        <f t="shared" si="39"/>
        <v>3.6691033632698385E-2</v>
      </c>
      <c r="Y94">
        <f t="shared" si="39"/>
        <v>3.749566469635715E-2</v>
      </c>
      <c r="Z94">
        <f t="shared" si="39"/>
        <v>3.5650277973245235E-2</v>
      </c>
      <c r="AA94">
        <f t="shared" si="39"/>
        <v>3.6360826484917078E-2</v>
      </c>
      <c r="AB94">
        <f t="shared" si="39"/>
        <v>3.1932299835047404E-2</v>
      </c>
      <c r="AC94">
        <f t="shared" si="39"/>
        <v>3.1932299835047404E-2</v>
      </c>
      <c r="AD94">
        <f t="shared" si="39"/>
        <v>3.3851669434840782E-2</v>
      </c>
      <c r="AE94">
        <f t="shared" si="39"/>
        <v>7.2699315829962211E-2</v>
      </c>
      <c r="AF94">
        <f t="shared" si="39"/>
        <v>3.7950063003795206E-2</v>
      </c>
      <c r="AG94">
        <f t="shared" si="39"/>
        <v>6.9699077536003379E-2</v>
      </c>
      <c r="AH94">
        <f t="shared" si="39"/>
        <v>4.7299077190974405E-2</v>
      </c>
      <c r="AI94">
        <f t="shared" si="39"/>
        <v>7.1847032082529017E-2</v>
      </c>
      <c r="AJ94">
        <f t="shared" si="39"/>
        <v>3.9173714307755597E-2</v>
      </c>
      <c r="AK94">
        <f t="shared" si="39"/>
        <v>5.2349566984774304E-2</v>
      </c>
      <c r="AL94">
        <f t="shared" si="39"/>
        <v>1.0331720606410735</v>
      </c>
      <c r="AM94">
        <f t="shared" si="39"/>
        <v>4.9446485335237024E-2</v>
      </c>
      <c r="AN94">
        <f t="shared" si="39"/>
        <v>3.092600268175175E-2</v>
      </c>
      <c r="AO94">
        <f t="shared" si="39"/>
        <v>2.0392573682013204E-2</v>
      </c>
      <c r="AP94">
        <f t="shared" si="39"/>
        <v>2.8882451351631623E-2</v>
      </c>
      <c r="AQ94">
        <f t="shared" si="39"/>
        <v>4.2687683375650896E-2</v>
      </c>
      <c r="AR94">
        <f t="shared" si="39"/>
        <v>7.0852958088769849E-7</v>
      </c>
      <c r="AS94" t="e">
        <f t="shared" si="39"/>
        <v>#DIV/0!</v>
      </c>
      <c r="AT94" s="30"/>
      <c r="AU94" s="30"/>
      <c r="AV94" s="30"/>
      <c r="AW94" s="30"/>
      <c r="AX94" s="30"/>
      <c r="AY94" s="30"/>
      <c r="AZ94" s="30"/>
      <c r="BA94" s="30"/>
      <c r="BB94" s="30"/>
      <c r="BC94" s="30"/>
      <c r="BD94" s="30"/>
      <c r="BE94" s="30"/>
      <c r="BF94" s="30"/>
      <c r="BG94" s="30"/>
      <c r="BH94" s="30"/>
      <c r="BI94" s="30"/>
      <c r="BJ94" s="30"/>
      <c r="BK94" s="30"/>
      <c r="BL94" s="30"/>
      <c r="BM94" s="30"/>
      <c r="BN94" s="30"/>
    </row>
    <row r="95" spans="1:66" x14ac:dyDescent="0.35">
      <c r="A95" s="23" t="s">
        <v>29</v>
      </c>
      <c r="B95" s="23">
        <v>2314500000000</v>
      </c>
      <c r="C95" t="str">
        <f t="shared" si="3"/>
        <v>ISIC 69T82</v>
      </c>
      <c r="D95">
        <f t="shared" ref="D95:AS95" si="40">SUMPRODUCT($C40:$AR40,$E$49:$AT$49*($E$50:$AT$50=D$58))/SUMIFS($E$49:$AT$49,$E$50:$AT$50,D$58)</f>
        <v>2.3188060105285013E-2</v>
      </c>
      <c r="E95">
        <f t="shared" si="40"/>
        <v>2.9927948087970849E-2</v>
      </c>
      <c r="F95">
        <f t="shared" si="40"/>
        <v>2.9927948087970849E-2</v>
      </c>
      <c r="G95">
        <f t="shared" si="40"/>
        <v>2.9927948087970845E-2</v>
      </c>
      <c r="H95">
        <f t="shared" si="40"/>
        <v>2.9927948087970849E-2</v>
      </c>
      <c r="I95">
        <f t="shared" si="40"/>
        <v>3.5311447234726068E-2</v>
      </c>
      <c r="J95">
        <f t="shared" si="40"/>
        <v>3.3369871310228047E-2</v>
      </c>
      <c r="K95">
        <f t="shared" si="40"/>
        <v>3.0581462371908931E-2</v>
      </c>
      <c r="L95">
        <f t="shared" si="40"/>
        <v>3.7673656115733624E-2</v>
      </c>
      <c r="M95">
        <f t="shared" si="40"/>
        <v>4.078600577557398E-2</v>
      </c>
      <c r="N95">
        <f t="shared" si="40"/>
        <v>3.9042678764829024E-2</v>
      </c>
      <c r="O95">
        <f t="shared" si="40"/>
        <v>5.134630220368936E-2</v>
      </c>
      <c r="P95">
        <f t="shared" si="40"/>
        <v>3.5706792896788672E-2</v>
      </c>
      <c r="Q95">
        <f t="shared" si="40"/>
        <v>3.6396836258601503E-2</v>
      </c>
      <c r="R95">
        <f t="shared" si="40"/>
        <v>3.6396836258601503E-2</v>
      </c>
      <c r="S95">
        <f t="shared" si="40"/>
        <v>3.907949389132364E-2</v>
      </c>
      <c r="T95">
        <f t="shared" si="40"/>
        <v>3.907949389132364E-2</v>
      </c>
      <c r="U95">
        <f t="shared" si="40"/>
        <v>3.2231696275138805E-2</v>
      </c>
      <c r="V95">
        <f t="shared" si="40"/>
        <v>3.7916613799652762E-2</v>
      </c>
      <c r="W95">
        <f t="shared" si="40"/>
        <v>3.6802044425561897E-2</v>
      </c>
      <c r="X95">
        <f t="shared" si="40"/>
        <v>3.6722138595798842E-2</v>
      </c>
      <c r="Y95">
        <f t="shared" si="40"/>
        <v>3.4987449737674751E-2</v>
      </c>
      <c r="Z95">
        <f t="shared" si="40"/>
        <v>4.0542656522752955E-2</v>
      </c>
      <c r="AA95">
        <f t="shared" si="40"/>
        <v>3.2492646227690818E-2</v>
      </c>
      <c r="AB95">
        <f t="shared" si="40"/>
        <v>3.0965969978668056E-2</v>
      </c>
      <c r="AC95">
        <f t="shared" si="40"/>
        <v>3.0965969978668056E-2</v>
      </c>
      <c r="AD95">
        <f t="shared" si="40"/>
        <v>3.9753561702666813E-2</v>
      </c>
      <c r="AE95">
        <f t="shared" si="40"/>
        <v>3.5823177647620531E-2</v>
      </c>
      <c r="AF95">
        <f t="shared" si="40"/>
        <v>3.1169394007086695E-2</v>
      </c>
      <c r="AG95">
        <f t="shared" si="40"/>
        <v>2.5748182624993399E-2</v>
      </c>
      <c r="AH95">
        <f t="shared" si="40"/>
        <v>4.4153510109243364E-2</v>
      </c>
      <c r="AI95">
        <f t="shared" si="40"/>
        <v>3.4916813577448767E-2</v>
      </c>
      <c r="AJ95">
        <f t="shared" si="40"/>
        <v>4.4928244119836189E-2</v>
      </c>
      <c r="AK95">
        <f t="shared" si="40"/>
        <v>3.868137174334417E-2</v>
      </c>
      <c r="AL95">
        <f t="shared" si="40"/>
        <v>1.5236491675875454E-2</v>
      </c>
      <c r="AM95">
        <f t="shared" si="40"/>
        <v>1.1545346751542913</v>
      </c>
      <c r="AN95">
        <f t="shared" si="40"/>
        <v>2.1654077338551996E-2</v>
      </c>
      <c r="AO95">
        <f t="shared" si="40"/>
        <v>1.1894351792330784E-2</v>
      </c>
      <c r="AP95">
        <f t="shared" si="40"/>
        <v>1.751657214011404E-2</v>
      </c>
      <c r="AQ95">
        <f t="shared" si="40"/>
        <v>2.7085418522011753E-2</v>
      </c>
      <c r="AR95">
        <f t="shared" si="40"/>
        <v>7.3562917412402018E-7</v>
      </c>
      <c r="AS95" t="e">
        <f t="shared" si="40"/>
        <v>#DIV/0!</v>
      </c>
      <c r="AT95" s="30"/>
      <c r="AU95" s="30"/>
      <c r="AV95" s="30"/>
      <c r="AW95" s="30"/>
      <c r="AX95" s="30"/>
      <c r="AY95" s="30"/>
      <c r="AZ95" s="30"/>
      <c r="BA95" s="30"/>
      <c r="BB95" s="30"/>
      <c r="BC95" s="30"/>
      <c r="BD95" s="30"/>
      <c r="BE95" s="30"/>
      <c r="BF95" s="30"/>
      <c r="BG95" s="30"/>
      <c r="BH95" s="30"/>
      <c r="BI95" s="30"/>
      <c r="BJ95" s="30"/>
      <c r="BK95" s="30"/>
      <c r="BL95" s="30"/>
      <c r="BM95" s="30"/>
      <c r="BN95" s="30"/>
    </row>
    <row r="96" spans="1:66" x14ac:dyDescent="0.35">
      <c r="A96" s="23" t="s">
        <v>30</v>
      </c>
      <c r="B96" s="23">
        <v>1127270000000</v>
      </c>
      <c r="C96" t="str">
        <f t="shared" si="3"/>
        <v>ISIC 84</v>
      </c>
      <c r="D96">
        <f t="shared" ref="D96:AS96" si="41">SUMPRODUCT($C41:$AR41,$E$49:$AT$49*($E$50:$AT$50=D$58))/SUMIFS($E$49:$AT$49,$E$50:$AT$50,D$58)</f>
        <v>5.6633164690946657E-3</v>
      </c>
      <c r="E96">
        <f t="shared" si="41"/>
        <v>8.2402489902984547E-3</v>
      </c>
      <c r="F96">
        <f t="shared" si="41"/>
        <v>8.2402489902984547E-3</v>
      </c>
      <c r="G96">
        <f t="shared" si="41"/>
        <v>8.2402489902984547E-3</v>
      </c>
      <c r="H96">
        <f t="shared" si="41"/>
        <v>8.2402489902984547E-3</v>
      </c>
      <c r="I96">
        <f t="shared" si="41"/>
        <v>7.3298441200518047E-3</v>
      </c>
      <c r="J96">
        <f t="shared" si="41"/>
        <v>6.8485499485132946E-3</v>
      </c>
      <c r="K96">
        <f t="shared" si="41"/>
        <v>8.2350483834251909E-3</v>
      </c>
      <c r="L96">
        <f t="shared" si="41"/>
        <v>1.020257073639249E-2</v>
      </c>
      <c r="M96">
        <f t="shared" si="41"/>
        <v>9.2161215213104573E-3</v>
      </c>
      <c r="N96">
        <f t="shared" si="41"/>
        <v>9.9986924567283721E-3</v>
      </c>
      <c r="O96">
        <f t="shared" si="41"/>
        <v>6.8537109717182127E-3</v>
      </c>
      <c r="P96">
        <f t="shared" si="41"/>
        <v>8.9095481375793539E-3</v>
      </c>
      <c r="Q96">
        <f t="shared" si="41"/>
        <v>1.047086987336915E-2</v>
      </c>
      <c r="R96">
        <f t="shared" si="41"/>
        <v>1.047086987336915E-2</v>
      </c>
      <c r="S96">
        <f t="shared" si="41"/>
        <v>1.1522072798152342E-2</v>
      </c>
      <c r="T96">
        <f t="shared" si="41"/>
        <v>1.1522072798152342E-2</v>
      </c>
      <c r="U96">
        <f t="shared" si="41"/>
        <v>7.4220584843045579E-3</v>
      </c>
      <c r="V96">
        <f t="shared" si="41"/>
        <v>5.8444210794366324E-3</v>
      </c>
      <c r="W96">
        <f t="shared" si="41"/>
        <v>8.3597772318793982E-3</v>
      </c>
      <c r="X96">
        <f t="shared" si="41"/>
        <v>7.2192417879279715E-3</v>
      </c>
      <c r="Y96">
        <f t="shared" si="41"/>
        <v>7.6673249798565567E-3</v>
      </c>
      <c r="Z96">
        <f t="shared" si="41"/>
        <v>6.1821017653680387E-3</v>
      </c>
      <c r="AA96">
        <f t="shared" si="41"/>
        <v>6.256467921975292E-3</v>
      </c>
      <c r="AB96">
        <f t="shared" si="41"/>
        <v>2.891827044450828E-2</v>
      </c>
      <c r="AC96">
        <f t="shared" si="41"/>
        <v>2.891827044450828E-2</v>
      </c>
      <c r="AD96">
        <f t="shared" si="41"/>
        <v>9.8573066656567898E-3</v>
      </c>
      <c r="AE96">
        <f t="shared" si="41"/>
        <v>5.3937373783446178E-3</v>
      </c>
      <c r="AF96">
        <f t="shared" si="41"/>
        <v>5.9725580100862801E-3</v>
      </c>
      <c r="AG96">
        <f t="shared" si="41"/>
        <v>5.3623194257535383E-3</v>
      </c>
      <c r="AH96">
        <f t="shared" si="41"/>
        <v>5.907670022597014E-3</v>
      </c>
      <c r="AI96">
        <f t="shared" si="41"/>
        <v>5.5597688579011569E-3</v>
      </c>
      <c r="AJ96">
        <f t="shared" si="41"/>
        <v>5.2826966142447357E-3</v>
      </c>
      <c r="AK96">
        <f t="shared" si="41"/>
        <v>4.2555188227321765E-3</v>
      </c>
      <c r="AL96">
        <f t="shared" si="41"/>
        <v>3.2512794276320354E-3</v>
      </c>
      <c r="AM96">
        <f t="shared" si="41"/>
        <v>8.6287820767285556E-3</v>
      </c>
      <c r="AN96">
        <f t="shared" si="41"/>
        <v>1.0117559262567568</v>
      </c>
      <c r="AO96">
        <f t="shared" si="41"/>
        <v>3.9412843750855882E-3</v>
      </c>
      <c r="AP96">
        <f t="shared" si="41"/>
        <v>4.6528065636502487E-3</v>
      </c>
      <c r="AQ96">
        <f t="shared" si="41"/>
        <v>5.6899843170465456E-3</v>
      </c>
      <c r="AR96">
        <f t="shared" si="41"/>
        <v>1.7902169666199821E-7</v>
      </c>
      <c r="AS96" t="e">
        <f t="shared" si="41"/>
        <v>#DIV/0!</v>
      </c>
      <c r="AT96" s="30"/>
      <c r="AU96" s="30"/>
      <c r="AV96" s="30"/>
      <c r="AW96" s="30"/>
      <c r="AX96" s="30"/>
      <c r="AY96" s="30"/>
      <c r="AZ96" s="30"/>
      <c r="BA96" s="30"/>
      <c r="BB96" s="30"/>
      <c r="BC96" s="30"/>
      <c r="BD96" s="30"/>
      <c r="BE96" s="30"/>
      <c r="BF96" s="30"/>
      <c r="BG96" s="30"/>
      <c r="BH96" s="30"/>
      <c r="BI96" s="30"/>
      <c r="BJ96" s="30"/>
      <c r="BK96" s="30"/>
      <c r="BL96" s="30"/>
      <c r="BM96" s="30"/>
      <c r="BN96" s="30"/>
    </row>
    <row r="97" spans="1:403" x14ac:dyDescent="0.35">
      <c r="A97" s="23" t="s">
        <v>31</v>
      </c>
      <c r="B97" s="23">
        <v>732706000000</v>
      </c>
      <c r="C97" t="str">
        <f t="shared" si="3"/>
        <v>ISIC 85</v>
      </c>
      <c r="D97">
        <f t="shared" ref="D97:AS97" si="42">SUMPRODUCT($C42:$AR42,$E$49:$AT$49*($E$50:$AT$50=D$58))/SUMIFS($E$49:$AT$49,$E$50:$AT$50,D$58)</f>
        <v>3.1728208515287384E-3</v>
      </c>
      <c r="E97">
        <f t="shared" si="42"/>
        <v>4.0368552539538343E-3</v>
      </c>
      <c r="F97">
        <f t="shared" si="42"/>
        <v>4.0368552539538343E-3</v>
      </c>
      <c r="G97">
        <f t="shared" si="42"/>
        <v>4.0368552539538343E-3</v>
      </c>
      <c r="H97">
        <f t="shared" si="42"/>
        <v>4.0368552539538343E-3</v>
      </c>
      <c r="I97">
        <f t="shared" si="42"/>
        <v>4.9838724471693817E-3</v>
      </c>
      <c r="J97">
        <f t="shared" si="42"/>
        <v>4.040529846782966E-3</v>
      </c>
      <c r="K97">
        <f t="shared" si="42"/>
        <v>3.8169084921148939E-3</v>
      </c>
      <c r="L97">
        <f t="shared" si="42"/>
        <v>5.1016440092236008E-3</v>
      </c>
      <c r="M97">
        <f t="shared" si="42"/>
        <v>5.1759783101115392E-3</v>
      </c>
      <c r="N97">
        <f t="shared" si="42"/>
        <v>5.4343839101422785E-3</v>
      </c>
      <c r="O97">
        <f t="shared" si="42"/>
        <v>6.1210419091851957E-3</v>
      </c>
      <c r="P97">
        <f t="shared" si="42"/>
        <v>4.8828435606860683E-3</v>
      </c>
      <c r="Q97">
        <f t="shared" si="42"/>
        <v>4.6276052121044953E-3</v>
      </c>
      <c r="R97">
        <f t="shared" si="42"/>
        <v>4.6276052121044953E-3</v>
      </c>
      <c r="S97">
        <f t="shared" si="42"/>
        <v>5.7123504403062911E-3</v>
      </c>
      <c r="T97">
        <f t="shared" si="42"/>
        <v>5.7123504403062911E-3</v>
      </c>
      <c r="U97">
        <f t="shared" si="42"/>
        <v>4.5341313185252065E-3</v>
      </c>
      <c r="V97">
        <f t="shared" si="42"/>
        <v>4.7640452915826068E-3</v>
      </c>
      <c r="W97">
        <f t="shared" si="42"/>
        <v>5.8819008235106145E-3</v>
      </c>
      <c r="X97">
        <f t="shared" si="42"/>
        <v>5.4591458653290145E-3</v>
      </c>
      <c r="Y97">
        <f t="shared" si="42"/>
        <v>6.9286910683763088E-3</v>
      </c>
      <c r="Z97">
        <f t="shared" si="42"/>
        <v>7.9188879873677617E-3</v>
      </c>
      <c r="AA97">
        <f t="shared" si="42"/>
        <v>5.1869617523233151E-3</v>
      </c>
      <c r="AB97">
        <f t="shared" si="42"/>
        <v>5.3191528003914282E-3</v>
      </c>
      <c r="AC97">
        <f t="shared" si="42"/>
        <v>5.3191528003914282E-3</v>
      </c>
      <c r="AD97">
        <f t="shared" si="42"/>
        <v>4.5846844377859571E-3</v>
      </c>
      <c r="AE97">
        <f t="shared" si="42"/>
        <v>4.5622315675865072E-3</v>
      </c>
      <c r="AF97">
        <f t="shared" si="42"/>
        <v>6.1695001089441008E-3</v>
      </c>
      <c r="AG97">
        <f t="shared" si="42"/>
        <v>3.1727587504000411E-3</v>
      </c>
      <c r="AH97">
        <f t="shared" si="42"/>
        <v>5.3786519570208835E-3</v>
      </c>
      <c r="AI97">
        <f t="shared" si="42"/>
        <v>8.4790713856074517E-3</v>
      </c>
      <c r="AJ97">
        <f t="shared" si="42"/>
        <v>8.3310350871247298E-3</v>
      </c>
      <c r="AK97">
        <f t="shared" si="42"/>
        <v>5.5302456556325886E-3</v>
      </c>
      <c r="AL97">
        <f t="shared" si="42"/>
        <v>1.6466203966694433E-3</v>
      </c>
      <c r="AM97">
        <f t="shared" si="42"/>
        <v>6.1152499630986682E-3</v>
      </c>
      <c r="AN97">
        <f t="shared" si="42"/>
        <v>8.5192330118967902E-3</v>
      </c>
      <c r="AO97">
        <f t="shared" si="42"/>
        <v>1.0299039312336977</v>
      </c>
      <c r="AP97">
        <f t="shared" si="42"/>
        <v>5.1765071654372597E-3</v>
      </c>
      <c r="AQ97">
        <f t="shared" si="42"/>
        <v>4.9462255919246753E-3</v>
      </c>
      <c r="AR97">
        <f t="shared" si="42"/>
        <v>1.1564100951293772E-7</v>
      </c>
      <c r="AS97" t="e">
        <f t="shared" si="42"/>
        <v>#DIV/0!</v>
      </c>
      <c r="AT97" s="30"/>
      <c r="AU97" s="30"/>
      <c r="AV97" s="30"/>
      <c r="AW97" s="30"/>
      <c r="AX97" s="30"/>
      <c r="AY97" s="30"/>
      <c r="AZ97" s="30"/>
      <c r="BA97" s="30"/>
      <c r="BB97" s="30"/>
      <c r="BC97" s="30"/>
      <c r="BD97" s="30"/>
      <c r="BE97" s="30"/>
      <c r="BF97" s="30"/>
      <c r="BG97" s="30"/>
      <c r="BH97" s="30"/>
      <c r="BI97" s="30"/>
      <c r="BJ97" s="30"/>
      <c r="BK97" s="30"/>
      <c r="BL97" s="30"/>
      <c r="BM97" s="30"/>
      <c r="BN97" s="30"/>
    </row>
    <row r="98" spans="1:403" x14ac:dyDescent="0.35">
      <c r="A98" s="23" t="s">
        <v>32</v>
      </c>
      <c r="B98" s="23">
        <v>1286730000000</v>
      </c>
      <c r="C98" t="str">
        <f t="shared" si="3"/>
        <v>ISIC 86T88</v>
      </c>
      <c r="D98">
        <f t="shared" ref="D98:AS98" si="43">SUMPRODUCT($C43:$AR43,$E$49:$AT$49*($E$50:$AT$50=D$58))/SUMIFS($E$49:$AT$49,$E$50:$AT$50,D$58)</f>
        <v>8.2156428733916504E-4</v>
      </c>
      <c r="E98">
        <f t="shared" si="43"/>
        <v>9.4399619771306728E-4</v>
      </c>
      <c r="F98">
        <f t="shared" si="43"/>
        <v>9.4399619771306717E-4</v>
      </c>
      <c r="G98">
        <f t="shared" si="43"/>
        <v>9.4399619771306728E-4</v>
      </c>
      <c r="H98">
        <f t="shared" si="43"/>
        <v>9.4399619771306728E-4</v>
      </c>
      <c r="I98">
        <f t="shared" si="43"/>
        <v>1.3701146695201548E-3</v>
      </c>
      <c r="J98">
        <f t="shared" si="43"/>
        <v>1.1496440589226779E-3</v>
      </c>
      <c r="K98">
        <f t="shared" si="43"/>
        <v>9.170091379376512E-4</v>
      </c>
      <c r="L98">
        <f t="shared" si="43"/>
        <v>1.0545867514848029E-3</v>
      </c>
      <c r="M98">
        <f t="shared" si="43"/>
        <v>1.266407305355701E-3</v>
      </c>
      <c r="N98">
        <f t="shared" si="43"/>
        <v>1.153161724495211E-3</v>
      </c>
      <c r="O98">
        <f t="shared" si="43"/>
        <v>1.7082983813520958E-3</v>
      </c>
      <c r="P98">
        <f t="shared" si="43"/>
        <v>1.025146772487967E-3</v>
      </c>
      <c r="Q98">
        <f t="shared" si="43"/>
        <v>9.8445532239316595E-4</v>
      </c>
      <c r="R98">
        <f t="shared" si="43"/>
        <v>9.8445532239316595E-4</v>
      </c>
      <c r="S98">
        <f t="shared" si="43"/>
        <v>1.3140051962778853E-3</v>
      </c>
      <c r="T98">
        <f t="shared" si="43"/>
        <v>1.3140051962778853E-3</v>
      </c>
      <c r="U98">
        <f t="shared" si="43"/>
        <v>9.3553632517773353E-4</v>
      </c>
      <c r="V98">
        <f t="shared" si="43"/>
        <v>7.6071577585901779E-4</v>
      </c>
      <c r="W98">
        <f t="shared" si="43"/>
        <v>9.87449408739799E-4</v>
      </c>
      <c r="X98">
        <f t="shared" si="43"/>
        <v>9.7512708288567576E-4</v>
      </c>
      <c r="Y98">
        <f t="shared" si="43"/>
        <v>9.3556128120990747E-4</v>
      </c>
      <c r="Z98">
        <f t="shared" si="43"/>
        <v>1.1457742268417971E-3</v>
      </c>
      <c r="AA98">
        <f t="shared" si="43"/>
        <v>1.12635285492325E-3</v>
      </c>
      <c r="AB98">
        <f t="shared" si="43"/>
        <v>1.0431588781176667E-3</v>
      </c>
      <c r="AC98">
        <f t="shared" si="43"/>
        <v>1.0431588781176667E-3</v>
      </c>
      <c r="AD98">
        <f t="shared" si="43"/>
        <v>1.6873079845387651E-3</v>
      </c>
      <c r="AE98">
        <f t="shared" si="43"/>
        <v>1.3683465475541183E-3</v>
      </c>
      <c r="AF98">
        <f t="shared" si="43"/>
        <v>9.3817444015111299E-4</v>
      </c>
      <c r="AG98">
        <f t="shared" si="43"/>
        <v>1.6229763011841056E-3</v>
      </c>
      <c r="AH98">
        <f t="shared" si="43"/>
        <v>1.2964337173514251E-3</v>
      </c>
      <c r="AI98">
        <f t="shared" si="43"/>
        <v>1.6278063074216362E-3</v>
      </c>
      <c r="AJ98">
        <f t="shared" si="43"/>
        <v>1.0505646055329202E-3</v>
      </c>
      <c r="AK98">
        <f t="shared" si="43"/>
        <v>1.0917597967464848E-3</v>
      </c>
      <c r="AL98">
        <f t="shared" si="43"/>
        <v>2.7826234029470587E-4</v>
      </c>
      <c r="AM98">
        <f t="shared" si="43"/>
        <v>2.1262598216659945E-3</v>
      </c>
      <c r="AN98">
        <f t="shared" si="43"/>
        <v>2.3159118073987177E-3</v>
      </c>
      <c r="AO98">
        <f t="shared" si="43"/>
        <v>1.370665021585755E-3</v>
      </c>
      <c r="AP98">
        <f t="shared" si="43"/>
        <v>1.0403460563539169</v>
      </c>
      <c r="AQ98">
        <f t="shared" si="43"/>
        <v>1.7920065837936255E-3</v>
      </c>
      <c r="AR98">
        <f t="shared" si="43"/>
        <v>2.0116600238842346E-8</v>
      </c>
      <c r="AS98" t="e">
        <f t="shared" si="43"/>
        <v>#DIV/0!</v>
      </c>
    </row>
    <row r="99" spans="1:403" x14ac:dyDescent="0.35">
      <c r="A99" s="23" t="s">
        <v>33</v>
      </c>
      <c r="B99" s="23">
        <v>603958000000</v>
      </c>
      <c r="C99" t="str">
        <f t="shared" si="3"/>
        <v>ISIC 90T96</v>
      </c>
      <c r="D99">
        <f t="shared" ref="D99:AS99" si="44">SUMPRODUCT($C44:$AR44,$E$49:$AT$49*($E$50:$AT$50=D$58))/SUMIFS($E$49:$AT$49,$E$50:$AT$50,D$58)</f>
        <v>1.4501390583384036E-3</v>
      </c>
      <c r="E99">
        <f t="shared" si="44"/>
        <v>1.5489225618228468E-3</v>
      </c>
      <c r="F99">
        <f t="shared" si="44"/>
        <v>1.5489225618228468E-3</v>
      </c>
      <c r="G99">
        <f t="shared" si="44"/>
        <v>1.5489225618228468E-3</v>
      </c>
      <c r="H99">
        <f t="shared" si="44"/>
        <v>1.5489225618228468E-3</v>
      </c>
      <c r="I99">
        <f t="shared" si="44"/>
        <v>2.2961598532111028E-3</v>
      </c>
      <c r="J99">
        <f t="shared" si="44"/>
        <v>3.0606294078975899E-3</v>
      </c>
      <c r="K99">
        <f t="shared" si="44"/>
        <v>1.6360498260111526E-3</v>
      </c>
      <c r="L99">
        <f t="shared" si="44"/>
        <v>2.5919005204491016E-3</v>
      </c>
      <c r="M99">
        <f t="shared" si="44"/>
        <v>2.092757394797847E-3</v>
      </c>
      <c r="N99">
        <f t="shared" si="44"/>
        <v>2.078932664819217E-3</v>
      </c>
      <c r="O99">
        <f t="shared" si="44"/>
        <v>2.1698311404279511E-3</v>
      </c>
      <c r="P99">
        <f t="shared" si="44"/>
        <v>2.3618487139606026E-3</v>
      </c>
      <c r="Q99">
        <f t="shared" si="44"/>
        <v>2.1132644908498921E-3</v>
      </c>
      <c r="R99">
        <f t="shared" si="44"/>
        <v>2.1132644908498921E-3</v>
      </c>
      <c r="S99">
        <f t="shared" si="44"/>
        <v>2.3185509902177168E-3</v>
      </c>
      <c r="T99">
        <f t="shared" si="44"/>
        <v>2.3185509902177168E-3</v>
      </c>
      <c r="U99">
        <f t="shared" si="44"/>
        <v>1.6448419393683281E-3</v>
      </c>
      <c r="V99">
        <f t="shared" si="44"/>
        <v>1.5474251964257839E-3</v>
      </c>
      <c r="W99">
        <f t="shared" si="44"/>
        <v>2.0873987350366026E-3</v>
      </c>
      <c r="X99">
        <f t="shared" si="44"/>
        <v>1.6577263596196893E-3</v>
      </c>
      <c r="Y99">
        <f t="shared" si="44"/>
        <v>1.6835361994677557E-3</v>
      </c>
      <c r="Z99">
        <f t="shared" si="44"/>
        <v>1.9529366091292476E-3</v>
      </c>
      <c r="AA99">
        <f t="shared" si="44"/>
        <v>2.1547550083257727E-3</v>
      </c>
      <c r="AB99">
        <f t="shared" si="44"/>
        <v>2.0334670736700971E-3</v>
      </c>
      <c r="AC99">
        <f t="shared" si="44"/>
        <v>2.0334670736700971E-3</v>
      </c>
      <c r="AD99">
        <f t="shared" si="44"/>
        <v>2.8113942297184284E-3</v>
      </c>
      <c r="AE99">
        <f t="shared" si="44"/>
        <v>1.9077340376389086E-3</v>
      </c>
      <c r="AF99">
        <f t="shared" si="44"/>
        <v>1.8369318341501068E-3</v>
      </c>
      <c r="AG99">
        <f t="shared" si="44"/>
        <v>3.5512409486661818E-3</v>
      </c>
      <c r="AH99">
        <f t="shared" si="44"/>
        <v>9.4404864285384839E-3</v>
      </c>
      <c r="AI99">
        <f t="shared" si="44"/>
        <v>2.5941854030828823E-3</v>
      </c>
      <c r="AJ99">
        <f t="shared" si="44"/>
        <v>2.0757703152917096E-3</v>
      </c>
      <c r="AK99">
        <f t="shared" si="44"/>
        <v>1.7776106621544736E-3</v>
      </c>
      <c r="AL99">
        <f t="shared" si="44"/>
        <v>6.4759457803803349E-4</v>
      </c>
      <c r="AM99">
        <f t="shared" si="44"/>
        <v>3.2956825329201536E-3</v>
      </c>
      <c r="AN99">
        <f t="shared" si="44"/>
        <v>2.2544920742334678E-3</v>
      </c>
      <c r="AO99">
        <f t="shared" si="44"/>
        <v>1.502715290861503E-3</v>
      </c>
      <c r="AP99">
        <f t="shared" si="44"/>
        <v>2.4046713097686254E-3</v>
      </c>
      <c r="AQ99">
        <f t="shared" si="44"/>
        <v>1.0691499339776747</v>
      </c>
      <c r="AR99">
        <f t="shared" si="44"/>
        <v>4.2187973727322742E-8</v>
      </c>
      <c r="AS99" t="e">
        <f t="shared" si="44"/>
        <v>#DIV/0!</v>
      </c>
    </row>
    <row r="100" spans="1:403" x14ac:dyDescent="0.35">
      <c r="A100" s="23" t="s">
        <v>34</v>
      </c>
      <c r="B100" s="23">
        <v>47731234024</v>
      </c>
      <c r="C100" t="str">
        <f t="shared" si="3"/>
        <v>ISIC 97T98</v>
      </c>
      <c r="D100">
        <f t="shared" ref="D100:AS100" si="45">SUMPRODUCT($C45:$AR45,$E$49:$AT$49*($E$50:$AT$50=D$58))/SUMIFS($E$49:$AT$49,$E$50:$AT$50,D$58)</f>
        <v>5.0745338410012316E-5</v>
      </c>
      <c r="E100">
        <f t="shared" si="45"/>
        <v>1.6300374553602851E-5</v>
      </c>
      <c r="F100">
        <f t="shared" si="45"/>
        <v>1.6300374553602851E-5</v>
      </c>
      <c r="G100">
        <f t="shared" si="45"/>
        <v>1.6300374553602851E-5</v>
      </c>
      <c r="H100">
        <f t="shared" si="45"/>
        <v>1.6300374553602851E-5</v>
      </c>
      <c r="I100">
        <f t="shared" si="45"/>
        <v>1.790875871299169E-5</v>
      </c>
      <c r="J100">
        <f t="shared" si="45"/>
        <v>1.4748120446475954E-5</v>
      </c>
      <c r="K100">
        <f t="shared" si="45"/>
        <v>7.5340933135744964E-5</v>
      </c>
      <c r="L100">
        <f t="shared" si="45"/>
        <v>3.275063199526297E-5</v>
      </c>
      <c r="M100">
        <f t="shared" si="45"/>
        <v>1.9471876940742086E-5</v>
      </c>
      <c r="N100">
        <f t="shared" si="45"/>
        <v>1.9065376816649503E-5</v>
      </c>
      <c r="O100">
        <f t="shared" si="45"/>
        <v>1.5496035301070564E-5</v>
      </c>
      <c r="P100">
        <f t="shared" si="45"/>
        <v>1.7718617939148807E-5</v>
      </c>
      <c r="Q100">
        <f t="shared" si="45"/>
        <v>1.9535103604322304E-5</v>
      </c>
      <c r="R100">
        <f t="shared" si="45"/>
        <v>1.9535103604322304E-5</v>
      </c>
      <c r="S100">
        <f t="shared" si="45"/>
        <v>2.1160442002619392E-5</v>
      </c>
      <c r="T100">
        <f t="shared" si="45"/>
        <v>2.1160442002619392E-5</v>
      </c>
      <c r="U100">
        <f t="shared" si="45"/>
        <v>1.5460788249442136E-5</v>
      </c>
      <c r="V100">
        <f t="shared" si="45"/>
        <v>1.3061711598211758E-5</v>
      </c>
      <c r="W100">
        <f t="shared" si="45"/>
        <v>1.733209614556319E-5</v>
      </c>
      <c r="X100">
        <f t="shared" si="45"/>
        <v>1.6146465067053205E-5</v>
      </c>
      <c r="Y100">
        <f t="shared" si="45"/>
        <v>1.7921394070895121E-5</v>
      </c>
      <c r="Z100">
        <f t="shared" si="45"/>
        <v>1.852724552390872E-5</v>
      </c>
      <c r="AA100">
        <f t="shared" si="45"/>
        <v>1.7876189994251756E-5</v>
      </c>
      <c r="AB100">
        <f t="shared" si="45"/>
        <v>3.0341703287209841E-5</v>
      </c>
      <c r="AC100">
        <f t="shared" si="45"/>
        <v>3.0341703287209841E-5</v>
      </c>
      <c r="AD100">
        <f t="shared" si="45"/>
        <v>1.7822558656176837E-5</v>
      </c>
      <c r="AE100">
        <f t="shared" si="45"/>
        <v>1.5682359636415591E-5</v>
      </c>
      <c r="AF100">
        <f t="shared" si="45"/>
        <v>5.4759682311618286E-5</v>
      </c>
      <c r="AG100">
        <f t="shared" si="45"/>
        <v>1.4027983152910291E-5</v>
      </c>
      <c r="AH100">
        <f t="shared" si="45"/>
        <v>1.6379857953758497E-5</v>
      </c>
      <c r="AI100">
        <f t="shared" si="45"/>
        <v>1.629831418946842E-5</v>
      </c>
      <c r="AJ100">
        <f t="shared" si="45"/>
        <v>1.4269323743224606E-5</v>
      </c>
      <c r="AK100">
        <f t="shared" si="45"/>
        <v>1.0962492114909904E-5</v>
      </c>
      <c r="AL100">
        <f t="shared" si="45"/>
        <v>9.5547283425270305E-6</v>
      </c>
      <c r="AM100">
        <f t="shared" si="45"/>
        <v>2.7294449366657962E-5</v>
      </c>
      <c r="AN100">
        <f t="shared" si="45"/>
        <v>6.2701034147134578E-4</v>
      </c>
      <c r="AO100">
        <f t="shared" si="45"/>
        <v>8.1384947582659769E-4</v>
      </c>
      <c r="AP100">
        <f t="shared" si="45"/>
        <v>2.69985929151584E-4</v>
      </c>
      <c r="AQ100">
        <f t="shared" si="45"/>
        <v>7.4187069539610682E-5</v>
      </c>
      <c r="AR100">
        <f t="shared" si="45"/>
        <v>1.0000000003559835</v>
      </c>
      <c r="AS100" t="e">
        <f t="shared" si="45"/>
        <v>#DIV/0!</v>
      </c>
    </row>
    <row r="102" spans="1:403" s="9" customFormat="1" ht="13" x14ac:dyDescent="0.3">
      <c r="A102" s="16" t="s">
        <v>595</v>
      </c>
      <c r="B102" s="16"/>
      <c r="C102" s="11"/>
      <c r="D102" s="11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  <c r="AN102" s="12"/>
      <c r="AO102" s="12"/>
      <c r="AP102" s="12"/>
      <c r="AQ102" s="12"/>
      <c r="AR102" s="12"/>
      <c r="AS102" s="12"/>
      <c r="AT102" s="12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/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/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/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</row>
    <row r="103" spans="1:403" x14ac:dyDescent="0.35">
      <c r="A103" s="1" t="s">
        <v>163</v>
      </c>
      <c r="B103" s="201" t="str">
        <f>D58</f>
        <v>ISIC 01T03</v>
      </c>
      <c r="C103" s="201" t="str">
        <f t="shared" ref="C103:AQ103" si="46">E58</f>
        <v>ISIC 05</v>
      </c>
      <c r="D103" s="201" t="str">
        <f t="shared" si="46"/>
        <v>ISIC 06</v>
      </c>
      <c r="E103" s="201" t="str">
        <f t="shared" si="46"/>
        <v>ISIC 07T08</v>
      </c>
      <c r="F103" s="201" t="str">
        <f t="shared" si="46"/>
        <v>ISIC 09</v>
      </c>
      <c r="G103" s="201" t="str">
        <f t="shared" si="46"/>
        <v>ISIC 10T12</v>
      </c>
      <c r="H103" s="201" t="str">
        <f t="shared" si="46"/>
        <v>ISIC 13T15</v>
      </c>
      <c r="I103" s="201" t="str">
        <f t="shared" si="46"/>
        <v>ISIC 16</v>
      </c>
      <c r="J103" s="201" t="str">
        <f t="shared" si="46"/>
        <v>ISIC 17T18</v>
      </c>
      <c r="K103" s="201" t="str">
        <f t="shared" si="46"/>
        <v>ISIC 19</v>
      </c>
      <c r="L103" s="201" t="str">
        <f t="shared" si="46"/>
        <v>ISIC 20</v>
      </c>
      <c r="M103" s="201" t="str">
        <f t="shared" si="46"/>
        <v>ISIC 21</v>
      </c>
      <c r="N103" s="201" t="str">
        <f t="shared" si="46"/>
        <v>ISIC 22</v>
      </c>
      <c r="O103" s="201" t="str">
        <f t="shared" si="46"/>
        <v>ISIC 231</v>
      </c>
      <c r="P103" s="201" t="str">
        <f t="shared" si="46"/>
        <v>ISIC 239</v>
      </c>
      <c r="Q103" s="201" t="str">
        <f t="shared" si="46"/>
        <v>ISIC 241</v>
      </c>
      <c r="R103" s="201" t="str">
        <f t="shared" si="46"/>
        <v>ISIC 242</v>
      </c>
      <c r="S103" s="201" t="str">
        <f t="shared" si="46"/>
        <v>ISIC 25</v>
      </c>
      <c r="T103" s="201" t="str">
        <f t="shared" si="46"/>
        <v>ISIC 26</v>
      </c>
      <c r="U103" s="201" t="str">
        <f t="shared" si="46"/>
        <v>ISIC 27</v>
      </c>
      <c r="V103" s="201" t="str">
        <f t="shared" si="46"/>
        <v>ISIC 28</v>
      </c>
      <c r="W103" s="201" t="str">
        <f t="shared" si="46"/>
        <v>ISIC 29</v>
      </c>
      <c r="X103" s="201" t="str">
        <f t="shared" si="46"/>
        <v>ISIC 30</v>
      </c>
      <c r="Y103" s="201" t="str">
        <f t="shared" si="46"/>
        <v>ISIC 31T33</v>
      </c>
      <c r="Z103" s="201" t="str">
        <f t="shared" si="46"/>
        <v>ISIC 351</v>
      </c>
      <c r="AA103" s="201" t="str">
        <f t="shared" si="46"/>
        <v>ISIC 352T353</v>
      </c>
      <c r="AB103" s="201" t="str">
        <f t="shared" si="46"/>
        <v>ISIC 36T39</v>
      </c>
      <c r="AC103" s="201" t="str">
        <f t="shared" si="46"/>
        <v>ISIC 45T47</v>
      </c>
      <c r="AD103" s="201" t="str">
        <f t="shared" si="46"/>
        <v>ISIC 49T53</v>
      </c>
      <c r="AE103" s="201" t="str">
        <f t="shared" si="46"/>
        <v>ISIC 55T56</v>
      </c>
      <c r="AF103" s="201" t="str">
        <f t="shared" si="46"/>
        <v>ISIC 58T60</v>
      </c>
      <c r="AG103" s="201" t="str">
        <f t="shared" si="46"/>
        <v>ISIC 61</v>
      </c>
      <c r="AH103" s="201" t="str">
        <f t="shared" si="46"/>
        <v>ISIC 62T63</v>
      </c>
      <c r="AI103" s="201" t="str">
        <f t="shared" si="46"/>
        <v>ISIC 64T66</v>
      </c>
      <c r="AJ103" s="201" t="str">
        <f t="shared" si="46"/>
        <v>ISIC 68</v>
      </c>
      <c r="AK103" s="201" t="str">
        <f t="shared" si="46"/>
        <v>ISIC 69T82</v>
      </c>
      <c r="AL103" s="201" t="str">
        <f t="shared" si="46"/>
        <v>ISIC 84</v>
      </c>
      <c r="AM103" s="201" t="str">
        <f t="shared" si="46"/>
        <v>ISIC 85</v>
      </c>
      <c r="AN103" s="201" t="str">
        <f t="shared" si="46"/>
        <v>ISIC 86T88</v>
      </c>
      <c r="AO103" s="201" t="str">
        <f t="shared" si="46"/>
        <v>ISIC 90T96</v>
      </c>
      <c r="AP103" s="201" t="str">
        <f t="shared" si="46"/>
        <v>ISIC 97T98</v>
      </c>
      <c r="AQ103" s="201">
        <f t="shared" si="46"/>
        <v>0</v>
      </c>
      <c r="AR103" s="201"/>
      <c r="AS103" s="201"/>
    </row>
    <row r="104" spans="1:403" x14ac:dyDescent="0.35">
      <c r="A104" s="19" t="str">
        <f t="array" ref="A104:A145">TRANSPOSE(B103:AQ103)</f>
        <v>ISIC 01T03</v>
      </c>
      <c r="B104" s="30">
        <f>SUMPRODUCT(D$59:D$100,$B$59:$B$100*($C$59:$C$100=$A104))/SUMIFS($B$59:$B$100,$C$59:$C$100,$A104)</f>
        <v>1.199674573901669</v>
      </c>
      <c r="C104" s="30">
        <f t="shared" ref="C104:AK111" si="47">SUMPRODUCT(E$59:E$100,$B$59:$B$100*($C$59:$C$100=$A104))/SUMIFS($B$59:$B$100,$C$59:$C$100,$A104)</f>
        <v>2.6161556923540654E-3</v>
      </c>
      <c r="D104" s="30">
        <f t="shared" si="47"/>
        <v>2.6161556923540654E-3</v>
      </c>
      <c r="E104" s="30">
        <f t="shared" si="47"/>
        <v>2.6161556923540654E-3</v>
      </c>
      <c r="F104" s="30">
        <f t="shared" si="47"/>
        <v>2.6161556923540654E-3</v>
      </c>
      <c r="G104" s="30">
        <f t="shared" si="47"/>
        <v>0.2759087260483164</v>
      </c>
      <c r="H104" s="30">
        <f t="shared" si="47"/>
        <v>2.174103652894915E-2</v>
      </c>
      <c r="I104" s="30">
        <f t="shared" si="47"/>
        <v>2.7780474509931131E-2</v>
      </c>
      <c r="J104" s="30">
        <f t="shared" si="47"/>
        <v>1.0390938128642635E-2</v>
      </c>
      <c r="K104" s="30">
        <f t="shared" si="47"/>
        <v>4.4080426117491288E-3</v>
      </c>
      <c r="L104" s="30">
        <f t="shared" si="47"/>
        <v>1.371027698105993E-2</v>
      </c>
      <c r="M104" s="30">
        <f t="shared" si="47"/>
        <v>7.0378449988737629E-3</v>
      </c>
      <c r="N104" s="30">
        <f t="shared" si="47"/>
        <v>1.2403853185649127E-2</v>
      </c>
      <c r="O104" s="30">
        <f t="shared" si="47"/>
        <v>3.255363931723414E-3</v>
      </c>
      <c r="P104" s="30">
        <f t="shared" si="47"/>
        <v>3.255363931723414E-3</v>
      </c>
      <c r="Q104" s="30">
        <f t="shared" si="47"/>
        <v>3.6536970455758747E-3</v>
      </c>
      <c r="R104" s="30">
        <f t="shared" si="47"/>
        <v>3.6536970455758751E-3</v>
      </c>
      <c r="S104" s="30">
        <f t="shared" si="47"/>
        <v>2.8089035074588741E-3</v>
      </c>
      <c r="T104" s="30">
        <f t="shared" si="47"/>
        <v>3.0662858870872229E-3</v>
      </c>
      <c r="U104" s="30">
        <f t="shared" si="47"/>
        <v>3.0698601455526509E-3</v>
      </c>
      <c r="V104" s="30">
        <f t="shared" si="47"/>
        <v>2.8411332553183043E-3</v>
      </c>
      <c r="W104" s="30">
        <f t="shared" si="47"/>
        <v>3.1876524989288171E-3</v>
      </c>
      <c r="X104" s="30">
        <f t="shared" si="47"/>
        <v>3.034076987193456E-3</v>
      </c>
      <c r="Y104" s="30">
        <f t="shared" si="47"/>
        <v>4.8741818776602171E-3</v>
      </c>
      <c r="Z104" s="30">
        <f t="shared" si="47"/>
        <v>3.9150781982850965E-3</v>
      </c>
      <c r="AA104" s="30">
        <f t="shared" si="47"/>
        <v>3.9150781982850965E-3</v>
      </c>
      <c r="AB104" s="30">
        <f t="shared" si="47"/>
        <v>3.494134981842434E-3</v>
      </c>
      <c r="AC104" s="30">
        <f t="shared" si="47"/>
        <v>5.7562500874289721E-3</v>
      </c>
      <c r="AD104" s="30">
        <f t="shared" si="47"/>
        <v>2.8758050196026419E-3</v>
      </c>
      <c r="AE104" s="30">
        <f t="shared" si="47"/>
        <v>6.1656136870297411E-2</v>
      </c>
      <c r="AF104" s="30">
        <f t="shared" si="47"/>
        <v>3.3793877945269813E-3</v>
      </c>
      <c r="AG104" s="30">
        <f t="shared" si="47"/>
        <v>2.1311560271212249E-3</v>
      </c>
      <c r="AH104" s="30">
        <f t="shared" si="47"/>
        <v>2.0506553148379632E-3</v>
      </c>
      <c r="AI104" s="30">
        <f t="shared" si="47"/>
        <v>1.4970271099828535E-3</v>
      </c>
      <c r="AJ104" s="30">
        <f t="shared" si="47"/>
        <v>7.9242684066611229E-4</v>
      </c>
      <c r="AK104" s="30">
        <f t="shared" si="47"/>
        <v>3.913958395044625E-3</v>
      </c>
      <c r="AL104" s="30">
        <f t="shared" ref="AL104:AP119" si="48">SUMPRODUCT(AN$59:AN$100,$B$59:$B$100*($C$59:$C$100=$A104))/SUMIFS($B$59:$B$100,$C$59:$C$100,$A104)</f>
        <v>3.3693179251009864E-3</v>
      </c>
      <c r="AM104" s="30">
        <f t="shared" si="48"/>
        <v>3.0338603127257309E-3</v>
      </c>
      <c r="AN104" s="30">
        <f t="shared" si="48"/>
        <v>6.4591336606986335E-3</v>
      </c>
      <c r="AO104" s="30">
        <f t="shared" si="48"/>
        <v>4.941281226034001E-3</v>
      </c>
      <c r="AP104" s="30">
        <f t="shared" si="48"/>
        <v>7.807004158938975E-7</v>
      </c>
      <c r="AQ104" s="30"/>
    </row>
    <row r="105" spans="1:403" x14ac:dyDescent="0.35">
      <c r="A105" s="19" t="str">
        <v>ISIC 05</v>
      </c>
      <c r="B105" s="30">
        <f t="shared" ref="B105:B145" si="49">SUMPRODUCT(D$59:D$100,$B$59:$B$100*($C$59:$C$100=$A105))/SUMIFS($B$59:$B$100,$C$59:$C$100,$A105)</f>
        <v>3.29423310372483E-2</v>
      </c>
      <c r="C105" s="30">
        <f t="shared" si="47"/>
        <v>1.1098775441593496</v>
      </c>
      <c r="D105" s="30">
        <f t="shared" si="47"/>
        <v>0.01</v>
      </c>
      <c r="E105" s="30">
        <f t="shared" si="47"/>
        <v>0.01</v>
      </c>
      <c r="F105" s="30">
        <f t="shared" si="47"/>
        <v>0.16411528572692333</v>
      </c>
      <c r="G105" s="30">
        <f t="shared" si="47"/>
        <v>2.6622352100908235E-2</v>
      </c>
      <c r="H105" s="30">
        <f t="shared" si="47"/>
        <v>2.000171927853605E-2</v>
      </c>
      <c r="I105" s="30">
        <f t="shared" si="47"/>
        <v>2.3686778891978729E-2</v>
      </c>
      <c r="J105" s="30">
        <f t="shared" si="47"/>
        <v>3.4428934747711304E-2</v>
      </c>
      <c r="K105" s="30">
        <f t="shared" si="47"/>
        <v>1.2595663456325872</v>
      </c>
      <c r="L105" s="30">
        <f t="shared" si="47"/>
        <v>8.2698769208077977E-2</v>
      </c>
      <c r="M105" s="30">
        <f t="shared" si="47"/>
        <v>1.5308929293392299E-2</v>
      </c>
      <c r="N105" s="30">
        <f t="shared" si="47"/>
        <v>3.5422079704628712E-2</v>
      </c>
      <c r="O105" s="30">
        <f t="shared" si="47"/>
        <v>5.292027164530537E-2</v>
      </c>
      <c r="P105" s="30">
        <f t="shared" si="47"/>
        <v>5.292027164530537E-2</v>
      </c>
      <c r="Q105" s="30">
        <f t="shared" si="47"/>
        <v>6.7424816169810636E-2</v>
      </c>
      <c r="R105" s="30">
        <f t="shared" si="47"/>
        <v>6.7424816169810636E-2</v>
      </c>
      <c r="S105" s="30">
        <f t="shared" si="47"/>
        <v>3.6935616111644802E-2</v>
      </c>
      <c r="T105" s="30">
        <f t="shared" si="47"/>
        <v>1.2860254447817972E-2</v>
      </c>
      <c r="U105" s="30">
        <f t="shared" si="47"/>
        <v>3.0027824539398035E-2</v>
      </c>
      <c r="V105" s="30">
        <f t="shared" si="47"/>
        <v>2.5729894383937683E-2</v>
      </c>
      <c r="W105" s="30">
        <f t="shared" si="47"/>
        <v>2.6469475127513766E-2</v>
      </c>
      <c r="X105" s="30">
        <f t="shared" si="47"/>
        <v>2.1541498623049927E-2</v>
      </c>
      <c r="Y105" s="30">
        <f t="shared" si="47"/>
        <v>2.228221091483671E-2</v>
      </c>
      <c r="Z105" s="30">
        <f t="shared" si="47"/>
        <v>0.15412475022735028</v>
      </c>
      <c r="AA105" s="30">
        <f t="shared" si="47"/>
        <v>7.7062375113675141E-2</v>
      </c>
      <c r="AB105" s="30">
        <f t="shared" si="47"/>
        <v>2.1549068695105884E-2</v>
      </c>
      <c r="AC105" s="30">
        <f t="shared" si="47"/>
        <v>1.3484861211469204E-2</v>
      </c>
      <c r="AD105" s="30">
        <f t="shared" si="47"/>
        <v>4.004117053586121E-2</v>
      </c>
      <c r="AE105" s="30">
        <f t="shared" si="47"/>
        <v>1.4080924523829245E-2</v>
      </c>
      <c r="AF105" s="30">
        <f t="shared" si="47"/>
        <v>1.0190388357431711E-2</v>
      </c>
      <c r="AG105" s="30">
        <f t="shared" si="47"/>
        <v>9.0606317909423771E-3</v>
      </c>
      <c r="AH105" s="30">
        <f t="shared" si="47"/>
        <v>5.7062122705485857E-3</v>
      </c>
      <c r="AI105" s="30">
        <f t="shared" si="47"/>
        <v>4.9922656237856508E-3</v>
      </c>
      <c r="AJ105" s="30">
        <f t="shared" si="47"/>
        <v>4.6328468819321362E-3</v>
      </c>
      <c r="AK105" s="30">
        <f t="shared" si="47"/>
        <v>8.5172067905094975E-3</v>
      </c>
      <c r="AL105" s="30">
        <f t="shared" si="48"/>
        <v>8.783817683825957E-3</v>
      </c>
      <c r="AM105" s="30">
        <f t="shared" si="48"/>
        <v>5.4837467618258934E-3</v>
      </c>
      <c r="AN105" s="30">
        <f t="shared" si="48"/>
        <v>7.3786717994877588E-3</v>
      </c>
      <c r="AO105" s="30">
        <f t="shared" si="48"/>
        <v>1.0506434915196547E-2</v>
      </c>
      <c r="AP105" s="30">
        <f t="shared" si="48"/>
        <v>7.2109383926587873E-7</v>
      </c>
      <c r="AQ105" s="30"/>
    </row>
    <row r="106" spans="1:403" x14ac:dyDescent="0.35">
      <c r="A106" s="19" t="str">
        <v>ISIC 06</v>
      </c>
      <c r="B106" s="30">
        <f t="shared" si="49"/>
        <v>3.29423310372483E-2</v>
      </c>
      <c r="C106" s="30">
        <f t="shared" si="47"/>
        <v>0.01</v>
      </c>
      <c r="D106" s="30">
        <f t="shared" si="47"/>
        <v>1.1098775441593496</v>
      </c>
      <c r="E106" s="30">
        <f t="shared" si="47"/>
        <v>0.01</v>
      </c>
      <c r="F106" s="30">
        <f t="shared" si="47"/>
        <v>0.16411528572692333</v>
      </c>
      <c r="G106" s="30">
        <f t="shared" si="47"/>
        <v>2.6622352100908239E-2</v>
      </c>
      <c r="H106" s="30">
        <f t="shared" si="47"/>
        <v>2.000171927853605E-2</v>
      </c>
      <c r="I106" s="30">
        <f t="shared" si="47"/>
        <v>2.3686778891978729E-2</v>
      </c>
      <c r="J106" s="30">
        <f t="shared" si="47"/>
        <v>3.4428934747711304E-2</v>
      </c>
      <c r="K106" s="30">
        <f t="shared" si="47"/>
        <v>1.2595663456325872</v>
      </c>
      <c r="L106" s="30">
        <f t="shared" si="47"/>
        <v>8.2698769208077977E-2</v>
      </c>
      <c r="M106" s="30">
        <f t="shared" si="47"/>
        <v>1.5308929293392299E-2</v>
      </c>
      <c r="N106" s="30">
        <f t="shared" si="47"/>
        <v>3.5422079704628712E-2</v>
      </c>
      <c r="O106" s="30">
        <f t="shared" si="47"/>
        <v>5.292027164530537E-2</v>
      </c>
      <c r="P106" s="30">
        <f t="shared" si="47"/>
        <v>5.292027164530537E-2</v>
      </c>
      <c r="Q106" s="30">
        <f t="shared" si="47"/>
        <v>6.7424816169810636E-2</v>
      </c>
      <c r="R106" s="30">
        <f t="shared" si="47"/>
        <v>6.7424816169810636E-2</v>
      </c>
      <c r="S106" s="30">
        <f t="shared" si="47"/>
        <v>3.6935616111644802E-2</v>
      </c>
      <c r="T106" s="30">
        <f t="shared" si="47"/>
        <v>1.2860254447817973E-2</v>
      </c>
      <c r="U106" s="30">
        <f t="shared" si="47"/>
        <v>3.0027824539398038E-2</v>
      </c>
      <c r="V106" s="30">
        <f t="shared" si="47"/>
        <v>2.572989438393768E-2</v>
      </c>
      <c r="W106" s="30">
        <f t="shared" si="47"/>
        <v>2.6469475127513766E-2</v>
      </c>
      <c r="X106" s="30">
        <f t="shared" si="47"/>
        <v>2.1541498623049927E-2</v>
      </c>
      <c r="Y106" s="30">
        <f t="shared" si="47"/>
        <v>2.228221091483671E-2</v>
      </c>
      <c r="Z106" s="30">
        <f t="shared" si="47"/>
        <v>0.15412475022735028</v>
      </c>
      <c r="AA106" s="30">
        <f t="shared" si="47"/>
        <v>0.30824950045470056</v>
      </c>
      <c r="AB106" s="30">
        <f t="shared" si="47"/>
        <v>2.1549068695105884E-2</v>
      </c>
      <c r="AC106" s="30">
        <f t="shared" si="47"/>
        <v>1.3484861211469204E-2</v>
      </c>
      <c r="AD106" s="30">
        <f t="shared" si="47"/>
        <v>4.004117053586121E-2</v>
      </c>
      <c r="AE106" s="30">
        <f t="shared" si="47"/>
        <v>1.4080924523829247E-2</v>
      </c>
      <c r="AF106" s="30">
        <f t="shared" si="47"/>
        <v>1.0190388357431711E-2</v>
      </c>
      <c r="AG106" s="30">
        <f t="shared" si="47"/>
        <v>9.0606317909423771E-3</v>
      </c>
      <c r="AH106" s="30">
        <f t="shared" si="47"/>
        <v>5.7062122705485857E-3</v>
      </c>
      <c r="AI106" s="30">
        <f t="shared" si="47"/>
        <v>4.9922656237856508E-3</v>
      </c>
      <c r="AJ106" s="30">
        <f t="shared" si="47"/>
        <v>4.6328468819321362E-3</v>
      </c>
      <c r="AK106" s="30">
        <f t="shared" si="47"/>
        <v>8.5172067905094975E-3</v>
      </c>
      <c r="AL106" s="30">
        <f t="shared" si="48"/>
        <v>8.783817683825957E-3</v>
      </c>
      <c r="AM106" s="30">
        <f t="shared" si="48"/>
        <v>5.4837467618258934E-3</v>
      </c>
      <c r="AN106" s="30">
        <f t="shared" si="48"/>
        <v>7.3786717994877588E-3</v>
      </c>
      <c r="AO106" s="30">
        <f t="shared" si="48"/>
        <v>1.0506434915196547E-2</v>
      </c>
      <c r="AP106" s="30">
        <f t="shared" si="48"/>
        <v>7.2109383926587873E-7</v>
      </c>
      <c r="AQ106" s="30"/>
    </row>
    <row r="107" spans="1:403" x14ac:dyDescent="0.35">
      <c r="A107" s="19" t="str">
        <v>ISIC 07T08</v>
      </c>
      <c r="B107" s="30">
        <f t="shared" si="49"/>
        <v>3.29423310372483E-2</v>
      </c>
      <c r="C107" s="30">
        <f t="shared" si="47"/>
        <v>0.01</v>
      </c>
      <c r="D107" s="30">
        <f t="shared" si="47"/>
        <v>0.01</v>
      </c>
      <c r="E107" s="30">
        <f t="shared" si="47"/>
        <v>1.1098775441593496</v>
      </c>
      <c r="F107" s="30">
        <f t="shared" si="47"/>
        <v>0.16411528572692333</v>
      </c>
      <c r="G107" s="30">
        <f t="shared" si="47"/>
        <v>2.6622352100908239E-2</v>
      </c>
      <c r="H107" s="30">
        <f t="shared" si="47"/>
        <v>2.000171927853605E-2</v>
      </c>
      <c r="I107" s="30">
        <f t="shared" si="47"/>
        <v>2.3686778891978729E-2</v>
      </c>
      <c r="J107" s="30">
        <f t="shared" si="47"/>
        <v>3.4428934747711304E-2</v>
      </c>
      <c r="K107" s="30">
        <f t="shared" si="47"/>
        <v>0.3148915864081468</v>
      </c>
      <c r="L107" s="30">
        <f t="shared" si="47"/>
        <v>8.2698769208077977E-2</v>
      </c>
      <c r="M107" s="30">
        <f t="shared" si="47"/>
        <v>1.5308929293392297E-2</v>
      </c>
      <c r="N107" s="30">
        <f t="shared" si="47"/>
        <v>3.5422079704628712E-2</v>
      </c>
      <c r="O107" s="30">
        <f t="shared" si="47"/>
        <v>0.21168108658122148</v>
      </c>
      <c r="P107" s="30">
        <f t="shared" si="47"/>
        <v>0.21168108658122148</v>
      </c>
      <c r="Q107" s="30">
        <f t="shared" si="47"/>
        <v>0.26969926467924255</v>
      </c>
      <c r="R107" s="30">
        <f t="shared" si="47"/>
        <v>0.26969926467924255</v>
      </c>
      <c r="S107" s="30">
        <f t="shared" si="47"/>
        <v>3.6935616111644802E-2</v>
      </c>
      <c r="T107" s="30">
        <f t="shared" si="47"/>
        <v>1.2860254447817972E-2</v>
      </c>
      <c r="U107" s="30">
        <f t="shared" si="47"/>
        <v>3.0027824539398038E-2</v>
      </c>
      <c r="V107" s="30">
        <f t="shared" si="47"/>
        <v>2.5729894383937683E-2</v>
      </c>
      <c r="W107" s="30">
        <f t="shared" si="47"/>
        <v>2.6469475127513766E-2</v>
      </c>
      <c r="X107" s="30">
        <f t="shared" si="47"/>
        <v>2.1541498623049927E-2</v>
      </c>
      <c r="Y107" s="30">
        <f t="shared" si="47"/>
        <v>2.228221091483671E-2</v>
      </c>
      <c r="Z107" s="30">
        <f t="shared" si="47"/>
        <v>0.15412475022735028</v>
      </c>
      <c r="AA107" s="30">
        <f t="shared" si="47"/>
        <v>7.7062375113675141E-2</v>
      </c>
      <c r="AB107" s="30">
        <f t="shared" si="47"/>
        <v>2.1549068695105884E-2</v>
      </c>
      <c r="AC107" s="30">
        <f t="shared" si="47"/>
        <v>1.3484861211469206E-2</v>
      </c>
      <c r="AD107" s="30">
        <f t="shared" si="47"/>
        <v>4.004117053586121E-2</v>
      </c>
      <c r="AE107" s="30">
        <f t="shared" si="47"/>
        <v>1.4080924523829249E-2</v>
      </c>
      <c r="AF107" s="30">
        <f t="shared" si="47"/>
        <v>1.0190388357431711E-2</v>
      </c>
      <c r="AG107" s="30">
        <f t="shared" si="47"/>
        <v>9.0606317909423771E-3</v>
      </c>
      <c r="AH107" s="30">
        <f t="shared" si="47"/>
        <v>5.7062122705485857E-3</v>
      </c>
      <c r="AI107" s="30">
        <f t="shared" si="47"/>
        <v>4.9922656237856508E-3</v>
      </c>
      <c r="AJ107" s="30">
        <f t="shared" si="47"/>
        <v>4.6328468819321362E-3</v>
      </c>
      <c r="AK107" s="30">
        <f t="shared" si="47"/>
        <v>8.5172067905094975E-3</v>
      </c>
      <c r="AL107" s="30">
        <f t="shared" si="48"/>
        <v>8.783817683825957E-3</v>
      </c>
      <c r="AM107" s="30">
        <f t="shared" si="48"/>
        <v>5.4837467618258934E-3</v>
      </c>
      <c r="AN107" s="30">
        <f t="shared" si="48"/>
        <v>7.3786717994877588E-3</v>
      </c>
      <c r="AO107" s="30">
        <f t="shared" si="48"/>
        <v>1.0506434915196547E-2</v>
      </c>
      <c r="AP107" s="30">
        <f t="shared" si="48"/>
        <v>7.2109383926587873E-7</v>
      </c>
      <c r="AQ107" s="30"/>
    </row>
    <row r="108" spans="1:403" x14ac:dyDescent="0.35">
      <c r="A108" s="19" t="str">
        <v>ISIC 09</v>
      </c>
      <c r="B108" s="30">
        <f t="shared" si="49"/>
        <v>3.29423310372483E-2</v>
      </c>
      <c r="C108" s="30">
        <f t="shared" si="47"/>
        <v>0.01</v>
      </c>
      <c r="D108" s="30">
        <f t="shared" si="47"/>
        <v>0.01</v>
      </c>
      <c r="E108" s="30">
        <f t="shared" si="47"/>
        <v>0.01</v>
      </c>
      <c r="F108" s="30">
        <f t="shared" si="47"/>
        <v>1.1098775441593496</v>
      </c>
      <c r="G108" s="30">
        <f t="shared" si="47"/>
        <v>2.6622352100908235E-2</v>
      </c>
      <c r="H108" s="30">
        <f t="shared" si="47"/>
        <v>2.000171927853605E-2</v>
      </c>
      <c r="I108" s="30">
        <f t="shared" si="47"/>
        <v>2.3686778891978729E-2</v>
      </c>
      <c r="J108" s="30">
        <f t="shared" si="47"/>
        <v>3.4428934747711304E-2</v>
      </c>
      <c r="K108" s="30">
        <f t="shared" si="47"/>
        <v>0.3148915864081468</v>
      </c>
      <c r="L108" s="30">
        <f t="shared" si="47"/>
        <v>8.2698769208077977E-2</v>
      </c>
      <c r="M108" s="30">
        <f t="shared" si="47"/>
        <v>1.5308929293392299E-2</v>
      </c>
      <c r="N108" s="30">
        <f t="shared" si="47"/>
        <v>3.5422079704628712E-2</v>
      </c>
      <c r="O108" s="30">
        <f t="shared" si="47"/>
        <v>5.292027164530537E-2</v>
      </c>
      <c r="P108" s="30">
        <f t="shared" si="47"/>
        <v>5.292027164530537E-2</v>
      </c>
      <c r="Q108" s="30">
        <f t="shared" si="47"/>
        <v>6.7424816169810636E-2</v>
      </c>
      <c r="R108" s="30">
        <f t="shared" si="47"/>
        <v>6.7424816169810636E-2</v>
      </c>
      <c r="S108" s="30">
        <f t="shared" si="47"/>
        <v>3.6935616111644802E-2</v>
      </c>
      <c r="T108" s="30">
        <f t="shared" si="47"/>
        <v>1.2860254447817972E-2</v>
      </c>
      <c r="U108" s="30">
        <f t="shared" si="47"/>
        <v>3.0027824539398038E-2</v>
      </c>
      <c r="V108" s="30">
        <f t="shared" si="47"/>
        <v>2.5729894383937683E-2</v>
      </c>
      <c r="W108" s="30">
        <f t="shared" si="47"/>
        <v>2.6469475127513766E-2</v>
      </c>
      <c r="X108" s="30">
        <f t="shared" si="47"/>
        <v>2.1541498623049927E-2</v>
      </c>
      <c r="Y108" s="30">
        <f t="shared" si="47"/>
        <v>2.228221091483671E-2</v>
      </c>
      <c r="Z108" s="30">
        <f t="shared" si="47"/>
        <v>0.15412475022735028</v>
      </c>
      <c r="AA108" s="30">
        <f t="shared" si="47"/>
        <v>7.7062375113675141E-2</v>
      </c>
      <c r="AB108" s="30">
        <f t="shared" si="47"/>
        <v>2.1549068695105884E-2</v>
      </c>
      <c r="AC108" s="30">
        <f t="shared" si="47"/>
        <v>1.3484861211469206E-2</v>
      </c>
      <c r="AD108" s="30">
        <f t="shared" si="47"/>
        <v>4.004117053586121E-2</v>
      </c>
      <c r="AE108" s="30">
        <f t="shared" si="47"/>
        <v>1.4080924523829247E-2</v>
      </c>
      <c r="AF108" s="30">
        <f t="shared" si="47"/>
        <v>1.0190388357431711E-2</v>
      </c>
      <c r="AG108" s="30">
        <f t="shared" si="47"/>
        <v>9.0606317909423771E-3</v>
      </c>
      <c r="AH108" s="30">
        <f t="shared" si="47"/>
        <v>5.7062122705485857E-3</v>
      </c>
      <c r="AI108" s="30">
        <f t="shared" si="47"/>
        <v>4.9922656237856508E-3</v>
      </c>
      <c r="AJ108" s="30">
        <f t="shared" si="47"/>
        <v>4.6328468819321362E-3</v>
      </c>
      <c r="AK108" s="30">
        <f t="shared" si="47"/>
        <v>8.5172067905094975E-3</v>
      </c>
      <c r="AL108" s="30">
        <f t="shared" si="48"/>
        <v>8.783817683825957E-3</v>
      </c>
      <c r="AM108" s="30">
        <f t="shared" si="48"/>
        <v>5.4837467618258934E-3</v>
      </c>
      <c r="AN108" s="30">
        <f t="shared" si="48"/>
        <v>7.3786717994877588E-3</v>
      </c>
      <c r="AO108" s="30">
        <f t="shared" si="48"/>
        <v>1.0506434915196547E-2</v>
      </c>
      <c r="AP108" s="30">
        <f t="shared" si="48"/>
        <v>7.2109383926587873E-7</v>
      </c>
      <c r="AQ108" s="30"/>
    </row>
    <row r="109" spans="1:403" x14ac:dyDescent="0.35">
      <c r="A109" s="19" t="str">
        <v>ISIC 10T12</v>
      </c>
      <c r="B109" s="30">
        <f t="shared" si="49"/>
        <v>0.1529244970622653</v>
      </c>
      <c r="C109" s="30">
        <f t="shared" si="47"/>
        <v>7.0452329492272188E-3</v>
      </c>
      <c r="D109" s="30">
        <f t="shared" si="47"/>
        <v>7.0452329492272205E-3</v>
      </c>
      <c r="E109" s="30">
        <f t="shared" si="47"/>
        <v>7.0452329492272196E-3</v>
      </c>
      <c r="F109" s="30">
        <f t="shared" si="47"/>
        <v>7.0452329492272196E-3</v>
      </c>
      <c r="G109" s="30">
        <f t="shared" si="47"/>
        <v>1.3288332893484076</v>
      </c>
      <c r="H109" s="30">
        <f t="shared" si="47"/>
        <v>3.2390603080719678E-2</v>
      </c>
      <c r="I109" s="30">
        <f t="shared" si="47"/>
        <v>8.9874531549837735E-3</v>
      </c>
      <c r="J109" s="30">
        <f t="shared" si="47"/>
        <v>1.4277859021233397E-2</v>
      </c>
      <c r="K109" s="30">
        <f t="shared" si="47"/>
        <v>1.3702685693557546E-2</v>
      </c>
      <c r="L109" s="30">
        <f t="shared" si="47"/>
        <v>4.2075918605588292E-2</v>
      </c>
      <c r="M109" s="30">
        <f t="shared" si="47"/>
        <v>2.3099248347905485E-2</v>
      </c>
      <c r="N109" s="30">
        <f t="shared" si="47"/>
        <v>1.7044113406187233E-2</v>
      </c>
      <c r="O109" s="30">
        <f t="shared" si="47"/>
        <v>8.0186108518949303E-3</v>
      </c>
      <c r="P109" s="30">
        <f t="shared" si="47"/>
        <v>8.0186108518949303E-3</v>
      </c>
      <c r="Q109" s="30">
        <f t="shared" si="47"/>
        <v>1.021012979090963E-2</v>
      </c>
      <c r="R109" s="30">
        <f t="shared" si="47"/>
        <v>1.021012979090963E-2</v>
      </c>
      <c r="S109" s="30">
        <f t="shared" si="47"/>
        <v>7.1408127267079177E-3</v>
      </c>
      <c r="T109" s="30">
        <f t="shared" si="47"/>
        <v>6.1844388864440592E-3</v>
      </c>
      <c r="U109" s="30">
        <f t="shared" si="47"/>
        <v>7.5319698612595822E-3</v>
      </c>
      <c r="V109" s="30">
        <f t="shared" si="47"/>
        <v>7.1219712889554528E-3</v>
      </c>
      <c r="W109" s="30">
        <f t="shared" si="47"/>
        <v>7.1089018751500496E-3</v>
      </c>
      <c r="X109" s="30">
        <f t="shared" si="47"/>
        <v>7.0915890523476736E-3</v>
      </c>
      <c r="Y109" s="30">
        <f t="shared" si="47"/>
        <v>9.3699288744857525E-3</v>
      </c>
      <c r="Z109" s="30">
        <f t="shared" si="47"/>
        <v>8.6759163980409983E-3</v>
      </c>
      <c r="AA109" s="30">
        <f t="shared" si="47"/>
        <v>8.6759163980409983E-3</v>
      </c>
      <c r="AB109" s="30">
        <f t="shared" si="47"/>
        <v>1.0480451282579389E-2</v>
      </c>
      <c r="AC109" s="30">
        <f t="shared" si="47"/>
        <v>1.2294788304414335E-2</v>
      </c>
      <c r="AD109" s="30">
        <f t="shared" si="47"/>
        <v>9.2631646544382665E-3</v>
      </c>
      <c r="AE109" s="30">
        <f t="shared" si="47"/>
        <v>0.22691815888076922</v>
      </c>
      <c r="AF109" s="30">
        <f t="shared" si="47"/>
        <v>9.7302119289412216E-3</v>
      </c>
      <c r="AG109" s="30">
        <f t="shared" si="47"/>
        <v>6.2569634391497113E-3</v>
      </c>
      <c r="AH109" s="30">
        <f t="shared" si="47"/>
        <v>6.3311646701873564E-3</v>
      </c>
      <c r="AI109" s="30">
        <f t="shared" si="47"/>
        <v>4.3111341549133281E-3</v>
      </c>
      <c r="AJ109" s="30">
        <f t="shared" si="47"/>
        <v>1.9913269152341557E-3</v>
      </c>
      <c r="AK109" s="30">
        <f t="shared" si="47"/>
        <v>9.9376068960786018E-3</v>
      </c>
      <c r="AL109" s="30">
        <f t="shared" si="48"/>
        <v>9.4739950773331857E-3</v>
      </c>
      <c r="AM109" s="30">
        <f t="shared" si="48"/>
        <v>1.153034206482666E-2</v>
      </c>
      <c r="AN109" s="30">
        <f t="shared" si="48"/>
        <v>2.2697925397979261E-2</v>
      </c>
      <c r="AO109" s="30">
        <f t="shared" si="48"/>
        <v>1.4608458436760377E-2</v>
      </c>
      <c r="AP109" s="30">
        <f t="shared" si="48"/>
        <v>3.0676945818899754E-7</v>
      </c>
      <c r="AQ109" s="30"/>
    </row>
    <row r="110" spans="1:403" x14ac:dyDescent="0.35">
      <c r="A110" s="19" t="str">
        <v>ISIC 13T15</v>
      </c>
      <c r="B110" s="30">
        <f t="shared" si="49"/>
        <v>5.7872154553835885E-3</v>
      </c>
      <c r="C110" s="30">
        <f t="shared" si="47"/>
        <v>3.9798095036024843E-3</v>
      </c>
      <c r="D110" s="30">
        <f t="shared" si="47"/>
        <v>3.9798095036024843E-3</v>
      </c>
      <c r="E110" s="30">
        <f t="shared" si="47"/>
        <v>3.9798095036024843E-3</v>
      </c>
      <c r="F110" s="30">
        <f t="shared" si="47"/>
        <v>3.9798095036024843E-3</v>
      </c>
      <c r="G110" s="30">
        <f t="shared" si="47"/>
        <v>5.7305277730749374E-3</v>
      </c>
      <c r="H110" s="30">
        <f t="shared" si="47"/>
        <v>1.4565736800374669</v>
      </c>
      <c r="I110" s="30">
        <f t="shared" si="47"/>
        <v>9.085801869310314E-3</v>
      </c>
      <c r="J110" s="30">
        <f t="shared" si="47"/>
        <v>2.0161475643671056E-2</v>
      </c>
      <c r="K110" s="30">
        <f t="shared" si="47"/>
        <v>4.5438121619312917E-3</v>
      </c>
      <c r="L110" s="30">
        <f t="shared" si="47"/>
        <v>7.1424805014675416E-3</v>
      </c>
      <c r="M110" s="30">
        <f t="shared" si="47"/>
        <v>5.6159804179420469E-3</v>
      </c>
      <c r="N110" s="30">
        <f t="shared" si="47"/>
        <v>2.1543249370428893E-2</v>
      </c>
      <c r="O110" s="30">
        <f t="shared" si="47"/>
        <v>6.180271277958985E-3</v>
      </c>
      <c r="P110" s="30">
        <f t="shared" si="47"/>
        <v>6.180271277958985E-3</v>
      </c>
      <c r="Q110" s="30">
        <f t="shared" si="47"/>
        <v>5.4957171040530776E-3</v>
      </c>
      <c r="R110" s="30">
        <f t="shared" si="47"/>
        <v>5.4957171040530776E-3</v>
      </c>
      <c r="S110" s="30">
        <f t="shared" si="47"/>
        <v>6.6410229847069877E-3</v>
      </c>
      <c r="T110" s="30">
        <f t="shared" si="47"/>
        <v>4.4774893058759221E-3</v>
      </c>
      <c r="U110" s="30">
        <f t="shared" si="47"/>
        <v>5.7466268432743214E-3</v>
      </c>
      <c r="V110" s="30">
        <f t="shared" si="47"/>
        <v>6.3057628811686063E-3</v>
      </c>
      <c r="W110" s="30">
        <f t="shared" si="47"/>
        <v>1.6327162448443837E-2</v>
      </c>
      <c r="X110" s="30">
        <f t="shared" si="47"/>
        <v>1.0681548345837129E-2</v>
      </c>
      <c r="Y110" s="30">
        <f t="shared" si="47"/>
        <v>2.0982436780776142E-2</v>
      </c>
      <c r="Z110" s="30">
        <f t="shared" si="47"/>
        <v>3.0741356530280409E-3</v>
      </c>
      <c r="AA110" s="30">
        <f t="shared" si="47"/>
        <v>3.0741356530280409E-3</v>
      </c>
      <c r="AB110" s="30">
        <f t="shared" si="47"/>
        <v>4.6766731914972774E-3</v>
      </c>
      <c r="AC110" s="30">
        <f t="shared" si="47"/>
        <v>5.0444960193534198E-3</v>
      </c>
      <c r="AD110" s="30">
        <f t="shared" si="47"/>
        <v>3.0401470961534827E-3</v>
      </c>
      <c r="AE110" s="30">
        <f t="shared" si="47"/>
        <v>6.259759291139289E-3</v>
      </c>
      <c r="AF110" s="30">
        <f t="shared" si="47"/>
        <v>8.9486004011944675E-3</v>
      </c>
      <c r="AG110" s="30">
        <f t="shared" si="47"/>
        <v>3.5516532871316809E-3</v>
      </c>
      <c r="AH110" s="30">
        <f t="shared" si="47"/>
        <v>2.1228200581037216E-3</v>
      </c>
      <c r="AI110" s="30">
        <f t="shared" si="47"/>
        <v>1.5715824965241132E-3</v>
      </c>
      <c r="AJ110" s="30">
        <f t="shared" si="47"/>
        <v>1.1825127247948148E-3</v>
      </c>
      <c r="AK110" s="30">
        <f t="shared" si="47"/>
        <v>3.8091616889139E-3</v>
      </c>
      <c r="AL110" s="30">
        <f t="shared" si="48"/>
        <v>3.3340579958458976E-3</v>
      </c>
      <c r="AM110" s="30">
        <f t="shared" si="48"/>
        <v>1.6176696461652513E-3</v>
      </c>
      <c r="AN110" s="30">
        <f t="shared" si="48"/>
        <v>4.7389936422142379E-3</v>
      </c>
      <c r="AO110" s="30">
        <f t="shared" si="48"/>
        <v>6.9342717013688845E-3</v>
      </c>
      <c r="AP110" s="30">
        <f t="shared" si="48"/>
        <v>1.339814363800716E-7</v>
      </c>
      <c r="AQ110" s="30"/>
    </row>
    <row r="111" spans="1:403" x14ac:dyDescent="0.35">
      <c r="A111" s="19" t="str">
        <v>ISIC 16</v>
      </c>
      <c r="B111" s="30">
        <f t="shared" si="49"/>
        <v>7.1624060673843729E-3</v>
      </c>
      <c r="C111" s="30">
        <f t="shared" si="47"/>
        <v>6.629762204568514E-3</v>
      </c>
      <c r="D111" s="30">
        <f t="shared" si="47"/>
        <v>6.629762204568514E-3</v>
      </c>
      <c r="E111" s="30">
        <f t="shared" si="47"/>
        <v>6.629762204568514E-3</v>
      </c>
      <c r="F111" s="30">
        <f t="shared" si="47"/>
        <v>6.6297622045685123E-3</v>
      </c>
      <c r="G111" s="30">
        <f t="shared" si="47"/>
        <v>7.5969264693189443E-3</v>
      </c>
      <c r="H111" s="30">
        <f t="shared" si="47"/>
        <v>4.5632342939179527E-3</v>
      </c>
      <c r="I111" s="30">
        <f t="shared" si="47"/>
        <v>1.2953661072602405</v>
      </c>
      <c r="J111" s="30">
        <f t="shared" si="47"/>
        <v>2.8972131881282684E-2</v>
      </c>
      <c r="K111" s="30">
        <f t="shared" si="47"/>
        <v>5.6322271746147212E-3</v>
      </c>
      <c r="L111" s="30">
        <f t="shared" si="47"/>
        <v>6.1789910999614029E-3</v>
      </c>
      <c r="M111" s="30">
        <f t="shared" ref="M111:M145" si="50">SUMPRODUCT(O$59:O$100,$B$59:$B$100*($C$59:$C$100=$A111))/SUMIFS($B$59:$B$100,$C$59:$C$100,$A111)</f>
        <v>3.8788764588316995E-3</v>
      </c>
      <c r="N111" s="30">
        <f t="shared" ref="N111:N145" si="51">SUMPRODUCT(P$59:P$100,$B$59:$B$100*($C$59:$C$100=$A111))/SUMIFS($B$59:$B$100,$C$59:$C$100,$A111)</f>
        <v>6.6262373386519902E-3</v>
      </c>
      <c r="O111" s="30">
        <f t="shared" ref="O111:O145" si="52">SUMPRODUCT(Q$59:Q$100,$B$59:$B$100*($C$59:$C$100=$A111))/SUMIFS($B$59:$B$100,$C$59:$C$100,$A111)</f>
        <v>1.2253099219727259E-2</v>
      </c>
      <c r="P111" s="30">
        <f t="shared" ref="P111:P145" si="53">SUMPRODUCT(R$59:R$100,$B$59:$B$100*($C$59:$C$100=$A111))/SUMIFS($B$59:$B$100,$C$59:$C$100,$A111)</f>
        <v>1.2253099219727259E-2</v>
      </c>
      <c r="Q111" s="30">
        <f t="shared" ref="Q111:Q145" si="54">SUMPRODUCT(S$59:S$100,$B$59:$B$100*($C$59:$C$100=$A111))/SUMIFS($B$59:$B$100,$C$59:$C$100,$A111)</f>
        <v>7.9092754896261681E-3</v>
      </c>
      <c r="R111" s="30">
        <f t="shared" ref="R111:R145" si="55">SUMPRODUCT(T$59:T$100,$B$59:$B$100*($C$59:$C$100=$A111))/SUMIFS($B$59:$B$100,$C$59:$C$100,$A111)</f>
        <v>7.9092754896261681E-3</v>
      </c>
      <c r="S111" s="30">
        <f t="shared" ref="S111:S145" si="56">SUMPRODUCT(U$59:U$100,$B$59:$B$100*($C$59:$C$100=$A111))/SUMIFS($B$59:$B$100,$C$59:$C$100,$A111)</f>
        <v>8.0276420550783045E-3</v>
      </c>
      <c r="T111" s="30">
        <f t="shared" ref="T111:T145" si="57">SUMPRODUCT(V$59:V$100,$B$59:$B$100*($C$59:$C$100=$A111))/SUMIFS($B$59:$B$100,$C$59:$C$100,$A111)</f>
        <v>4.383507863360895E-3</v>
      </c>
      <c r="U111" s="30">
        <f t="shared" ref="U111:U145" si="58">SUMPRODUCT(W$59:W$100,$B$59:$B$100*($C$59:$C$100=$A111))/SUMIFS($B$59:$B$100,$C$59:$C$100,$A111)</f>
        <v>6.2990181204373528E-3</v>
      </c>
      <c r="V111" s="30">
        <f t="shared" ref="V111:V145" si="59">SUMPRODUCT(X$59:X$100,$B$59:$B$100*($C$59:$C$100=$A111))/SUMIFS($B$59:$B$100,$C$59:$C$100,$A111)</f>
        <v>6.0006015707479961E-3</v>
      </c>
      <c r="W111" s="30">
        <f t="shared" ref="W111:W145" si="60">SUMPRODUCT(Y$59:Y$100,$B$59:$B$100*($C$59:$C$100=$A111))/SUMIFS($B$59:$B$100,$C$59:$C$100,$A111)</f>
        <v>7.191846296258248E-3</v>
      </c>
      <c r="X111" s="30">
        <f t="shared" ref="X111:X145" si="61">SUMPRODUCT(Z$59:Z$100,$B$59:$B$100*($C$59:$C$100=$A111))/SUMIFS($B$59:$B$100,$C$59:$C$100,$A111)</f>
        <v>1.2025633906747202E-2</v>
      </c>
      <c r="Y111" s="30">
        <f t="shared" ref="Y111:Y145" si="62">SUMPRODUCT(AA$59:AA$100,$B$59:$B$100*($C$59:$C$100=$A111))/SUMIFS($B$59:$B$100,$C$59:$C$100,$A111)</f>
        <v>5.5881411310160375E-2</v>
      </c>
      <c r="Z111" s="30">
        <f t="shared" ref="Z111:Z145" si="63">SUMPRODUCT(AB$59:AB$100,$B$59:$B$100*($C$59:$C$100=$A111))/SUMIFS($B$59:$B$100,$C$59:$C$100,$A111)</f>
        <v>8.5517169589807446E-3</v>
      </c>
      <c r="AA111" s="30">
        <f t="shared" ref="AA111:AA145" si="64">SUMPRODUCT(AC$59:AC$100,$B$59:$B$100*($C$59:$C$100=$A111))/SUMIFS($B$59:$B$100,$C$59:$C$100,$A111)</f>
        <v>8.5517169589807446E-3</v>
      </c>
      <c r="AB111" s="30">
        <f t="shared" ref="AB111:AB145" si="65">SUMPRODUCT(AD$59:AD$100,$B$59:$B$100*($C$59:$C$100=$A111))/SUMIFS($B$59:$B$100,$C$59:$C$100,$A111)</f>
        <v>5.1778477835994312E-3</v>
      </c>
      <c r="AC111" s="30">
        <f t="shared" ref="AC111:AC145" si="66">SUMPRODUCT(AE$59:AE$100,$B$59:$B$100*($C$59:$C$100=$A111))/SUMIFS($B$59:$B$100,$C$59:$C$100,$A111)</f>
        <v>3.2084102234754318E-3</v>
      </c>
      <c r="AD111" s="30">
        <f t="shared" ref="AD111:AD145" si="67">SUMPRODUCT(AF$59:AF$100,$B$59:$B$100*($C$59:$C$100=$A111))/SUMIFS($B$59:$B$100,$C$59:$C$100,$A111)</f>
        <v>3.2375211023341656E-3</v>
      </c>
      <c r="AE111" s="30">
        <f t="shared" ref="AE111:AE145" si="68">SUMPRODUCT(AG$59:AG$100,$B$59:$B$100*($C$59:$C$100=$A111))/SUMIFS($B$59:$B$100,$C$59:$C$100,$A111)</f>
        <v>4.0015871881218298E-3</v>
      </c>
      <c r="AF111" s="30">
        <f t="shared" ref="AF111:AF145" si="69">SUMPRODUCT(AH$59:AH$100,$B$59:$B$100*($C$59:$C$100=$A111))/SUMIFS($B$59:$B$100,$C$59:$C$100,$A111)</f>
        <v>5.2367964304284448E-3</v>
      </c>
      <c r="AG111" s="30">
        <f t="shared" ref="AG111:AG145" si="70">SUMPRODUCT(AI$59:AI$100,$B$59:$B$100*($C$59:$C$100=$A111))/SUMIFS($B$59:$B$100,$C$59:$C$100,$A111)</f>
        <v>3.1849633795775524E-3</v>
      </c>
      <c r="AH111" s="30">
        <f t="shared" ref="AH111:AH145" si="71">SUMPRODUCT(AJ$59:AJ$100,$B$59:$B$100*($C$59:$C$100=$A111))/SUMIFS($B$59:$B$100,$C$59:$C$100,$A111)</f>
        <v>1.709424802422568E-3</v>
      </c>
      <c r="AI111" s="30">
        <f t="shared" ref="AI111:AI145" si="72">SUMPRODUCT(AK$59:AK$100,$B$59:$B$100*($C$59:$C$100=$A111))/SUMIFS($B$59:$B$100,$C$59:$C$100,$A111)</f>
        <v>1.4465451303474111E-3</v>
      </c>
      <c r="AJ111" s="30">
        <f t="shared" ref="AJ111:AJ145" si="73">SUMPRODUCT(AL$59:AL$100,$B$59:$B$100*($C$59:$C$100=$A111))/SUMIFS($B$59:$B$100,$C$59:$C$100,$A111)</f>
        <v>3.6283452595618415E-3</v>
      </c>
      <c r="AK111" s="30">
        <f t="shared" ref="AK111:AK145" si="74">SUMPRODUCT(AM$59:AM$100,$B$59:$B$100*($C$59:$C$100=$A111))/SUMIFS($B$59:$B$100,$C$59:$C$100,$A111)</f>
        <v>3.125170405770089E-3</v>
      </c>
      <c r="AL111" s="30">
        <f t="shared" si="48"/>
        <v>2.1689175254463412E-3</v>
      </c>
      <c r="AM111" s="30">
        <f t="shared" si="48"/>
        <v>1.5978252484670869E-3</v>
      </c>
      <c r="AN111" s="30">
        <f t="shared" si="48"/>
        <v>3.0077596336638033E-3</v>
      </c>
      <c r="AO111" s="30">
        <f t="shared" si="48"/>
        <v>6.1553733010744445E-3</v>
      </c>
      <c r="AP111" s="30">
        <f t="shared" si="48"/>
        <v>1.2935667100658519E-7</v>
      </c>
      <c r="AQ111" s="30"/>
    </row>
    <row r="112" spans="1:403" x14ac:dyDescent="0.35">
      <c r="A112" s="19" t="str">
        <v>ISIC 17T18</v>
      </c>
      <c r="B112" s="30">
        <f t="shared" si="49"/>
        <v>7.0859661570376676E-3</v>
      </c>
      <c r="C112" s="30">
        <f t="shared" ref="C112:C145" si="75">SUMPRODUCT(E$59:E$100,$B$59:$B$100*($C$59:$C$100=$A112))/SUMIFS($B$59:$B$100,$C$59:$C$100,$A112)</f>
        <v>5.8659262815516757E-3</v>
      </c>
      <c r="D112" s="30">
        <f t="shared" ref="D112:D145" si="76">SUMPRODUCT(F$59:F$100,$B$59:$B$100*($C$59:$C$100=$A112))/SUMIFS($B$59:$B$100,$C$59:$C$100,$A112)</f>
        <v>5.8659262815516757E-3</v>
      </c>
      <c r="E112" s="30">
        <f t="shared" ref="E112:E145" si="77">SUMPRODUCT(G$59:G$100,$B$59:$B$100*($C$59:$C$100=$A112))/SUMIFS($B$59:$B$100,$C$59:$C$100,$A112)</f>
        <v>5.8659262815516757E-3</v>
      </c>
      <c r="F112" s="30">
        <f t="shared" ref="F112:F145" si="78">SUMPRODUCT(H$59:H$100,$B$59:$B$100*($C$59:$C$100=$A112))/SUMIFS($B$59:$B$100,$C$59:$C$100,$A112)</f>
        <v>5.8659262815516757E-3</v>
      </c>
      <c r="G112" s="30">
        <f t="shared" ref="G112:G145" si="79">SUMPRODUCT(I$59:I$100,$B$59:$B$100*($C$59:$C$100=$A112))/SUMIFS($B$59:$B$100,$C$59:$C$100,$A112)</f>
        <v>2.189956821329692E-2</v>
      </c>
      <c r="H112" s="30">
        <f t="shared" ref="H112:H145" si="80">SUMPRODUCT(J$59:J$100,$B$59:$B$100*($C$59:$C$100=$A112))/SUMIFS($B$59:$B$100,$C$59:$C$100,$A112)</f>
        <v>1.2629455320061111E-2</v>
      </c>
      <c r="I112" s="30">
        <f t="shared" ref="I112:I145" si="81">SUMPRODUCT(K$59:K$100,$B$59:$B$100*($C$59:$C$100=$A112))/SUMIFS($B$59:$B$100,$C$59:$C$100,$A112)</f>
        <v>1.5798834259649515E-2</v>
      </c>
      <c r="J112" s="30">
        <f t="shared" ref="J112:J145" si="82">SUMPRODUCT(L$59:L$100,$B$59:$B$100*($C$59:$C$100=$A112))/SUMIFS($B$59:$B$100,$C$59:$C$100,$A112)</f>
        <v>1.2673245882100943</v>
      </c>
      <c r="K112" s="30">
        <f t="shared" ref="K112:K145" si="83">SUMPRODUCT(M$59:M$100,$B$59:$B$100*($C$59:$C$100=$A112))/SUMIFS($B$59:$B$100,$C$59:$C$100,$A112)</f>
        <v>7.4559222419127115E-3</v>
      </c>
      <c r="L112" s="30">
        <f t="shared" ref="L112:L145" si="84">SUMPRODUCT(N$59:N$100,$B$59:$B$100*($C$59:$C$100=$A112))/SUMIFS($B$59:$B$100,$C$59:$C$100,$A112)</f>
        <v>1.6718433261565514E-2</v>
      </c>
      <c r="M112" s="30">
        <f t="shared" si="50"/>
        <v>1.4097924046615036E-2</v>
      </c>
      <c r="N112" s="30">
        <f t="shared" si="51"/>
        <v>1.7560381480361261E-2</v>
      </c>
      <c r="O112" s="30">
        <f t="shared" si="52"/>
        <v>1.3158261004822735E-2</v>
      </c>
      <c r="P112" s="30">
        <f t="shared" si="53"/>
        <v>1.3158261004822735E-2</v>
      </c>
      <c r="Q112" s="30">
        <f t="shared" si="54"/>
        <v>8.7124346896471413E-3</v>
      </c>
      <c r="R112" s="30">
        <f t="shared" si="55"/>
        <v>8.7124346896471413E-3</v>
      </c>
      <c r="S112" s="30">
        <f t="shared" si="56"/>
        <v>8.0440716001870319E-3</v>
      </c>
      <c r="T112" s="30">
        <f t="shared" si="57"/>
        <v>7.8102245036909927E-3</v>
      </c>
      <c r="U112" s="30">
        <f t="shared" si="58"/>
        <v>1.1729509374268364E-2</v>
      </c>
      <c r="V112" s="30">
        <f t="shared" si="59"/>
        <v>8.0941032280571965E-3</v>
      </c>
      <c r="W112" s="30">
        <f t="shared" si="60"/>
        <v>8.1407468770686581E-3</v>
      </c>
      <c r="X112" s="30">
        <f t="shared" si="61"/>
        <v>7.6032427558177015E-3</v>
      </c>
      <c r="Y112" s="30">
        <f t="shared" si="62"/>
        <v>1.1658073442644898E-2</v>
      </c>
      <c r="Z112" s="30">
        <f t="shared" si="63"/>
        <v>5.3645548399060073E-3</v>
      </c>
      <c r="AA112" s="30">
        <f t="shared" si="64"/>
        <v>5.3645548399060073E-3</v>
      </c>
      <c r="AB112" s="30">
        <f t="shared" si="65"/>
        <v>1.0621968226568695E-2</v>
      </c>
      <c r="AC112" s="30">
        <f t="shared" si="66"/>
        <v>7.7271131058388219E-3</v>
      </c>
      <c r="AD112" s="30">
        <f t="shared" si="67"/>
        <v>5.641533428844831E-3</v>
      </c>
      <c r="AE112" s="30">
        <f t="shared" si="68"/>
        <v>8.8433886144807898E-3</v>
      </c>
      <c r="AF112" s="30">
        <f t="shared" si="69"/>
        <v>4.6026985679938098E-2</v>
      </c>
      <c r="AG112" s="30">
        <f t="shared" si="70"/>
        <v>8.2617685577538701E-3</v>
      </c>
      <c r="AH112" s="30">
        <f t="shared" si="71"/>
        <v>6.9059748810589815E-3</v>
      </c>
      <c r="AI112" s="30">
        <f t="shared" si="72"/>
        <v>7.5954064328509884E-3</v>
      </c>
      <c r="AJ112" s="30">
        <f t="shared" si="73"/>
        <v>2.2202255852147297E-3</v>
      </c>
      <c r="AK112" s="30">
        <f t="shared" si="74"/>
        <v>1.2019142572047991E-2</v>
      </c>
      <c r="AL112" s="30">
        <f t="shared" si="48"/>
        <v>5.0717422758119989E-3</v>
      </c>
      <c r="AM112" s="30">
        <f t="shared" si="48"/>
        <v>4.4392399907660389E-3</v>
      </c>
      <c r="AN112" s="30">
        <f t="shared" si="48"/>
        <v>4.6721661631753926E-3</v>
      </c>
      <c r="AO112" s="30">
        <f t="shared" si="48"/>
        <v>8.4368872832745329E-3</v>
      </c>
      <c r="AP112" s="30">
        <f t="shared" si="48"/>
        <v>2.4314580833795153E-7</v>
      </c>
      <c r="AQ112" s="30"/>
    </row>
    <row r="113" spans="1:43" x14ac:dyDescent="0.35">
      <c r="A113" s="19" t="str">
        <v>ISIC 19</v>
      </c>
      <c r="B113" s="30">
        <f t="shared" si="49"/>
        <v>3.7836545003825994E-2</v>
      </c>
      <c r="C113" s="30">
        <f t="shared" si="75"/>
        <v>2.493908139487418E-2</v>
      </c>
      <c r="D113" s="30">
        <f t="shared" si="76"/>
        <v>2.4939081394874184E-2</v>
      </c>
      <c r="E113" s="30">
        <f t="shared" si="77"/>
        <v>2.493908139487418E-2</v>
      </c>
      <c r="F113" s="30">
        <f t="shared" si="78"/>
        <v>2.493908139487418E-2</v>
      </c>
      <c r="G113" s="30">
        <f t="shared" si="79"/>
        <v>2.2346199216956405E-2</v>
      </c>
      <c r="H113" s="30">
        <f t="shared" si="80"/>
        <v>1.5321780791352744E-2</v>
      </c>
      <c r="I113" s="30">
        <f t="shared" si="81"/>
        <v>2.0879499324561148E-2</v>
      </c>
      <c r="J113" s="30">
        <f t="shared" si="82"/>
        <v>1.9743400409659478E-2</v>
      </c>
      <c r="K113" s="30">
        <f t="shared" si="83"/>
        <v>1.1648656372220736</v>
      </c>
      <c r="L113" s="30">
        <f t="shared" si="84"/>
        <v>7.6708286458547353E-2</v>
      </c>
      <c r="M113" s="30">
        <f t="shared" si="50"/>
        <v>1.2965613606576828E-2</v>
      </c>
      <c r="N113" s="30">
        <f t="shared" si="51"/>
        <v>2.7912543280257836E-2</v>
      </c>
      <c r="O113" s="30">
        <f t="shared" si="52"/>
        <v>3.213678364192419E-2</v>
      </c>
      <c r="P113" s="30">
        <f t="shared" si="53"/>
        <v>3.213678364192419E-2</v>
      </c>
      <c r="Q113" s="30">
        <f t="shared" si="54"/>
        <v>3.7802973102014907E-2</v>
      </c>
      <c r="R113" s="30">
        <f t="shared" si="55"/>
        <v>3.7802973102014907E-2</v>
      </c>
      <c r="S113" s="30">
        <f t="shared" si="56"/>
        <v>1.5836651265043408E-2</v>
      </c>
      <c r="T113" s="30">
        <f t="shared" si="57"/>
        <v>9.0519537539157056E-3</v>
      </c>
      <c r="U113" s="30">
        <f t="shared" si="58"/>
        <v>1.5147456996126541E-2</v>
      </c>
      <c r="V113" s="30">
        <f t="shared" si="59"/>
        <v>1.3228147161772992E-2</v>
      </c>
      <c r="W113" s="30">
        <f t="shared" si="60"/>
        <v>1.4181118656101326E-2</v>
      </c>
      <c r="X113" s="30">
        <f t="shared" si="61"/>
        <v>1.2115286461967642E-2</v>
      </c>
      <c r="Y113" s="30">
        <f t="shared" si="62"/>
        <v>1.4083919972468622E-2</v>
      </c>
      <c r="Z113" s="30">
        <f t="shared" si="63"/>
        <v>3.5971370872280264E-2</v>
      </c>
      <c r="AA113" s="30">
        <f t="shared" si="64"/>
        <v>3.5971370872280264E-2</v>
      </c>
      <c r="AB113" s="30">
        <f t="shared" si="65"/>
        <v>1.6879972498815121E-2</v>
      </c>
      <c r="AC113" s="30">
        <f t="shared" si="66"/>
        <v>1.3467803232713339E-2</v>
      </c>
      <c r="AD113" s="30">
        <f t="shared" si="67"/>
        <v>6.1926969783092582E-2</v>
      </c>
      <c r="AE113" s="30">
        <f t="shared" si="68"/>
        <v>1.055999183806158E-2</v>
      </c>
      <c r="AF113" s="30">
        <f t="shared" si="69"/>
        <v>8.9647953588165349E-3</v>
      </c>
      <c r="AG113" s="30">
        <f t="shared" si="70"/>
        <v>6.848072173544782E-3</v>
      </c>
      <c r="AH113" s="30">
        <f t="shared" si="71"/>
        <v>5.5153432225053091E-3</v>
      </c>
      <c r="AI113" s="30">
        <f t="shared" si="72"/>
        <v>5.0325125649168133E-3</v>
      </c>
      <c r="AJ113" s="30">
        <f t="shared" si="73"/>
        <v>2.9348975516076442E-3</v>
      </c>
      <c r="AK113" s="30">
        <f t="shared" si="74"/>
        <v>8.3848891434239771E-3</v>
      </c>
      <c r="AL113" s="30">
        <f t="shared" si="48"/>
        <v>7.6264367329791074E-3</v>
      </c>
      <c r="AM113" s="30">
        <f t="shared" si="48"/>
        <v>4.5920538603369219E-3</v>
      </c>
      <c r="AN113" s="30">
        <f t="shared" si="48"/>
        <v>5.4919694696068883E-3</v>
      </c>
      <c r="AO113" s="30">
        <f t="shared" si="48"/>
        <v>8.6465416816332071E-3</v>
      </c>
      <c r="AP113" s="30">
        <f t="shared" si="48"/>
        <v>4.0215384889707811E-7</v>
      </c>
      <c r="AQ113" s="30"/>
    </row>
    <row r="114" spans="1:43" x14ac:dyDescent="0.35">
      <c r="A114" s="19" t="str">
        <v>ISIC 20</v>
      </c>
      <c r="B114" s="30">
        <f t="shared" si="49"/>
        <v>8.7074704717446078E-2</v>
      </c>
      <c r="C114" s="30">
        <f t="shared" si="75"/>
        <v>3.6020912393495634E-2</v>
      </c>
      <c r="D114" s="30">
        <f t="shared" si="76"/>
        <v>3.6020912393495634E-2</v>
      </c>
      <c r="E114" s="30">
        <f t="shared" si="77"/>
        <v>3.6020912393495634E-2</v>
      </c>
      <c r="F114" s="30">
        <f t="shared" si="78"/>
        <v>3.6020912393495634E-2</v>
      </c>
      <c r="G114" s="30">
        <f t="shared" si="79"/>
        <v>5.8010081953618828E-2</v>
      </c>
      <c r="H114" s="30">
        <f t="shared" si="80"/>
        <v>0.1074509539585765</v>
      </c>
      <c r="I114" s="30">
        <f t="shared" si="81"/>
        <v>7.204114834819357E-2</v>
      </c>
      <c r="J114" s="30">
        <f t="shared" si="82"/>
        <v>0.10871747472410351</v>
      </c>
      <c r="K114" s="30">
        <f t="shared" si="83"/>
        <v>0.11696343902679725</v>
      </c>
      <c r="L114" s="30">
        <f t="shared" si="84"/>
        <v>1.4303849262252819</v>
      </c>
      <c r="M114" s="30">
        <f t="shared" si="50"/>
        <v>0.10183800410277953</v>
      </c>
      <c r="N114" s="30">
        <f t="shared" si="51"/>
        <v>0.35244407835385988</v>
      </c>
      <c r="O114" s="30">
        <f t="shared" si="52"/>
        <v>6.4563450321710458E-2</v>
      </c>
      <c r="P114" s="30">
        <f t="shared" si="53"/>
        <v>6.4563450321710458E-2</v>
      </c>
      <c r="Q114" s="30">
        <f t="shared" si="54"/>
        <v>6.7837839473523523E-2</v>
      </c>
      <c r="R114" s="30">
        <f t="shared" si="55"/>
        <v>6.7837839473523523E-2</v>
      </c>
      <c r="S114" s="30">
        <f t="shared" si="56"/>
        <v>4.9217444382904138E-2</v>
      </c>
      <c r="T114" s="30">
        <f t="shared" si="57"/>
        <v>3.1942338852577121E-2</v>
      </c>
      <c r="U114" s="30">
        <f t="shared" si="58"/>
        <v>5.8128969590300616E-2</v>
      </c>
      <c r="V114" s="30">
        <f t="shared" si="59"/>
        <v>4.0319819971509997E-2</v>
      </c>
      <c r="W114" s="30">
        <f t="shared" si="60"/>
        <v>6.1823190657944435E-2</v>
      </c>
      <c r="X114" s="30">
        <f t="shared" si="61"/>
        <v>4.6873928916423321E-2</v>
      </c>
      <c r="Y114" s="30">
        <f t="shared" si="62"/>
        <v>5.3421148180262182E-2</v>
      </c>
      <c r="Z114" s="30">
        <f t="shared" si="63"/>
        <v>3.790487757083838E-2</v>
      </c>
      <c r="AA114" s="30">
        <f t="shared" si="64"/>
        <v>3.790487757083838E-2</v>
      </c>
      <c r="AB114" s="30">
        <f t="shared" si="65"/>
        <v>3.0272687845997816E-2</v>
      </c>
      <c r="AC114" s="30">
        <f t="shared" si="66"/>
        <v>1.4030746595697372E-2</v>
      </c>
      <c r="AD114" s="30">
        <f t="shared" si="67"/>
        <v>1.7221089411424459E-2</v>
      </c>
      <c r="AE114" s="30">
        <f t="shared" si="68"/>
        <v>2.2729410415549347E-2</v>
      </c>
      <c r="AF114" s="30">
        <f t="shared" si="69"/>
        <v>2.0644166948799874E-2</v>
      </c>
      <c r="AG114" s="30">
        <f t="shared" si="70"/>
        <v>1.1015551011909512E-2</v>
      </c>
      <c r="AH114" s="30">
        <f t="shared" si="71"/>
        <v>7.6659523306799905E-3</v>
      </c>
      <c r="AI114" s="30">
        <f t="shared" si="72"/>
        <v>5.5034870569175935E-3</v>
      </c>
      <c r="AJ114" s="30">
        <f t="shared" si="73"/>
        <v>6.3734223943124413E-3</v>
      </c>
      <c r="AK114" s="30">
        <f t="shared" si="74"/>
        <v>1.3443163760117499E-2</v>
      </c>
      <c r="AL114" s="30">
        <f t="shared" si="48"/>
        <v>8.3389142798123012E-3</v>
      </c>
      <c r="AM114" s="30">
        <f t="shared" si="48"/>
        <v>5.5376647668745728E-3</v>
      </c>
      <c r="AN114" s="30">
        <f t="shared" si="48"/>
        <v>1.9484070772009688E-2</v>
      </c>
      <c r="AO114" s="30">
        <f t="shared" si="48"/>
        <v>1.730051261979312E-2</v>
      </c>
      <c r="AP114" s="30">
        <f t="shared" si="48"/>
        <v>2.7630831417333522E-6</v>
      </c>
      <c r="AQ114" s="30"/>
    </row>
    <row r="115" spans="1:43" x14ac:dyDescent="0.35">
      <c r="A115" s="19" t="str">
        <v>ISIC 21</v>
      </c>
      <c r="B115" s="30">
        <f t="shared" si="49"/>
        <v>4.9637418409323245E-3</v>
      </c>
      <c r="C115" s="30">
        <f t="shared" si="75"/>
        <v>3.475810173906271E-4</v>
      </c>
      <c r="D115" s="30">
        <f t="shared" si="76"/>
        <v>3.475810173906271E-4</v>
      </c>
      <c r="E115" s="30">
        <f t="shared" si="77"/>
        <v>3.475810173906271E-4</v>
      </c>
      <c r="F115" s="30">
        <f t="shared" si="78"/>
        <v>3.475810173906271E-4</v>
      </c>
      <c r="G115" s="30">
        <f t="shared" si="79"/>
        <v>3.7603637849384086E-3</v>
      </c>
      <c r="H115" s="30">
        <f t="shared" si="80"/>
        <v>9.072229528580074E-4</v>
      </c>
      <c r="I115" s="30">
        <f t="shared" si="81"/>
        <v>5.066965694681887E-4</v>
      </c>
      <c r="J115" s="30">
        <f t="shared" si="82"/>
        <v>6.8363151347643463E-4</v>
      </c>
      <c r="K115" s="30">
        <f t="shared" si="83"/>
        <v>6.8685836794158761E-4</v>
      </c>
      <c r="L115" s="30">
        <f t="shared" si="84"/>
        <v>4.6635937104697973E-3</v>
      </c>
      <c r="M115" s="30">
        <f t="shared" si="50"/>
        <v>1.1073512688765257</v>
      </c>
      <c r="N115" s="30">
        <f t="shared" si="51"/>
        <v>2.4315099746626506E-3</v>
      </c>
      <c r="O115" s="30">
        <f t="shared" si="52"/>
        <v>8.6081214279273475E-4</v>
      </c>
      <c r="P115" s="30">
        <f t="shared" si="53"/>
        <v>8.6081214279273475E-4</v>
      </c>
      <c r="Q115" s="30">
        <f t="shared" si="54"/>
        <v>5.3641230027197731E-4</v>
      </c>
      <c r="R115" s="30">
        <f t="shared" si="55"/>
        <v>5.3641230027197731E-4</v>
      </c>
      <c r="S115" s="30">
        <f t="shared" si="56"/>
        <v>4.1164384096267531E-4</v>
      </c>
      <c r="T115" s="30">
        <f t="shared" si="57"/>
        <v>4.2727174046079664E-4</v>
      </c>
      <c r="U115" s="30">
        <f t="shared" si="58"/>
        <v>5.1272959087831748E-4</v>
      </c>
      <c r="V115" s="30">
        <f t="shared" si="59"/>
        <v>4.2174251689401415E-4</v>
      </c>
      <c r="W115" s="30">
        <f t="shared" si="60"/>
        <v>6.1029711097200566E-4</v>
      </c>
      <c r="X115" s="30">
        <f t="shared" si="61"/>
        <v>4.6722522618591601E-4</v>
      </c>
      <c r="Y115" s="30">
        <f t="shared" si="62"/>
        <v>6.8615095754065132E-4</v>
      </c>
      <c r="Z115" s="30">
        <f t="shared" si="63"/>
        <v>3.7947078372346798E-4</v>
      </c>
      <c r="AA115" s="30">
        <f t="shared" si="64"/>
        <v>3.7947078372346798E-4</v>
      </c>
      <c r="AB115" s="30">
        <f t="shared" si="65"/>
        <v>5.2623766416100455E-4</v>
      </c>
      <c r="AC115" s="30">
        <f t="shared" si="66"/>
        <v>5.2086762035701191E-4</v>
      </c>
      <c r="AD115" s="30">
        <f t="shared" si="67"/>
        <v>2.9277256536979618E-4</v>
      </c>
      <c r="AE115" s="30">
        <f t="shared" si="68"/>
        <v>9.6339168172824457E-4</v>
      </c>
      <c r="AF115" s="30">
        <f t="shared" si="69"/>
        <v>5.0260782378552739E-4</v>
      </c>
      <c r="AG115" s="30">
        <f t="shared" si="70"/>
        <v>3.2603597648782513E-4</v>
      </c>
      <c r="AH115" s="30">
        <f t="shared" si="71"/>
        <v>3.7742884542757709E-4</v>
      </c>
      <c r="AI115" s="30">
        <f t="shared" si="72"/>
        <v>2.8838094903041439E-4</v>
      </c>
      <c r="AJ115" s="30">
        <f t="shared" si="73"/>
        <v>1.0395230942982564E-4</v>
      </c>
      <c r="AK115" s="30">
        <f t="shared" si="74"/>
        <v>1.1081930940689683E-3</v>
      </c>
      <c r="AL115" s="30">
        <f t="shared" si="48"/>
        <v>8.3898518829470014E-4</v>
      </c>
      <c r="AM115" s="30">
        <f t="shared" si="48"/>
        <v>6.896270046050357E-4</v>
      </c>
      <c r="AN115" s="30">
        <f t="shared" si="48"/>
        <v>3.5338417530418491E-2</v>
      </c>
      <c r="AO115" s="30">
        <f t="shared" si="48"/>
        <v>4.7114987157554749E-4</v>
      </c>
      <c r="AP115" s="30">
        <f t="shared" si="48"/>
        <v>1.962892978561444E-8</v>
      </c>
      <c r="AQ115" s="30"/>
    </row>
    <row r="116" spans="1:43" x14ac:dyDescent="0.35">
      <c r="A116" s="19" t="str">
        <v>ISIC 22</v>
      </c>
      <c r="B116" s="30">
        <f t="shared" si="49"/>
        <v>1.5264737203635107E-2</v>
      </c>
      <c r="C116" s="30">
        <f t="shared" si="75"/>
        <v>1.3638428231200738E-2</v>
      </c>
      <c r="D116" s="30">
        <f t="shared" si="76"/>
        <v>1.3638428231200735E-2</v>
      </c>
      <c r="E116" s="30">
        <f t="shared" si="77"/>
        <v>1.3638428231200737E-2</v>
      </c>
      <c r="F116" s="30">
        <f t="shared" si="78"/>
        <v>1.3638428231200737E-2</v>
      </c>
      <c r="G116" s="30">
        <f t="shared" si="79"/>
        <v>3.017959100237123E-2</v>
      </c>
      <c r="H116" s="30">
        <f t="shared" si="80"/>
        <v>3.0157287334106286E-2</v>
      </c>
      <c r="I116" s="30">
        <f t="shared" si="81"/>
        <v>2.2559346044941638E-2</v>
      </c>
      <c r="J116" s="30">
        <f t="shared" si="82"/>
        <v>3.2989503164006069E-2</v>
      </c>
      <c r="K116" s="30">
        <f t="shared" si="83"/>
        <v>2.0783189168130333E-2</v>
      </c>
      <c r="L116" s="30">
        <f t="shared" si="84"/>
        <v>3.3470249059656489E-2</v>
      </c>
      <c r="M116" s="30">
        <f t="shared" si="50"/>
        <v>2.2619619449130587E-2</v>
      </c>
      <c r="N116" s="30">
        <f t="shared" si="51"/>
        <v>1.1724119424362378</v>
      </c>
      <c r="O116" s="30">
        <f t="shared" si="52"/>
        <v>2.6785921889682714E-2</v>
      </c>
      <c r="P116" s="30">
        <f t="shared" si="53"/>
        <v>2.6785921889682714E-2</v>
      </c>
      <c r="Q116" s="30">
        <f t="shared" si="54"/>
        <v>1.9058744303617772E-2</v>
      </c>
      <c r="R116" s="30">
        <f t="shared" si="55"/>
        <v>1.9058744303617772E-2</v>
      </c>
      <c r="S116" s="30">
        <f t="shared" si="56"/>
        <v>2.7996868850304939E-2</v>
      </c>
      <c r="T116" s="30">
        <f t="shared" si="57"/>
        <v>2.3221705890434676E-2</v>
      </c>
      <c r="U116" s="30">
        <f t="shared" si="58"/>
        <v>4.7232263141587724E-2</v>
      </c>
      <c r="V116" s="30">
        <f t="shared" si="59"/>
        <v>3.9850474185791386E-2</v>
      </c>
      <c r="W116" s="30">
        <f t="shared" si="60"/>
        <v>8.06424305504303E-2</v>
      </c>
      <c r="X116" s="30">
        <f t="shared" si="61"/>
        <v>4.0441403031461917E-2</v>
      </c>
      <c r="Y116" s="30">
        <f t="shared" si="62"/>
        <v>3.6096047268164379E-2</v>
      </c>
      <c r="Z116" s="30">
        <f t="shared" si="63"/>
        <v>1.1626937691396777E-2</v>
      </c>
      <c r="AA116" s="30">
        <f t="shared" si="64"/>
        <v>1.1626937691396777E-2</v>
      </c>
      <c r="AB116" s="30">
        <f t="shared" si="65"/>
        <v>1.4749535787411757E-2</v>
      </c>
      <c r="AC116" s="30">
        <f t="shared" si="66"/>
        <v>1.190584438534179E-2</v>
      </c>
      <c r="AD116" s="30">
        <f t="shared" si="67"/>
        <v>1.2194247086877377E-2</v>
      </c>
      <c r="AE116" s="30">
        <f t="shared" si="68"/>
        <v>1.0069716924712094E-2</v>
      </c>
      <c r="AF116" s="30">
        <f t="shared" si="69"/>
        <v>9.6491272486860253E-3</v>
      </c>
      <c r="AG116" s="30">
        <f t="shared" si="70"/>
        <v>1.0232765250293688E-2</v>
      </c>
      <c r="AH116" s="30">
        <f t="shared" si="71"/>
        <v>5.2576094100334906E-3</v>
      </c>
      <c r="AI116" s="30">
        <f t="shared" si="72"/>
        <v>3.8278869884693753E-3</v>
      </c>
      <c r="AJ116" s="30">
        <f t="shared" si="73"/>
        <v>4.2651195112427464E-3</v>
      </c>
      <c r="AK116" s="30">
        <f t="shared" si="74"/>
        <v>8.1100329971054621E-3</v>
      </c>
      <c r="AL116" s="30">
        <f t="shared" si="48"/>
        <v>4.7476977779777859E-3</v>
      </c>
      <c r="AM116" s="30">
        <f t="shared" si="48"/>
        <v>2.7122667169303324E-3</v>
      </c>
      <c r="AN116" s="30">
        <f t="shared" si="48"/>
        <v>6.7016812968811448E-3</v>
      </c>
      <c r="AO116" s="30">
        <f t="shared" si="48"/>
        <v>7.2768117780255661E-3</v>
      </c>
      <c r="AP116" s="30">
        <f t="shared" si="48"/>
        <v>2.1754228325330838E-6</v>
      </c>
      <c r="AQ116" s="30"/>
    </row>
    <row r="117" spans="1:43" x14ac:dyDescent="0.35">
      <c r="A117" s="19" t="str">
        <v>ISIC 231</v>
      </c>
      <c r="B117" s="30">
        <f t="shared" si="49"/>
        <v>9.1151530128615234E-3</v>
      </c>
      <c r="C117" s="30">
        <f t="shared" si="75"/>
        <v>1.2808660272331253E-2</v>
      </c>
      <c r="D117" s="30">
        <f t="shared" si="76"/>
        <v>1.2808660272331251E-2</v>
      </c>
      <c r="E117" s="30">
        <f t="shared" si="77"/>
        <v>1.2808660272331253E-2</v>
      </c>
      <c r="F117" s="30">
        <f t="shared" si="78"/>
        <v>1.2808660272331251E-2</v>
      </c>
      <c r="G117" s="30">
        <f t="shared" si="79"/>
        <v>1.2065043155444523E-2</v>
      </c>
      <c r="H117" s="30">
        <f t="shared" si="80"/>
        <v>7.1837333229830755E-3</v>
      </c>
      <c r="I117" s="30">
        <f t="shared" si="81"/>
        <v>2.4429066349963585E-2</v>
      </c>
      <c r="J117" s="30">
        <f t="shared" si="82"/>
        <v>6.4468449308051458E-3</v>
      </c>
      <c r="K117" s="30">
        <f t="shared" si="83"/>
        <v>1.0526787906546039E-2</v>
      </c>
      <c r="L117" s="30">
        <f t="shared" si="84"/>
        <v>1.289384239647772E-2</v>
      </c>
      <c r="M117" s="30">
        <f t="shared" si="50"/>
        <v>7.851154729971126E-3</v>
      </c>
      <c r="N117" s="30">
        <f t="shared" si="51"/>
        <v>1.3523277924500098E-2</v>
      </c>
      <c r="O117" s="30">
        <f t="shared" si="52"/>
        <v>1.1603402017883742</v>
      </c>
      <c r="P117" s="30">
        <f t="shared" si="53"/>
        <v>0.01</v>
      </c>
      <c r="Q117" s="30">
        <f t="shared" si="54"/>
        <v>1.8411920138100425E-2</v>
      </c>
      <c r="R117" s="30">
        <f t="shared" si="55"/>
        <v>1.8411920138100425E-2</v>
      </c>
      <c r="S117" s="30">
        <f t="shared" si="56"/>
        <v>1.4402614783865963E-2</v>
      </c>
      <c r="T117" s="30">
        <f t="shared" si="57"/>
        <v>9.428741502993972E-3</v>
      </c>
      <c r="U117" s="30">
        <f t="shared" si="58"/>
        <v>1.5839180679636043E-2</v>
      </c>
      <c r="V117" s="30">
        <f t="shared" si="59"/>
        <v>1.059708873323254E-2</v>
      </c>
      <c r="W117" s="30">
        <f t="shared" si="60"/>
        <v>1.6214046622443357E-2</v>
      </c>
      <c r="X117" s="30">
        <f t="shared" si="61"/>
        <v>1.2738728159239621E-2</v>
      </c>
      <c r="Y117" s="30">
        <f t="shared" si="62"/>
        <v>1.3420368226587978E-2</v>
      </c>
      <c r="Z117" s="30">
        <f t="shared" si="63"/>
        <v>1.1696314729057423E-2</v>
      </c>
      <c r="AA117" s="30">
        <f t="shared" si="64"/>
        <v>1.1696314729057423E-2</v>
      </c>
      <c r="AB117" s="30">
        <f t="shared" si="65"/>
        <v>1.0119057738841891E-2</v>
      </c>
      <c r="AC117" s="30">
        <f t="shared" si="66"/>
        <v>4.5706896105408429E-3</v>
      </c>
      <c r="AD117" s="30">
        <f t="shared" si="67"/>
        <v>4.8436636564144894E-3</v>
      </c>
      <c r="AE117" s="30">
        <f t="shared" si="68"/>
        <v>6.1642144974606754E-3</v>
      </c>
      <c r="AF117" s="30">
        <f t="shared" si="69"/>
        <v>3.2552540133201193E-3</v>
      </c>
      <c r="AG117" s="30">
        <f t="shared" si="70"/>
        <v>4.8775844771010435E-3</v>
      </c>
      <c r="AH117" s="30">
        <f t="shared" si="71"/>
        <v>2.3060369365271454E-3</v>
      </c>
      <c r="AI117" s="30">
        <f t="shared" si="72"/>
        <v>1.9741083910795065E-3</v>
      </c>
      <c r="AJ117" s="30">
        <f t="shared" si="73"/>
        <v>6.5126552465098785E-3</v>
      </c>
      <c r="AK117" s="30">
        <f t="shared" si="74"/>
        <v>4.010188453727177E-3</v>
      </c>
      <c r="AL117" s="30">
        <f t="shared" si="48"/>
        <v>3.7691859992284448E-3</v>
      </c>
      <c r="AM117" s="30">
        <f t="shared" si="48"/>
        <v>2.2740703780443753E-3</v>
      </c>
      <c r="AN117" s="30">
        <f t="shared" si="48"/>
        <v>3.3542343660062203E-3</v>
      </c>
      <c r="AO117" s="30">
        <f t="shared" si="48"/>
        <v>4.6051548071843404E-3</v>
      </c>
      <c r="AP117" s="30">
        <f t="shared" si="48"/>
        <v>3.0981228687474371E-7</v>
      </c>
      <c r="AQ117" s="30"/>
    </row>
    <row r="118" spans="1:43" x14ac:dyDescent="0.35">
      <c r="A118" s="19" t="str">
        <v>ISIC 239</v>
      </c>
      <c r="B118" s="30">
        <f t="shared" si="49"/>
        <v>9.1151530128615234E-3</v>
      </c>
      <c r="C118" s="30">
        <f t="shared" si="75"/>
        <v>1.2808660272331253E-2</v>
      </c>
      <c r="D118" s="30">
        <f t="shared" si="76"/>
        <v>1.2808660272331251E-2</v>
      </c>
      <c r="E118" s="30">
        <f t="shared" si="77"/>
        <v>1.2808660272331253E-2</v>
      </c>
      <c r="F118" s="30">
        <f t="shared" si="78"/>
        <v>1.2808660272331251E-2</v>
      </c>
      <c r="G118" s="30">
        <f t="shared" si="79"/>
        <v>1.2065043155444523E-2</v>
      </c>
      <c r="H118" s="30">
        <f t="shared" si="80"/>
        <v>7.1837333229830755E-3</v>
      </c>
      <c r="I118" s="30">
        <f t="shared" si="81"/>
        <v>2.4429066349963585E-2</v>
      </c>
      <c r="J118" s="30">
        <f t="shared" si="82"/>
        <v>6.4468449308051458E-3</v>
      </c>
      <c r="K118" s="30">
        <f t="shared" si="83"/>
        <v>1.0526787906546039E-2</v>
      </c>
      <c r="L118" s="30">
        <f t="shared" si="84"/>
        <v>1.289384239647772E-2</v>
      </c>
      <c r="M118" s="30">
        <f t="shared" si="50"/>
        <v>7.851154729971126E-3</v>
      </c>
      <c r="N118" s="30">
        <f t="shared" si="51"/>
        <v>1.3523277924500098E-2</v>
      </c>
      <c r="O118" s="30">
        <f t="shared" si="52"/>
        <v>0.01</v>
      </c>
      <c r="P118" s="30">
        <f t="shared" si="53"/>
        <v>1.1603402017883742</v>
      </c>
      <c r="Q118" s="30">
        <f t="shared" si="54"/>
        <v>1.8411920138100425E-2</v>
      </c>
      <c r="R118" s="30">
        <f t="shared" si="55"/>
        <v>1.8411920138100425E-2</v>
      </c>
      <c r="S118" s="30">
        <f t="shared" si="56"/>
        <v>1.4402614783865963E-2</v>
      </c>
      <c r="T118" s="30">
        <f t="shared" si="57"/>
        <v>9.428741502993972E-3</v>
      </c>
      <c r="U118" s="30">
        <f t="shared" si="58"/>
        <v>1.5839180679636043E-2</v>
      </c>
      <c r="V118" s="30">
        <f t="shared" si="59"/>
        <v>1.059708873323254E-2</v>
      </c>
      <c r="W118" s="30">
        <f t="shared" si="60"/>
        <v>1.6214046622443357E-2</v>
      </c>
      <c r="X118" s="30">
        <f t="shared" si="61"/>
        <v>1.2738728159239621E-2</v>
      </c>
      <c r="Y118" s="30">
        <f t="shared" si="62"/>
        <v>1.3420368226587978E-2</v>
      </c>
      <c r="Z118" s="30">
        <f t="shared" si="63"/>
        <v>1.1696314729057423E-2</v>
      </c>
      <c r="AA118" s="30">
        <f t="shared" si="64"/>
        <v>1.1696314729057423E-2</v>
      </c>
      <c r="AB118" s="30">
        <f t="shared" si="65"/>
        <v>1.0119057738841891E-2</v>
      </c>
      <c r="AC118" s="30">
        <f t="shared" si="66"/>
        <v>4.5706896105408429E-3</v>
      </c>
      <c r="AD118" s="30">
        <f t="shared" si="67"/>
        <v>4.8436636564144894E-3</v>
      </c>
      <c r="AE118" s="30">
        <f t="shared" si="68"/>
        <v>6.1642144974606754E-3</v>
      </c>
      <c r="AF118" s="30">
        <f t="shared" si="69"/>
        <v>3.2552540133201193E-3</v>
      </c>
      <c r="AG118" s="30">
        <f t="shared" si="70"/>
        <v>4.8775844771010435E-3</v>
      </c>
      <c r="AH118" s="30">
        <f t="shared" si="71"/>
        <v>2.3060369365271454E-3</v>
      </c>
      <c r="AI118" s="30">
        <f t="shared" si="72"/>
        <v>1.9741083910795065E-3</v>
      </c>
      <c r="AJ118" s="30">
        <f t="shared" si="73"/>
        <v>6.5126552465098785E-3</v>
      </c>
      <c r="AK118" s="30">
        <f t="shared" si="74"/>
        <v>4.010188453727177E-3</v>
      </c>
      <c r="AL118" s="30">
        <f t="shared" si="48"/>
        <v>3.7691859992284448E-3</v>
      </c>
      <c r="AM118" s="30">
        <f t="shared" si="48"/>
        <v>2.2740703780443753E-3</v>
      </c>
      <c r="AN118" s="30">
        <f t="shared" si="48"/>
        <v>3.3542343660062203E-3</v>
      </c>
      <c r="AO118" s="30">
        <f t="shared" si="48"/>
        <v>4.6051548071843404E-3</v>
      </c>
      <c r="AP118" s="30">
        <f t="shared" si="48"/>
        <v>3.0981228687474371E-7</v>
      </c>
      <c r="AQ118" s="30"/>
    </row>
    <row r="119" spans="1:43" x14ac:dyDescent="0.35">
      <c r="A119" s="19" t="str">
        <v>ISIC 241</v>
      </c>
      <c r="B119" s="30">
        <f t="shared" si="49"/>
        <v>1.2340080669370047E-2</v>
      </c>
      <c r="C119" s="30">
        <f t="shared" si="75"/>
        <v>2.9843978303269438E-2</v>
      </c>
      <c r="D119" s="30">
        <f t="shared" si="76"/>
        <v>2.9843978303269438E-2</v>
      </c>
      <c r="E119" s="30">
        <f t="shared" si="77"/>
        <v>2.9843978303269438E-2</v>
      </c>
      <c r="F119" s="30">
        <f t="shared" si="78"/>
        <v>2.9843978303269438E-2</v>
      </c>
      <c r="G119" s="30">
        <f t="shared" si="79"/>
        <v>1.4084945990078644E-2</v>
      </c>
      <c r="H119" s="30">
        <f t="shared" si="80"/>
        <v>1.3312993773901924E-2</v>
      </c>
      <c r="I119" s="30">
        <f t="shared" si="81"/>
        <v>2.1620987599161427E-2</v>
      </c>
      <c r="J119" s="30">
        <f t="shared" si="82"/>
        <v>1.8736574974029405E-2</v>
      </c>
      <c r="K119" s="30">
        <f t="shared" si="83"/>
        <v>2.779141187425635E-2</v>
      </c>
      <c r="L119" s="30">
        <f t="shared" si="84"/>
        <v>3.4083049908000401E-2</v>
      </c>
      <c r="M119" s="30">
        <f t="shared" si="50"/>
        <v>1.2897058681247284E-2</v>
      </c>
      <c r="N119" s="30">
        <f t="shared" si="51"/>
        <v>3.4013227657180699E-2</v>
      </c>
      <c r="O119" s="30">
        <f t="shared" si="52"/>
        <v>3.8454348671216596E-2</v>
      </c>
      <c r="P119" s="30">
        <f t="shared" si="53"/>
        <v>3.8454348671216596E-2</v>
      </c>
      <c r="Q119" s="30">
        <f t="shared" si="54"/>
        <v>1.4738574956852422</v>
      </c>
      <c r="R119" s="30">
        <f t="shared" si="55"/>
        <v>0.01</v>
      </c>
      <c r="S119" s="30">
        <f t="shared" si="56"/>
        <v>0.26149073465544481</v>
      </c>
      <c r="T119" s="30">
        <f t="shared" si="57"/>
        <v>3.7260057415677846E-2</v>
      </c>
      <c r="U119" s="30">
        <f t="shared" si="58"/>
        <v>0.16213469015065668</v>
      </c>
      <c r="V119" s="30">
        <f t="shared" si="59"/>
        <v>0.13847702357976013</v>
      </c>
      <c r="W119" s="30">
        <f t="shared" si="60"/>
        <v>0.12502120009979703</v>
      </c>
      <c r="X119" s="30">
        <f t="shared" si="61"/>
        <v>9.3398889523212333E-2</v>
      </c>
      <c r="Y119" s="30">
        <f t="shared" si="62"/>
        <v>7.759760345762215E-2</v>
      </c>
      <c r="Z119" s="30">
        <f t="shared" si="63"/>
        <v>1.9346798420465196E-2</v>
      </c>
      <c r="AA119" s="30">
        <f t="shared" si="64"/>
        <v>1.9346798420465196E-2</v>
      </c>
      <c r="AB119" s="30">
        <f t="shared" si="65"/>
        <v>3.6315416543801445E-2</v>
      </c>
      <c r="AC119" s="30">
        <f t="shared" si="66"/>
        <v>8.3768788600063603E-3</v>
      </c>
      <c r="AD119" s="30">
        <f t="shared" si="67"/>
        <v>1.0696166157979491E-2</v>
      </c>
      <c r="AE119" s="30">
        <f t="shared" si="68"/>
        <v>6.9148140554641975E-3</v>
      </c>
      <c r="AF119" s="30">
        <f t="shared" si="69"/>
        <v>6.5621912904361744E-3</v>
      </c>
      <c r="AG119" s="30">
        <f t="shared" si="70"/>
        <v>1.0293648629149372E-2</v>
      </c>
      <c r="AH119" s="30">
        <f t="shared" si="71"/>
        <v>4.9162858202432018E-3</v>
      </c>
      <c r="AI119" s="30">
        <f t="shared" si="72"/>
        <v>2.9189032418856075E-3</v>
      </c>
      <c r="AJ119" s="30">
        <f t="shared" si="73"/>
        <v>5.0631226060874751E-3</v>
      </c>
      <c r="AK119" s="30">
        <f t="shared" si="74"/>
        <v>7.1708123304355803E-3</v>
      </c>
      <c r="AL119" s="30">
        <f t="shared" si="48"/>
        <v>5.7835429936727977E-3</v>
      </c>
      <c r="AM119" s="30">
        <f t="shared" si="48"/>
        <v>2.5941737933317705E-3</v>
      </c>
      <c r="AN119" s="30">
        <f t="shared" si="48"/>
        <v>5.9297775588423541E-3</v>
      </c>
      <c r="AO119" s="30">
        <f t="shared" si="48"/>
        <v>6.5509137445686075E-3</v>
      </c>
      <c r="AP119" s="30">
        <f t="shared" si="48"/>
        <v>2.862131842725705E-6</v>
      </c>
      <c r="AQ119" s="30"/>
    </row>
    <row r="120" spans="1:43" x14ac:dyDescent="0.35">
      <c r="A120" s="19" t="str">
        <v>ISIC 242</v>
      </c>
      <c r="B120" s="30">
        <f t="shared" si="49"/>
        <v>1.860144337980563E-2</v>
      </c>
      <c r="C120" s="30">
        <f t="shared" si="75"/>
        <v>2.9843978303269438E-2</v>
      </c>
      <c r="D120" s="30">
        <f t="shared" si="76"/>
        <v>2.9843978303269438E-2</v>
      </c>
      <c r="E120" s="30">
        <f t="shared" si="77"/>
        <v>2.9843978303269438E-2</v>
      </c>
      <c r="F120" s="30">
        <f t="shared" si="78"/>
        <v>2.9843978303269438E-2</v>
      </c>
      <c r="G120" s="30">
        <f t="shared" si="79"/>
        <v>1.4084945990078646E-2</v>
      </c>
      <c r="H120" s="30">
        <f t="shared" si="80"/>
        <v>1.3312993773901922E-2</v>
      </c>
      <c r="I120" s="30">
        <f t="shared" si="81"/>
        <v>2.1620987599161427E-2</v>
      </c>
      <c r="J120" s="30">
        <f t="shared" si="82"/>
        <v>1.8736574974029405E-2</v>
      </c>
      <c r="K120" s="30">
        <f t="shared" si="83"/>
        <v>2.7791411874256353E-2</v>
      </c>
      <c r="L120" s="30">
        <f t="shared" si="84"/>
        <v>3.4083049908000401E-2</v>
      </c>
      <c r="M120" s="30">
        <f t="shared" si="50"/>
        <v>1.2897058681247282E-2</v>
      </c>
      <c r="N120" s="30">
        <f t="shared" si="51"/>
        <v>3.4013227657180699E-2</v>
      </c>
      <c r="O120" s="30">
        <f t="shared" si="52"/>
        <v>3.8454348671216596E-2</v>
      </c>
      <c r="P120" s="30">
        <f t="shared" si="53"/>
        <v>3.8454348671216596E-2</v>
      </c>
      <c r="Q120" s="30">
        <f t="shared" si="54"/>
        <v>0.01</v>
      </c>
      <c r="R120" s="30">
        <f t="shared" si="55"/>
        <v>1.4738574956852422</v>
      </c>
      <c r="S120" s="30">
        <f t="shared" si="56"/>
        <v>0.26149073465544481</v>
      </c>
      <c r="T120" s="30">
        <f t="shared" si="57"/>
        <v>3.7260057415677846E-2</v>
      </c>
      <c r="U120" s="30">
        <f t="shared" si="58"/>
        <v>0.16213469015065668</v>
      </c>
      <c r="V120" s="30">
        <f t="shared" si="59"/>
        <v>0.13847702357976013</v>
      </c>
      <c r="W120" s="30">
        <f t="shared" si="60"/>
        <v>0.12502120009979703</v>
      </c>
      <c r="X120" s="30">
        <f t="shared" si="61"/>
        <v>9.3398889523212333E-2</v>
      </c>
      <c r="Y120" s="30">
        <f t="shared" si="62"/>
        <v>7.759760345762215E-2</v>
      </c>
      <c r="Z120" s="30">
        <f t="shared" si="63"/>
        <v>1.9346798420465196E-2</v>
      </c>
      <c r="AA120" s="30">
        <f t="shared" si="64"/>
        <v>1.9346798420465196E-2</v>
      </c>
      <c r="AB120" s="30">
        <f t="shared" si="65"/>
        <v>3.6315416543801445E-2</v>
      </c>
      <c r="AC120" s="30">
        <f t="shared" si="66"/>
        <v>8.3768788600063603E-3</v>
      </c>
      <c r="AD120" s="30">
        <f t="shared" si="67"/>
        <v>1.0696166157979491E-2</v>
      </c>
      <c r="AE120" s="30">
        <f t="shared" si="68"/>
        <v>6.9148140554641984E-3</v>
      </c>
      <c r="AF120" s="30">
        <f t="shared" si="69"/>
        <v>6.5621912904361736E-3</v>
      </c>
      <c r="AG120" s="30">
        <f t="shared" si="70"/>
        <v>1.0293648629149372E-2</v>
      </c>
      <c r="AH120" s="30">
        <f t="shared" si="71"/>
        <v>4.9162858202432018E-3</v>
      </c>
      <c r="AI120" s="30">
        <f t="shared" si="72"/>
        <v>2.9189032418856075E-3</v>
      </c>
      <c r="AJ120" s="30">
        <f t="shared" si="73"/>
        <v>5.0631226060874751E-3</v>
      </c>
      <c r="AK120" s="30">
        <f t="shared" si="74"/>
        <v>7.1708123304355812E-3</v>
      </c>
      <c r="AL120" s="30">
        <f t="shared" ref="AL120:AL145" si="85">SUMPRODUCT(AN$59:AN$100,$B$59:$B$100*($C$59:$C$100=$A120))/SUMIFS($B$59:$B$100,$C$59:$C$100,$A120)</f>
        <v>5.7835429936727977E-3</v>
      </c>
      <c r="AM120" s="30">
        <f t="shared" ref="AM120:AM145" si="86">SUMPRODUCT(AO$59:AO$100,$B$59:$B$100*($C$59:$C$100=$A120))/SUMIFS($B$59:$B$100,$C$59:$C$100,$A120)</f>
        <v>2.5941737933317705E-3</v>
      </c>
      <c r="AN120" s="30">
        <f t="shared" ref="AN120:AN145" si="87">SUMPRODUCT(AP$59:AP$100,$B$59:$B$100*($C$59:$C$100=$A120))/SUMIFS($B$59:$B$100,$C$59:$C$100,$A120)</f>
        <v>5.9297775588423541E-3</v>
      </c>
      <c r="AO120" s="30">
        <f t="shared" ref="AO120:AO145" si="88">SUMPRODUCT(AQ$59:AQ$100,$B$59:$B$100*($C$59:$C$100=$A120))/SUMIFS($B$59:$B$100,$C$59:$C$100,$A120)</f>
        <v>6.5509137445686075E-3</v>
      </c>
      <c r="AP120" s="30">
        <f t="shared" ref="AP120:AP145" si="89">SUMPRODUCT(AR$59:AR$100,$B$59:$B$100*($C$59:$C$100=$A120))/SUMIFS($B$59:$B$100,$C$59:$C$100,$A120)</f>
        <v>2.862131842725705E-6</v>
      </c>
      <c r="AQ120" s="30"/>
    </row>
    <row r="121" spans="1:43" x14ac:dyDescent="0.35">
      <c r="A121" s="19" t="str">
        <v>ISIC 25</v>
      </c>
      <c r="B121" s="30">
        <f t="shared" si="49"/>
        <v>1.860144337980563E-2</v>
      </c>
      <c r="C121" s="30">
        <f t="shared" si="75"/>
        <v>2.9756616936473381E-2</v>
      </c>
      <c r="D121" s="30">
        <f t="shared" si="76"/>
        <v>2.9756616936473381E-2</v>
      </c>
      <c r="E121" s="30">
        <f t="shared" si="77"/>
        <v>2.9756616936473381E-2</v>
      </c>
      <c r="F121" s="30">
        <f t="shared" si="78"/>
        <v>2.9756616936473381E-2</v>
      </c>
      <c r="G121" s="30">
        <f t="shared" si="79"/>
        <v>2.3327831081781523E-2</v>
      </c>
      <c r="H121" s="30">
        <f t="shared" si="80"/>
        <v>1.8778958545229381E-2</v>
      </c>
      <c r="I121" s="30">
        <f t="shared" si="81"/>
        <v>3.3605838398528577E-2</v>
      </c>
      <c r="J121" s="30">
        <f t="shared" si="82"/>
        <v>2.1630065959752205E-2</v>
      </c>
      <c r="K121" s="30">
        <f t="shared" si="83"/>
        <v>3.1660009221775871E-2</v>
      </c>
      <c r="L121" s="30">
        <f t="shared" si="84"/>
        <v>2.5927059856618594E-2</v>
      </c>
      <c r="M121" s="30">
        <f t="shared" si="50"/>
        <v>1.1600986045429697E-2</v>
      </c>
      <c r="N121" s="30">
        <f t="shared" si="51"/>
        <v>3.5282284580336352E-2</v>
      </c>
      <c r="O121" s="30">
        <f t="shared" si="52"/>
        <v>3.0085386224854061E-2</v>
      </c>
      <c r="P121" s="30">
        <f t="shared" si="53"/>
        <v>3.0085386224854065E-2</v>
      </c>
      <c r="Q121" s="30">
        <f t="shared" si="54"/>
        <v>6.7746671767083239E-2</v>
      </c>
      <c r="R121" s="30">
        <f t="shared" si="55"/>
        <v>6.7746671767083239E-2</v>
      </c>
      <c r="S121" s="30">
        <f t="shared" si="56"/>
        <v>1.2423735055838994</v>
      </c>
      <c r="T121" s="30">
        <f t="shared" si="57"/>
        <v>3.4153829658954346E-2</v>
      </c>
      <c r="U121" s="30">
        <f t="shared" si="58"/>
        <v>8.2233718934888581E-2</v>
      </c>
      <c r="V121" s="30">
        <f t="shared" si="59"/>
        <v>0.15606579732129081</v>
      </c>
      <c r="W121" s="30">
        <f t="shared" si="60"/>
        <v>0.11890020553985294</v>
      </c>
      <c r="X121" s="30">
        <f t="shared" si="61"/>
        <v>0.11126618615824474</v>
      </c>
      <c r="Y121" s="30">
        <f t="shared" si="62"/>
        <v>7.6038966705030436E-2</v>
      </c>
      <c r="Z121" s="30">
        <f t="shared" si="63"/>
        <v>2.4581409776745583E-2</v>
      </c>
      <c r="AA121" s="30">
        <f t="shared" si="64"/>
        <v>2.4581409776745583E-2</v>
      </c>
      <c r="AB121" s="30">
        <f t="shared" si="65"/>
        <v>3.2803032956012272E-2</v>
      </c>
      <c r="AC121" s="30">
        <f t="shared" si="66"/>
        <v>1.0254890472785702E-2</v>
      </c>
      <c r="AD121" s="30">
        <f t="shared" si="67"/>
        <v>1.3963118087872551E-2</v>
      </c>
      <c r="AE121" s="30">
        <f t="shared" si="68"/>
        <v>1.0345192680334375E-2</v>
      </c>
      <c r="AF121" s="30">
        <f t="shared" si="69"/>
        <v>7.907902067225742E-3</v>
      </c>
      <c r="AG121" s="30">
        <f t="shared" si="70"/>
        <v>1.1824768080671419E-2</v>
      </c>
      <c r="AH121" s="30">
        <f t="shared" si="71"/>
        <v>6.3630489502794728E-3</v>
      </c>
      <c r="AI121" s="30">
        <f t="shared" si="72"/>
        <v>3.8627895593216881E-3</v>
      </c>
      <c r="AJ121" s="30">
        <f t="shared" si="73"/>
        <v>6.6993583928666497E-3</v>
      </c>
      <c r="AK121" s="30">
        <f t="shared" si="74"/>
        <v>9.0186573130720277E-3</v>
      </c>
      <c r="AL121" s="30">
        <f t="shared" si="85"/>
        <v>8.8636783369351185E-3</v>
      </c>
      <c r="AM121" s="30">
        <f t="shared" si="86"/>
        <v>3.6655001602269766E-3</v>
      </c>
      <c r="AN121" s="30">
        <f t="shared" si="87"/>
        <v>5.6505234741410833E-3</v>
      </c>
      <c r="AO121" s="30">
        <f t="shared" si="88"/>
        <v>8.2089401912078669E-3</v>
      </c>
      <c r="AP121" s="30">
        <f t="shared" si="89"/>
        <v>1.4950244468937369E-6</v>
      </c>
      <c r="AQ121" s="30"/>
    </row>
    <row r="122" spans="1:43" x14ac:dyDescent="0.35">
      <c r="A122" s="19" t="str">
        <v>ISIC 26</v>
      </c>
      <c r="B122" s="30">
        <f t="shared" si="49"/>
        <v>4.5777017590876434E-3</v>
      </c>
      <c r="C122" s="30">
        <f t="shared" si="75"/>
        <v>6.7856522177822719E-3</v>
      </c>
      <c r="D122" s="30">
        <f t="shared" si="76"/>
        <v>6.7856522177822736E-3</v>
      </c>
      <c r="E122" s="30">
        <f t="shared" si="77"/>
        <v>6.7856522177822719E-3</v>
      </c>
      <c r="F122" s="30">
        <f t="shared" si="78"/>
        <v>6.7856522177822719E-3</v>
      </c>
      <c r="G122" s="30">
        <f t="shared" si="79"/>
        <v>5.536941164549016E-3</v>
      </c>
      <c r="H122" s="30">
        <f t="shared" si="80"/>
        <v>5.0672244908175996E-3</v>
      </c>
      <c r="I122" s="30">
        <f t="shared" si="81"/>
        <v>6.2311510392202459E-3</v>
      </c>
      <c r="J122" s="30">
        <f t="shared" si="82"/>
        <v>8.8643410293269363E-3</v>
      </c>
      <c r="K122" s="30">
        <f t="shared" si="83"/>
        <v>7.9790592743663423E-3</v>
      </c>
      <c r="L122" s="30">
        <f t="shared" si="84"/>
        <v>7.5187070361879106E-3</v>
      </c>
      <c r="M122" s="30">
        <f t="shared" si="50"/>
        <v>7.6173202625297344E-3</v>
      </c>
      <c r="N122" s="30">
        <f t="shared" si="51"/>
        <v>7.778341193611771E-3</v>
      </c>
      <c r="O122" s="30">
        <f t="shared" si="52"/>
        <v>7.9207280915614148E-3</v>
      </c>
      <c r="P122" s="30">
        <f t="shared" si="53"/>
        <v>7.9207280915614148E-3</v>
      </c>
      <c r="Q122" s="30">
        <f t="shared" si="54"/>
        <v>9.3329071563324727E-3</v>
      </c>
      <c r="R122" s="30">
        <f t="shared" si="55"/>
        <v>9.3329071563324727E-3</v>
      </c>
      <c r="S122" s="30">
        <f t="shared" si="56"/>
        <v>1.0278862936088953E-2</v>
      </c>
      <c r="T122" s="30">
        <f t="shared" si="57"/>
        <v>1.2326165422762925</v>
      </c>
      <c r="U122" s="30">
        <f t="shared" si="58"/>
        <v>5.5754949631783186E-2</v>
      </c>
      <c r="V122" s="30">
        <f t="shared" si="59"/>
        <v>2.6514536694452424E-2</v>
      </c>
      <c r="W122" s="30">
        <f t="shared" si="60"/>
        <v>2.5328861319350814E-2</v>
      </c>
      <c r="X122" s="30">
        <f t="shared" si="61"/>
        <v>6.9717737536240248E-2</v>
      </c>
      <c r="Y122" s="30">
        <f t="shared" si="62"/>
        <v>3.0754527997351469E-2</v>
      </c>
      <c r="Z122" s="30">
        <f t="shared" si="63"/>
        <v>1.1742357037207971E-2</v>
      </c>
      <c r="AA122" s="30">
        <f t="shared" si="64"/>
        <v>1.1742357037207971E-2</v>
      </c>
      <c r="AB122" s="30">
        <f t="shared" si="65"/>
        <v>7.578926521138442E-3</v>
      </c>
      <c r="AC122" s="30">
        <f t="shared" si="66"/>
        <v>6.0521768190149204E-3</v>
      </c>
      <c r="AD122" s="30">
        <f t="shared" si="67"/>
        <v>6.2288242341908551E-3</v>
      </c>
      <c r="AE122" s="30">
        <f t="shared" si="68"/>
        <v>4.5002152510740688E-3</v>
      </c>
      <c r="AF122" s="30">
        <f t="shared" si="69"/>
        <v>1.0757774604315764E-2</v>
      </c>
      <c r="AG122" s="30">
        <f t="shared" si="70"/>
        <v>4.9798962557235892E-2</v>
      </c>
      <c r="AH122" s="30">
        <f t="shared" si="71"/>
        <v>2.0593874428022893E-2</v>
      </c>
      <c r="AI122" s="30">
        <f t="shared" si="72"/>
        <v>5.176585215690423E-3</v>
      </c>
      <c r="AJ122" s="30">
        <f t="shared" si="73"/>
        <v>2.084782334997651E-3</v>
      </c>
      <c r="AK122" s="30">
        <f t="shared" si="74"/>
        <v>9.4187065696407571E-3</v>
      </c>
      <c r="AL122" s="30">
        <f t="shared" si="85"/>
        <v>6.2210546894168346E-3</v>
      </c>
      <c r="AM122" s="30">
        <f t="shared" si="86"/>
        <v>3.0938012552719683E-3</v>
      </c>
      <c r="AN122" s="30">
        <f t="shared" si="87"/>
        <v>6.5401201215996496E-3</v>
      </c>
      <c r="AO122" s="30">
        <f t="shared" si="88"/>
        <v>9.3797612899402579E-3</v>
      </c>
      <c r="AP122" s="30">
        <f t="shared" si="89"/>
        <v>9.7844584864966125E-7</v>
      </c>
      <c r="AQ122" s="30"/>
    </row>
    <row r="123" spans="1:43" x14ac:dyDescent="0.35">
      <c r="A123" s="19" t="str">
        <v>ISIC 27</v>
      </c>
      <c r="B123" s="30">
        <f t="shared" si="49"/>
        <v>5.7969550980604915E-3</v>
      </c>
      <c r="C123" s="30">
        <f t="shared" si="75"/>
        <v>9.8349717257382764E-3</v>
      </c>
      <c r="D123" s="30">
        <f t="shared" si="76"/>
        <v>9.8349717257382764E-3</v>
      </c>
      <c r="E123" s="30">
        <f t="shared" si="77"/>
        <v>9.8349717257382764E-3</v>
      </c>
      <c r="F123" s="30">
        <f t="shared" si="78"/>
        <v>9.8349717257382764E-3</v>
      </c>
      <c r="G123" s="30">
        <f t="shared" si="79"/>
        <v>6.3780609386905381E-3</v>
      </c>
      <c r="H123" s="30">
        <f t="shared" si="80"/>
        <v>5.5774995665012631E-3</v>
      </c>
      <c r="I123" s="30">
        <f t="shared" si="81"/>
        <v>7.1960253219291422E-3</v>
      </c>
      <c r="J123" s="30">
        <f t="shared" si="82"/>
        <v>8.1009272426428251E-3</v>
      </c>
      <c r="K123" s="30">
        <f t="shared" si="83"/>
        <v>1.0509250893810477E-2</v>
      </c>
      <c r="L123" s="30">
        <f t="shared" si="84"/>
        <v>8.6635750604307331E-3</v>
      </c>
      <c r="M123" s="30">
        <f t="shared" si="50"/>
        <v>4.5952841727700637E-3</v>
      </c>
      <c r="N123" s="30">
        <f t="shared" si="51"/>
        <v>9.2547197440200901E-3</v>
      </c>
      <c r="O123" s="30">
        <f t="shared" si="52"/>
        <v>9.7161814677192634E-3</v>
      </c>
      <c r="P123" s="30">
        <f t="shared" si="53"/>
        <v>9.7161814677192634E-3</v>
      </c>
      <c r="Q123" s="30">
        <f t="shared" si="54"/>
        <v>1.5235180657339639E-2</v>
      </c>
      <c r="R123" s="30">
        <f t="shared" si="55"/>
        <v>1.5235180657339639E-2</v>
      </c>
      <c r="S123" s="30">
        <f t="shared" si="56"/>
        <v>1.7234057295218243E-2</v>
      </c>
      <c r="T123" s="30">
        <f t="shared" si="57"/>
        <v>3.5866774459731458E-2</v>
      </c>
      <c r="U123" s="30">
        <f t="shared" si="58"/>
        <v>1.1960243778803559</v>
      </c>
      <c r="V123" s="30">
        <f t="shared" si="59"/>
        <v>4.2416352891753911E-2</v>
      </c>
      <c r="W123" s="30">
        <f t="shared" si="60"/>
        <v>4.3795745667976907E-2</v>
      </c>
      <c r="X123" s="30">
        <f t="shared" si="61"/>
        <v>3.9283165814333366E-2</v>
      </c>
      <c r="Y123" s="30">
        <f t="shared" si="62"/>
        <v>2.7426222896769926E-2</v>
      </c>
      <c r="Z123" s="30">
        <f t="shared" si="63"/>
        <v>2.393735125091092E-2</v>
      </c>
      <c r="AA123" s="30">
        <f t="shared" si="64"/>
        <v>2.393735125091092E-2</v>
      </c>
      <c r="AB123" s="30">
        <f t="shared" si="65"/>
        <v>9.1239057185111116E-3</v>
      </c>
      <c r="AC123" s="30">
        <f t="shared" si="66"/>
        <v>5.6027372010038472E-3</v>
      </c>
      <c r="AD123" s="30">
        <f t="shared" si="67"/>
        <v>6.9870355027697971E-3</v>
      </c>
      <c r="AE123" s="30">
        <f t="shared" si="68"/>
        <v>5.9823229058109462E-3</v>
      </c>
      <c r="AF123" s="30">
        <f t="shared" si="69"/>
        <v>4.8680324342538156E-3</v>
      </c>
      <c r="AG123" s="30">
        <f t="shared" si="70"/>
        <v>1.7977076264761957E-2</v>
      </c>
      <c r="AH123" s="30">
        <f t="shared" si="71"/>
        <v>6.1313275233269423E-3</v>
      </c>
      <c r="AI123" s="30">
        <f t="shared" si="72"/>
        <v>2.4536543202435209E-3</v>
      </c>
      <c r="AJ123" s="30">
        <f t="shared" si="73"/>
        <v>3.4561706589844206E-3</v>
      </c>
      <c r="AK123" s="30">
        <f t="shared" si="74"/>
        <v>5.7116890932263128E-3</v>
      </c>
      <c r="AL123" s="30">
        <f t="shared" si="85"/>
        <v>3.6548107764413072E-3</v>
      </c>
      <c r="AM123" s="30">
        <f t="shared" si="86"/>
        <v>1.9873730737411423E-3</v>
      </c>
      <c r="AN123" s="30">
        <f t="shared" si="87"/>
        <v>2.7789932157526978E-3</v>
      </c>
      <c r="AO123" s="30">
        <f t="shared" si="88"/>
        <v>6.1293761396521455E-3</v>
      </c>
      <c r="AP123" s="30">
        <f t="shared" si="89"/>
        <v>2.0509459316298703E-5</v>
      </c>
      <c r="AQ123" s="30"/>
    </row>
    <row r="124" spans="1:43" x14ac:dyDescent="0.35">
      <c r="A124" s="19" t="str">
        <v>ISIC 28</v>
      </c>
      <c r="B124" s="30">
        <f t="shared" si="49"/>
        <v>1.5253666469508795E-2</v>
      </c>
      <c r="C124" s="30">
        <f t="shared" si="75"/>
        <v>2.8629538266496838E-2</v>
      </c>
      <c r="D124" s="30">
        <f t="shared" si="76"/>
        <v>2.8629538266496838E-2</v>
      </c>
      <c r="E124" s="30">
        <f t="shared" si="77"/>
        <v>2.8629538266496838E-2</v>
      </c>
      <c r="F124" s="30">
        <f t="shared" si="78"/>
        <v>2.8629538266496838E-2</v>
      </c>
      <c r="G124" s="30">
        <f t="shared" si="79"/>
        <v>1.2926924270839699E-2</v>
      </c>
      <c r="H124" s="30">
        <f t="shared" si="80"/>
        <v>1.2456424373060463E-2</v>
      </c>
      <c r="I124" s="30">
        <f t="shared" si="81"/>
        <v>1.4951319561971276E-2</v>
      </c>
      <c r="J124" s="30">
        <f t="shared" si="82"/>
        <v>1.7007417886758126E-2</v>
      </c>
      <c r="K124" s="30">
        <f t="shared" si="83"/>
        <v>2.5349639121216822E-2</v>
      </c>
      <c r="L124" s="30">
        <f t="shared" si="84"/>
        <v>1.5423959251518952E-2</v>
      </c>
      <c r="M124" s="30">
        <f t="shared" si="50"/>
        <v>9.7230692675406606E-3</v>
      </c>
      <c r="N124" s="30">
        <f t="shared" si="51"/>
        <v>1.836152913340185E-2</v>
      </c>
      <c r="O124" s="30">
        <f t="shared" si="52"/>
        <v>1.908293883099995E-2</v>
      </c>
      <c r="P124" s="30">
        <f t="shared" si="53"/>
        <v>1.908293883099995E-2</v>
      </c>
      <c r="Q124" s="30">
        <f t="shared" si="54"/>
        <v>2.6606863645583161E-2</v>
      </c>
      <c r="R124" s="30">
        <f t="shared" si="55"/>
        <v>2.6606863645583158E-2</v>
      </c>
      <c r="S124" s="30">
        <f t="shared" si="56"/>
        <v>2.8620607010459213E-2</v>
      </c>
      <c r="T124" s="30">
        <f t="shared" si="57"/>
        <v>1.6468923987572191E-2</v>
      </c>
      <c r="U124" s="30">
        <f t="shared" si="58"/>
        <v>3.3701660862854955E-2</v>
      </c>
      <c r="V124" s="30">
        <f t="shared" si="59"/>
        <v>1.2004416573138785</v>
      </c>
      <c r="W124" s="30">
        <f t="shared" si="60"/>
        <v>8.2057642863461663E-2</v>
      </c>
      <c r="X124" s="30">
        <f t="shared" si="61"/>
        <v>7.5292132243761523E-2</v>
      </c>
      <c r="Y124" s="30">
        <f t="shared" si="62"/>
        <v>4.5284919913556945E-2</v>
      </c>
      <c r="Z124" s="30">
        <f t="shared" si="63"/>
        <v>1.7156871038893951E-2</v>
      </c>
      <c r="AA124" s="30">
        <f t="shared" si="64"/>
        <v>1.7156871038893951E-2</v>
      </c>
      <c r="AB124" s="30">
        <f t="shared" si="65"/>
        <v>1.8410897945894518E-2</v>
      </c>
      <c r="AC124" s="30">
        <f t="shared" si="66"/>
        <v>6.9741532793937766E-3</v>
      </c>
      <c r="AD124" s="30">
        <f t="shared" si="67"/>
        <v>9.0233065621679737E-3</v>
      </c>
      <c r="AE124" s="30">
        <f t="shared" si="68"/>
        <v>6.3242825685296223E-3</v>
      </c>
      <c r="AF124" s="30">
        <f t="shared" si="69"/>
        <v>5.8524013688041783E-3</v>
      </c>
      <c r="AG124" s="30">
        <f t="shared" si="70"/>
        <v>7.7494171109898325E-3</v>
      </c>
      <c r="AH124" s="30">
        <f t="shared" si="71"/>
        <v>4.2608932193028085E-3</v>
      </c>
      <c r="AI124" s="30">
        <f t="shared" si="72"/>
        <v>2.4526926430027221E-3</v>
      </c>
      <c r="AJ124" s="30">
        <f t="shared" si="73"/>
        <v>2.6546767014477774E-3</v>
      </c>
      <c r="AK124" s="30">
        <f t="shared" si="74"/>
        <v>6.0937664511407858E-3</v>
      </c>
      <c r="AL124" s="30">
        <f t="shared" si="85"/>
        <v>3.9835620030738792E-3</v>
      </c>
      <c r="AM124" s="30">
        <f t="shared" si="86"/>
        <v>1.9140491378985731E-3</v>
      </c>
      <c r="AN124" s="30">
        <f t="shared" si="87"/>
        <v>3.5243838308779717E-3</v>
      </c>
      <c r="AO124" s="30">
        <f t="shared" si="88"/>
        <v>5.3381655213856297E-3</v>
      </c>
      <c r="AP124" s="30">
        <f t="shared" si="89"/>
        <v>6.2920345264645615E-7</v>
      </c>
      <c r="AQ124" s="30"/>
    </row>
    <row r="125" spans="1:43" x14ac:dyDescent="0.35">
      <c r="A125" s="19" t="str">
        <v>ISIC 29</v>
      </c>
      <c r="B125" s="30">
        <f t="shared" si="49"/>
        <v>6.1706646143095236E-3</v>
      </c>
      <c r="C125" s="30">
        <f t="shared" si="75"/>
        <v>6.4724259468360371E-3</v>
      </c>
      <c r="D125" s="30">
        <f t="shared" si="76"/>
        <v>6.4724259468360371E-3</v>
      </c>
      <c r="E125" s="30">
        <f t="shared" si="77"/>
        <v>6.4724259468360371E-3</v>
      </c>
      <c r="F125" s="30">
        <f t="shared" si="78"/>
        <v>6.4724259468360371E-3</v>
      </c>
      <c r="G125" s="30">
        <f t="shared" si="79"/>
        <v>5.2773081808500204E-3</v>
      </c>
      <c r="H125" s="30">
        <f t="shared" si="80"/>
        <v>3.8544001707097098E-3</v>
      </c>
      <c r="I125" s="30">
        <f t="shared" si="81"/>
        <v>7.1467333459363479E-3</v>
      </c>
      <c r="J125" s="30">
        <f t="shared" si="82"/>
        <v>5.1164218886872205E-3</v>
      </c>
      <c r="K125" s="30">
        <f t="shared" si="83"/>
        <v>7.7182713514964826E-3</v>
      </c>
      <c r="L125" s="30">
        <f t="shared" si="84"/>
        <v>7.7690380809268189E-3</v>
      </c>
      <c r="M125" s="30">
        <f t="shared" si="50"/>
        <v>3.3481441359905517E-3</v>
      </c>
      <c r="N125" s="30">
        <f t="shared" si="51"/>
        <v>8.0339174536305531E-3</v>
      </c>
      <c r="O125" s="30">
        <f t="shared" si="52"/>
        <v>1.0761087000281441E-2</v>
      </c>
      <c r="P125" s="30">
        <f t="shared" si="53"/>
        <v>1.0761087000281441E-2</v>
      </c>
      <c r="Q125" s="30">
        <f t="shared" si="54"/>
        <v>7.8485373358509417E-3</v>
      </c>
      <c r="R125" s="30">
        <f t="shared" si="55"/>
        <v>7.8485373358509417E-3</v>
      </c>
      <c r="S125" s="30">
        <f t="shared" si="56"/>
        <v>9.7351463882512142E-3</v>
      </c>
      <c r="T125" s="30">
        <f t="shared" si="57"/>
        <v>5.3584818062624856E-3</v>
      </c>
      <c r="U125" s="30">
        <f t="shared" si="58"/>
        <v>1.8262004164819538E-2</v>
      </c>
      <c r="V125" s="30">
        <f t="shared" si="59"/>
        <v>4.0914244186044495E-2</v>
      </c>
      <c r="W125" s="30">
        <f t="shared" si="60"/>
        <v>1.4100321324861342</v>
      </c>
      <c r="X125" s="30">
        <f t="shared" si="61"/>
        <v>2.1251789351322822E-2</v>
      </c>
      <c r="Y125" s="30">
        <f t="shared" si="62"/>
        <v>1.5611143070368937E-2</v>
      </c>
      <c r="Z125" s="30">
        <f t="shared" si="63"/>
        <v>5.0791767469772773E-3</v>
      </c>
      <c r="AA125" s="30">
        <f t="shared" si="64"/>
        <v>5.0791767469772773E-3</v>
      </c>
      <c r="AB125" s="30">
        <f t="shared" si="65"/>
        <v>1.1259924663294212E-2</v>
      </c>
      <c r="AC125" s="30">
        <f t="shared" si="66"/>
        <v>1.3601060574957614E-2</v>
      </c>
      <c r="AD125" s="30">
        <f t="shared" si="67"/>
        <v>1.3880640635539784E-2</v>
      </c>
      <c r="AE125" s="30">
        <f t="shared" si="68"/>
        <v>2.5397635105535157E-3</v>
      </c>
      <c r="AF125" s="30">
        <f t="shared" si="69"/>
        <v>3.0547048371794682E-3</v>
      </c>
      <c r="AG125" s="30">
        <f t="shared" si="70"/>
        <v>3.0693592302274936E-3</v>
      </c>
      <c r="AH125" s="30">
        <f t="shared" si="71"/>
        <v>2.1869958136562632E-3</v>
      </c>
      <c r="AI125" s="30">
        <f t="shared" si="72"/>
        <v>1.3838831954818191E-3</v>
      </c>
      <c r="AJ125" s="30">
        <f t="shared" si="73"/>
        <v>9.6778496068987744E-4</v>
      </c>
      <c r="AK125" s="30">
        <f t="shared" si="74"/>
        <v>3.2316552702584267E-3</v>
      </c>
      <c r="AL125" s="30">
        <f t="shared" si="85"/>
        <v>2.3124169216023269E-3</v>
      </c>
      <c r="AM125" s="30">
        <f t="shared" si="86"/>
        <v>1.1269171853081274E-3</v>
      </c>
      <c r="AN125" s="30">
        <f t="shared" si="87"/>
        <v>1.6457227960896879E-3</v>
      </c>
      <c r="AO125" s="30">
        <f t="shared" si="88"/>
        <v>2.683699672903622E-3</v>
      </c>
      <c r="AP125" s="30">
        <f t="shared" si="89"/>
        <v>3.3509967869363547E-7</v>
      </c>
      <c r="AQ125" s="30"/>
    </row>
    <row r="126" spans="1:43" x14ac:dyDescent="0.35">
      <c r="A126" s="19" t="str">
        <v>ISIC 30</v>
      </c>
      <c r="B126" s="30">
        <f t="shared" si="49"/>
        <v>2.5379854392541651E-3</v>
      </c>
      <c r="C126" s="30">
        <f t="shared" si="75"/>
        <v>3.5047223793708468E-3</v>
      </c>
      <c r="D126" s="30">
        <f t="shared" si="76"/>
        <v>3.5047223793708468E-3</v>
      </c>
      <c r="E126" s="30">
        <f t="shared" si="77"/>
        <v>3.5047223793708468E-3</v>
      </c>
      <c r="F126" s="30">
        <f t="shared" si="78"/>
        <v>3.5047223793708468E-3</v>
      </c>
      <c r="G126" s="30">
        <f t="shared" si="79"/>
        <v>2.0222709015574945E-3</v>
      </c>
      <c r="H126" s="30">
        <f t="shared" si="80"/>
        <v>1.5800523196415222E-3</v>
      </c>
      <c r="I126" s="30">
        <f t="shared" si="81"/>
        <v>2.3604248570212759E-3</v>
      </c>
      <c r="J126" s="30">
        <f t="shared" si="82"/>
        <v>2.2957997685747449E-3</v>
      </c>
      <c r="K126" s="30">
        <f t="shared" si="83"/>
        <v>3.1342174804354509E-3</v>
      </c>
      <c r="L126" s="30">
        <f t="shared" si="84"/>
        <v>2.1773220186592853E-3</v>
      </c>
      <c r="M126" s="30">
        <f t="shared" si="50"/>
        <v>2.2035822648144841E-3</v>
      </c>
      <c r="N126" s="30">
        <f t="shared" si="51"/>
        <v>2.6190383198819861E-3</v>
      </c>
      <c r="O126" s="30">
        <f t="shared" si="52"/>
        <v>2.4442537021687411E-3</v>
      </c>
      <c r="P126" s="30">
        <f t="shared" si="53"/>
        <v>2.4442537021687411E-3</v>
      </c>
      <c r="Q126" s="30">
        <f t="shared" si="54"/>
        <v>3.1031567771535777E-3</v>
      </c>
      <c r="R126" s="30">
        <f t="shared" si="55"/>
        <v>3.1031567771535773E-3</v>
      </c>
      <c r="S126" s="30">
        <f t="shared" si="56"/>
        <v>2.4870145648992511E-3</v>
      </c>
      <c r="T126" s="30">
        <f t="shared" si="57"/>
        <v>2.1751966948275791E-3</v>
      </c>
      <c r="U126" s="30">
        <f t="shared" si="58"/>
        <v>4.2686953613062222E-3</v>
      </c>
      <c r="V126" s="30">
        <f t="shared" si="59"/>
        <v>2.8854605236647095E-3</v>
      </c>
      <c r="W126" s="30">
        <f t="shared" si="60"/>
        <v>4.1122385504461859E-3</v>
      </c>
      <c r="X126" s="30">
        <f t="shared" si="61"/>
        <v>1.328462759771782</v>
      </c>
      <c r="Y126" s="30">
        <f t="shared" si="62"/>
        <v>2.0662414074771058E-2</v>
      </c>
      <c r="Z126" s="30">
        <f t="shared" si="63"/>
        <v>2.560435444804548E-3</v>
      </c>
      <c r="AA126" s="30">
        <f t="shared" si="64"/>
        <v>2.560435444804548E-3</v>
      </c>
      <c r="AB126" s="30">
        <f t="shared" si="65"/>
        <v>1.8708333021133434E-3</v>
      </c>
      <c r="AC126" s="30">
        <f t="shared" si="66"/>
        <v>1.8253099653897857E-3</v>
      </c>
      <c r="AD126" s="30">
        <f t="shared" si="67"/>
        <v>8.0433898271142293E-3</v>
      </c>
      <c r="AE126" s="30">
        <f t="shared" si="68"/>
        <v>1.248171377898178E-3</v>
      </c>
      <c r="AF126" s="30">
        <f t="shared" si="69"/>
        <v>1.4276339026979953E-3</v>
      </c>
      <c r="AG126" s="30">
        <f t="shared" si="70"/>
        <v>1.4562060477475555E-3</v>
      </c>
      <c r="AH126" s="30">
        <f t="shared" si="71"/>
        <v>1.9139597970280924E-3</v>
      </c>
      <c r="AI126" s="30">
        <f t="shared" si="72"/>
        <v>7.8245827110919942E-4</v>
      </c>
      <c r="AJ126" s="30">
        <f t="shared" si="73"/>
        <v>4.4266263722549939E-4</v>
      </c>
      <c r="AK126" s="30">
        <f t="shared" si="74"/>
        <v>2.5463634402702515E-3</v>
      </c>
      <c r="AL126" s="30">
        <f t="shared" si="85"/>
        <v>8.323675604629887E-3</v>
      </c>
      <c r="AM126" s="30">
        <f t="shared" si="86"/>
        <v>5.4167126315896117E-4</v>
      </c>
      <c r="AN126" s="30">
        <f t="shared" si="87"/>
        <v>9.4295692029208234E-4</v>
      </c>
      <c r="AO126" s="30">
        <f t="shared" si="88"/>
        <v>1.6405316353273942E-3</v>
      </c>
      <c r="AP126" s="30">
        <f t="shared" si="89"/>
        <v>8.0517180961286452E-8</v>
      </c>
      <c r="AQ126" s="30"/>
    </row>
    <row r="127" spans="1:43" x14ac:dyDescent="0.35">
      <c r="A127" s="19" t="str">
        <v>ISIC 31T33</v>
      </c>
      <c r="B127" s="30">
        <f t="shared" si="49"/>
        <v>1.4923039728197396E-2</v>
      </c>
      <c r="C127" s="30">
        <f t="shared" si="75"/>
        <v>2.256819159218932E-2</v>
      </c>
      <c r="D127" s="30">
        <f t="shared" si="76"/>
        <v>2.256819159218932E-2</v>
      </c>
      <c r="E127" s="30">
        <f t="shared" si="77"/>
        <v>2.256819159218932E-2</v>
      </c>
      <c r="F127" s="30">
        <f t="shared" si="78"/>
        <v>2.256819159218932E-2</v>
      </c>
      <c r="G127" s="30">
        <f t="shared" si="79"/>
        <v>1.0878115724660645E-2</v>
      </c>
      <c r="H127" s="30">
        <f t="shared" si="80"/>
        <v>1.0281260214557317E-2</v>
      </c>
      <c r="I127" s="30">
        <f t="shared" si="81"/>
        <v>1.5611010339505247E-2</v>
      </c>
      <c r="J127" s="30">
        <f t="shared" si="82"/>
        <v>1.456391353692702E-2</v>
      </c>
      <c r="K127" s="30">
        <f t="shared" si="83"/>
        <v>1.8607786189877074E-2</v>
      </c>
      <c r="L127" s="30">
        <f t="shared" si="84"/>
        <v>1.2943067153980895E-2</v>
      </c>
      <c r="M127" s="30">
        <f t="shared" si="50"/>
        <v>7.7774634020955817E-3</v>
      </c>
      <c r="N127" s="30">
        <f t="shared" si="51"/>
        <v>1.0318791400353276E-2</v>
      </c>
      <c r="O127" s="30">
        <f t="shared" si="52"/>
        <v>1.4210822525331705E-2</v>
      </c>
      <c r="P127" s="30">
        <f t="shared" si="53"/>
        <v>1.4210822525331705E-2</v>
      </c>
      <c r="Q127" s="30">
        <f t="shared" si="54"/>
        <v>2.0788571072843955E-2</v>
      </c>
      <c r="R127" s="30">
        <f t="shared" si="55"/>
        <v>2.0788571072843955E-2</v>
      </c>
      <c r="S127" s="30">
        <f t="shared" si="56"/>
        <v>1.4373856265328964E-2</v>
      </c>
      <c r="T127" s="30">
        <f t="shared" si="57"/>
        <v>1.1668397833753293E-2</v>
      </c>
      <c r="U127" s="30">
        <f t="shared" si="58"/>
        <v>1.3727248802280431E-2</v>
      </c>
      <c r="V127" s="30">
        <f t="shared" si="59"/>
        <v>1.5178845597299618E-2</v>
      </c>
      <c r="W127" s="30">
        <f t="shared" si="60"/>
        <v>1.6239290845492835E-2</v>
      </c>
      <c r="X127" s="30">
        <f t="shared" si="61"/>
        <v>4.0670689367323348E-2</v>
      </c>
      <c r="Y127" s="30">
        <f t="shared" si="62"/>
        <v>1.0924132457263223</v>
      </c>
      <c r="Z127" s="30">
        <f t="shared" si="63"/>
        <v>1.4370699097219121E-2</v>
      </c>
      <c r="AA127" s="30">
        <f t="shared" si="64"/>
        <v>1.4370699097219121E-2</v>
      </c>
      <c r="AB127" s="30">
        <f t="shared" si="65"/>
        <v>1.1115506566027613E-2</v>
      </c>
      <c r="AC127" s="30">
        <f t="shared" si="66"/>
        <v>5.5494098719091698E-3</v>
      </c>
      <c r="AD127" s="30">
        <f t="shared" si="67"/>
        <v>1.1906046310083091E-2</v>
      </c>
      <c r="AE127" s="30">
        <f t="shared" si="68"/>
        <v>6.4470719051638549E-3</v>
      </c>
      <c r="AF127" s="30">
        <f t="shared" si="69"/>
        <v>6.2727923903052691E-3</v>
      </c>
      <c r="AG127" s="30">
        <f t="shared" si="70"/>
        <v>9.2349548515999903E-3</v>
      </c>
      <c r="AH127" s="30">
        <f t="shared" si="71"/>
        <v>4.0528318954143145E-3</v>
      </c>
      <c r="AI127" s="30">
        <f t="shared" si="72"/>
        <v>2.6958639953644664E-3</v>
      </c>
      <c r="AJ127" s="30">
        <f t="shared" si="73"/>
        <v>3.3422157784841517E-3</v>
      </c>
      <c r="AK127" s="30">
        <f t="shared" si="74"/>
        <v>5.2791971482434178E-3</v>
      </c>
      <c r="AL127" s="30">
        <f t="shared" si="85"/>
        <v>5.3502490740038539E-3</v>
      </c>
      <c r="AM127" s="30">
        <f t="shared" si="86"/>
        <v>2.5053474386599376E-3</v>
      </c>
      <c r="AN127" s="30">
        <f t="shared" si="87"/>
        <v>1.260149727824585E-2</v>
      </c>
      <c r="AO127" s="30">
        <f t="shared" si="88"/>
        <v>7.1124876323043181E-3</v>
      </c>
      <c r="AP127" s="30">
        <f t="shared" si="89"/>
        <v>2.7529746234767858E-7</v>
      </c>
      <c r="AQ127" s="30"/>
    </row>
    <row r="128" spans="1:43" x14ac:dyDescent="0.35">
      <c r="A128" s="19" t="str">
        <v>ISIC 351</v>
      </c>
      <c r="B128" s="30">
        <f t="shared" si="49"/>
        <v>4.5360816011426414E-2</v>
      </c>
      <c r="C128" s="30">
        <f t="shared" si="75"/>
        <v>8.6413176197085897E-2</v>
      </c>
      <c r="D128" s="30">
        <f t="shared" si="76"/>
        <v>8.6413176197085897E-2</v>
      </c>
      <c r="E128" s="30">
        <f t="shared" si="77"/>
        <v>8.6413176197085897E-2</v>
      </c>
      <c r="F128" s="30">
        <f t="shared" si="78"/>
        <v>8.6413176197085897E-2</v>
      </c>
      <c r="G128" s="30">
        <f t="shared" si="79"/>
        <v>5.4656725346639658E-2</v>
      </c>
      <c r="H128" s="30">
        <f t="shared" si="80"/>
        <v>4.749662141912344E-2</v>
      </c>
      <c r="I128" s="30">
        <f t="shared" si="81"/>
        <v>6.1142251193957789E-2</v>
      </c>
      <c r="J128" s="30">
        <f t="shared" si="82"/>
        <v>9.2005950907593212E-2</v>
      </c>
      <c r="K128" s="30">
        <f t="shared" si="83"/>
        <v>8.4852032340783867E-2</v>
      </c>
      <c r="L128" s="30">
        <f t="shared" si="84"/>
        <v>8.9862235177692956E-2</v>
      </c>
      <c r="M128" s="30">
        <f t="shared" si="50"/>
        <v>2.8716122312796178E-2</v>
      </c>
      <c r="N128" s="30">
        <f t="shared" si="51"/>
        <v>6.8137951192520529E-2</v>
      </c>
      <c r="O128" s="30">
        <f t="shared" si="52"/>
        <v>0.10686370506996407</v>
      </c>
      <c r="P128" s="30">
        <f t="shared" si="53"/>
        <v>0.10686370506996407</v>
      </c>
      <c r="Q128" s="30">
        <f t="shared" si="54"/>
        <v>0.13987368491184476</v>
      </c>
      <c r="R128" s="30">
        <f t="shared" si="55"/>
        <v>0.13987368491184476</v>
      </c>
      <c r="S128" s="30">
        <f t="shared" si="56"/>
        <v>5.9262637483642515E-2</v>
      </c>
      <c r="T128" s="30">
        <f t="shared" si="57"/>
        <v>2.6354861514299711E-2</v>
      </c>
      <c r="U128" s="30">
        <f t="shared" si="58"/>
        <v>4.510799620695026E-2</v>
      </c>
      <c r="V128" s="30">
        <f t="shared" si="59"/>
        <v>4.288968920259998E-2</v>
      </c>
      <c r="W128" s="30">
        <f t="shared" si="60"/>
        <v>4.475680776024385E-2</v>
      </c>
      <c r="X128" s="30">
        <f t="shared" si="61"/>
        <v>3.5862180296539148E-2</v>
      </c>
      <c r="Y128" s="30">
        <f t="shared" si="62"/>
        <v>3.8565912307792431E-2</v>
      </c>
      <c r="Z128" s="30">
        <f t="shared" si="63"/>
        <v>1.4215946743582664</v>
      </c>
      <c r="AA128" s="30">
        <f t="shared" si="64"/>
        <v>0.01</v>
      </c>
      <c r="AB128" s="30">
        <f t="shared" si="65"/>
        <v>5.1393925742294809E-2</v>
      </c>
      <c r="AC128" s="30">
        <f t="shared" si="66"/>
        <v>2.8227957486689687E-2</v>
      </c>
      <c r="AD128" s="30">
        <f t="shared" si="67"/>
        <v>3.510151210460865E-2</v>
      </c>
      <c r="AE128" s="30">
        <f t="shared" si="68"/>
        <v>4.1485036458657705E-2</v>
      </c>
      <c r="AF128" s="30">
        <f t="shared" si="69"/>
        <v>3.1401810593096317E-2</v>
      </c>
      <c r="AG128" s="30">
        <f t="shared" si="70"/>
        <v>3.3960863856847462E-2</v>
      </c>
      <c r="AH128" s="30">
        <f t="shared" si="71"/>
        <v>1.4251972797767104E-2</v>
      </c>
      <c r="AI128" s="30">
        <f t="shared" si="72"/>
        <v>1.2515682288691928E-2</v>
      </c>
      <c r="AJ128" s="30">
        <f t="shared" si="73"/>
        <v>1.2771862616117935E-2</v>
      </c>
      <c r="AK128" s="30">
        <f t="shared" si="74"/>
        <v>1.8709850416801635E-2</v>
      </c>
      <c r="AL128" s="30">
        <f t="shared" si="85"/>
        <v>2.0778634569320754E-2</v>
      </c>
      <c r="AM128" s="30">
        <f t="shared" si="86"/>
        <v>1.7564876230994047E-2</v>
      </c>
      <c r="AN128" s="30">
        <f t="shared" si="87"/>
        <v>2.1761153956551423E-2</v>
      </c>
      <c r="AO128" s="30">
        <f t="shared" si="88"/>
        <v>3.3908284282581205E-2</v>
      </c>
      <c r="AP128" s="30">
        <f t="shared" si="89"/>
        <v>1.6033448970801881E-6</v>
      </c>
      <c r="AQ128" s="30"/>
    </row>
    <row r="129" spans="1:43" x14ac:dyDescent="0.35">
      <c r="A129" s="19" t="str">
        <v>ISIC 352T353</v>
      </c>
      <c r="B129" s="30">
        <f t="shared" si="49"/>
        <v>4.5360816011426414E-2</v>
      </c>
      <c r="C129" s="30">
        <f t="shared" si="75"/>
        <v>8.6413176197085897E-2</v>
      </c>
      <c r="D129" s="30">
        <f t="shared" si="76"/>
        <v>8.6413176197085897E-2</v>
      </c>
      <c r="E129" s="30">
        <f t="shared" si="77"/>
        <v>8.6413176197085897E-2</v>
      </c>
      <c r="F129" s="30">
        <f t="shared" si="78"/>
        <v>8.6413176197085897E-2</v>
      </c>
      <c r="G129" s="30">
        <f t="shared" si="79"/>
        <v>5.4656725346639658E-2</v>
      </c>
      <c r="H129" s="30">
        <f t="shared" si="80"/>
        <v>4.7496621419123433E-2</v>
      </c>
      <c r="I129" s="30">
        <f t="shared" si="81"/>
        <v>6.1142251193957782E-2</v>
      </c>
      <c r="J129" s="30">
        <f t="shared" si="82"/>
        <v>9.2005950907593212E-2</v>
      </c>
      <c r="K129" s="30">
        <f t="shared" si="83"/>
        <v>8.4852032340783867E-2</v>
      </c>
      <c r="L129" s="30">
        <f t="shared" si="84"/>
        <v>8.9862235177692956E-2</v>
      </c>
      <c r="M129" s="30">
        <f t="shared" si="50"/>
        <v>2.8716122312796178E-2</v>
      </c>
      <c r="N129" s="30">
        <f t="shared" si="51"/>
        <v>6.8137951192520529E-2</v>
      </c>
      <c r="O129" s="30">
        <f t="shared" si="52"/>
        <v>0.10686370506996407</v>
      </c>
      <c r="P129" s="30">
        <f t="shared" si="53"/>
        <v>0.10686370506996407</v>
      </c>
      <c r="Q129" s="30">
        <f t="shared" si="54"/>
        <v>0.13987368491184476</v>
      </c>
      <c r="R129" s="30">
        <f t="shared" si="55"/>
        <v>0.13987368491184476</v>
      </c>
      <c r="S129" s="30">
        <f t="shared" si="56"/>
        <v>5.9262637483642515E-2</v>
      </c>
      <c r="T129" s="30">
        <f t="shared" si="57"/>
        <v>2.6354861514299711E-2</v>
      </c>
      <c r="U129" s="30">
        <f t="shared" si="58"/>
        <v>4.510799620695026E-2</v>
      </c>
      <c r="V129" s="30">
        <f t="shared" si="59"/>
        <v>4.288968920259998E-2</v>
      </c>
      <c r="W129" s="30">
        <f t="shared" si="60"/>
        <v>4.475680776024385E-2</v>
      </c>
      <c r="X129" s="30">
        <f t="shared" si="61"/>
        <v>3.5862180296539148E-2</v>
      </c>
      <c r="Y129" s="30">
        <f t="shared" si="62"/>
        <v>3.8565912307792431E-2</v>
      </c>
      <c r="Z129" s="30">
        <f t="shared" si="63"/>
        <v>0.01</v>
      </c>
      <c r="AA129" s="30">
        <f t="shared" si="64"/>
        <v>1.4215946743582664</v>
      </c>
      <c r="AB129" s="30">
        <f t="shared" si="65"/>
        <v>5.1393925742294809E-2</v>
      </c>
      <c r="AC129" s="30">
        <f t="shared" si="66"/>
        <v>2.8227957486689687E-2</v>
      </c>
      <c r="AD129" s="30">
        <f t="shared" si="67"/>
        <v>3.510151210460865E-2</v>
      </c>
      <c r="AE129" s="30">
        <f t="shared" si="68"/>
        <v>4.1485036458657705E-2</v>
      </c>
      <c r="AF129" s="30">
        <f t="shared" si="69"/>
        <v>3.1401810593096317E-2</v>
      </c>
      <c r="AG129" s="30">
        <f t="shared" si="70"/>
        <v>3.3960863856847462E-2</v>
      </c>
      <c r="AH129" s="30">
        <f t="shared" si="71"/>
        <v>1.4251972797767104E-2</v>
      </c>
      <c r="AI129" s="30">
        <f t="shared" si="72"/>
        <v>1.2515682288691928E-2</v>
      </c>
      <c r="AJ129" s="30">
        <f t="shared" si="73"/>
        <v>1.2771862616117935E-2</v>
      </c>
      <c r="AK129" s="30">
        <f t="shared" si="74"/>
        <v>1.8709850416801635E-2</v>
      </c>
      <c r="AL129" s="30">
        <f t="shared" si="85"/>
        <v>2.0778634569320754E-2</v>
      </c>
      <c r="AM129" s="30">
        <f t="shared" si="86"/>
        <v>1.7564876230994047E-2</v>
      </c>
      <c r="AN129" s="30">
        <f t="shared" si="87"/>
        <v>2.1761153956551423E-2</v>
      </c>
      <c r="AO129" s="30">
        <f t="shared" si="88"/>
        <v>3.3908284282581205E-2</v>
      </c>
      <c r="AP129" s="30">
        <f t="shared" si="89"/>
        <v>1.6033448970801881E-6</v>
      </c>
      <c r="AQ129" s="30"/>
    </row>
    <row r="130" spans="1:43" x14ac:dyDescent="0.35">
      <c r="A130" s="19" t="str">
        <v>ISIC 36T39</v>
      </c>
      <c r="B130" s="30">
        <f t="shared" si="49"/>
        <v>1.1312016503193092E-2</v>
      </c>
      <c r="C130" s="30">
        <f t="shared" si="75"/>
        <v>1.433587562674017E-2</v>
      </c>
      <c r="D130" s="30">
        <f t="shared" si="76"/>
        <v>1.4335875626740172E-2</v>
      </c>
      <c r="E130" s="30">
        <f t="shared" si="77"/>
        <v>1.4335875626740173E-2</v>
      </c>
      <c r="F130" s="30">
        <f t="shared" si="78"/>
        <v>1.4335875626740172E-2</v>
      </c>
      <c r="G130" s="30">
        <f t="shared" si="79"/>
        <v>1.4953508661899957E-2</v>
      </c>
      <c r="H130" s="30">
        <f t="shared" si="80"/>
        <v>1.5489732540573571E-2</v>
      </c>
      <c r="I130" s="30">
        <f t="shared" si="81"/>
        <v>1.7676380745093565E-2</v>
      </c>
      <c r="J130" s="30">
        <f t="shared" si="82"/>
        <v>3.6185683520642005E-2</v>
      </c>
      <c r="K130" s="30">
        <f t="shared" si="83"/>
        <v>1.6436144216067226E-2</v>
      </c>
      <c r="L130" s="30">
        <f t="shared" si="84"/>
        <v>1.8547463617926238E-2</v>
      </c>
      <c r="M130" s="30">
        <f t="shared" si="50"/>
        <v>8.5385230355678136E-3</v>
      </c>
      <c r="N130" s="30">
        <f t="shared" si="51"/>
        <v>2.6868378466133845E-2</v>
      </c>
      <c r="O130" s="30">
        <f t="shared" si="52"/>
        <v>2.1234411318309894E-2</v>
      </c>
      <c r="P130" s="30">
        <f t="shared" si="53"/>
        <v>2.1234411318309894E-2</v>
      </c>
      <c r="Q130" s="30">
        <f t="shared" si="54"/>
        <v>0.11436744772949112</v>
      </c>
      <c r="R130" s="30">
        <f t="shared" si="55"/>
        <v>0.11436744772949112</v>
      </c>
      <c r="S130" s="30">
        <f t="shared" si="56"/>
        <v>3.9783194190490444E-2</v>
      </c>
      <c r="T130" s="30">
        <f t="shared" si="57"/>
        <v>8.3752222260383043E-3</v>
      </c>
      <c r="U130" s="30">
        <f t="shared" si="58"/>
        <v>2.029770368132286E-2</v>
      </c>
      <c r="V130" s="30">
        <f t="shared" si="59"/>
        <v>1.9407554612391062E-2</v>
      </c>
      <c r="W130" s="30">
        <f t="shared" si="60"/>
        <v>1.8620048461410063E-2</v>
      </c>
      <c r="X130" s="30">
        <f t="shared" si="61"/>
        <v>1.7459849828034172E-2</v>
      </c>
      <c r="Y130" s="30">
        <f t="shared" si="62"/>
        <v>1.4950069313627678E-2</v>
      </c>
      <c r="Z130" s="30">
        <f t="shared" si="63"/>
        <v>1.2142913298126589E-2</v>
      </c>
      <c r="AA130" s="30">
        <f t="shared" si="64"/>
        <v>1.2142913298126589E-2</v>
      </c>
      <c r="AB130" s="30">
        <f t="shared" si="65"/>
        <v>1.2037874999410199</v>
      </c>
      <c r="AC130" s="30">
        <f t="shared" si="66"/>
        <v>7.0892125881943449E-3</v>
      </c>
      <c r="AD130" s="30">
        <f t="shared" si="67"/>
        <v>6.3752221424488303E-3</v>
      </c>
      <c r="AE130" s="30">
        <f t="shared" si="68"/>
        <v>1.1097238560512125E-2</v>
      </c>
      <c r="AF130" s="30">
        <f t="shared" si="69"/>
        <v>7.9163899951599365E-3</v>
      </c>
      <c r="AG130" s="30">
        <f t="shared" si="70"/>
        <v>6.9381191482344728E-3</v>
      </c>
      <c r="AH130" s="30">
        <f t="shared" si="71"/>
        <v>5.0727161295550556E-3</v>
      </c>
      <c r="AI130" s="30">
        <f t="shared" si="72"/>
        <v>3.4922459718406767E-3</v>
      </c>
      <c r="AJ130" s="30">
        <f t="shared" si="73"/>
        <v>6.608040482733145E-3</v>
      </c>
      <c r="AK130" s="30">
        <f t="shared" si="74"/>
        <v>6.8951267162844863E-3</v>
      </c>
      <c r="AL130" s="30">
        <f t="shared" si="85"/>
        <v>1.6013424388533478E-2</v>
      </c>
      <c r="AM130" s="30">
        <f t="shared" si="86"/>
        <v>3.6599456200331589E-3</v>
      </c>
      <c r="AN130" s="30">
        <f t="shared" si="87"/>
        <v>5.8680930227680804E-3</v>
      </c>
      <c r="AO130" s="30">
        <f t="shared" si="88"/>
        <v>7.444806987233348E-3</v>
      </c>
      <c r="AP130" s="30">
        <f t="shared" si="89"/>
        <v>4.0818601153857551E-7</v>
      </c>
      <c r="AQ130" s="30"/>
    </row>
    <row r="131" spans="1:43" x14ac:dyDescent="0.35">
      <c r="A131" s="19" t="str">
        <v>ISIC 45T47</v>
      </c>
      <c r="B131" s="30">
        <f t="shared" si="49"/>
        <v>6.3079436525174531E-2</v>
      </c>
      <c r="C131" s="30">
        <f t="shared" si="75"/>
        <v>3.3487141807420129E-2</v>
      </c>
      <c r="D131" s="30">
        <f t="shared" si="76"/>
        <v>3.3487141807420129E-2</v>
      </c>
      <c r="E131" s="30">
        <f t="shared" si="77"/>
        <v>3.3487141807420129E-2</v>
      </c>
      <c r="F131" s="30">
        <f t="shared" si="78"/>
        <v>3.3487141807420129E-2</v>
      </c>
      <c r="G131" s="30">
        <f t="shared" si="79"/>
        <v>9.0097668370472811E-2</v>
      </c>
      <c r="H131" s="30">
        <f t="shared" si="80"/>
        <v>7.7265089827811911E-2</v>
      </c>
      <c r="I131" s="30">
        <f t="shared" si="81"/>
        <v>7.4161174740943206E-2</v>
      </c>
      <c r="J131" s="30">
        <f t="shared" si="82"/>
        <v>6.2295043446005532E-2</v>
      </c>
      <c r="K131" s="30">
        <f t="shared" si="83"/>
        <v>5.9877787324504265E-2</v>
      </c>
      <c r="L131" s="30">
        <f t="shared" si="84"/>
        <v>6.6195885289634604E-2</v>
      </c>
      <c r="M131" s="30">
        <f t="shared" si="50"/>
        <v>6.9035035869104561E-2</v>
      </c>
      <c r="N131" s="30">
        <f t="shared" si="51"/>
        <v>6.1090853269337213E-2</v>
      </c>
      <c r="O131" s="30">
        <f t="shared" si="52"/>
        <v>5.930958981388585E-2</v>
      </c>
      <c r="P131" s="30">
        <f t="shared" si="53"/>
        <v>5.930958981388585E-2</v>
      </c>
      <c r="Q131" s="30">
        <f t="shared" si="54"/>
        <v>6.5023120710024238E-2</v>
      </c>
      <c r="R131" s="30">
        <f t="shared" si="55"/>
        <v>6.5023120710024238E-2</v>
      </c>
      <c r="S131" s="30">
        <f t="shared" si="56"/>
        <v>5.5201427168013843E-2</v>
      </c>
      <c r="T131" s="30">
        <f t="shared" si="57"/>
        <v>8.3151619443492489E-2</v>
      </c>
      <c r="U131" s="30">
        <f t="shared" si="58"/>
        <v>6.7040512765646612E-2</v>
      </c>
      <c r="V131" s="30">
        <f t="shared" si="59"/>
        <v>6.2308788309946392E-2</v>
      </c>
      <c r="W131" s="30">
        <f t="shared" si="60"/>
        <v>6.4683527858103426E-2</v>
      </c>
      <c r="X131" s="30">
        <f t="shared" si="61"/>
        <v>6.7945129598806969E-2</v>
      </c>
      <c r="Y131" s="30">
        <f t="shared" si="62"/>
        <v>7.1017976834765711E-2</v>
      </c>
      <c r="Z131" s="30">
        <f t="shared" si="63"/>
        <v>3.3780733894312423E-2</v>
      </c>
      <c r="AA131" s="30">
        <f t="shared" si="64"/>
        <v>3.3780733894312423E-2</v>
      </c>
      <c r="AB131" s="30">
        <f t="shared" si="65"/>
        <v>3.5334363274094373E-2</v>
      </c>
      <c r="AC131" s="30">
        <f t="shared" si="66"/>
        <v>1.0636180411109482</v>
      </c>
      <c r="AD131" s="30">
        <f t="shared" si="67"/>
        <v>2.7809229882449875E-2</v>
      </c>
      <c r="AE131" s="30">
        <f t="shared" si="68"/>
        <v>5.9147910732040405E-2</v>
      </c>
      <c r="AF131" s="30">
        <f t="shared" si="69"/>
        <v>3.9393887432175721E-2</v>
      </c>
      <c r="AG131" s="30">
        <f t="shared" si="70"/>
        <v>3.1646553787205461E-2</v>
      </c>
      <c r="AH131" s="30">
        <f t="shared" si="71"/>
        <v>3.865585820267587E-2</v>
      </c>
      <c r="AI131" s="30">
        <f t="shared" si="72"/>
        <v>1.574832467833942E-2</v>
      </c>
      <c r="AJ131" s="30">
        <f t="shared" si="73"/>
        <v>7.6994867089849577E-3</v>
      </c>
      <c r="AK131" s="30">
        <f t="shared" si="74"/>
        <v>2.0609077695588257E-2</v>
      </c>
      <c r="AL131" s="30">
        <f t="shared" si="85"/>
        <v>1.4174470029242303E-2</v>
      </c>
      <c r="AM131" s="30">
        <f t="shared" si="86"/>
        <v>1.0285341964081859E-2</v>
      </c>
      <c r="AN131" s="30">
        <f t="shared" si="87"/>
        <v>2.9329846260417149E-2</v>
      </c>
      <c r="AO131" s="30">
        <f t="shared" si="88"/>
        <v>2.3043564061856561E-2</v>
      </c>
      <c r="AP131" s="30">
        <f t="shared" si="89"/>
        <v>1.3363784240611709E-6</v>
      </c>
      <c r="AQ131" s="30"/>
    </row>
    <row r="132" spans="1:43" x14ac:dyDescent="0.35">
      <c r="A132" s="19" t="str">
        <v>ISIC 49T53</v>
      </c>
      <c r="B132" s="30">
        <f t="shared" si="49"/>
        <v>2.8869646112705222E-2</v>
      </c>
      <c r="C132" s="30">
        <f t="shared" si="75"/>
        <v>4.4604796709619081E-2</v>
      </c>
      <c r="D132" s="30">
        <f t="shared" si="76"/>
        <v>4.4604796709619081E-2</v>
      </c>
      <c r="E132" s="30">
        <f t="shared" si="77"/>
        <v>4.4604796709619081E-2</v>
      </c>
      <c r="F132" s="30">
        <f t="shared" si="78"/>
        <v>4.4604796709619081E-2</v>
      </c>
      <c r="G132" s="30">
        <f t="shared" si="79"/>
        <v>4.8950605607893515E-2</v>
      </c>
      <c r="H132" s="30">
        <f t="shared" si="80"/>
        <v>3.3577129702160785E-2</v>
      </c>
      <c r="I132" s="30">
        <f t="shared" si="81"/>
        <v>5.7123461593062107E-2</v>
      </c>
      <c r="J132" s="30">
        <f t="shared" si="82"/>
        <v>5.2377285464446026E-2</v>
      </c>
      <c r="K132" s="30">
        <f t="shared" si="83"/>
        <v>6.1307548748551405E-2</v>
      </c>
      <c r="L132" s="30">
        <f t="shared" si="84"/>
        <v>4.7773286302718147E-2</v>
      </c>
      <c r="M132" s="30">
        <f t="shared" si="50"/>
        <v>2.3848965058813492E-2</v>
      </c>
      <c r="N132" s="30">
        <f t="shared" si="51"/>
        <v>4.0805374227191465E-2</v>
      </c>
      <c r="O132" s="30">
        <f t="shared" si="52"/>
        <v>5.7895034574252401E-2</v>
      </c>
      <c r="P132" s="30">
        <f t="shared" si="53"/>
        <v>5.7895034574252401E-2</v>
      </c>
      <c r="Q132" s="30">
        <f t="shared" si="54"/>
        <v>5.5980468825323294E-2</v>
      </c>
      <c r="R132" s="30">
        <f t="shared" si="55"/>
        <v>5.5980468825323294E-2</v>
      </c>
      <c r="S132" s="30">
        <f t="shared" si="56"/>
        <v>3.2127944984009345E-2</v>
      </c>
      <c r="T132" s="30">
        <f t="shared" si="57"/>
        <v>2.5576944119531184E-2</v>
      </c>
      <c r="U132" s="30">
        <f t="shared" si="58"/>
        <v>3.450376478508177E-2</v>
      </c>
      <c r="V132" s="30">
        <f t="shared" si="59"/>
        <v>3.3175579958748765E-2</v>
      </c>
      <c r="W132" s="30">
        <f t="shared" si="60"/>
        <v>3.7272495767516636E-2</v>
      </c>
      <c r="X132" s="30">
        <f t="shared" si="61"/>
        <v>2.9070032235919828E-2</v>
      </c>
      <c r="Y132" s="30">
        <f t="shared" si="62"/>
        <v>3.1400805255895232E-2</v>
      </c>
      <c r="Z132" s="30">
        <f t="shared" si="63"/>
        <v>3.9631416679002079E-2</v>
      </c>
      <c r="AA132" s="30">
        <f t="shared" si="64"/>
        <v>3.9631416679002079E-2</v>
      </c>
      <c r="AB132" s="30">
        <f t="shared" si="65"/>
        <v>2.6633106115275505E-2</v>
      </c>
      <c r="AC132" s="30">
        <f t="shared" si="66"/>
        <v>4.8709969251625733E-2</v>
      </c>
      <c r="AD132" s="30">
        <f t="shared" si="67"/>
        <v>1.1885235932993314</v>
      </c>
      <c r="AE132" s="30">
        <f t="shared" si="68"/>
        <v>2.1916807329694889E-2</v>
      </c>
      <c r="AF132" s="30">
        <f t="shared" si="69"/>
        <v>2.370525377400098E-2</v>
      </c>
      <c r="AG132" s="30">
        <f t="shared" si="70"/>
        <v>1.6595256203042173E-2</v>
      </c>
      <c r="AH132" s="30">
        <f t="shared" si="71"/>
        <v>1.285824432258008E-2</v>
      </c>
      <c r="AI132" s="30">
        <f t="shared" si="72"/>
        <v>8.7826632299331572E-3</v>
      </c>
      <c r="AJ132" s="30">
        <f t="shared" si="73"/>
        <v>4.3518018347333143E-3</v>
      </c>
      <c r="AK132" s="30">
        <f t="shared" si="74"/>
        <v>1.5462814719617041E-2</v>
      </c>
      <c r="AL132" s="30">
        <f t="shared" si="85"/>
        <v>1.2809692603286861E-2</v>
      </c>
      <c r="AM132" s="30">
        <f t="shared" si="86"/>
        <v>1.2952333634475894E-2</v>
      </c>
      <c r="AN132" s="30">
        <f t="shared" si="87"/>
        <v>1.0138043232884275E-2</v>
      </c>
      <c r="AO132" s="30">
        <f t="shared" si="88"/>
        <v>1.4248080087466629E-2</v>
      </c>
      <c r="AP132" s="30">
        <f t="shared" si="89"/>
        <v>7.1578434608945722E-7</v>
      </c>
      <c r="AQ132" s="30"/>
    </row>
    <row r="133" spans="1:43" x14ac:dyDescent="0.35">
      <c r="A133" s="19" t="str">
        <v>ISIC 55T56</v>
      </c>
      <c r="B133" s="30">
        <f t="shared" si="49"/>
        <v>6.0262231851621519E-3</v>
      </c>
      <c r="C133" s="30">
        <f t="shared" si="75"/>
        <v>8.5761032444423083E-3</v>
      </c>
      <c r="D133" s="30">
        <f t="shared" si="76"/>
        <v>8.5761032444423083E-3</v>
      </c>
      <c r="E133" s="30">
        <f t="shared" si="77"/>
        <v>8.5761032444423083E-3</v>
      </c>
      <c r="F133" s="30">
        <f t="shared" si="78"/>
        <v>8.5761032444423083E-3</v>
      </c>
      <c r="G133" s="30">
        <f t="shared" si="79"/>
        <v>8.6336291027723708E-3</v>
      </c>
      <c r="H133" s="30">
        <f t="shared" si="80"/>
        <v>1.109827131050394E-2</v>
      </c>
      <c r="I133" s="30">
        <f t="shared" si="81"/>
        <v>1.0254053346418358E-2</v>
      </c>
      <c r="J133" s="30">
        <f t="shared" si="82"/>
        <v>8.7222642459492163E-3</v>
      </c>
      <c r="K133" s="30">
        <f t="shared" si="83"/>
        <v>1.0152411037552878E-2</v>
      </c>
      <c r="L133" s="30">
        <f t="shared" si="84"/>
        <v>1.0878856315944721E-2</v>
      </c>
      <c r="M133" s="30">
        <f t="shared" si="50"/>
        <v>9.2109519870005076E-3</v>
      </c>
      <c r="N133" s="30">
        <f t="shared" si="51"/>
        <v>1.1133767413364654E-2</v>
      </c>
      <c r="O133" s="30">
        <f t="shared" si="52"/>
        <v>1.0585434929392516E-2</v>
      </c>
      <c r="P133" s="30">
        <f t="shared" si="53"/>
        <v>1.0585434929392516E-2</v>
      </c>
      <c r="Q133" s="30">
        <f t="shared" si="54"/>
        <v>1.2701885000691688E-2</v>
      </c>
      <c r="R133" s="30">
        <f t="shared" si="55"/>
        <v>1.2701885000691688E-2</v>
      </c>
      <c r="S133" s="30">
        <f t="shared" si="56"/>
        <v>1.0687746794335094E-2</v>
      </c>
      <c r="T133" s="30">
        <f t="shared" si="57"/>
        <v>8.7787401113673235E-3</v>
      </c>
      <c r="U133" s="30">
        <f t="shared" si="58"/>
        <v>1.0955303005231377E-2</v>
      </c>
      <c r="V133" s="30">
        <f t="shared" si="59"/>
        <v>1.1725054825639791E-2</v>
      </c>
      <c r="W133" s="30">
        <f t="shared" si="60"/>
        <v>8.7450205842008102E-3</v>
      </c>
      <c r="X133" s="30">
        <f t="shared" si="61"/>
        <v>1.1036910168956814E-2</v>
      </c>
      <c r="Y133" s="30">
        <f t="shared" si="62"/>
        <v>1.1461085608612892E-2</v>
      </c>
      <c r="Z133" s="30">
        <f t="shared" si="63"/>
        <v>1.1065147252827912E-2</v>
      </c>
      <c r="AA133" s="30">
        <f t="shared" si="64"/>
        <v>1.1065147252827912E-2</v>
      </c>
      <c r="AB133" s="30">
        <f t="shared" si="65"/>
        <v>9.5459049054616666E-3</v>
      </c>
      <c r="AC133" s="30">
        <f t="shared" si="66"/>
        <v>1.2236976346557732E-2</v>
      </c>
      <c r="AD133" s="30">
        <f t="shared" si="67"/>
        <v>1.4759604731771264E-2</v>
      </c>
      <c r="AE133" s="30">
        <f t="shared" si="68"/>
        <v>1.0127972591658869</v>
      </c>
      <c r="AF133" s="30">
        <f t="shared" si="69"/>
        <v>1.3673773255951614E-2</v>
      </c>
      <c r="AG133" s="30">
        <f t="shared" si="70"/>
        <v>9.9643007280256109E-3</v>
      </c>
      <c r="AH133" s="30">
        <f t="shared" si="71"/>
        <v>1.1651527544213214E-2</v>
      </c>
      <c r="AI133" s="30">
        <f t="shared" si="72"/>
        <v>9.8818884569803894E-3</v>
      </c>
      <c r="AJ133" s="30">
        <f t="shared" si="73"/>
        <v>3.1803907255245891E-3</v>
      </c>
      <c r="AK133" s="30">
        <f t="shared" si="74"/>
        <v>2.0465631008325127E-2</v>
      </c>
      <c r="AL133" s="30">
        <f t="shared" si="85"/>
        <v>7.5191379872579399E-3</v>
      </c>
      <c r="AM133" s="30">
        <f t="shared" si="86"/>
        <v>7.7842910483553497E-3</v>
      </c>
      <c r="AN133" s="30">
        <f t="shared" si="87"/>
        <v>9.7500648194586148E-3</v>
      </c>
      <c r="AO133" s="30">
        <f t="shared" si="88"/>
        <v>1.4379838497302806E-2</v>
      </c>
      <c r="AP133" s="30">
        <f t="shared" si="89"/>
        <v>2.190491675942251E-7</v>
      </c>
      <c r="AQ133" s="30"/>
    </row>
    <row r="134" spans="1:43" x14ac:dyDescent="0.35">
      <c r="A134" s="19" t="str">
        <v>ISIC 58T60</v>
      </c>
      <c r="B134" s="30">
        <f t="shared" si="49"/>
        <v>3.4493316648563366E-3</v>
      </c>
      <c r="C134" s="30">
        <f t="shared" si="75"/>
        <v>5.2276018867850101E-3</v>
      </c>
      <c r="D134" s="30">
        <f t="shared" si="76"/>
        <v>5.2276018867850101E-3</v>
      </c>
      <c r="E134" s="30">
        <f t="shared" si="77"/>
        <v>5.2276018867850101E-3</v>
      </c>
      <c r="F134" s="30">
        <f t="shared" si="78"/>
        <v>5.2276018867850101E-3</v>
      </c>
      <c r="G134" s="30">
        <f t="shared" si="79"/>
        <v>6.7185229157615701E-3</v>
      </c>
      <c r="H134" s="30">
        <f t="shared" si="80"/>
        <v>5.3341521534464595E-3</v>
      </c>
      <c r="I134" s="30">
        <f t="shared" si="81"/>
        <v>4.2969699673248603E-3</v>
      </c>
      <c r="J134" s="30">
        <f t="shared" si="82"/>
        <v>8.2904367535571941E-3</v>
      </c>
      <c r="K134" s="30">
        <f t="shared" si="83"/>
        <v>6.4277593092463706E-3</v>
      </c>
      <c r="L134" s="30">
        <f t="shared" si="84"/>
        <v>6.3345177813267537E-3</v>
      </c>
      <c r="M134" s="30">
        <f t="shared" si="50"/>
        <v>8.2979754783160491E-3</v>
      </c>
      <c r="N134" s="30">
        <f t="shared" si="51"/>
        <v>5.0328865462851112E-3</v>
      </c>
      <c r="O134" s="30">
        <f t="shared" si="52"/>
        <v>4.8205958770983267E-3</v>
      </c>
      <c r="P134" s="30">
        <f t="shared" si="53"/>
        <v>4.8205958770983267E-3</v>
      </c>
      <c r="Q134" s="30">
        <f t="shared" si="54"/>
        <v>5.1604559422172395E-3</v>
      </c>
      <c r="R134" s="30">
        <f t="shared" si="55"/>
        <v>5.1604559422172395E-3</v>
      </c>
      <c r="S134" s="30">
        <f t="shared" si="56"/>
        <v>4.2807366602538276E-3</v>
      </c>
      <c r="T134" s="30">
        <f t="shared" si="57"/>
        <v>5.1663543112144376E-3</v>
      </c>
      <c r="U134" s="30">
        <f t="shared" si="58"/>
        <v>5.4439890597091194E-3</v>
      </c>
      <c r="V134" s="30">
        <f t="shared" si="59"/>
        <v>4.601310467817487E-3</v>
      </c>
      <c r="W134" s="30">
        <f t="shared" si="60"/>
        <v>5.1700535391707419E-3</v>
      </c>
      <c r="X134" s="30">
        <f t="shared" si="61"/>
        <v>5.1311858808126476E-3</v>
      </c>
      <c r="Y134" s="30">
        <f t="shared" si="62"/>
        <v>4.8942075656772969E-3</v>
      </c>
      <c r="Z134" s="30">
        <f t="shared" si="63"/>
        <v>4.4378360876857655E-3</v>
      </c>
      <c r="AA134" s="30">
        <f t="shared" si="64"/>
        <v>4.4378360876857655E-3</v>
      </c>
      <c r="AB134" s="30">
        <f t="shared" si="65"/>
        <v>5.8723791606844454E-3</v>
      </c>
      <c r="AC134" s="30">
        <f t="shared" si="66"/>
        <v>6.6229487898666305E-3</v>
      </c>
      <c r="AD134" s="30">
        <f t="shared" si="67"/>
        <v>4.0996313570978993E-3</v>
      </c>
      <c r="AE134" s="30">
        <f t="shared" si="68"/>
        <v>5.5527588059699449E-3</v>
      </c>
      <c r="AF134" s="30">
        <f t="shared" si="69"/>
        <v>1.1121795107339445</v>
      </c>
      <c r="AG134" s="30">
        <f t="shared" si="70"/>
        <v>1.5688919764461483E-2</v>
      </c>
      <c r="AH134" s="30">
        <f t="shared" si="71"/>
        <v>1.2190653941283366E-2</v>
      </c>
      <c r="AI134" s="30">
        <f t="shared" si="72"/>
        <v>8.3577749976462192E-3</v>
      </c>
      <c r="AJ134" s="30">
        <f t="shared" si="73"/>
        <v>1.7546150081140862E-3</v>
      </c>
      <c r="AK134" s="30">
        <f t="shared" si="74"/>
        <v>1.3408802393926566E-2</v>
      </c>
      <c r="AL134" s="30">
        <f t="shared" si="85"/>
        <v>5.126320510039712E-3</v>
      </c>
      <c r="AM134" s="30">
        <f t="shared" si="86"/>
        <v>6.2941636761788804E-3</v>
      </c>
      <c r="AN134" s="30">
        <f t="shared" si="87"/>
        <v>3.7100019217398647E-3</v>
      </c>
      <c r="AO134" s="30">
        <f t="shared" si="88"/>
        <v>1.0298072819739663E-2</v>
      </c>
      <c r="AP134" s="30">
        <f t="shared" si="89"/>
        <v>1.0899121277385825E-7</v>
      </c>
      <c r="AQ134" s="30"/>
    </row>
    <row r="135" spans="1:43" x14ac:dyDescent="0.35">
      <c r="A135" s="19" t="str">
        <v>ISIC 61</v>
      </c>
      <c r="B135" s="30">
        <f t="shared" si="49"/>
        <v>7.9479620872943395E-3</v>
      </c>
      <c r="C135" s="30">
        <f t="shared" si="75"/>
        <v>1.0919148350914872E-2</v>
      </c>
      <c r="D135" s="30">
        <f t="shared" si="76"/>
        <v>1.0919148350914872E-2</v>
      </c>
      <c r="E135" s="30">
        <f t="shared" si="77"/>
        <v>1.0919148350914872E-2</v>
      </c>
      <c r="F135" s="30">
        <f t="shared" si="78"/>
        <v>1.0919148350914872E-2</v>
      </c>
      <c r="G135" s="30">
        <f t="shared" si="79"/>
        <v>1.2135184563342389E-2</v>
      </c>
      <c r="H135" s="30">
        <f t="shared" si="80"/>
        <v>1.2992722348206328E-2</v>
      </c>
      <c r="I135" s="30">
        <f t="shared" si="81"/>
        <v>1.1482391386407812E-2</v>
      </c>
      <c r="J135" s="30">
        <f t="shared" si="82"/>
        <v>1.3199309929716477E-2</v>
      </c>
      <c r="K135" s="30">
        <f t="shared" si="83"/>
        <v>1.2656792188214187E-2</v>
      </c>
      <c r="L135" s="30">
        <f t="shared" si="84"/>
        <v>1.293152697789357E-2</v>
      </c>
      <c r="M135" s="30">
        <f t="shared" si="50"/>
        <v>1.1750767225574773E-2</v>
      </c>
      <c r="N135" s="30">
        <f t="shared" si="51"/>
        <v>1.3387539762595971E-2</v>
      </c>
      <c r="O135" s="30">
        <f t="shared" si="52"/>
        <v>1.4530765973603445E-2</v>
      </c>
      <c r="P135" s="30">
        <f t="shared" si="53"/>
        <v>1.4530765973603449E-2</v>
      </c>
      <c r="Q135" s="30">
        <f t="shared" si="54"/>
        <v>1.4599534284763228E-2</v>
      </c>
      <c r="R135" s="30">
        <f t="shared" si="55"/>
        <v>1.4599534284763231E-2</v>
      </c>
      <c r="S135" s="30">
        <f t="shared" si="56"/>
        <v>1.193489666102978E-2</v>
      </c>
      <c r="T135" s="30">
        <f t="shared" si="57"/>
        <v>1.0780304407751967E-2</v>
      </c>
      <c r="U135" s="30">
        <f t="shared" si="58"/>
        <v>1.1741253822140876E-2</v>
      </c>
      <c r="V135" s="30">
        <f t="shared" si="59"/>
        <v>1.21118421947677E-2</v>
      </c>
      <c r="W135" s="30">
        <f t="shared" si="60"/>
        <v>1.0846311994949906E-2</v>
      </c>
      <c r="X135" s="30">
        <f t="shared" si="61"/>
        <v>1.2029036707691671E-2</v>
      </c>
      <c r="Y135" s="30">
        <f t="shared" si="62"/>
        <v>1.1121725069581052E-2</v>
      </c>
      <c r="Z135" s="30">
        <f t="shared" si="63"/>
        <v>1.4236368634840124E-2</v>
      </c>
      <c r="AA135" s="30">
        <f t="shared" si="64"/>
        <v>1.4236368634840124E-2</v>
      </c>
      <c r="AB135" s="30">
        <f t="shared" si="65"/>
        <v>1.3449305245729772E-2</v>
      </c>
      <c r="AC135" s="30">
        <f t="shared" si="66"/>
        <v>1.4266369129566093E-2</v>
      </c>
      <c r="AD135" s="30">
        <f t="shared" si="67"/>
        <v>1.2529600980877501E-2</v>
      </c>
      <c r="AE135" s="30">
        <f t="shared" si="68"/>
        <v>1.4930727555855644E-2</v>
      </c>
      <c r="AF135" s="30">
        <f t="shared" si="69"/>
        <v>2.7184010749764741E-2</v>
      </c>
      <c r="AG135" s="30">
        <f t="shared" si="70"/>
        <v>1.218621594926099</v>
      </c>
      <c r="AH135" s="30">
        <f t="shared" si="71"/>
        <v>2.0254073286608956E-2</v>
      </c>
      <c r="AI135" s="30">
        <f t="shared" si="72"/>
        <v>2.3155105575884724E-2</v>
      </c>
      <c r="AJ135" s="30">
        <f t="shared" si="73"/>
        <v>5.0119665704428801E-3</v>
      </c>
      <c r="AK135" s="30">
        <f t="shared" si="74"/>
        <v>1.66639915988968E-2</v>
      </c>
      <c r="AL135" s="30">
        <f t="shared" si="85"/>
        <v>1.2168239229592832E-2</v>
      </c>
      <c r="AM135" s="30">
        <f t="shared" si="86"/>
        <v>5.6286091001414816E-3</v>
      </c>
      <c r="AN135" s="30">
        <f t="shared" si="87"/>
        <v>7.6104127867611436E-3</v>
      </c>
      <c r="AO135" s="30">
        <f t="shared" si="88"/>
        <v>1.4323207903412903E-2</v>
      </c>
      <c r="AP135" s="30">
        <f t="shared" si="89"/>
        <v>2.3955656918290015E-7</v>
      </c>
      <c r="AQ135" s="30"/>
    </row>
    <row r="136" spans="1:43" x14ac:dyDescent="0.35">
      <c r="A136" s="19" t="str">
        <v>ISIC 62T63</v>
      </c>
      <c r="B136" s="30">
        <f t="shared" si="49"/>
        <v>1.3950614785995881E-2</v>
      </c>
      <c r="C136" s="30">
        <f t="shared" si="75"/>
        <v>2.0073429747442816E-2</v>
      </c>
      <c r="D136" s="30">
        <f t="shared" si="76"/>
        <v>2.0073429747442816E-2</v>
      </c>
      <c r="E136" s="30">
        <f t="shared" si="77"/>
        <v>2.0073429747442816E-2</v>
      </c>
      <c r="F136" s="30">
        <f t="shared" si="78"/>
        <v>2.0073429747442816E-2</v>
      </c>
      <c r="G136" s="30">
        <f t="shared" si="79"/>
        <v>2.1448861344788604E-2</v>
      </c>
      <c r="H136" s="30">
        <f t="shared" si="80"/>
        <v>2.2597296581726878E-2</v>
      </c>
      <c r="I136" s="30">
        <f t="shared" si="81"/>
        <v>2.0149050129548787E-2</v>
      </c>
      <c r="J136" s="30">
        <f t="shared" si="82"/>
        <v>2.8759571962282543E-2</v>
      </c>
      <c r="K136" s="30">
        <f t="shared" si="83"/>
        <v>2.693986004777154E-2</v>
      </c>
      <c r="L136" s="30">
        <f t="shared" si="84"/>
        <v>2.9342057275574082E-2</v>
      </c>
      <c r="M136" s="30">
        <f t="shared" si="50"/>
        <v>2.5223462797851922E-2</v>
      </c>
      <c r="N136" s="30">
        <f t="shared" si="51"/>
        <v>2.4324790996026104E-2</v>
      </c>
      <c r="O136" s="30">
        <f t="shared" si="52"/>
        <v>2.3523071972603952E-2</v>
      </c>
      <c r="P136" s="30">
        <f t="shared" si="53"/>
        <v>2.3523071972603952E-2</v>
      </c>
      <c r="Q136" s="30">
        <f t="shared" si="54"/>
        <v>2.9413012268807427E-2</v>
      </c>
      <c r="R136" s="30">
        <f t="shared" si="55"/>
        <v>2.9413012268807423E-2</v>
      </c>
      <c r="S136" s="30">
        <f t="shared" si="56"/>
        <v>2.4691269669986922E-2</v>
      </c>
      <c r="T136" s="30">
        <f t="shared" si="57"/>
        <v>3.0165937498775358E-2</v>
      </c>
      <c r="U136" s="30">
        <f t="shared" si="58"/>
        <v>2.9128525559988478E-2</v>
      </c>
      <c r="V136" s="30">
        <f t="shared" si="59"/>
        <v>2.8897672965991713E-2</v>
      </c>
      <c r="W136" s="30">
        <f t="shared" si="60"/>
        <v>2.6717442077321643E-2</v>
      </c>
      <c r="X136" s="30">
        <f t="shared" si="61"/>
        <v>3.0685783459573065E-2</v>
      </c>
      <c r="Y136" s="30">
        <f t="shared" si="62"/>
        <v>2.3999925985173854E-2</v>
      </c>
      <c r="Z136" s="30">
        <f t="shared" si="63"/>
        <v>2.7109721356704291E-2</v>
      </c>
      <c r="AA136" s="30">
        <f t="shared" si="64"/>
        <v>2.7109721356704287E-2</v>
      </c>
      <c r="AB136" s="30">
        <f t="shared" si="65"/>
        <v>3.2299879858029408E-2</v>
      </c>
      <c r="AC136" s="30">
        <f t="shared" si="66"/>
        <v>2.5459541628810183E-2</v>
      </c>
      <c r="AD136" s="30">
        <f t="shared" si="67"/>
        <v>2.7581372544804882E-2</v>
      </c>
      <c r="AE136" s="30">
        <f t="shared" si="68"/>
        <v>1.6273164298765911E-2</v>
      </c>
      <c r="AF136" s="30">
        <f t="shared" si="69"/>
        <v>6.235853395082562E-2</v>
      </c>
      <c r="AG136" s="30">
        <f t="shared" si="70"/>
        <v>6.0957402801449623E-2</v>
      </c>
      <c r="AH136" s="30">
        <f t="shared" si="71"/>
        <v>1.2619137691553501</v>
      </c>
      <c r="AI136" s="30">
        <f t="shared" si="72"/>
        <v>5.6923656324721968E-2</v>
      </c>
      <c r="AJ136" s="30">
        <f t="shared" si="73"/>
        <v>1.0056887486691478E-2</v>
      </c>
      <c r="AK136" s="30">
        <f t="shared" si="74"/>
        <v>3.498144019412705E-2</v>
      </c>
      <c r="AL136" s="30">
        <f t="shared" si="85"/>
        <v>2.2515208262047032E-2</v>
      </c>
      <c r="AM136" s="30">
        <f t="shared" si="86"/>
        <v>1.3379123941097833E-2</v>
      </c>
      <c r="AN136" s="30">
        <f t="shared" si="87"/>
        <v>1.4757902869045613E-2</v>
      </c>
      <c r="AO136" s="30">
        <f t="shared" si="88"/>
        <v>2.3254367890352654E-2</v>
      </c>
      <c r="AP136" s="30">
        <f t="shared" si="89"/>
        <v>5.7439610312599902E-7</v>
      </c>
      <c r="AQ136" s="30"/>
    </row>
    <row r="137" spans="1:43" x14ac:dyDescent="0.35">
      <c r="A137" s="19" t="str">
        <v>ISIC 64T66</v>
      </c>
      <c r="B137" s="30">
        <f t="shared" si="49"/>
        <v>2.9722495421608024E-2</v>
      </c>
      <c r="C137" s="30">
        <f t="shared" si="75"/>
        <v>2.2922227077273791E-2</v>
      </c>
      <c r="D137" s="30">
        <f t="shared" si="76"/>
        <v>2.2922227077273791E-2</v>
      </c>
      <c r="E137" s="30">
        <f t="shared" si="77"/>
        <v>2.2922227077273791E-2</v>
      </c>
      <c r="F137" s="30">
        <f t="shared" si="78"/>
        <v>2.2922227077273791E-2</v>
      </c>
      <c r="G137" s="30">
        <f t="shared" si="79"/>
        <v>3.1814120954548157E-2</v>
      </c>
      <c r="H137" s="30">
        <f t="shared" si="80"/>
        <v>3.0445923007504636E-2</v>
      </c>
      <c r="I137" s="30">
        <f t="shared" si="81"/>
        <v>2.8579683967387724E-2</v>
      </c>
      <c r="J137" s="30">
        <f t="shared" si="82"/>
        <v>2.8926395530993031E-2</v>
      </c>
      <c r="K137" s="30">
        <f t="shared" si="83"/>
        <v>3.2017591225091631E-2</v>
      </c>
      <c r="L137" s="30">
        <f t="shared" si="84"/>
        <v>2.9092664894997827E-2</v>
      </c>
      <c r="M137" s="30">
        <f t="shared" si="50"/>
        <v>2.2251085424145983E-2</v>
      </c>
      <c r="N137" s="30">
        <f t="shared" si="51"/>
        <v>2.7613988820101649E-2</v>
      </c>
      <c r="O137" s="30">
        <f t="shared" si="52"/>
        <v>2.7631190493109907E-2</v>
      </c>
      <c r="P137" s="30">
        <f t="shared" si="53"/>
        <v>2.7631190493109907E-2</v>
      </c>
      <c r="Q137" s="30">
        <f t="shared" si="54"/>
        <v>3.1011324129711988E-2</v>
      </c>
      <c r="R137" s="30">
        <f t="shared" si="55"/>
        <v>3.1011324129711988E-2</v>
      </c>
      <c r="S137" s="30">
        <f t="shared" si="56"/>
        <v>2.5708797960775125E-2</v>
      </c>
      <c r="T137" s="30">
        <f t="shared" si="57"/>
        <v>2.3314000012436761E-2</v>
      </c>
      <c r="U137" s="30">
        <f t="shared" si="58"/>
        <v>2.55093084895518E-2</v>
      </c>
      <c r="V137" s="30">
        <f t="shared" si="59"/>
        <v>2.6140708229596576E-2</v>
      </c>
      <c r="W137" s="30">
        <f t="shared" si="60"/>
        <v>2.5755371849102426E-2</v>
      </c>
      <c r="X137" s="30">
        <f t="shared" si="61"/>
        <v>2.6720948934573715E-2</v>
      </c>
      <c r="Y137" s="30">
        <f t="shared" si="62"/>
        <v>2.4764622861183697E-2</v>
      </c>
      <c r="Z137" s="30">
        <f t="shared" si="63"/>
        <v>2.9403097255639221E-2</v>
      </c>
      <c r="AA137" s="30">
        <f t="shared" si="64"/>
        <v>2.9403097255639218E-2</v>
      </c>
      <c r="AB137" s="30">
        <f t="shared" si="65"/>
        <v>2.6968751927752235E-2</v>
      </c>
      <c r="AC137" s="30">
        <f t="shared" si="66"/>
        <v>3.0921052438047564E-2</v>
      </c>
      <c r="AD137" s="30">
        <f t="shared" si="67"/>
        <v>2.9748072945842578E-2</v>
      </c>
      <c r="AE137" s="30">
        <f t="shared" si="68"/>
        <v>2.6991579365752076E-2</v>
      </c>
      <c r="AF137" s="30">
        <f t="shared" si="69"/>
        <v>2.3215095082935969E-2</v>
      </c>
      <c r="AG137" s="30">
        <f t="shared" si="70"/>
        <v>2.6435649750227261E-2</v>
      </c>
      <c r="AH137" s="30">
        <f t="shared" si="71"/>
        <v>2.1315793490019379E-2</v>
      </c>
      <c r="AI137" s="30">
        <f t="shared" si="72"/>
        <v>1.1828251160943815</v>
      </c>
      <c r="AJ137" s="30">
        <f t="shared" si="73"/>
        <v>5.8249039434430612E-2</v>
      </c>
      <c r="AK137" s="30">
        <f t="shared" si="74"/>
        <v>2.7000968446269376E-2</v>
      </c>
      <c r="AL137" s="30">
        <f t="shared" si="85"/>
        <v>2.3175923828361367E-2</v>
      </c>
      <c r="AM137" s="30">
        <f t="shared" si="86"/>
        <v>9.4975760904950114E-3</v>
      </c>
      <c r="AN137" s="30">
        <f t="shared" si="87"/>
        <v>1.5034622844118141E-2</v>
      </c>
      <c r="AO137" s="30">
        <f t="shared" si="88"/>
        <v>2.3775313058437712E-2</v>
      </c>
      <c r="AP137" s="30">
        <f t="shared" si="89"/>
        <v>5.2795917887689722E-7</v>
      </c>
      <c r="AQ137" s="30"/>
    </row>
    <row r="138" spans="1:43" x14ac:dyDescent="0.35">
      <c r="A138" s="19" t="str">
        <v>ISIC 68</v>
      </c>
      <c r="B138" s="30">
        <f t="shared" si="49"/>
        <v>2.3857262738676284E-2</v>
      </c>
      <c r="C138" s="30">
        <f t="shared" si="75"/>
        <v>2.418487320360083E-2</v>
      </c>
      <c r="D138" s="30">
        <f t="shared" si="76"/>
        <v>2.418487320360083E-2</v>
      </c>
      <c r="E138" s="30">
        <f t="shared" si="77"/>
        <v>2.418487320360083E-2</v>
      </c>
      <c r="F138" s="30">
        <f t="shared" si="78"/>
        <v>2.418487320360083E-2</v>
      </c>
      <c r="G138" s="30">
        <f t="shared" si="79"/>
        <v>3.5658161925900482E-2</v>
      </c>
      <c r="H138" s="30">
        <f t="shared" si="80"/>
        <v>4.2426555824858124E-2</v>
      </c>
      <c r="I138" s="30">
        <f t="shared" si="81"/>
        <v>3.5434924762953277E-2</v>
      </c>
      <c r="J138" s="30">
        <f t="shared" si="82"/>
        <v>3.8508509871796999E-2</v>
      </c>
      <c r="K138" s="30">
        <f t="shared" si="83"/>
        <v>2.9991735457921252E-2</v>
      </c>
      <c r="L138" s="30">
        <f t="shared" si="84"/>
        <v>3.2872930095315812E-2</v>
      </c>
      <c r="M138" s="30">
        <f t="shared" si="50"/>
        <v>2.9143115418845945E-2</v>
      </c>
      <c r="N138" s="30">
        <f t="shared" si="51"/>
        <v>3.5992394930746789E-2</v>
      </c>
      <c r="O138" s="30">
        <f t="shared" si="52"/>
        <v>3.5862286906367322E-2</v>
      </c>
      <c r="P138" s="30">
        <f t="shared" si="53"/>
        <v>3.5862286906367322E-2</v>
      </c>
      <c r="Q138" s="30">
        <f t="shared" si="54"/>
        <v>3.4896084503409905E-2</v>
      </c>
      <c r="R138" s="30">
        <f t="shared" si="55"/>
        <v>3.4896084503409905E-2</v>
      </c>
      <c r="S138" s="30">
        <f t="shared" si="56"/>
        <v>3.6866601258506951E-2</v>
      </c>
      <c r="T138" s="30">
        <f t="shared" si="57"/>
        <v>2.9626819661619425E-2</v>
      </c>
      <c r="U138" s="30">
        <f t="shared" si="58"/>
        <v>3.546544277636314E-2</v>
      </c>
      <c r="V138" s="30">
        <f t="shared" si="59"/>
        <v>3.6691033632698385E-2</v>
      </c>
      <c r="W138" s="30">
        <f t="shared" si="60"/>
        <v>3.749566469635715E-2</v>
      </c>
      <c r="X138" s="30">
        <f t="shared" si="61"/>
        <v>3.5650277973245235E-2</v>
      </c>
      <c r="Y138" s="30">
        <f t="shared" si="62"/>
        <v>3.6360826484917078E-2</v>
      </c>
      <c r="Z138" s="30">
        <f t="shared" si="63"/>
        <v>3.1932299835047404E-2</v>
      </c>
      <c r="AA138" s="30">
        <f t="shared" si="64"/>
        <v>3.1932299835047404E-2</v>
      </c>
      <c r="AB138" s="30">
        <f t="shared" si="65"/>
        <v>3.3851669434840782E-2</v>
      </c>
      <c r="AC138" s="30">
        <f t="shared" si="66"/>
        <v>7.2699315829962211E-2</v>
      </c>
      <c r="AD138" s="30">
        <f t="shared" si="67"/>
        <v>3.7950063003795206E-2</v>
      </c>
      <c r="AE138" s="30">
        <f t="shared" si="68"/>
        <v>6.9699077536003379E-2</v>
      </c>
      <c r="AF138" s="30">
        <f t="shared" si="69"/>
        <v>4.7299077190974405E-2</v>
      </c>
      <c r="AG138" s="30">
        <f t="shared" si="70"/>
        <v>7.1847032082529017E-2</v>
      </c>
      <c r="AH138" s="30">
        <f t="shared" si="71"/>
        <v>3.9173714307755597E-2</v>
      </c>
      <c r="AI138" s="30">
        <f t="shared" si="72"/>
        <v>5.2349566984774304E-2</v>
      </c>
      <c r="AJ138" s="30">
        <f t="shared" si="73"/>
        <v>1.0331720606410735</v>
      </c>
      <c r="AK138" s="30">
        <f t="shared" si="74"/>
        <v>4.9446485335237024E-2</v>
      </c>
      <c r="AL138" s="30">
        <f t="shared" si="85"/>
        <v>3.092600268175175E-2</v>
      </c>
      <c r="AM138" s="30">
        <f t="shared" si="86"/>
        <v>2.0392573682013204E-2</v>
      </c>
      <c r="AN138" s="30">
        <f t="shared" si="87"/>
        <v>2.8882451351631623E-2</v>
      </c>
      <c r="AO138" s="30">
        <f t="shared" si="88"/>
        <v>4.2687683375650889E-2</v>
      </c>
      <c r="AP138" s="30">
        <f t="shared" si="89"/>
        <v>7.0852958088769849E-7</v>
      </c>
      <c r="AQ138" s="30"/>
    </row>
    <row r="139" spans="1:43" x14ac:dyDescent="0.35">
      <c r="A139" s="19" t="str">
        <v>ISIC 69T82</v>
      </c>
      <c r="B139" s="30" cm="1">
        <f t="array" ref="B139">SUMPRODUCT(D$59:D$100,$B$59:$B$100*($C$59:$C$100=$A139))/SUMIFS($B$59:$B$100,$C$59:$C$100,$A139)</f>
        <v>2.3188060105285013E-2</v>
      </c>
      <c r="C139" s="30">
        <f t="shared" si="75"/>
        <v>2.9927948087970852E-2</v>
      </c>
      <c r="D139" s="30">
        <f t="shared" si="76"/>
        <v>2.9927948087970852E-2</v>
      </c>
      <c r="E139" s="30">
        <f t="shared" si="77"/>
        <v>2.9927948087970845E-2</v>
      </c>
      <c r="F139" s="30">
        <f t="shared" si="78"/>
        <v>2.9927948087970852E-2</v>
      </c>
      <c r="G139" s="30">
        <f t="shared" si="79"/>
        <v>3.5311447234726068E-2</v>
      </c>
      <c r="H139" s="30">
        <f t="shared" si="80"/>
        <v>3.3369871310228047E-2</v>
      </c>
      <c r="I139" s="30">
        <f t="shared" si="81"/>
        <v>3.0581462371908931E-2</v>
      </c>
      <c r="J139" s="30">
        <f t="shared" si="82"/>
        <v>3.7673656115733624E-2</v>
      </c>
      <c r="K139" s="30">
        <f t="shared" si="83"/>
        <v>4.078600577557398E-2</v>
      </c>
      <c r="L139" s="30">
        <f t="shared" si="84"/>
        <v>3.9042678764829024E-2</v>
      </c>
      <c r="M139" s="30">
        <f t="shared" si="50"/>
        <v>5.134630220368936E-2</v>
      </c>
      <c r="N139" s="30">
        <f t="shared" si="51"/>
        <v>3.5706792896788672E-2</v>
      </c>
      <c r="O139" s="30">
        <f t="shared" si="52"/>
        <v>3.6396836258601503E-2</v>
      </c>
      <c r="P139" s="30">
        <f t="shared" si="53"/>
        <v>3.6396836258601503E-2</v>
      </c>
      <c r="Q139" s="30">
        <f t="shared" si="54"/>
        <v>3.907949389132364E-2</v>
      </c>
      <c r="R139" s="30">
        <f t="shared" si="55"/>
        <v>3.907949389132364E-2</v>
      </c>
      <c r="S139" s="30">
        <f t="shared" si="56"/>
        <v>3.2231696275138805E-2</v>
      </c>
      <c r="T139" s="30">
        <f t="shared" si="57"/>
        <v>3.7916613799652762E-2</v>
      </c>
      <c r="U139" s="30">
        <f t="shared" si="58"/>
        <v>3.6802044425561897E-2</v>
      </c>
      <c r="V139" s="30">
        <f t="shared" si="59"/>
        <v>3.6722138595798842E-2</v>
      </c>
      <c r="W139" s="30">
        <f t="shared" si="60"/>
        <v>3.4987449737674751E-2</v>
      </c>
      <c r="X139" s="30">
        <f t="shared" si="61"/>
        <v>4.0542656522752955E-2</v>
      </c>
      <c r="Y139" s="30">
        <f t="shared" si="62"/>
        <v>3.2492646227690818E-2</v>
      </c>
      <c r="Z139" s="30">
        <f t="shared" si="63"/>
        <v>3.0965969978668056E-2</v>
      </c>
      <c r="AA139" s="30">
        <f t="shared" si="64"/>
        <v>3.0965969978668056E-2</v>
      </c>
      <c r="AB139" s="30">
        <f t="shared" si="65"/>
        <v>3.9753561702666813E-2</v>
      </c>
      <c r="AC139" s="30">
        <f t="shared" si="66"/>
        <v>3.5823177647620531E-2</v>
      </c>
      <c r="AD139" s="30">
        <f t="shared" si="67"/>
        <v>3.1169394007086699E-2</v>
      </c>
      <c r="AE139" s="30">
        <f t="shared" si="68"/>
        <v>2.5748182624993399E-2</v>
      </c>
      <c r="AF139" s="30">
        <f t="shared" si="69"/>
        <v>4.4153510109243364E-2</v>
      </c>
      <c r="AG139" s="30">
        <f t="shared" si="70"/>
        <v>3.4916813577448767E-2</v>
      </c>
      <c r="AH139" s="30">
        <f t="shared" si="71"/>
        <v>4.4928244119836189E-2</v>
      </c>
      <c r="AI139" s="30">
        <f t="shared" si="72"/>
        <v>3.868137174334417E-2</v>
      </c>
      <c r="AJ139" s="30">
        <f t="shared" si="73"/>
        <v>1.5236491675875452E-2</v>
      </c>
      <c r="AK139" s="30">
        <f t="shared" si="74"/>
        <v>1.1545346751542913</v>
      </c>
      <c r="AL139" s="30">
        <f t="shared" si="85"/>
        <v>2.1654077338551996E-2</v>
      </c>
      <c r="AM139" s="30">
        <f t="shared" si="86"/>
        <v>1.1894351792330784E-2</v>
      </c>
      <c r="AN139" s="30">
        <f t="shared" si="87"/>
        <v>1.751657214011404E-2</v>
      </c>
      <c r="AO139" s="30">
        <f t="shared" si="88"/>
        <v>2.7085418522011753E-2</v>
      </c>
      <c r="AP139" s="30">
        <f t="shared" si="89"/>
        <v>7.3562917412402018E-7</v>
      </c>
      <c r="AQ139" s="30"/>
    </row>
    <row r="140" spans="1:43" x14ac:dyDescent="0.35">
      <c r="A140" s="19" t="str">
        <v>ISIC 84</v>
      </c>
      <c r="B140" s="30">
        <f t="shared" si="49"/>
        <v>5.6633164690946657E-3</v>
      </c>
      <c r="C140" s="30">
        <f t="shared" si="75"/>
        <v>8.2402489902984547E-3</v>
      </c>
      <c r="D140" s="30">
        <f t="shared" si="76"/>
        <v>8.2402489902984547E-3</v>
      </c>
      <c r="E140" s="30">
        <f t="shared" si="77"/>
        <v>8.2402489902984547E-3</v>
      </c>
      <c r="F140" s="30">
        <f t="shared" si="78"/>
        <v>8.2402489902984547E-3</v>
      </c>
      <c r="G140" s="30">
        <f t="shared" si="79"/>
        <v>7.3298441200518047E-3</v>
      </c>
      <c r="H140" s="30">
        <f t="shared" si="80"/>
        <v>6.8485499485132946E-3</v>
      </c>
      <c r="I140" s="30">
        <f t="shared" si="81"/>
        <v>8.2350483834251909E-3</v>
      </c>
      <c r="J140" s="30">
        <f t="shared" si="82"/>
        <v>1.020257073639249E-2</v>
      </c>
      <c r="K140" s="30">
        <f t="shared" si="83"/>
        <v>9.2161215213104573E-3</v>
      </c>
      <c r="L140" s="30">
        <f t="shared" si="84"/>
        <v>9.9986924567283721E-3</v>
      </c>
      <c r="M140" s="30">
        <f t="shared" si="50"/>
        <v>6.8537109717182127E-3</v>
      </c>
      <c r="N140" s="30">
        <f t="shared" si="51"/>
        <v>8.9095481375793539E-3</v>
      </c>
      <c r="O140" s="30">
        <f t="shared" si="52"/>
        <v>1.047086987336915E-2</v>
      </c>
      <c r="P140" s="30">
        <f t="shared" si="53"/>
        <v>1.047086987336915E-2</v>
      </c>
      <c r="Q140" s="30">
        <f t="shared" si="54"/>
        <v>1.1522072798152342E-2</v>
      </c>
      <c r="R140" s="30">
        <f t="shared" si="55"/>
        <v>1.1522072798152342E-2</v>
      </c>
      <c r="S140" s="30">
        <f t="shared" si="56"/>
        <v>7.4220584843045579E-3</v>
      </c>
      <c r="T140" s="30">
        <f t="shared" si="57"/>
        <v>5.8444210794366324E-3</v>
      </c>
      <c r="U140" s="30">
        <f t="shared" si="58"/>
        <v>8.3597772318793982E-3</v>
      </c>
      <c r="V140" s="30">
        <f t="shared" si="59"/>
        <v>7.2192417879279715E-3</v>
      </c>
      <c r="W140" s="30">
        <f t="shared" si="60"/>
        <v>7.6673249798565558E-3</v>
      </c>
      <c r="X140" s="30">
        <f t="shared" si="61"/>
        <v>6.1821017653680387E-3</v>
      </c>
      <c r="Y140" s="30">
        <f t="shared" si="62"/>
        <v>6.256467921975292E-3</v>
      </c>
      <c r="Z140" s="30">
        <f t="shared" si="63"/>
        <v>2.891827044450828E-2</v>
      </c>
      <c r="AA140" s="30">
        <f t="shared" si="64"/>
        <v>2.891827044450828E-2</v>
      </c>
      <c r="AB140" s="30">
        <f t="shared" si="65"/>
        <v>9.8573066656567898E-3</v>
      </c>
      <c r="AC140" s="30">
        <f t="shared" si="66"/>
        <v>5.3937373783446178E-3</v>
      </c>
      <c r="AD140" s="30">
        <f t="shared" si="67"/>
        <v>5.9725580100862801E-3</v>
      </c>
      <c r="AE140" s="30">
        <f t="shared" si="68"/>
        <v>5.3623194257535383E-3</v>
      </c>
      <c r="AF140" s="30">
        <f t="shared" si="69"/>
        <v>5.907670022597014E-3</v>
      </c>
      <c r="AG140" s="30">
        <f t="shared" si="70"/>
        <v>5.5597688579011569E-3</v>
      </c>
      <c r="AH140" s="30">
        <f t="shared" si="71"/>
        <v>5.2826966142447357E-3</v>
      </c>
      <c r="AI140" s="30">
        <f t="shared" si="72"/>
        <v>4.2555188227321765E-3</v>
      </c>
      <c r="AJ140" s="30">
        <f t="shared" si="73"/>
        <v>3.2512794276320354E-3</v>
      </c>
      <c r="AK140" s="30">
        <f t="shared" si="74"/>
        <v>8.6287820767285556E-3</v>
      </c>
      <c r="AL140" s="30">
        <f t="shared" si="85"/>
        <v>1.0117559262567568</v>
      </c>
      <c r="AM140" s="30">
        <f t="shared" si="86"/>
        <v>3.9412843750855882E-3</v>
      </c>
      <c r="AN140" s="30">
        <f t="shared" si="87"/>
        <v>4.6528065636502487E-3</v>
      </c>
      <c r="AO140" s="30">
        <f t="shared" si="88"/>
        <v>5.6899843170465456E-3</v>
      </c>
      <c r="AP140" s="30">
        <f t="shared" si="89"/>
        <v>1.7902169666199821E-7</v>
      </c>
    </row>
    <row r="141" spans="1:43" x14ac:dyDescent="0.35">
      <c r="A141" s="19" t="str">
        <v>ISIC 85</v>
      </c>
      <c r="B141" s="30">
        <f t="shared" si="49"/>
        <v>3.1728208515287384E-3</v>
      </c>
      <c r="C141" s="30">
        <f t="shared" si="75"/>
        <v>4.0368552539538343E-3</v>
      </c>
      <c r="D141" s="30">
        <f t="shared" si="76"/>
        <v>4.0368552539538343E-3</v>
      </c>
      <c r="E141" s="30">
        <f t="shared" si="77"/>
        <v>4.0368552539538343E-3</v>
      </c>
      <c r="F141" s="30">
        <f t="shared" si="78"/>
        <v>4.0368552539538343E-3</v>
      </c>
      <c r="G141" s="30">
        <f t="shared" si="79"/>
        <v>4.9838724471693817E-3</v>
      </c>
      <c r="H141" s="30">
        <f t="shared" si="80"/>
        <v>4.040529846782966E-3</v>
      </c>
      <c r="I141" s="30">
        <f t="shared" si="81"/>
        <v>3.8169084921148943E-3</v>
      </c>
      <c r="J141" s="30">
        <f t="shared" si="82"/>
        <v>5.1016440092236008E-3</v>
      </c>
      <c r="K141" s="30">
        <f t="shared" si="83"/>
        <v>5.1759783101115392E-3</v>
      </c>
      <c r="L141" s="30">
        <f t="shared" si="84"/>
        <v>5.4343839101422785E-3</v>
      </c>
      <c r="M141" s="30">
        <f t="shared" si="50"/>
        <v>6.1210419091851957E-3</v>
      </c>
      <c r="N141" s="30">
        <f t="shared" si="51"/>
        <v>4.8828435606860683E-3</v>
      </c>
      <c r="O141" s="30">
        <f t="shared" si="52"/>
        <v>4.6276052121044953E-3</v>
      </c>
      <c r="P141" s="30">
        <f t="shared" si="53"/>
        <v>4.6276052121044953E-3</v>
      </c>
      <c r="Q141" s="30">
        <f t="shared" si="54"/>
        <v>5.7123504403062911E-3</v>
      </c>
      <c r="R141" s="30">
        <f t="shared" si="55"/>
        <v>5.7123504403062911E-3</v>
      </c>
      <c r="S141" s="30">
        <f t="shared" si="56"/>
        <v>4.5341313185252065E-3</v>
      </c>
      <c r="T141" s="30">
        <f t="shared" si="57"/>
        <v>4.7640452915826068E-3</v>
      </c>
      <c r="U141" s="30">
        <f t="shared" si="58"/>
        <v>5.8819008235106145E-3</v>
      </c>
      <c r="V141" s="30">
        <f t="shared" si="59"/>
        <v>5.4591458653290145E-3</v>
      </c>
      <c r="W141" s="30">
        <f t="shared" si="60"/>
        <v>6.9286910683763097E-3</v>
      </c>
      <c r="X141" s="30">
        <f t="shared" si="61"/>
        <v>7.9188879873677617E-3</v>
      </c>
      <c r="Y141" s="30">
        <f t="shared" si="62"/>
        <v>5.1869617523233151E-3</v>
      </c>
      <c r="Z141" s="30">
        <f t="shared" si="63"/>
        <v>5.3191528003914282E-3</v>
      </c>
      <c r="AA141" s="30">
        <f t="shared" si="64"/>
        <v>5.3191528003914282E-3</v>
      </c>
      <c r="AB141" s="30">
        <f t="shared" si="65"/>
        <v>4.5846844377859571E-3</v>
      </c>
      <c r="AC141" s="30">
        <f t="shared" si="66"/>
        <v>4.5622315675865072E-3</v>
      </c>
      <c r="AD141" s="30">
        <f t="shared" si="67"/>
        <v>6.1695001089441008E-3</v>
      </c>
      <c r="AE141" s="30">
        <f t="shared" si="68"/>
        <v>3.1727587504000411E-3</v>
      </c>
      <c r="AF141" s="30">
        <f t="shared" si="69"/>
        <v>5.3786519570208835E-3</v>
      </c>
      <c r="AG141" s="30">
        <f t="shared" si="70"/>
        <v>8.4790713856074517E-3</v>
      </c>
      <c r="AH141" s="30">
        <f t="shared" si="71"/>
        <v>8.3310350871247298E-3</v>
      </c>
      <c r="AI141" s="30">
        <f t="shared" si="72"/>
        <v>5.5302456556325886E-3</v>
      </c>
      <c r="AJ141" s="30">
        <f t="shared" si="73"/>
        <v>1.6466203966694433E-3</v>
      </c>
      <c r="AK141" s="30">
        <f t="shared" si="74"/>
        <v>6.1152499630986682E-3</v>
      </c>
      <c r="AL141" s="30">
        <f t="shared" si="85"/>
        <v>8.5192330118967902E-3</v>
      </c>
      <c r="AM141" s="30">
        <f t="shared" si="86"/>
        <v>1.0299039312336977</v>
      </c>
      <c r="AN141" s="30">
        <f t="shared" si="87"/>
        <v>5.1765071654372597E-3</v>
      </c>
      <c r="AO141" s="30">
        <f t="shared" si="88"/>
        <v>4.9462255919246753E-3</v>
      </c>
      <c r="AP141" s="30">
        <f t="shared" si="89"/>
        <v>1.1564100951293772E-7</v>
      </c>
    </row>
    <row r="142" spans="1:43" x14ac:dyDescent="0.35">
      <c r="A142" s="19" t="str">
        <v>ISIC 86T88</v>
      </c>
      <c r="B142" s="30">
        <f t="shared" si="49"/>
        <v>8.2156428733916504E-4</v>
      </c>
      <c r="C142" s="30">
        <f t="shared" si="75"/>
        <v>9.4399619771306728E-4</v>
      </c>
      <c r="D142" s="30">
        <f t="shared" si="76"/>
        <v>9.4399619771306728E-4</v>
      </c>
      <c r="E142" s="30">
        <f t="shared" si="77"/>
        <v>9.4399619771306728E-4</v>
      </c>
      <c r="F142" s="30">
        <f t="shared" si="78"/>
        <v>9.4399619771306728E-4</v>
      </c>
      <c r="G142" s="30">
        <f t="shared" si="79"/>
        <v>1.3701146695201548E-3</v>
      </c>
      <c r="H142" s="30">
        <f t="shared" si="80"/>
        <v>1.1496440589226779E-3</v>
      </c>
      <c r="I142" s="30">
        <f t="shared" si="81"/>
        <v>9.170091379376512E-4</v>
      </c>
      <c r="J142" s="30">
        <f t="shared" si="82"/>
        <v>1.0545867514848029E-3</v>
      </c>
      <c r="K142" s="30">
        <f t="shared" si="83"/>
        <v>1.266407305355701E-3</v>
      </c>
      <c r="L142" s="30">
        <f t="shared" si="84"/>
        <v>1.153161724495211E-3</v>
      </c>
      <c r="M142" s="30">
        <f t="shared" si="50"/>
        <v>1.7082983813520958E-3</v>
      </c>
      <c r="N142" s="30">
        <f t="shared" si="51"/>
        <v>1.025146772487967E-3</v>
      </c>
      <c r="O142" s="30">
        <f t="shared" si="52"/>
        <v>9.8445532239316595E-4</v>
      </c>
      <c r="P142" s="30">
        <f t="shared" si="53"/>
        <v>9.8445532239316595E-4</v>
      </c>
      <c r="Q142" s="30">
        <f t="shared" si="54"/>
        <v>1.3140051962778853E-3</v>
      </c>
      <c r="R142" s="30">
        <f t="shared" si="55"/>
        <v>1.3140051962778853E-3</v>
      </c>
      <c r="S142" s="30">
        <f t="shared" si="56"/>
        <v>9.3553632517773353E-4</v>
      </c>
      <c r="T142" s="30">
        <f t="shared" si="57"/>
        <v>7.6071577585901779E-4</v>
      </c>
      <c r="U142" s="30">
        <f t="shared" si="58"/>
        <v>9.87449408739799E-4</v>
      </c>
      <c r="V142" s="30">
        <f t="shared" si="59"/>
        <v>9.7512708288567565E-4</v>
      </c>
      <c r="W142" s="30">
        <f t="shared" si="60"/>
        <v>9.3556128120990737E-4</v>
      </c>
      <c r="X142" s="30">
        <f t="shared" si="61"/>
        <v>1.1457742268417971E-3</v>
      </c>
      <c r="Y142" s="30">
        <f t="shared" si="62"/>
        <v>1.12635285492325E-3</v>
      </c>
      <c r="Z142" s="30">
        <f t="shared" si="63"/>
        <v>1.0431588781176667E-3</v>
      </c>
      <c r="AA142" s="30">
        <f t="shared" si="64"/>
        <v>1.0431588781176667E-3</v>
      </c>
      <c r="AB142" s="30">
        <f t="shared" si="65"/>
        <v>1.6873079845387651E-3</v>
      </c>
      <c r="AC142" s="30">
        <f t="shared" si="66"/>
        <v>1.3683465475541183E-3</v>
      </c>
      <c r="AD142" s="30">
        <f t="shared" si="67"/>
        <v>9.3817444015111299E-4</v>
      </c>
      <c r="AE142" s="30">
        <f t="shared" si="68"/>
        <v>1.6229763011841056E-3</v>
      </c>
      <c r="AF142" s="30">
        <f t="shared" si="69"/>
        <v>1.2964337173514251E-3</v>
      </c>
      <c r="AG142" s="30">
        <f t="shared" si="70"/>
        <v>1.6278063074216362E-3</v>
      </c>
      <c r="AH142" s="30">
        <f t="shared" si="71"/>
        <v>1.0505646055329202E-3</v>
      </c>
      <c r="AI142" s="30">
        <f t="shared" si="72"/>
        <v>1.0917597967464848E-3</v>
      </c>
      <c r="AJ142" s="30">
        <f t="shared" si="73"/>
        <v>2.7826234029470587E-4</v>
      </c>
      <c r="AK142" s="30">
        <f t="shared" si="74"/>
        <v>2.1262598216659945E-3</v>
      </c>
      <c r="AL142" s="30">
        <f t="shared" si="85"/>
        <v>2.3159118073987177E-3</v>
      </c>
      <c r="AM142" s="30">
        <f t="shared" si="86"/>
        <v>1.370665021585755E-3</v>
      </c>
      <c r="AN142" s="30">
        <f t="shared" si="87"/>
        <v>1.0403460563539169</v>
      </c>
      <c r="AO142" s="30">
        <f t="shared" si="88"/>
        <v>1.7920065837936255E-3</v>
      </c>
      <c r="AP142" s="30">
        <f t="shared" si="89"/>
        <v>2.0116600238842346E-8</v>
      </c>
    </row>
    <row r="143" spans="1:43" x14ac:dyDescent="0.35">
      <c r="A143" s="19" t="str">
        <v>ISIC 90T96</v>
      </c>
      <c r="B143" s="30">
        <f t="shared" si="49"/>
        <v>1.4501390583384036E-3</v>
      </c>
      <c r="C143" s="30">
        <f t="shared" si="75"/>
        <v>1.5489225618228468E-3</v>
      </c>
      <c r="D143" s="30">
        <f t="shared" si="76"/>
        <v>1.5489225618228468E-3</v>
      </c>
      <c r="E143" s="30">
        <f t="shared" si="77"/>
        <v>1.5489225618228468E-3</v>
      </c>
      <c r="F143" s="30">
        <f t="shared" si="78"/>
        <v>1.5489225618228468E-3</v>
      </c>
      <c r="G143" s="30">
        <f t="shared" si="79"/>
        <v>2.2961598532111028E-3</v>
      </c>
      <c r="H143" s="30">
        <f t="shared" si="80"/>
        <v>3.0606294078975899E-3</v>
      </c>
      <c r="I143" s="30">
        <f t="shared" si="81"/>
        <v>1.6360498260111526E-3</v>
      </c>
      <c r="J143" s="30">
        <f t="shared" si="82"/>
        <v>2.5919005204491016E-3</v>
      </c>
      <c r="K143" s="30">
        <f t="shared" si="83"/>
        <v>2.092757394797847E-3</v>
      </c>
      <c r="L143" s="30">
        <f t="shared" si="84"/>
        <v>2.078932664819217E-3</v>
      </c>
      <c r="M143" s="30">
        <f t="shared" si="50"/>
        <v>2.1698311404279511E-3</v>
      </c>
      <c r="N143" s="30">
        <f t="shared" si="51"/>
        <v>2.3618487139606026E-3</v>
      </c>
      <c r="O143" s="30">
        <f t="shared" si="52"/>
        <v>2.1132644908498921E-3</v>
      </c>
      <c r="P143" s="30">
        <f t="shared" si="53"/>
        <v>2.1132644908498921E-3</v>
      </c>
      <c r="Q143" s="30">
        <f t="shared" si="54"/>
        <v>2.3185509902177168E-3</v>
      </c>
      <c r="R143" s="30">
        <f t="shared" si="55"/>
        <v>2.3185509902177168E-3</v>
      </c>
      <c r="S143" s="30">
        <f t="shared" si="56"/>
        <v>1.6448419393683281E-3</v>
      </c>
      <c r="T143" s="30">
        <f t="shared" si="57"/>
        <v>1.5474251964257839E-3</v>
      </c>
      <c r="U143" s="30">
        <f t="shared" si="58"/>
        <v>2.0873987350366026E-3</v>
      </c>
      <c r="V143" s="30">
        <f t="shared" si="59"/>
        <v>1.6577263596196893E-3</v>
      </c>
      <c r="W143" s="30">
        <f t="shared" si="60"/>
        <v>1.6835361994677557E-3</v>
      </c>
      <c r="X143" s="30">
        <f t="shared" si="61"/>
        <v>1.9529366091292474E-3</v>
      </c>
      <c r="Y143" s="30">
        <f t="shared" si="62"/>
        <v>2.1547550083257727E-3</v>
      </c>
      <c r="Z143" s="30">
        <f t="shared" si="63"/>
        <v>2.0334670736700971E-3</v>
      </c>
      <c r="AA143" s="30">
        <f t="shared" si="64"/>
        <v>2.0334670736700971E-3</v>
      </c>
      <c r="AB143" s="30">
        <f t="shared" si="65"/>
        <v>2.8113942297184284E-3</v>
      </c>
      <c r="AC143" s="30">
        <f t="shared" si="66"/>
        <v>1.9077340376389086E-3</v>
      </c>
      <c r="AD143" s="30">
        <f t="shared" si="67"/>
        <v>1.8369318341501068E-3</v>
      </c>
      <c r="AE143" s="30">
        <f t="shared" si="68"/>
        <v>3.5512409486661818E-3</v>
      </c>
      <c r="AF143" s="30">
        <f t="shared" si="69"/>
        <v>9.4404864285384839E-3</v>
      </c>
      <c r="AG143" s="30">
        <f t="shared" si="70"/>
        <v>2.5941854030828823E-3</v>
      </c>
      <c r="AH143" s="30">
        <f t="shared" si="71"/>
        <v>2.0757703152917096E-3</v>
      </c>
      <c r="AI143" s="30">
        <f t="shared" si="72"/>
        <v>1.7776106621544736E-3</v>
      </c>
      <c r="AJ143" s="30">
        <f t="shared" si="73"/>
        <v>6.4759457803803349E-4</v>
      </c>
      <c r="AK143" s="30">
        <f t="shared" si="74"/>
        <v>3.2956825329201536E-3</v>
      </c>
      <c r="AL143" s="30">
        <f t="shared" si="85"/>
        <v>2.2544920742334678E-3</v>
      </c>
      <c r="AM143" s="30">
        <f t="shared" si="86"/>
        <v>1.502715290861503E-3</v>
      </c>
      <c r="AN143" s="30">
        <f t="shared" si="87"/>
        <v>2.4046713097686254E-3</v>
      </c>
      <c r="AO143" s="30">
        <f t="shared" si="88"/>
        <v>1.0691499339776747</v>
      </c>
      <c r="AP143" s="30">
        <f t="shared" si="89"/>
        <v>4.2187973727322742E-8</v>
      </c>
    </row>
    <row r="144" spans="1:43" x14ac:dyDescent="0.35">
      <c r="A144" s="19" t="str">
        <v>ISIC 97T98</v>
      </c>
      <c r="B144" s="30">
        <f t="shared" si="49"/>
        <v>5.0745338410012316E-5</v>
      </c>
      <c r="C144" s="30">
        <f t="shared" si="75"/>
        <v>1.6300374553602851E-5</v>
      </c>
      <c r="D144" s="30">
        <f t="shared" si="76"/>
        <v>1.6300374553602851E-5</v>
      </c>
      <c r="E144" s="30">
        <f t="shared" si="77"/>
        <v>1.6300374553602851E-5</v>
      </c>
      <c r="F144" s="30">
        <f t="shared" si="78"/>
        <v>1.6300374553602851E-5</v>
      </c>
      <c r="G144" s="30">
        <f t="shared" si="79"/>
        <v>1.790875871299169E-5</v>
      </c>
      <c r="H144" s="30">
        <f t="shared" si="80"/>
        <v>1.4748120446475954E-5</v>
      </c>
      <c r="I144" s="30">
        <f t="shared" si="81"/>
        <v>7.5340933135744964E-5</v>
      </c>
      <c r="J144" s="30">
        <f t="shared" si="82"/>
        <v>3.275063199526297E-5</v>
      </c>
      <c r="K144" s="30">
        <f t="shared" si="83"/>
        <v>1.9471876940742086E-5</v>
      </c>
      <c r="L144" s="30">
        <f t="shared" si="84"/>
        <v>1.9065376816649503E-5</v>
      </c>
      <c r="M144" s="30">
        <f t="shared" si="50"/>
        <v>1.5496035301070564E-5</v>
      </c>
      <c r="N144" s="30">
        <f t="shared" si="51"/>
        <v>1.7718617939148807E-5</v>
      </c>
      <c r="O144" s="30">
        <f t="shared" si="52"/>
        <v>1.9535103604322304E-5</v>
      </c>
      <c r="P144" s="30">
        <f t="shared" si="53"/>
        <v>1.9535103604322304E-5</v>
      </c>
      <c r="Q144" s="30">
        <f t="shared" si="54"/>
        <v>2.1160442002619392E-5</v>
      </c>
      <c r="R144" s="30">
        <f t="shared" si="55"/>
        <v>2.1160442002619392E-5</v>
      </c>
      <c r="S144" s="30">
        <f t="shared" si="56"/>
        <v>1.5460788249442136E-5</v>
      </c>
      <c r="T144" s="30">
        <f t="shared" si="57"/>
        <v>1.3061711598211756E-5</v>
      </c>
      <c r="U144" s="30">
        <f t="shared" si="58"/>
        <v>1.733209614556319E-5</v>
      </c>
      <c r="V144" s="30">
        <f t="shared" si="59"/>
        <v>1.6146465067053205E-5</v>
      </c>
      <c r="W144" s="30">
        <f t="shared" si="60"/>
        <v>1.7921394070895121E-5</v>
      </c>
      <c r="X144" s="30">
        <f t="shared" si="61"/>
        <v>1.852724552390872E-5</v>
      </c>
      <c r="Y144" s="30">
        <f t="shared" si="62"/>
        <v>1.7876189994251756E-5</v>
      </c>
      <c r="Z144" s="30">
        <f t="shared" si="63"/>
        <v>3.0341703287209841E-5</v>
      </c>
      <c r="AA144" s="30">
        <f t="shared" si="64"/>
        <v>3.0341703287209841E-5</v>
      </c>
      <c r="AB144" s="30">
        <f t="shared" si="65"/>
        <v>1.7822558656176837E-5</v>
      </c>
      <c r="AC144" s="30">
        <f t="shared" si="66"/>
        <v>1.5682359636415591E-5</v>
      </c>
      <c r="AD144" s="30">
        <f t="shared" si="67"/>
        <v>5.4759682311618293E-5</v>
      </c>
      <c r="AE144" s="30">
        <f t="shared" si="68"/>
        <v>1.4027983152910291E-5</v>
      </c>
      <c r="AF144" s="30">
        <f t="shared" si="69"/>
        <v>1.6379857953758497E-5</v>
      </c>
      <c r="AG144" s="30">
        <f t="shared" si="70"/>
        <v>1.629831418946842E-5</v>
      </c>
      <c r="AH144" s="30">
        <f t="shared" si="71"/>
        <v>1.4269323743224605E-5</v>
      </c>
      <c r="AI144" s="30">
        <f t="shared" si="72"/>
        <v>1.0962492114909904E-5</v>
      </c>
      <c r="AJ144" s="30">
        <f t="shared" si="73"/>
        <v>9.5547283425270305E-6</v>
      </c>
      <c r="AK144" s="30">
        <f t="shared" si="74"/>
        <v>2.7294449366657962E-5</v>
      </c>
      <c r="AL144" s="30">
        <f t="shared" si="85"/>
        <v>6.2701034147134578E-4</v>
      </c>
      <c r="AM144" s="30">
        <f t="shared" si="86"/>
        <v>8.1384947582659769E-4</v>
      </c>
      <c r="AN144" s="30">
        <f t="shared" si="87"/>
        <v>2.69985929151584E-4</v>
      </c>
      <c r="AO144" s="30">
        <f t="shared" si="88"/>
        <v>7.4187069539610682E-5</v>
      </c>
      <c r="AP144" s="30">
        <f t="shared" si="89"/>
        <v>1.0000000003559835</v>
      </c>
    </row>
    <row r="145" spans="1:403" x14ac:dyDescent="0.35">
      <c r="A145" s="19">
        <v>0</v>
      </c>
      <c r="B145" s="30" t="e">
        <f t="shared" si="49"/>
        <v>#DIV/0!</v>
      </c>
      <c r="C145" s="30" t="e">
        <f t="shared" si="75"/>
        <v>#DIV/0!</v>
      </c>
      <c r="D145" s="30" t="e">
        <f t="shared" si="76"/>
        <v>#DIV/0!</v>
      </c>
      <c r="E145" s="30" t="e">
        <f t="shared" si="77"/>
        <v>#DIV/0!</v>
      </c>
      <c r="F145" s="30" t="e">
        <f t="shared" si="78"/>
        <v>#DIV/0!</v>
      </c>
      <c r="G145" s="30" t="e">
        <f t="shared" si="79"/>
        <v>#DIV/0!</v>
      </c>
      <c r="H145" s="30" t="e">
        <f t="shared" si="80"/>
        <v>#DIV/0!</v>
      </c>
      <c r="I145" s="30" t="e">
        <f t="shared" si="81"/>
        <v>#DIV/0!</v>
      </c>
      <c r="J145" s="30" t="e">
        <f t="shared" si="82"/>
        <v>#DIV/0!</v>
      </c>
      <c r="K145" s="30" t="e">
        <f t="shared" si="83"/>
        <v>#DIV/0!</v>
      </c>
      <c r="L145" s="30" t="e">
        <f t="shared" si="84"/>
        <v>#DIV/0!</v>
      </c>
      <c r="M145" s="30" t="e">
        <f t="shared" si="50"/>
        <v>#DIV/0!</v>
      </c>
      <c r="N145" s="30" t="e">
        <f t="shared" si="51"/>
        <v>#DIV/0!</v>
      </c>
      <c r="O145" s="30" t="e">
        <f t="shared" si="52"/>
        <v>#DIV/0!</v>
      </c>
      <c r="P145" s="30" t="e">
        <f t="shared" si="53"/>
        <v>#DIV/0!</v>
      </c>
      <c r="Q145" s="30" t="e">
        <f t="shared" si="54"/>
        <v>#DIV/0!</v>
      </c>
      <c r="R145" s="30" t="e">
        <f t="shared" si="55"/>
        <v>#DIV/0!</v>
      </c>
      <c r="S145" s="30" t="e">
        <f t="shared" si="56"/>
        <v>#DIV/0!</v>
      </c>
      <c r="T145" s="30" t="e">
        <f t="shared" si="57"/>
        <v>#DIV/0!</v>
      </c>
      <c r="U145" s="30" t="e">
        <f t="shared" si="58"/>
        <v>#DIV/0!</v>
      </c>
      <c r="V145" s="30" t="e">
        <f t="shared" si="59"/>
        <v>#DIV/0!</v>
      </c>
      <c r="W145" s="30" t="e">
        <f t="shared" si="60"/>
        <v>#DIV/0!</v>
      </c>
      <c r="X145" s="30" t="e">
        <f t="shared" si="61"/>
        <v>#DIV/0!</v>
      </c>
      <c r="Y145" s="30" t="e">
        <f t="shared" si="62"/>
        <v>#DIV/0!</v>
      </c>
      <c r="Z145" s="30" t="e">
        <f t="shared" si="63"/>
        <v>#DIV/0!</v>
      </c>
      <c r="AA145" s="30" t="e">
        <f t="shared" si="64"/>
        <v>#DIV/0!</v>
      </c>
      <c r="AB145" s="30" t="e">
        <f t="shared" si="65"/>
        <v>#DIV/0!</v>
      </c>
      <c r="AC145" s="30" t="e">
        <f t="shared" si="66"/>
        <v>#DIV/0!</v>
      </c>
      <c r="AD145" s="30" t="e">
        <f t="shared" si="67"/>
        <v>#DIV/0!</v>
      </c>
      <c r="AE145" s="30" t="e">
        <f t="shared" si="68"/>
        <v>#DIV/0!</v>
      </c>
      <c r="AF145" s="30" t="e">
        <f t="shared" si="69"/>
        <v>#DIV/0!</v>
      </c>
      <c r="AG145" s="30" t="e">
        <f t="shared" si="70"/>
        <v>#DIV/0!</v>
      </c>
      <c r="AH145" s="30" t="e">
        <f t="shared" si="71"/>
        <v>#DIV/0!</v>
      </c>
      <c r="AI145" s="30" t="e">
        <f t="shared" si="72"/>
        <v>#DIV/0!</v>
      </c>
      <c r="AJ145" s="30" t="e">
        <f t="shared" si="73"/>
        <v>#DIV/0!</v>
      </c>
      <c r="AK145" s="30" t="e">
        <f t="shared" si="74"/>
        <v>#DIV/0!</v>
      </c>
      <c r="AL145" s="30" t="e">
        <f t="shared" si="85"/>
        <v>#DIV/0!</v>
      </c>
      <c r="AM145" s="30" t="e">
        <f t="shared" si="86"/>
        <v>#DIV/0!</v>
      </c>
      <c r="AN145" s="30" t="e">
        <f t="shared" si="87"/>
        <v>#DIV/0!</v>
      </c>
      <c r="AO145" s="30" t="e">
        <f t="shared" si="88"/>
        <v>#DIV/0!</v>
      </c>
      <c r="AP145" s="30" t="e">
        <f t="shared" si="89"/>
        <v>#DIV/0!</v>
      </c>
    </row>
    <row r="148" spans="1:403" s="9" customFormat="1" ht="13" x14ac:dyDescent="0.3">
      <c r="A148" s="16" t="s">
        <v>596</v>
      </c>
      <c r="B148" s="16"/>
      <c r="C148" s="11"/>
      <c r="D148" s="11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  <c r="AN148" s="12"/>
      <c r="AO148" s="12"/>
      <c r="AP148" s="12"/>
      <c r="AQ148" s="12"/>
      <c r="AR148" s="12"/>
      <c r="AS148" s="12"/>
      <c r="AT148" s="12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/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/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/>
      <c r="GI148" s="10"/>
      <c r="GJ148" s="10"/>
      <c r="GK148" s="10"/>
      <c r="GL148" s="10"/>
      <c r="GM148" s="10"/>
      <c r="GN148" s="10"/>
      <c r="GO148" s="10"/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/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</row>
    <row r="149" spans="1:403" x14ac:dyDescent="0.35">
      <c r="A149" s="200"/>
      <c r="B149" s="1" t="str">
        <f t="shared" ref="B149:AQ149" si="90">B103</f>
        <v>ISIC 01T03</v>
      </c>
      <c r="C149" s="1" t="str">
        <f t="shared" si="90"/>
        <v>ISIC 05</v>
      </c>
      <c r="D149" s="1" t="str">
        <f t="shared" si="90"/>
        <v>ISIC 06</v>
      </c>
      <c r="E149" s="1" t="str">
        <f t="shared" si="90"/>
        <v>ISIC 07T08</v>
      </c>
      <c r="F149" s="1" t="str">
        <f t="shared" si="90"/>
        <v>ISIC 09</v>
      </c>
      <c r="G149" s="1" t="str">
        <f t="shared" si="90"/>
        <v>ISIC 10T12</v>
      </c>
      <c r="H149" s="1" t="str">
        <f t="shared" si="90"/>
        <v>ISIC 13T15</v>
      </c>
      <c r="I149" s="1" t="str">
        <f t="shared" si="90"/>
        <v>ISIC 16</v>
      </c>
      <c r="J149" s="1" t="str">
        <f t="shared" si="90"/>
        <v>ISIC 17T18</v>
      </c>
      <c r="K149" s="1" t="str">
        <f t="shared" si="90"/>
        <v>ISIC 19</v>
      </c>
      <c r="L149" s="1" t="str">
        <f t="shared" si="90"/>
        <v>ISIC 20</v>
      </c>
      <c r="M149" s="1" t="str">
        <f t="shared" si="90"/>
        <v>ISIC 21</v>
      </c>
      <c r="N149" s="1" t="str">
        <f t="shared" si="90"/>
        <v>ISIC 22</v>
      </c>
      <c r="O149" s="1" t="str">
        <f t="shared" si="90"/>
        <v>ISIC 231</v>
      </c>
      <c r="P149" s="1" t="str">
        <f t="shared" si="90"/>
        <v>ISIC 239</v>
      </c>
      <c r="Q149" s="1" t="str">
        <f t="shared" si="90"/>
        <v>ISIC 241</v>
      </c>
      <c r="R149" s="1" t="str">
        <f t="shared" si="90"/>
        <v>ISIC 242</v>
      </c>
      <c r="S149" s="1" t="str">
        <f t="shared" si="90"/>
        <v>ISIC 25</v>
      </c>
      <c r="T149" s="1" t="str">
        <f t="shared" si="90"/>
        <v>ISIC 26</v>
      </c>
      <c r="U149" s="1" t="str">
        <f t="shared" si="90"/>
        <v>ISIC 27</v>
      </c>
      <c r="V149" s="1" t="str">
        <f t="shared" si="90"/>
        <v>ISIC 28</v>
      </c>
      <c r="W149" s="1" t="str">
        <f t="shared" si="90"/>
        <v>ISIC 29</v>
      </c>
      <c r="X149" s="1" t="str">
        <f t="shared" si="90"/>
        <v>ISIC 30</v>
      </c>
      <c r="Y149" s="1" t="str">
        <f t="shared" si="90"/>
        <v>ISIC 31T33</v>
      </c>
      <c r="Z149" s="1" t="str">
        <f t="shared" si="90"/>
        <v>ISIC 351</v>
      </c>
      <c r="AA149" s="1" t="str">
        <f t="shared" si="90"/>
        <v>ISIC 352T353</v>
      </c>
      <c r="AB149" s="1" t="str">
        <f t="shared" si="90"/>
        <v>ISIC 36T39</v>
      </c>
      <c r="AC149" s="1" t="str">
        <f t="shared" si="90"/>
        <v>ISIC 45T47</v>
      </c>
      <c r="AD149" s="1" t="str">
        <f t="shared" si="90"/>
        <v>ISIC 49T53</v>
      </c>
      <c r="AE149" s="1" t="str">
        <f t="shared" si="90"/>
        <v>ISIC 55T56</v>
      </c>
      <c r="AF149" s="1" t="str">
        <f t="shared" si="90"/>
        <v>ISIC 58T60</v>
      </c>
      <c r="AG149" s="1" t="str">
        <f t="shared" si="90"/>
        <v>ISIC 61</v>
      </c>
      <c r="AH149" s="1" t="str">
        <f t="shared" si="90"/>
        <v>ISIC 62T63</v>
      </c>
      <c r="AI149" s="1" t="str">
        <f t="shared" si="90"/>
        <v>ISIC 64T66</v>
      </c>
      <c r="AJ149" s="1" t="str">
        <f t="shared" si="90"/>
        <v>ISIC 68</v>
      </c>
      <c r="AK149" s="1" t="str">
        <f t="shared" si="90"/>
        <v>ISIC 69T82</v>
      </c>
      <c r="AL149" s="1" t="str">
        <f t="shared" si="90"/>
        <v>ISIC 84</v>
      </c>
      <c r="AM149" s="1" t="str">
        <f t="shared" si="90"/>
        <v>ISIC 85</v>
      </c>
      <c r="AN149" s="1" t="str">
        <f t="shared" si="90"/>
        <v>ISIC 86T88</v>
      </c>
      <c r="AO149" s="1" t="str">
        <f t="shared" si="90"/>
        <v>ISIC 90T96</v>
      </c>
      <c r="AP149" s="1" t="str">
        <f t="shared" si="90"/>
        <v>ISIC 97T98</v>
      </c>
      <c r="AQ149" s="1">
        <f t="shared" si="90"/>
        <v>0</v>
      </c>
      <c r="AR149" s="201"/>
      <c r="AS149" s="201"/>
    </row>
    <row r="150" spans="1:403" x14ac:dyDescent="0.35">
      <c r="A150" s="1" t="str">
        <f t="shared" ref="A150:A191" si="91">A104</f>
        <v>ISIC 01T03</v>
      </c>
      <c r="B150">
        <f t="shared" ref="B150:B191" si="92">IFERROR(IF($A150=B$149,E$55,B104),0)</f>
        <v>1.199674573901669</v>
      </c>
      <c r="C150">
        <f t="shared" ref="C150:C191" si="93">IFERROR(IF($A150=C$149,F$55,C104),0)</f>
        <v>2.6161556923540654E-3</v>
      </c>
      <c r="D150">
        <f t="shared" ref="D150:D191" si="94">IFERROR(IF($A150=D$149,G$55,D104),0)</f>
        <v>2.6161556923540654E-3</v>
      </c>
      <c r="E150">
        <f t="shared" ref="E150:E191" si="95">IFERROR(IF($A150=E$149,H$55,E104),0)</f>
        <v>2.6161556923540654E-3</v>
      </c>
      <c r="F150">
        <f t="shared" ref="F150:F191" si="96">IFERROR(IF($A150=F$149,I$55,F104),0)</f>
        <v>2.6161556923540654E-3</v>
      </c>
      <c r="G150">
        <f t="shared" ref="G150:G191" si="97">IFERROR(IF($A150=G$149,J$55,G104),0)</f>
        <v>0.2759087260483164</v>
      </c>
      <c r="H150">
        <f t="shared" ref="H150:H191" si="98">IFERROR(IF($A150=H$149,K$55,H104),0)</f>
        <v>2.174103652894915E-2</v>
      </c>
      <c r="I150">
        <f t="shared" ref="I150:I191" si="99">IFERROR(IF($A150=I$149,L$55,I104),0)</f>
        <v>2.7780474509931131E-2</v>
      </c>
      <c r="J150">
        <f t="shared" ref="J150:J191" si="100">IFERROR(IF($A150=J$149,M$55,J104),0)</f>
        <v>1.0390938128642635E-2</v>
      </c>
      <c r="K150">
        <f t="shared" ref="K150:K191" si="101">IFERROR(IF($A150=K$149,N$55,K104),0)</f>
        <v>4.4080426117491288E-3</v>
      </c>
      <c r="L150">
        <f t="shared" ref="L150:L191" si="102">IFERROR(IF($A150=L$149,O$55,L104),0)</f>
        <v>1.371027698105993E-2</v>
      </c>
      <c r="M150">
        <f t="shared" ref="M150:M191" si="103">IFERROR(IF($A150=M$149,P$55,M104),0)</f>
        <v>7.0378449988737629E-3</v>
      </c>
      <c r="N150">
        <f t="shared" ref="N150:N191" si="104">IFERROR(IF($A150=N$149,Q$55,N104),0)</f>
        <v>1.2403853185649127E-2</v>
      </c>
      <c r="O150">
        <f t="shared" ref="O150:O191" si="105">IFERROR(IF($A150=O$149,R$55,O104),0)</f>
        <v>3.255363931723414E-3</v>
      </c>
      <c r="P150">
        <f t="shared" ref="P150:P191" si="106">IFERROR(IF($A150=P$149,S$55,P104),0)</f>
        <v>3.255363931723414E-3</v>
      </c>
      <c r="Q150">
        <f t="shared" ref="Q150:Q191" si="107">IFERROR(IF($A150=Q$149,T$55,Q104),0)</f>
        <v>3.6536970455758747E-3</v>
      </c>
      <c r="R150">
        <f t="shared" ref="R150:R191" si="108">IFERROR(IF($A150=R$149,U$55,R104),0)</f>
        <v>3.6536970455758751E-3</v>
      </c>
      <c r="S150">
        <f t="shared" ref="S150:S191" si="109">IFERROR(IF($A150=S$149,V$55,S104),0)</f>
        <v>2.8089035074588741E-3</v>
      </c>
      <c r="T150">
        <f t="shared" ref="T150:T191" si="110">IFERROR(IF($A150=T$149,W$55,T104),0)</f>
        <v>3.0662858870872229E-3</v>
      </c>
      <c r="U150">
        <f t="shared" ref="U150:U191" si="111">IFERROR(IF($A150=U$149,X$55,U104),0)</f>
        <v>3.0698601455526509E-3</v>
      </c>
      <c r="V150">
        <f t="shared" ref="V150:V191" si="112">IFERROR(IF($A150=V$149,Y$55,V104),0)</f>
        <v>2.8411332553183043E-3</v>
      </c>
      <c r="W150">
        <f t="shared" ref="W150:W191" si="113">IFERROR(IF($A150=W$149,Z$55,W104),0)</f>
        <v>3.1876524989288171E-3</v>
      </c>
      <c r="X150">
        <f t="shared" ref="X150:X191" si="114">IFERROR(IF($A150=X$149,AA$55,X104),0)</f>
        <v>3.034076987193456E-3</v>
      </c>
      <c r="Y150">
        <f t="shared" ref="Y150:Y191" si="115">IFERROR(IF($A150=Y$149,AB$55,Y104),0)</f>
        <v>4.8741818776602171E-3</v>
      </c>
      <c r="Z150">
        <f t="shared" ref="Z150:Z191" si="116">IFERROR(IF($A150=Z$149,AC$55,Z104),0)</f>
        <v>3.9150781982850965E-3</v>
      </c>
      <c r="AA150">
        <f t="shared" ref="AA150:AA191" si="117">IFERROR(IF($A150=AA$149,AD$55,AA104),0)</f>
        <v>3.9150781982850965E-3</v>
      </c>
      <c r="AB150">
        <f t="shared" ref="AB150:AB191" si="118">IFERROR(IF($A150=AB$149,AE$55,AB104),0)</f>
        <v>3.494134981842434E-3</v>
      </c>
      <c r="AC150">
        <f t="shared" ref="AC150:AC191" si="119">IFERROR(IF($A150=AC$149,AF$55,AC104),0)</f>
        <v>5.7562500874289721E-3</v>
      </c>
      <c r="AD150">
        <f t="shared" ref="AD150:AD191" si="120">IFERROR(IF($A150=AD$149,AG$55,AD104),0)</f>
        <v>2.8758050196026419E-3</v>
      </c>
      <c r="AE150">
        <f t="shared" ref="AE150:AE191" si="121">IFERROR(IF($A150=AE$149,AH$55,AE104),0)</f>
        <v>6.1656136870297411E-2</v>
      </c>
      <c r="AF150">
        <f t="shared" ref="AF150:AF191" si="122">IFERROR(IF($A150=AF$149,AI$55,AF104),0)</f>
        <v>3.3793877945269813E-3</v>
      </c>
      <c r="AG150">
        <f t="shared" ref="AG150:AG191" si="123">IFERROR(IF($A150=AG$149,AJ$55,AG104),0)</f>
        <v>2.1311560271212249E-3</v>
      </c>
      <c r="AH150">
        <f t="shared" ref="AH150:AH191" si="124">IFERROR(IF($A150=AH$149,AK$55,AH104),0)</f>
        <v>2.0506553148379632E-3</v>
      </c>
      <c r="AI150">
        <f t="shared" ref="AI150:AI191" si="125">IFERROR(IF($A150=AI$149,AL$55,AI104),0)</f>
        <v>1.4970271099828535E-3</v>
      </c>
      <c r="AJ150">
        <f t="shared" ref="AJ150:AJ191" si="126">IFERROR(IF($A150=AJ$149,AM$55,AJ104),0)</f>
        <v>7.9242684066611229E-4</v>
      </c>
      <c r="AK150">
        <f t="shared" ref="AK150:AK191" si="127">IFERROR(IF($A150=AK$149,AN$55,AK104),0)</f>
        <v>3.913958395044625E-3</v>
      </c>
      <c r="AL150">
        <f t="shared" ref="AL150:AL191" si="128">IFERROR(IF($A150=AL$149,AO$55,AL104),0)</f>
        <v>3.3693179251009864E-3</v>
      </c>
      <c r="AM150">
        <f>IFERROR(IF($A150=AM$149,AP$55,AM104),0)</f>
        <v>3.0338603127257309E-3</v>
      </c>
      <c r="AN150">
        <f t="shared" ref="AN150:AN191" si="129">IFERROR(IF($A150=AN$149,AQ$55,AN104),0)</f>
        <v>6.4591336606986335E-3</v>
      </c>
      <c r="AO150">
        <f t="shared" ref="AO150:AO191" si="130">IFERROR(IF($A150=AO$149,AR$55,AO104),0)</f>
        <v>4.941281226034001E-3</v>
      </c>
      <c r="AP150">
        <f t="shared" ref="AP150:AP191" si="131">IFERROR(IF($A150=AP$149,AS$55,AP104),0)</f>
        <v>7.807004158938975E-7</v>
      </c>
      <c r="AQ150">
        <f t="shared" ref="AQ150:AQ191" si="132">IFERROR(IF($A150=AQ$149,AT$55,AQ104),0)</f>
        <v>0</v>
      </c>
    </row>
    <row r="151" spans="1:403" x14ac:dyDescent="0.35">
      <c r="A151" s="1" t="str">
        <f t="shared" si="91"/>
        <v>ISIC 05</v>
      </c>
      <c r="B151">
        <f t="shared" si="92"/>
        <v>3.29423310372483E-2</v>
      </c>
      <c r="C151">
        <f t="shared" si="93"/>
        <v>1.1098775441593496</v>
      </c>
      <c r="D151">
        <f t="shared" si="94"/>
        <v>0.01</v>
      </c>
      <c r="E151">
        <f t="shared" si="95"/>
        <v>0.01</v>
      </c>
      <c r="F151">
        <f t="shared" si="96"/>
        <v>0.16411528572692333</v>
      </c>
      <c r="G151">
        <f t="shared" si="97"/>
        <v>2.6622352100908235E-2</v>
      </c>
      <c r="H151">
        <f t="shared" si="98"/>
        <v>2.000171927853605E-2</v>
      </c>
      <c r="I151">
        <f t="shared" si="99"/>
        <v>2.3686778891978729E-2</v>
      </c>
      <c r="J151">
        <f t="shared" si="100"/>
        <v>3.4428934747711304E-2</v>
      </c>
      <c r="K151">
        <f t="shared" si="101"/>
        <v>1.2595663456325872</v>
      </c>
      <c r="L151">
        <f t="shared" si="102"/>
        <v>8.2698769208077977E-2</v>
      </c>
      <c r="M151">
        <f t="shared" si="103"/>
        <v>1.5308929293392299E-2</v>
      </c>
      <c r="N151">
        <f t="shared" si="104"/>
        <v>3.5422079704628712E-2</v>
      </c>
      <c r="O151">
        <f t="shared" si="105"/>
        <v>5.292027164530537E-2</v>
      </c>
      <c r="P151">
        <f t="shared" si="106"/>
        <v>5.292027164530537E-2</v>
      </c>
      <c r="Q151">
        <f t="shared" si="107"/>
        <v>6.7424816169810636E-2</v>
      </c>
      <c r="R151">
        <f t="shared" si="108"/>
        <v>6.7424816169810636E-2</v>
      </c>
      <c r="S151">
        <f t="shared" si="109"/>
        <v>3.6935616111644802E-2</v>
      </c>
      <c r="T151">
        <f t="shared" si="110"/>
        <v>1.2860254447817972E-2</v>
      </c>
      <c r="U151">
        <f t="shared" si="111"/>
        <v>3.0027824539398035E-2</v>
      </c>
      <c r="V151">
        <f t="shared" si="112"/>
        <v>2.5729894383937683E-2</v>
      </c>
      <c r="W151">
        <f t="shared" si="113"/>
        <v>2.6469475127513766E-2</v>
      </c>
      <c r="X151">
        <f t="shared" si="114"/>
        <v>2.1541498623049927E-2</v>
      </c>
      <c r="Y151">
        <f t="shared" si="115"/>
        <v>2.228221091483671E-2</v>
      </c>
      <c r="Z151">
        <f t="shared" si="116"/>
        <v>0.15412475022735028</v>
      </c>
      <c r="AA151">
        <f t="shared" si="117"/>
        <v>7.7062375113675141E-2</v>
      </c>
      <c r="AB151">
        <f t="shared" si="118"/>
        <v>2.1549068695105884E-2</v>
      </c>
      <c r="AC151">
        <f t="shared" si="119"/>
        <v>1.3484861211469204E-2</v>
      </c>
      <c r="AD151">
        <f t="shared" si="120"/>
        <v>4.004117053586121E-2</v>
      </c>
      <c r="AE151">
        <f t="shared" si="121"/>
        <v>1.4080924523829245E-2</v>
      </c>
      <c r="AF151">
        <f t="shared" si="122"/>
        <v>1.0190388357431711E-2</v>
      </c>
      <c r="AG151">
        <f t="shared" si="123"/>
        <v>9.0606317909423771E-3</v>
      </c>
      <c r="AH151">
        <f t="shared" si="124"/>
        <v>5.7062122705485857E-3</v>
      </c>
      <c r="AI151">
        <f t="shared" si="125"/>
        <v>4.9922656237856508E-3</v>
      </c>
      <c r="AJ151">
        <f t="shared" si="126"/>
        <v>4.6328468819321362E-3</v>
      </c>
      <c r="AK151">
        <f t="shared" si="127"/>
        <v>8.5172067905094975E-3</v>
      </c>
      <c r="AL151">
        <f t="shared" si="128"/>
        <v>8.783817683825957E-3</v>
      </c>
      <c r="AM151">
        <f t="shared" ref="AM150:AM191" si="133">IFERROR(IF($A151=AM$149,AP$55,AM105),0)</f>
        <v>5.4837467618258934E-3</v>
      </c>
      <c r="AN151">
        <f t="shared" si="129"/>
        <v>7.3786717994877588E-3</v>
      </c>
      <c r="AO151">
        <f t="shared" si="130"/>
        <v>1.0506434915196547E-2</v>
      </c>
      <c r="AP151">
        <f t="shared" si="131"/>
        <v>7.2109383926587873E-7</v>
      </c>
      <c r="AQ151">
        <f t="shared" si="132"/>
        <v>0</v>
      </c>
    </row>
    <row r="152" spans="1:403" x14ac:dyDescent="0.35">
      <c r="A152" s="1" t="str">
        <f t="shared" si="91"/>
        <v>ISIC 06</v>
      </c>
      <c r="B152">
        <f t="shared" si="92"/>
        <v>3.29423310372483E-2</v>
      </c>
      <c r="C152">
        <f t="shared" si="93"/>
        <v>0.01</v>
      </c>
      <c r="D152">
        <f t="shared" si="94"/>
        <v>1.1098775441593496</v>
      </c>
      <c r="E152">
        <f t="shared" si="95"/>
        <v>0.01</v>
      </c>
      <c r="F152">
        <f t="shared" si="96"/>
        <v>0.16411528572692333</v>
      </c>
      <c r="G152">
        <f t="shared" si="97"/>
        <v>2.6622352100908239E-2</v>
      </c>
      <c r="H152">
        <f t="shared" si="98"/>
        <v>2.000171927853605E-2</v>
      </c>
      <c r="I152">
        <f t="shared" si="99"/>
        <v>2.3686778891978729E-2</v>
      </c>
      <c r="J152">
        <f t="shared" si="100"/>
        <v>3.4428934747711304E-2</v>
      </c>
      <c r="K152">
        <f t="shared" si="101"/>
        <v>1.2595663456325872</v>
      </c>
      <c r="L152">
        <f t="shared" si="102"/>
        <v>8.2698769208077977E-2</v>
      </c>
      <c r="M152">
        <f t="shared" si="103"/>
        <v>1.5308929293392299E-2</v>
      </c>
      <c r="N152">
        <f t="shared" si="104"/>
        <v>3.5422079704628712E-2</v>
      </c>
      <c r="O152">
        <f t="shared" si="105"/>
        <v>5.292027164530537E-2</v>
      </c>
      <c r="P152">
        <f t="shared" si="106"/>
        <v>5.292027164530537E-2</v>
      </c>
      <c r="Q152">
        <f t="shared" si="107"/>
        <v>6.7424816169810636E-2</v>
      </c>
      <c r="R152">
        <f t="shared" si="108"/>
        <v>6.7424816169810636E-2</v>
      </c>
      <c r="S152">
        <f t="shared" si="109"/>
        <v>3.6935616111644802E-2</v>
      </c>
      <c r="T152">
        <f t="shared" si="110"/>
        <v>1.2860254447817973E-2</v>
      </c>
      <c r="U152">
        <f t="shared" si="111"/>
        <v>3.0027824539398038E-2</v>
      </c>
      <c r="V152">
        <f t="shared" si="112"/>
        <v>2.572989438393768E-2</v>
      </c>
      <c r="W152">
        <f t="shared" si="113"/>
        <v>2.6469475127513766E-2</v>
      </c>
      <c r="X152">
        <f t="shared" si="114"/>
        <v>2.1541498623049927E-2</v>
      </c>
      <c r="Y152">
        <f t="shared" si="115"/>
        <v>2.228221091483671E-2</v>
      </c>
      <c r="Z152">
        <f t="shared" si="116"/>
        <v>0.15412475022735028</v>
      </c>
      <c r="AA152">
        <f t="shared" si="117"/>
        <v>0.30824950045470056</v>
      </c>
      <c r="AB152">
        <f t="shared" si="118"/>
        <v>2.1549068695105884E-2</v>
      </c>
      <c r="AC152">
        <f t="shared" si="119"/>
        <v>1.3484861211469204E-2</v>
      </c>
      <c r="AD152">
        <f t="shared" si="120"/>
        <v>4.004117053586121E-2</v>
      </c>
      <c r="AE152">
        <f t="shared" si="121"/>
        <v>1.4080924523829247E-2</v>
      </c>
      <c r="AF152">
        <f t="shared" si="122"/>
        <v>1.0190388357431711E-2</v>
      </c>
      <c r="AG152">
        <f t="shared" si="123"/>
        <v>9.0606317909423771E-3</v>
      </c>
      <c r="AH152">
        <f t="shared" si="124"/>
        <v>5.7062122705485857E-3</v>
      </c>
      <c r="AI152">
        <f t="shared" si="125"/>
        <v>4.9922656237856508E-3</v>
      </c>
      <c r="AJ152">
        <f t="shared" si="126"/>
        <v>4.6328468819321362E-3</v>
      </c>
      <c r="AK152">
        <f t="shared" si="127"/>
        <v>8.5172067905094975E-3</v>
      </c>
      <c r="AL152">
        <f t="shared" si="128"/>
        <v>8.783817683825957E-3</v>
      </c>
      <c r="AM152">
        <f t="shared" si="133"/>
        <v>5.4837467618258934E-3</v>
      </c>
      <c r="AN152">
        <f t="shared" si="129"/>
        <v>7.3786717994877588E-3</v>
      </c>
      <c r="AO152">
        <f t="shared" si="130"/>
        <v>1.0506434915196547E-2</v>
      </c>
      <c r="AP152">
        <f t="shared" si="131"/>
        <v>7.2109383926587873E-7</v>
      </c>
      <c r="AQ152">
        <f t="shared" si="132"/>
        <v>0</v>
      </c>
    </row>
    <row r="153" spans="1:403" x14ac:dyDescent="0.35">
      <c r="A153" s="1" t="str">
        <f t="shared" si="91"/>
        <v>ISIC 07T08</v>
      </c>
      <c r="B153">
        <f t="shared" si="92"/>
        <v>3.29423310372483E-2</v>
      </c>
      <c r="C153">
        <f t="shared" si="93"/>
        <v>0.01</v>
      </c>
      <c r="D153">
        <f t="shared" si="94"/>
        <v>0.01</v>
      </c>
      <c r="E153">
        <f t="shared" si="95"/>
        <v>1.1098775441593496</v>
      </c>
      <c r="F153">
        <f t="shared" si="96"/>
        <v>0.16411528572692333</v>
      </c>
      <c r="G153">
        <f t="shared" si="97"/>
        <v>2.6622352100908239E-2</v>
      </c>
      <c r="H153">
        <f t="shared" si="98"/>
        <v>2.000171927853605E-2</v>
      </c>
      <c r="I153">
        <f t="shared" si="99"/>
        <v>2.3686778891978729E-2</v>
      </c>
      <c r="J153">
        <f t="shared" si="100"/>
        <v>3.4428934747711304E-2</v>
      </c>
      <c r="K153">
        <f t="shared" si="101"/>
        <v>0.3148915864081468</v>
      </c>
      <c r="L153">
        <f t="shared" si="102"/>
        <v>8.2698769208077977E-2</v>
      </c>
      <c r="M153">
        <f t="shared" si="103"/>
        <v>1.5308929293392297E-2</v>
      </c>
      <c r="N153">
        <f t="shared" si="104"/>
        <v>3.5422079704628712E-2</v>
      </c>
      <c r="O153">
        <f t="shared" si="105"/>
        <v>0.21168108658122148</v>
      </c>
      <c r="P153">
        <f t="shared" si="106"/>
        <v>0.21168108658122148</v>
      </c>
      <c r="Q153">
        <f t="shared" si="107"/>
        <v>0.26969926467924255</v>
      </c>
      <c r="R153">
        <f t="shared" si="108"/>
        <v>0.26969926467924255</v>
      </c>
      <c r="S153">
        <f t="shared" si="109"/>
        <v>3.6935616111644802E-2</v>
      </c>
      <c r="T153">
        <f t="shared" si="110"/>
        <v>1.2860254447817972E-2</v>
      </c>
      <c r="U153">
        <f t="shared" si="111"/>
        <v>3.0027824539398038E-2</v>
      </c>
      <c r="V153">
        <f t="shared" si="112"/>
        <v>2.5729894383937683E-2</v>
      </c>
      <c r="W153">
        <f t="shared" si="113"/>
        <v>2.6469475127513766E-2</v>
      </c>
      <c r="X153">
        <f t="shared" si="114"/>
        <v>2.1541498623049927E-2</v>
      </c>
      <c r="Y153">
        <f t="shared" si="115"/>
        <v>2.228221091483671E-2</v>
      </c>
      <c r="Z153">
        <f t="shared" si="116"/>
        <v>0.15412475022735028</v>
      </c>
      <c r="AA153">
        <f t="shared" si="117"/>
        <v>7.7062375113675141E-2</v>
      </c>
      <c r="AB153">
        <f t="shared" si="118"/>
        <v>2.1549068695105884E-2</v>
      </c>
      <c r="AC153">
        <f t="shared" si="119"/>
        <v>1.3484861211469206E-2</v>
      </c>
      <c r="AD153">
        <f t="shared" si="120"/>
        <v>4.004117053586121E-2</v>
      </c>
      <c r="AE153">
        <f t="shared" si="121"/>
        <v>1.4080924523829249E-2</v>
      </c>
      <c r="AF153">
        <f t="shared" si="122"/>
        <v>1.0190388357431711E-2</v>
      </c>
      <c r="AG153">
        <f t="shared" si="123"/>
        <v>9.0606317909423771E-3</v>
      </c>
      <c r="AH153">
        <f t="shared" si="124"/>
        <v>5.7062122705485857E-3</v>
      </c>
      <c r="AI153">
        <f t="shared" si="125"/>
        <v>4.9922656237856508E-3</v>
      </c>
      <c r="AJ153">
        <f t="shared" si="126"/>
        <v>4.6328468819321362E-3</v>
      </c>
      <c r="AK153">
        <f t="shared" si="127"/>
        <v>8.5172067905094975E-3</v>
      </c>
      <c r="AL153">
        <f t="shared" si="128"/>
        <v>8.783817683825957E-3</v>
      </c>
      <c r="AM153">
        <f t="shared" si="133"/>
        <v>5.4837467618258934E-3</v>
      </c>
      <c r="AN153">
        <f t="shared" si="129"/>
        <v>7.3786717994877588E-3</v>
      </c>
      <c r="AO153">
        <f t="shared" si="130"/>
        <v>1.0506434915196547E-2</v>
      </c>
      <c r="AP153">
        <f t="shared" si="131"/>
        <v>7.2109383926587873E-7</v>
      </c>
      <c r="AQ153">
        <f t="shared" si="132"/>
        <v>0</v>
      </c>
    </row>
    <row r="154" spans="1:403" x14ac:dyDescent="0.35">
      <c r="A154" s="1" t="str">
        <f t="shared" si="91"/>
        <v>ISIC 09</v>
      </c>
      <c r="B154">
        <f t="shared" si="92"/>
        <v>3.29423310372483E-2</v>
      </c>
      <c r="C154">
        <f t="shared" si="93"/>
        <v>0.01</v>
      </c>
      <c r="D154">
        <f t="shared" si="94"/>
        <v>0.01</v>
      </c>
      <c r="E154">
        <f t="shared" si="95"/>
        <v>0.01</v>
      </c>
      <c r="F154">
        <f t="shared" si="96"/>
        <v>1.1098775441593496</v>
      </c>
      <c r="G154">
        <f t="shared" si="97"/>
        <v>2.6622352100908235E-2</v>
      </c>
      <c r="H154">
        <f t="shared" si="98"/>
        <v>2.000171927853605E-2</v>
      </c>
      <c r="I154">
        <f t="shared" si="99"/>
        <v>2.3686778891978729E-2</v>
      </c>
      <c r="J154">
        <f t="shared" si="100"/>
        <v>3.4428934747711304E-2</v>
      </c>
      <c r="K154">
        <f t="shared" si="101"/>
        <v>0.3148915864081468</v>
      </c>
      <c r="L154">
        <f t="shared" si="102"/>
        <v>8.2698769208077977E-2</v>
      </c>
      <c r="M154">
        <f t="shared" si="103"/>
        <v>1.5308929293392299E-2</v>
      </c>
      <c r="N154">
        <f t="shared" si="104"/>
        <v>3.5422079704628712E-2</v>
      </c>
      <c r="O154">
        <f t="shared" si="105"/>
        <v>5.292027164530537E-2</v>
      </c>
      <c r="P154">
        <f t="shared" si="106"/>
        <v>5.292027164530537E-2</v>
      </c>
      <c r="Q154">
        <f t="shared" si="107"/>
        <v>6.7424816169810636E-2</v>
      </c>
      <c r="R154">
        <f t="shared" si="108"/>
        <v>6.7424816169810636E-2</v>
      </c>
      <c r="S154">
        <f t="shared" si="109"/>
        <v>3.6935616111644802E-2</v>
      </c>
      <c r="T154">
        <f t="shared" si="110"/>
        <v>1.2860254447817972E-2</v>
      </c>
      <c r="U154">
        <f t="shared" si="111"/>
        <v>3.0027824539398038E-2</v>
      </c>
      <c r="V154">
        <f t="shared" si="112"/>
        <v>2.5729894383937683E-2</v>
      </c>
      <c r="W154">
        <f t="shared" si="113"/>
        <v>2.6469475127513766E-2</v>
      </c>
      <c r="X154">
        <f t="shared" si="114"/>
        <v>2.1541498623049927E-2</v>
      </c>
      <c r="Y154">
        <f t="shared" si="115"/>
        <v>2.228221091483671E-2</v>
      </c>
      <c r="Z154">
        <f t="shared" si="116"/>
        <v>0.15412475022735028</v>
      </c>
      <c r="AA154">
        <f t="shared" si="117"/>
        <v>7.7062375113675141E-2</v>
      </c>
      <c r="AB154">
        <f t="shared" si="118"/>
        <v>2.1549068695105884E-2</v>
      </c>
      <c r="AC154">
        <f t="shared" si="119"/>
        <v>1.3484861211469206E-2</v>
      </c>
      <c r="AD154">
        <f t="shared" si="120"/>
        <v>4.004117053586121E-2</v>
      </c>
      <c r="AE154">
        <f t="shared" si="121"/>
        <v>1.4080924523829247E-2</v>
      </c>
      <c r="AF154">
        <f t="shared" si="122"/>
        <v>1.0190388357431711E-2</v>
      </c>
      <c r="AG154">
        <f t="shared" si="123"/>
        <v>9.0606317909423771E-3</v>
      </c>
      <c r="AH154">
        <f t="shared" si="124"/>
        <v>5.7062122705485857E-3</v>
      </c>
      <c r="AI154">
        <f t="shared" si="125"/>
        <v>4.9922656237856508E-3</v>
      </c>
      <c r="AJ154">
        <f t="shared" si="126"/>
        <v>4.6328468819321362E-3</v>
      </c>
      <c r="AK154">
        <f t="shared" si="127"/>
        <v>8.5172067905094975E-3</v>
      </c>
      <c r="AL154">
        <f t="shared" si="128"/>
        <v>8.783817683825957E-3</v>
      </c>
      <c r="AM154">
        <f t="shared" si="133"/>
        <v>5.4837467618258934E-3</v>
      </c>
      <c r="AN154">
        <f t="shared" si="129"/>
        <v>7.3786717994877588E-3</v>
      </c>
      <c r="AO154">
        <f t="shared" si="130"/>
        <v>1.0506434915196547E-2</v>
      </c>
      <c r="AP154">
        <f t="shared" si="131"/>
        <v>7.2109383926587873E-7</v>
      </c>
      <c r="AQ154">
        <f t="shared" si="132"/>
        <v>0</v>
      </c>
    </row>
    <row r="155" spans="1:403" x14ac:dyDescent="0.35">
      <c r="A155" s="1" t="str">
        <f t="shared" si="91"/>
        <v>ISIC 10T12</v>
      </c>
      <c r="B155">
        <f t="shared" si="92"/>
        <v>0.1529244970622653</v>
      </c>
      <c r="C155">
        <f t="shared" si="93"/>
        <v>7.0452329492272188E-3</v>
      </c>
      <c r="D155">
        <f t="shared" si="94"/>
        <v>7.0452329492272205E-3</v>
      </c>
      <c r="E155">
        <f t="shared" si="95"/>
        <v>7.0452329492272196E-3</v>
      </c>
      <c r="F155">
        <f t="shared" si="96"/>
        <v>7.0452329492272196E-3</v>
      </c>
      <c r="G155">
        <f t="shared" si="97"/>
        <v>1.3288332893484076</v>
      </c>
      <c r="H155">
        <f t="shared" si="98"/>
        <v>3.2390603080719678E-2</v>
      </c>
      <c r="I155">
        <f t="shared" si="99"/>
        <v>8.9874531549837735E-3</v>
      </c>
      <c r="J155">
        <f t="shared" si="100"/>
        <v>1.4277859021233397E-2</v>
      </c>
      <c r="K155">
        <f t="shared" si="101"/>
        <v>1.3702685693557546E-2</v>
      </c>
      <c r="L155">
        <f t="shared" si="102"/>
        <v>4.2075918605588292E-2</v>
      </c>
      <c r="M155">
        <f t="shared" si="103"/>
        <v>2.3099248347905485E-2</v>
      </c>
      <c r="N155">
        <f t="shared" si="104"/>
        <v>1.7044113406187233E-2</v>
      </c>
      <c r="O155">
        <f t="shared" si="105"/>
        <v>8.0186108518949303E-3</v>
      </c>
      <c r="P155">
        <f t="shared" si="106"/>
        <v>8.0186108518949303E-3</v>
      </c>
      <c r="Q155">
        <f t="shared" si="107"/>
        <v>1.021012979090963E-2</v>
      </c>
      <c r="R155">
        <f t="shared" si="108"/>
        <v>1.021012979090963E-2</v>
      </c>
      <c r="S155">
        <f t="shared" si="109"/>
        <v>7.1408127267079177E-3</v>
      </c>
      <c r="T155">
        <f t="shared" si="110"/>
        <v>6.1844388864440592E-3</v>
      </c>
      <c r="U155">
        <f t="shared" si="111"/>
        <v>7.5319698612595822E-3</v>
      </c>
      <c r="V155">
        <f t="shared" si="112"/>
        <v>7.1219712889554528E-3</v>
      </c>
      <c r="W155">
        <f t="shared" si="113"/>
        <v>7.1089018751500496E-3</v>
      </c>
      <c r="X155">
        <f t="shared" si="114"/>
        <v>7.0915890523476736E-3</v>
      </c>
      <c r="Y155">
        <f t="shared" si="115"/>
        <v>9.3699288744857525E-3</v>
      </c>
      <c r="Z155">
        <f t="shared" si="116"/>
        <v>8.6759163980409983E-3</v>
      </c>
      <c r="AA155">
        <f t="shared" si="117"/>
        <v>8.6759163980409983E-3</v>
      </c>
      <c r="AB155">
        <f t="shared" si="118"/>
        <v>1.0480451282579389E-2</v>
      </c>
      <c r="AC155">
        <f t="shared" si="119"/>
        <v>1.2294788304414335E-2</v>
      </c>
      <c r="AD155">
        <f t="shared" si="120"/>
        <v>9.2631646544382665E-3</v>
      </c>
      <c r="AE155">
        <f t="shared" si="121"/>
        <v>0.22691815888076922</v>
      </c>
      <c r="AF155">
        <f t="shared" si="122"/>
        <v>9.7302119289412216E-3</v>
      </c>
      <c r="AG155">
        <f t="shared" si="123"/>
        <v>6.2569634391497113E-3</v>
      </c>
      <c r="AH155">
        <f t="shared" si="124"/>
        <v>6.3311646701873564E-3</v>
      </c>
      <c r="AI155">
        <f t="shared" si="125"/>
        <v>4.3111341549133281E-3</v>
      </c>
      <c r="AJ155">
        <f t="shared" si="126"/>
        <v>1.9913269152341557E-3</v>
      </c>
      <c r="AK155">
        <f t="shared" si="127"/>
        <v>9.9376068960786018E-3</v>
      </c>
      <c r="AL155">
        <f t="shared" si="128"/>
        <v>9.4739950773331857E-3</v>
      </c>
      <c r="AM155">
        <f t="shared" si="133"/>
        <v>1.153034206482666E-2</v>
      </c>
      <c r="AN155">
        <f t="shared" si="129"/>
        <v>2.2697925397979261E-2</v>
      </c>
      <c r="AO155">
        <f t="shared" si="130"/>
        <v>1.4608458436760377E-2</v>
      </c>
      <c r="AP155">
        <f t="shared" si="131"/>
        <v>3.0676945818899754E-7</v>
      </c>
      <c r="AQ155">
        <f t="shared" si="132"/>
        <v>0</v>
      </c>
    </row>
    <row r="156" spans="1:403" x14ac:dyDescent="0.35">
      <c r="A156" s="1" t="str">
        <f t="shared" si="91"/>
        <v>ISIC 13T15</v>
      </c>
      <c r="B156">
        <f t="shared" si="92"/>
        <v>5.7872154553835885E-3</v>
      </c>
      <c r="C156">
        <f t="shared" si="93"/>
        <v>3.9798095036024843E-3</v>
      </c>
      <c r="D156">
        <f t="shared" si="94"/>
        <v>3.9798095036024843E-3</v>
      </c>
      <c r="E156">
        <f t="shared" si="95"/>
        <v>3.9798095036024843E-3</v>
      </c>
      <c r="F156">
        <f t="shared" si="96"/>
        <v>3.9798095036024843E-3</v>
      </c>
      <c r="G156">
        <f t="shared" si="97"/>
        <v>5.7305277730749374E-3</v>
      </c>
      <c r="H156">
        <f t="shared" si="98"/>
        <v>1.4565736800374669</v>
      </c>
      <c r="I156">
        <f t="shared" si="99"/>
        <v>9.085801869310314E-3</v>
      </c>
      <c r="J156">
        <f t="shared" si="100"/>
        <v>2.0161475643671056E-2</v>
      </c>
      <c r="K156">
        <f t="shared" si="101"/>
        <v>4.5438121619312917E-3</v>
      </c>
      <c r="L156">
        <f t="shared" si="102"/>
        <v>7.1424805014675416E-3</v>
      </c>
      <c r="M156">
        <f t="shared" si="103"/>
        <v>5.6159804179420469E-3</v>
      </c>
      <c r="N156">
        <f t="shared" si="104"/>
        <v>2.1543249370428893E-2</v>
      </c>
      <c r="O156">
        <f t="shared" si="105"/>
        <v>6.180271277958985E-3</v>
      </c>
      <c r="P156">
        <f t="shared" si="106"/>
        <v>6.180271277958985E-3</v>
      </c>
      <c r="Q156">
        <f t="shared" si="107"/>
        <v>5.4957171040530776E-3</v>
      </c>
      <c r="R156">
        <f t="shared" si="108"/>
        <v>5.4957171040530776E-3</v>
      </c>
      <c r="S156">
        <f t="shared" si="109"/>
        <v>6.6410229847069877E-3</v>
      </c>
      <c r="T156">
        <f t="shared" si="110"/>
        <v>4.4774893058759221E-3</v>
      </c>
      <c r="U156">
        <f t="shared" si="111"/>
        <v>5.7466268432743214E-3</v>
      </c>
      <c r="V156">
        <f t="shared" si="112"/>
        <v>6.3057628811686063E-3</v>
      </c>
      <c r="W156">
        <f t="shared" si="113"/>
        <v>1.6327162448443837E-2</v>
      </c>
      <c r="X156">
        <f t="shared" si="114"/>
        <v>1.0681548345837129E-2</v>
      </c>
      <c r="Y156">
        <f t="shared" si="115"/>
        <v>2.0982436780776142E-2</v>
      </c>
      <c r="Z156">
        <f t="shared" si="116"/>
        <v>3.0741356530280409E-3</v>
      </c>
      <c r="AA156">
        <f t="shared" si="117"/>
        <v>3.0741356530280409E-3</v>
      </c>
      <c r="AB156">
        <f t="shared" si="118"/>
        <v>4.6766731914972774E-3</v>
      </c>
      <c r="AC156">
        <f t="shared" si="119"/>
        <v>5.0444960193534198E-3</v>
      </c>
      <c r="AD156">
        <f t="shared" si="120"/>
        <v>3.0401470961534827E-3</v>
      </c>
      <c r="AE156">
        <f t="shared" si="121"/>
        <v>6.259759291139289E-3</v>
      </c>
      <c r="AF156">
        <f t="shared" si="122"/>
        <v>8.9486004011944675E-3</v>
      </c>
      <c r="AG156">
        <f t="shared" si="123"/>
        <v>3.5516532871316809E-3</v>
      </c>
      <c r="AH156">
        <f t="shared" si="124"/>
        <v>2.1228200581037216E-3</v>
      </c>
      <c r="AI156">
        <f t="shared" si="125"/>
        <v>1.5715824965241132E-3</v>
      </c>
      <c r="AJ156">
        <f t="shared" si="126"/>
        <v>1.1825127247948148E-3</v>
      </c>
      <c r="AK156">
        <f t="shared" si="127"/>
        <v>3.8091616889139E-3</v>
      </c>
      <c r="AL156">
        <f t="shared" si="128"/>
        <v>3.3340579958458976E-3</v>
      </c>
      <c r="AM156">
        <f t="shared" si="133"/>
        <v>1.6176696461652513E-3</v>
      </c>
      <c r="AN156">
        <f t="shared" si="129"/>
        <v>4.7389936422142379E-3</v>
      </c>
      <c r="AO156">
        <f t="shared" si="130"/>
        <v>6.9342717013688845E-3</v>
      </c>
      <c r="AP156">
        <f t="shared" si="131"/>
        <v>1.339814363800716E-7</v>
      </c>
      <c r="AQ156">
        <f t="shared" si="132"/>
        <v>0</v>
      </c>
    </row>
    <row r="157" spans="1:403" x14ac:dyDescent="0.35">
      <c r="A157" s="1" t="str">
        <f t="shared" si="91"/>
        <v>ISIC 16</v>
      </c>
      <c r="B157">
        <f t="shared" si="92"/>
        <v>7.1624060673843729E-3</v>
      </c>
      <c r="C157">
        <f t="shared" si="93"/>
        <v>6.629762204568514E-3</v>
      </c>
      <c r="D157">
        <f t="shared" si="94"/>
        <v>6.629762204568514E-3</v>
      </c>
      <c r="E157">
        <f t="shared" si="95"/>
        <v>6.629762204568514E-3</v>
      </c>
      <c r="F157">
        <f t="shared" si="96"/>
        <v>6.6297622045685123E-3</v>
      </c>
      <c r="G157">
        <f t="shared" si="97"/>
        <v>7.5969264693189443E-3</v>
      </c>
      <c r="H157">
        <f t="shared" si="98"/>
        <v>4.5632342939179527E-3</v>
      </c>
      <c r="I157">
        <f t="shared" si="99"/>
        <v>1.2953661072602405</v>
      </c>
      <c r="J157">
        <f t="shared" si="100"/>
        <v>2.8972131881282684E-2</v>
      </c>
      <c r="K157">
        <f t="shared" si="101"/>
        <v>5.6322271746147212E-3</v>
      </c>
      <c r="L157">
        <f t="shared" si="102"/>
        <v>6.1789910999614029E-3</v>
      </c>
      <c r="M157">
        <f t="shared" si="103"/>
        <v>3.8788764588316995E-3</v>
      </c>
      <c r="N157">
        <f t="shared" si="104"/>
        <v>6.6262373386519902E-3</v>
      </c>
      <c r="O157">
        <f t="shared" si="105"/>
        <v>1.2253099219727259E-2</v>
      </c>
      <c r="P157">
        <f t="shared" si="106"/>
        <v>1.2253099219727259E-2</v>
      </c>
      <c r="Q157">
        <f t="shared" si="107"/>
        <v>7.9092754896261681E-3</v>
      </c>
      <c r="R157">
        <f t="shared" si="108"/>
        <v>7.9092754896261681E-3</v>
      </c>
      <c r="S157">
        <f t="shared" si="109"/>
        <v>8.0276420550783045E-3</v>
      </c>
      <c r="T157">
        <f t="shared" si="110"/>
        <v>4.383507863360895E-3</v>
      </c>
      <c r="U157">
        <f t="shared" si="111"/>
        <v>6.2990181204373528E-3</v>
      </c>
      <c r="V157">
        <f t="shared" si="112"/>
        <v>6.0006015707479961E-3</v>
      </c>
      <c r="W157">
        <f t="shared" si="113"/>
        <v>7.191846296258248E-3</v>
      </c>
      <c r="X157">
        <f t="shared" si="114"/>
        <v>1.2025633906747202E-2</v>
      </c>
      <c r="Y157">
        <f t="shared" si="115"/>
        <v>5.5881411310160375E-2</v>
      </c>
      <c r="Z157">
        <f t="shared" si="116"/>
        <v>8.5517169589807446E-3</v>
      </c>
      <c r="AA157">
        <f t="shared" si="117"/>
        <v>8.5517169589807446E-3</v>
      </c>
      <c r="AB157">
        <f t="shared" si="118"/>
        <v>5.1778477835994312E-3</v>
      </c>
      <c r="AC157">
        <f t="shared" si="119"/>
        <v>3.2084102234754318E-3</v>
      </c>
      <c r="AD157">
        <f t="shared" si="120"/>
        <v>3.2375211023341656E-3</v>
      </c>
      <c r="AE157">
        <f t="shared" si="121"/>
        <v>4.0015871881218298E-3</v>
      </c>
      <c r="AF157">
        <f t="shared" si="122"/>
        <v>5.2367964304284448E-3</v>
      </c>
      <c r="AG157">
        <f t="shared" si="123"/>
        <v>3.1849633795775524E-3</v>
      </c>
      <c r="AH157">
        <f t="shared" si="124"/>
        <v>1.709424802422568E-3</v>
      </c>
      <c r="AI157">
        <f t="shared" si="125"/>
        <v>1.4465451303474111E-3</v>
      </c>
      <c r="AJ157">
        <f t="shared" si="126"/>
        <v>3.6283452595618415E-3</v>
      </c>
      <c r="AK157">
        <f t="shared" si="127"/>
        <v>3.125170405770089E-3</v>
      </c>
      <c r="AL157">
        <f t="shared" si="128"/>
        <v>2.1689175254463412E-3</v>
      </c>
      <c r="AM157">
        <f t="shared" si="133"/>
        <v>1.5978252484670869E-3</v>
      </c>
      <c r="AN157">
        <f t="shared" si="129"/>
        <v>3.0077596336638033E-3</v>
      </c>
      <c r="AO157">
        <f t="shared" si="130"/>
        <v>6.1553733010744445E-3</v>
      </c>
      <c r="AP157">
        <f t="shared" si="131"/>
        <v>1.2935667100658519E-7</v>
      </c>
      <c r="AQ157">
        <f t="shared" si="132"/>
        <v>0</v>
      </c>
    </row>
    <row r="158" spans="1:403" x14ac:dyDescent="0.35">
      <c r="A158" s="1" t="str">
        <f t="shared" si="91"/>
        <v>ISIC 17T18</v>
      </c>
      <c r="B158">
        <f t="shared" si="92"/>
        <v>7.0859661570376676E-3</v>
      </c>
      <c r="C158">
        <f t="shared" si="93"/>
        <v>5.8659262815516757E-3</v>
      </c>
      <c r="D158">
        <f t="shared" si="94"/>
        <v>5.8659262815516757E-3</v>
      </c>
      <c r="E158">
        <f t="shared" si="95"/>
        <v>5.8659262815516757E-3</v>
      </c>
      <c r="F158">
        <f t="shared" si="96"/>
        <v>5.8659262815516757E-3</v>
      </c>
      <c r="G158">
        <f t="shared" si="97"/>
        <v>2.189956821329692E-2</v>
      </c>
      <c r="H158">
        <f t="shared" si="98"/>
        <v>1.2629455320061111E-2</v>
      </c>
      <c r="I158">
        <f t="shared" si="99"/>
        <v>1.5798834259649515E-2</v>
      </c>
      <c r="J158">
        <f t="shared" si="100"/>
        <v>1.2673245882100943</v>
      </c>
      <c r="K158">
        <f t="shared" si="101"/>
        <v>7.4559222419127115E-3</v>
      </c>
      <c r="L158">
        <f t="shared" si="102"/>
        <v>1.6718433261565514E-2</v>
      </c>
      <c r="M158">
        <f t="shared" si="103"/>
        <v>1.4097924046615036E-2</v>
      </c>
      <c r="N158">
        <f t="shared" si="104"/>
        <v>1.7560381480361261E-2</v>
      </c>
      <c r="O158">
        <f t="shared" si="105"/>
        <v>1.3158261004822735E-2</v>
      </c>
      <c r="P158">
        <f t="shared" si="106"/>
        <v>1.3158261004822735E-2</v>
      </c>
      <c r="Q158">
        <f t="shared" si="107"/>
        <v>8.7124346896471413E-3</v>
      </c>
      <c r="R158">
        <f t="shared" si="108"/>
        <v>8.7124346896471413E-3</v>
      </c>
      <c r="S158">
        <f t="shared" si="109"/>
        <v>8.0440716001870319E-3</v>
      </c>
      <c r="T158">
        <f t="shared" si="110"/>
        <v>7.8102245036909927E-3</v>
      </c>
      <c r="U158">
        <f t="shared" si="111"/>
        <v>1.1729509374268364E-2</v>
      </c>
      <c r="V158">
        <f t="shared" si="112"/>
        <v>8.0941032280571965E-3</v>
      </c>
      <c r="W158">
        <f t="shared" si="113"/>
        <v>8.1407468770686581E-3</v>
      </c>
      <c r="X158">
        <f t="shared" si="114"/>
        <v>7.6032427558177015E-3</v>
      </c>
      <c r="Y158">
        <f t="shared" si="115"/>
        <v>1.1658073442644898E-2</v>
      </c>
      <c r="Z158">
        <f t="shared" si="116"/>
        <v>5.3645548399060073E-3</v>
      </c>
      <c r="AA158">
        <f t="shared" si="117"/>
        <v>5.3645548399060073E-3</v>
      </c>
      <c r="AB158">
        <f t="shared" si="118"/>
        <v>1.0621968226568695E-2</v>
      </c>
      <c r="AC158">
        <f t="shared" si="119"/>
        <v>7.7271131058388219E-3</v>
      </c>
      <c r="AD158">
        <f t="shared" si="120"/>
        <v>5.641533428844831E-3</v>
      </c>
      <c r="AE158">
        <f t="shared" si="121"/>
        <v>8.8433886144807898E-3</v>
      </c>
      <c r="AF158">
        <f t="shared" si="122"/>
        <v>4.6026985679938098E-2</v>
      </c>
      <c r="AG158">
        <f t="shared" si="123"/>
        <v>8.2617685577538701E-3</v>
      </c>
      <c r="AH158">
        <f t="shared" si="124"/>
        <v>6.9059748810589815E-3</v>
      </c>
      <c r="AI158">
        <f t="shared" si="125"/>
        <v>7.5954064328509884E-3</v>
      </c>
      <c r="AJ158">
        <f t="shared" si="126"/>
        <v>2.2202255852147297E-3</v>
      </c>
      <c r="AK158">
        <f t="shared" si="127"/>
        <v>1.2019142572047991E-2</v>
      </c>
      <c r="AL158">
        <f t="shared" si="128"/>
        <v>5.0717422758119989E-3</v>
      </c>
      <c r="AM158">
        <f t="shared" si="133"/>
        <v>4.4392399907660389E-3</v>
      </c>
      <c r="AN158">
        <f t="shared" si="129"/>
        <v>4.6721661631753926E-3</v>
      </c>
      <c r="AO158">
        <f t="shared" si="130"/>
        <v>8.4368872832745329E-3</v>
      </c>
      <c r="AP158">
        <f t="shared" si="131"/>
        <v>2.4314580833795153E-7</v>
      </c>
      <c r="AQ158">
        <f t="shared" si="132"/>
        <v>0</v>
      </c>
    </row>
    <row r="159" spans="1:403" x14ac:dyDescent="0.35">
      <c r="A159" s="1" t="str">
        <f t="shared" si="91"/>
        <v>ISIC 19</v>
      </c>
      <c r="B159">
        <f t="shared" si="92"/>
        <v>3.7836545003825994E-2</v>
      </c>
      <c r="C159">
        <f t="shared" si="93"/>
        <v>2.493908139487418E-2</v>
      </c>
      <c r="D159">
        <f t="shared" si="94"/>
        <v>2.4939081394874184E-2</v>
      </c>
      <c r="E159">
        <f t="shared" si="95"/>
        <v>2.493908139487418E-2</v>
      </c>
      <c r="F159">
        <f t="shared" si="96"/>
        <v>2.493908139487418E-2</v>
      </c>
      <c r="G159">
        <f t="shared" si="97"/>
        <v>2.2346199216956405E-2</v>
      </c>
      <c r="H159">
        <f t="shared" si="98"/>
        <v>1.5321780791352744E-2</v>
      </c>
      <c r="I159">
        <f t="shared" si="99"/>
        <v>2.0879499324561148E-2</v>
      </c>
      <c r="J159">
        <f t="shared" si="100"/>
        <v>1.9743400409659478E-2</v>
      </c>
      <c r="K159">
        <f t="shared" si="101"/>
        <v>1.1648656372220736</v>
      </c>
      <c r="L159">
        <f t="shared" si="102"/>
        <v>7.6708286458547353E-2</v>
      </c>
      <c r="M159">
        <f t="shared" si="103"/>
        <v>1.2965613606576828E-2</v>
      </c>
      <c r="N159">
        <f t="shared" si="104"/>
        <v>2.7912543280257836E-2</v>
      </c>
      <c r="O159">
        <f t="shared" si="105"/>
        <v>3.213678364192419E-2</v>
      </c>
      <c r="P159">
        <f t="shared" si="106"/>
        <v>3.213678364192419E-2</v>
      </c>
      <c r="Q159">
        <f t="shared" si="107"/>
        <v>3.7802973102014907E-2</v>
      </c>
      <c r="R159">
        <f t="shared" si="108"/>
        <v>3.7802973102014907E-2</v>
      </c>
      <c r="S159">
        <f t="shared" si="109"/>
        <v>1.5836651265043408E-2</v>
      </c>
      <c r="T159">
        <f t="shared" si="110"/>
        <v>9.0519537539157056E-3</v>
      </c>
      <c r="U159">
        <f t="shared" si="111"/>
        <v>1.5147456996126541E-2</v>
      </c>
      <c r="V159">
        <f t="shared" si="112"/>
        <v>1.3228147161772992E-2</v>
      </c>
      <c r="W159">
        <f t="shared" si="113"/>
        <v>1.4181118656101326E-2</v>
      </c>
      <c r="X159">
        <f t="shared" si="114"/>
        <v>1.2115286461967642E-2</v>
      </c>
      <c r="Y159">
        <f t="shared" si="115"/>
        <v>1.4083919972468622E-2</v>
      </c>
      <c r="Z159">
        <f t="shared" si="116"/>
        <v>3.5971370872280264E-2</v>
      </c>
      <c r="AA159">
        <f t="shared" si="117"/>
        <v>3.5971370872280264E-2</v>
      </c>
      <c r="AB159">
        <f t="shared" si="118"/>
        <v>1.6879972498815121E-2</v>
      </c>
      <c r="AC159">
        <f t="shared" si="119"/>
        <v>1.3467803232713339E-2</v>
      </c>
      <c r="AD159">
        <f t="shared" si="120"/>
        <v>6.1926969783092582E-2</v>
      </c>
      <c r="AE159">
        <f t="shared" si="121"/>
        <v>1.055999183806158E-2</v>
      </c>
      <c r="AF159">
        <f t="shared" si="122"/>
        <v>8.9647953588165349E-3</v>
      </c>
      <c r="AG159">
        <f t="shared" si="123"/>
        <v>6.848072173544782E-3</v>
      </c>
      <c r="AH159">
        <f t="shared" si="124"/>
        <v>5.5153432225053091E-3</v>
      </c>
      <c r="AI159">
        <f t="shared" si="125"/>
        <v>5.0325125649168133E-3</v>
      </c>
      <c r="AJ159">
        <f t="shared" si="126"/>
        <v>2.9348975516076442E-3</v>
      </c>
      <c r="AK159">
        <f t="shared" si="127"/>
        <v>8.3848891434239771E-3</v>
      </c>
      <c r="AL159">
        <f t="shared" si="128"/>
        <v>7.6264367329791074E-3</v>
      </c>
      <c r="AM159">
        <f t="shared" si="133"/>
        <v>4.5920538603369219E-3</v>
      </c>
      <c r="AN159">
        <f t="shared" si="129"/>
        <v>5.4919694696068883E-3</v>
      </c>
      <c r="AO159">
        <f t="shared" si="130"/>
        <v>8.6465416816332071E-3</v>
      </c>
      <c r="AP159">
        <f t="shared" si="131"/>
        <v>4.0215384889707811E-7</v>
      </c>
      <c r="AQ159">
        <f t="shared" si="132"/>
        <v>0</v>
      </c>
    </row>
    <row r="160" spans="1:403" x14ac:dyDescent="0.35">
      <c r="A160" s="1" t="str">
        <f t="shared" si="91"/>
        <v>ISIC 20</v>
      </c>
      <c r="B160">
        <f t="shared" si="92"/>
        <v>8.7074704717446078E-2</v>
      </c>
      <c r="C160">
        <f t="shared" si="93"/>
        <v>3.6020912393495634E-2</v>
      </c>
      <c r="D160">
        <f t="shared" si="94"/>
        <v>3.6020912393495634E-2</v>
      </c>
      <c r="E160">
        <f t="shared" si="95"/>
        <v>3.6020912393495634E-2</v>
      </c>
      <c r="F160">
        <f t="shared" si="96"/>
        <v>3.6020912393495634E-2</v>
      </c>
      <c r="G160">
        <f t="shared" si="97"/>
        <v>5.8010081953618828E-2</v>
      </c>
      <c r="H160">
        <f t="shared" si="98"/>
        <v>0.1074509539585765</v>
      </c>
      <c r="I160">
        <f t="shared" si="99"/>
        <v>7.204114834819357E-2</v>
      </c>
      <c r="J160">
        <f t="shared" si="100"/>
        <v>0.10871747472410351</v>
      </c>
      <c r="K160">
        <f t="shared" si="101"/>
        <v>0.11696343902679725</v>
      </c>
      <c r="L160">
        <f t="shared" si="102"/>
        <v>1.4303849262252819</v>
      </c>
      <c r="M160">
        <f t="shared" si="103"/>
        <v>0.10183800410277953</v>
      </c>
      <c r="N160">
        <f t="shared" si="104"/>
        <v>0.35244407835385988</v>
      </c>
      <c r="O160">
        <f t="shared" si="105"/>
        <v>6.4563450321710458E-2</v>
      </c>
      <c r="P160">
        <f t="shared" si="106"/>
        <v>6.4563450321710458E-2</v>
      </c>
      <c r="Q160">
        <f t="shared" si="107"/>
        <v>6.7837839473523523E-2</v>
      </c>
      <c r="R160">
        <f t="shared" si="108"/>
        <v>6.7837839473523523E-2</v>
      </c>
      <c r="S160">
        <f t="shared" si="109"/>
        <v>4.9217444382904138E-2</v>
      </c>
      <c r="T160">
        <f t="shared" si="110"/>
        <v>3.1942338852577121E-2</v>
      </c>
      <c r="U160">
        <f t="shared" si="111"/>
        <v>5.8128969590300616E-2</v>
      </c>
      <c r="V160">
        <f t="shared" si="112"/>
        <v>4.0319819971509997E-2</v>
      </c>
      <c r="W160">
        <f t="shared" si="113"/>
        <v>6.1823190657944435E-2</v>
      </c>
      <c r="X160">
        <f t="shared" si="114"/>
        <v>4.6873928916423321E-2</v>
      </c>
      <c r="Y160">
        <f t="shared" si="115"/>
        <v>5.3421148180262182E-2</v>
      </c>
      <c r="Z160">
        <f t="shared" si="116"/>
        <v>3.790487757083838E-2</v>
      </c>
      <c r="AA160">
        <f t="shared" si="117"/>
        <v>3.790487757083838E-2</v>
      </c>
      <c r="AB160">
        <f t="shared" si="118"/>
        <v>3.0272687845997816E-2</v>
      </c>
      <c r="AC160">
        <f t="shared" si="119"/>
        <v>1.4030746595697372E-2</v>
      </c>
      <c r="AD160">
        <f t="shared" si="120"/>
        <v>1.7221089411424459E-2</v>
      </c>
      <c r="AE160">
        <f t="shared" si="121"/>
        <v>2.2729410415549347E-2</v>
      </c>
      <c r="AF160">
        <f t="shared" si="122"/>
        <v>2.0644166948799874E-2</v>
      </c>
      <c r="AG160">
        <f t="shared" si="123"/>
        <v>1.1015551011909512E-2</v>
      </c>
      <c r="AH160">
        <f t="shared" si="124"/>
        <v>7.6659523306799905E-3</v>
      </c>
      <c r="AI160">
        <f t="shared" si="125"/>
        <v>5.5034870569175935E-3</v>
      </c>
      <c r="AJ160">
        <f t="shared" si="126"/>
        <v>6.3734223943124413E-3</v>
      </c>
      <c r="AK160">
        <f t="shared" si="127"/>
        <v>1.3443163760117499E-2</v>
      </c>
      <c r="AL160">
        <f t="shared" si="128"/>
        <v>8.3389142798123012E-3</v>
      </c>
      <c r="AM160">
        <f t="shared" si="133"/>
        <v>5.5376647668745728E-3</v>
      </c>
      <c r="AN160">
        <f t="shared" si="129"/>
        <v>1.9484070772009688E-2</v>
      </c>
      <c r="AO160">
        <f t="shared" si="130"/>
        <v>1.730051261979312E-2</v>
      </c>
      <c r="AP160">
        <f t="shared" si="131"/>
        <v>2.7630831417333522E-6</v>
      </c>
      <c r="AQ160">
        <f t="shared" si="132"/>
        <v>0</v>
      </c>
    </row>
    <row r="161" spans="1:43" x14ac:dyDescent="0.35">
      <c r="A161" s="1" t="str">
        <f t="shared" si="91"/>
        <v>ISIC 21</v>
      </c>
      <c r="B161">
        <f t="shared" si="92"/>
        <v>4.9637418409323245E-3</v>
      </c>
      <c r="C161">
        <f t="shared" si="93"/>
        <v>3.475810173906271E-4</v>
      </c>
      <c r="D161">
        <f t="shared" si="94"/>
        <v>3.475810173906271E-4</v>
      </c>
      <c r="E161">
        <f t="shared" si="95"/>
        <v>3.475810173906271E-4</v>
      </c>
      <c r="F161">
        <f t="shared" si="96"/>
        <v>3.475810173906271E-4</v>
      </c>
      <c r="G161">
        <f t="shared" si="97"/>
        <v>3.7603637849384086E-3</v>
      </c>
      <c r="H161">
        <f t="shared" si="98"/>
        <v>9.072229528580074E-4</v>
      </c>
      <c r="I161">
        <f t="shared" si="99"/>
        <v>5.066965694681887E-4</v>
      </c>
      <c r="J161">
        <f t="shared" si="100"/>
        <v>6.8363151347643463E-4</v>
      </c>
      <c r="K161">
        <f t="shared" si="101"/>
        <v>6.8685836794158761E-4</v>
      </c>
      <c r="L161">
        <f t="shared" si="102"/>
        <v>4.6635937104697973E-3</v>
      </c>
      <c r="M161">
        <f t="shared" si="103"/>
        <v>1.1073512688765257</v>
      </c>
      <c r="N161">
        <f t="shared" si="104"/>
        <v>2.4315099746626506E-3</v>
      </c>
      <c r="O161">
        <f t="shared" si="105"/>
        <v>8.6081214279273475E-4</v>
      </c>
      <c r="P161">
        <f t="shared" si="106"/>
        <v>8.6081214279273475E-4</v>
      </c>
      <c r="Q161">
        <f t="shared" si="107"/>
        <v>5.3641230027197731E-4</v>
      </c>
      <c r="R161">
        <f t="shared" si="108"/>
        <v>5.3641230027197731E-4</v>
      </c>
      <c r="S161">
        <f t="shared" si="109"/>
        <v>4.1164384096267531E-4</v>
      </c>
      <c r="T161">
        <f t="shared" si="110"/>
        <v>4.2727174046079664E-4</v>
      </c>
      <c r="U161">
        <f t="shared" si="111"/>
        <v>5.1272959087831748E-4</v>
      </c>
      <c r="V161">
        <f t="shared" si="112"/>
        <v>4.2174251689401415E-4</v>
      </c>
      <c r="W161">
        <f t="shared" si="113"/>
        <v>6.1029711097200566E-4</v>
      </c>
      <c r="X161">
        <f t="shared" si="114"/>
        <v>4.6722522618591601E-4</v>
      </c>
      <c r="Y161">
        <f t="shared" si="115"/>
        <v>6.8615095754065132E-4</v>
      </c>
      <c r="Z161">
        <f t="shared" si="116"/>
        <v>3.7947078372346798E-4</v>
      </c>
      <c r="AA161">
        <f t="shared" si="117"/>
        <v>3.7947078372346798E-4</v>
      </c>
      <c r="AB161">
        <f t="shared" si="118"/>
        <v>5.2623766416100455E-4</v>
      </c>
      <c r="AC161">
        <f t="shared" si="119"/>
        <v>5.2086762035701191E-4</v>
      </c>
      <c r="AD161">
        <f t="shared" si="120"/>
        <v>2.9277256536979618E-4</v>
      </c>
      <c r="AE161">
        <f t="shared" si="121"/>
        <v>9.6339168172824457E-4</v>
      </c>
      <c r="AF161">
        <f t="shared" si="122"/>
        <v>5.0260782378552739E-4</v>
      </c>
      <c r="AG161">
        <f t="shared" si="123"/>
        <v>3.2603597648782513E-4</v>
      </c>
      <c r="AH161">
        <f t="shared" si="124"/>
        <v>3.7742884542757709E-4</v>
      </c>
      <c r="AI161">
        <f t="shared" si="125"/>
        <v>2.8838094903041439E-4</v>
      </c>
      <c r="AJ161">
        <f t="shared" si="126"/>
        <v>1.0395230942982564E-4</v>
      </c>
      <c r="AK161">
        <f t="shared" si="127"/>
        <v>1.1081930940689683E-3</v>
      </c>
      <c r="AL161">
        <f t="shared" si="128"/>
        <v>8.3898518829470014E-4</v>
      </c>
      <c r="AM161">
        <f t="shared" si="133"/>
        <v>6.896270046050357E-4</v>
      </c>
      <c r="AN161">
        <f t="shared" si="129"/>
        <v>3.5338417530418491E-2</v>
      </c>
      <c r="AO161">
        <f t="shared" si="130"/>
        <v>4.7114987157554749E-4</v>
      </c>
      <c r="AP161">
        <f t="shared" si="131"/>
        <v>1.962892978561444E-8</v>
      </c>
      <c r="AQ161">
        <f t="shared" si="132"/>
        <v>0</v>
      </c>
    </row>
    <row r="162" spans="1:43" x14ac:dyDescent="0.35">
      <c r="A162" s="1" t="str">
        <f t="shared" si="91"/>
        <v>ISIC 22</v>
      </c>
      <c r="B162">
        <f t="shared" si="92"/>
        <v>1.5264737203635107E-2</v>
      </c>
      <c r="C162">
        <f t="shared" si="93"/>
        <v>1.3638428231200738E-2</v>
      </c>
      <c r="D162">
        <f t="shared" si="94"/>
        <v>1.3638428231200735E-2</v>
      </c>
      <c r="E162">
        <f t="shared" si="95"/>
        <v>1.3638428231200737E-2</v>
      </c>
      <c r="F162">
        <f t="shared" si="96"/>
        <v>1.3638428231200737E-2</v>
      </c>
      <c r="G162">
        <f t="shared" si="97"/>
        <v>3.017959100237123E-2</v>
      </c>
      <c r="H162">
        <f t="shared" si="98"/>
        <v>3.0157287334106286E-2</v>
      </c>
      <c r="I162">
        <f t="shared" si="99"/>
        <v>2.2559346044941638E-2</v>
      </c>
      <c r="J162">
        <f t="shared" si="100"/>
        <v>3.2989503164006069E-2</v>
      </c>
      <c r="K162">
        <f t="shared" si="101"/>
        <v>2.0783189168130333E-2</v>
      </c>
      <c r="L162">
        <f t="shared" si="102"/>
        <v>3.3470249059656489E-2</v>
      </c>
      <c r="M162">
        <f t="shared" si="103"/>
        <v>2.2619619449130587E-2</v>
      </c>
      <c r="N162">
        <f t="shared" si="104"/>
        <v>1.1724119424362378</v>
      </c>
      <c r="O162">
        <f t="shared" si="105"/>
        <v>2.6785921889682714E-2</v>
      </c>
      <c r="P162">
        <f t="shared" si="106"/>
        <v>2.6785921889682714E-2</v>
      </c>
      <c r="Q162">
        <f t="shared" si="107"/>
        <v>1.9058744303617772E-2</v>
      </c>
      <c r="R162">
        <f t="shared" si="108"/>
        <v>1.9058744303617772E-2</v>
      </c>
      <c r="S162">
        <f t="shared" si="109"/>
        <v>2.7996868850304939E-2</v>
      </c>
      <c r="T162">
        <f t="shared" si="110"/>
        <v>2.3221705890434676E-2</v>
      </c>
      <c r="U162">
        <f t="shared" si="111"/>
        <v>4.7232263141587724E-2</v>
      </c>
      <c r="V162">
        <f t="shared" si="112"/>
        <v>3.9850474185791386E-2</v>
      </c>
      <c r="W162">
        <f t="shared" si="113"/>
        <v>8.06424305504303E-2</v>
      </c>
      <c r="X162">
        <f t="shared" si="114"/>
        <v>4.0441403031461917E-2</v>
      </c>
      <c r="Y162">
        <f t="shared" si="115"/>
        <v>3.6096047268164379E-2</v>
      </c>
      <c r="Z162">
        <f t="shared" si="116"/>
        <v>1.1626937691396777E-2</v>
      </c>
      <c r="AA162">
        <f t="shared" si="117"/>
        <v>1.1626937691396777E-2</v>
      </c>
      <c r="AB162">
        <f t="shared" si="118"/>
        <v>1.4749535787411757E-2</v>
      </c>
      <c r="AC162">
        <f t="shared" si="119"/>
        <v>1.190584438534179E-2</v>
      </c>
      <c r="AD162">
        <f t="shared" si="120"/>
        <v>1.2194247086877377E-2</v>
      </c>
      <c r="AE162">
        <f t="shared" si="121"/>
        <v>1.0069716924712094E-2</v>
      </c>
      <c r="AF162">
        <f t="shared" si="122"/>
        <v>9.6491272486860253E-3</v>
      </c>
      <c r="AG162">
        <f t="shared" si="123"/>
        <v>1.0232765250293688E-2</v>
      </c>
      <c r="AH162">
        <f t="shared" si="124"/>
        <v>5.2576094100334906E-3</v>
      </c>
      <c r="AI162">
        <f t="shared" si="125"/>
        <v>3.8278869884693753E-3</v>
      </c>
      <c r="AJ162">
        <f t="shared" si="126"/>
        <v>4.2651195112427464E-3</v>
      </c>
      <c r="AK162">
        <f t="shared" si="127"/>
        <v>8.1100329971054621E-3</v>
      </c>
      <c r="AL162">
        <f t="shared" si="128"/>
        <v>4.7476977779777859E-3</v>
      </c>
      <c r="AM162">
        <f t="shared" si="133"/>
        <v>2.7122667169303324E-3</v>
      </c>
      <c r="AN162">
        <f t="shared" si="129"/>
        <v>6.7016812968811448E-3</v>
      </c>
      <c r="AO162">
        <f t="shared" si="130"/>
        <v>7.2768117780255661E-3</v>
      </c>
      <c r="AP162">
        <f t="shared" si="131"/>
        <v>2.1754228325330838E-6</v>
      </c>
      <c r="AQ162">
        <f t="shared" si="132"/>
        <v>0</v>
      </c>
    </row>
    <row r="163" spans="1:43" x14ac:dyDescent="0.35">
      <c r="A163" s="1" t="str">
        <f t="shared" si="91"/>
        <v>ISIC 231</v>
      </c>
      <c r="B163">
        <f t="shared" si="92"/>
        <v>9.1151530128615234E-3</v>
      </c>
      <c r="C163">
        <f t="shared" si="93"/>
        <v>1.2808660272331253E-2</v>
      </c>
      <c r="D163">
        <f t="shared" si="94"/>
        <v>1.2808660272331251E-2</v>
      </c>
      <c r="E163">
        <f t="shared" si="95"/>
        <v>1.2808660272331253E-2</v>
      </c>
      <c r="F163">
        <f t="shared" si="96"/>
        <v>1.2808660272331251E-2</v>
      </c>
      <c r="G163">
        <f t="shared" si="97"/>
        <v>1.2065043155444523E-2</v>
      </c>
      <c r="H163">
        <f t="shared" si="98"/>
        <v>7.1837333229830755E-3</v>
      </c>
      <c r="I163">
        <f t="shared" si="99"/>
        <v>2.4429066349963585E-2</v>
      </c>
      <c r="J163">
        <f t="shared" si="100"/>
        <v>6.4468449308051458E-3</v>
      </c>
      <c r="K163">
        <f t="shared" si="101"/>
        <v>1.0526787906546039E-2</v>
      </c>
      <c r="L163">
        <f t="shared" si="102"/>
        <v>1.289384239647772E-2</v>
      </c>
      <c r="M163">
        <f t="shared" si="103"/>
        <v>7.851154729971126E-3</v>
      </c>
      <c r="N163">
        <f t="shared" si="104"/>
        <v>1.3523277924500098E-2</v>
      </c>
      <c r="O163">
        <f t="shared" si="105"/>
        <v>1.1603402017883742</v>
      </c>
      <c r="P163">
        <f t="shared" si="106"/>
        <v>0.01</v>
      </c>
      <c r="Q163">
        <f t="shared" si="107"/>
        <v>1.8411920138100425E-2</v>
      </c>
      <c r="R163">
        <f t="shared" si="108"/>
        <v>1.8411920138100425E-2</v>
      </c>
      <c r="S163">
        <f t="shared" si="109"/>
        <v>1.4402614783865963E-2</v>
      </c>
      <c r="T163">
        <f t="shared" si="110"/>
        <v>9.428741502993972E-3</v>
      </c>
      <c r="U163">
        <f t="shared" si="111"/>
        <v>1.5839180679636043E-2</v>
      </c>
      <c r="V163">
        <f t="shared" si="112"/>
        <v>1.059708873323254E-2</v>
      </c>
      <c r="W163">
        <f t="shared" si="113"/>
        <v>1.6214046622443357E-2</v>
      </c>
      <c r="X163">
        <f t="shared" si="114"/>
        <v>1.2738728159239621E-2</v>
      </c>
      <c r="Y163">
        <f t="shared" si="115"/>
        <v>1.3420368226587978E-2</v>
      </c>
      <c r="Z163">
        <f t="shared" si="116"/>
        <v>1.1696314729057423E-2</v>
      </c>
      <c r="AA163">
        <f t="shared" si="117"/>
        <v>1.1696314729057423E-2</v>
      </c>
      <c r="AB163">
        <f t="shared" si="118"/>
        <v>1.0119057738841891E-2</v>
      </c>
      <c r="AC163">
        <f t="shared" si="119"/>
        <v>4.5706896105408429E-3</v>
      </c>
      <c r="AD163">
        <f t="shared" si="120"/>
        <v>4.8436636564144894E-3</v>
      </c>
      <c r="AE163">
        <f t="shared" si="121"/>
        <v>6.1642144974606754E-3</v>
      </c>
      <c r="AF163">
        <f t="shared" si="122"/>
        <v>3.2552540133201193E-3</v>
      </c>
      <c r="AG163">
        <f t="shared" si="123"/>
        <v>4.8775844771010435E-3</v>
      </c>
      <c r="AH163">
        <f t="shared" si="124"/>
        <v>2.3060369365271454E-3</v>
      </c>
      <c r="AI163">
        <f t="shared" si="125"/>
        <v>1.9741083910795065E-3</v>
      </c>
      <c r="AJ163">
        <f t="shared" si="126"/>
        <v>6.5126552465098785E-3</v>
      </c>
      <c r="AK163">
        <f t="shared" si="127"/>
        <v>4.010188453727177E-3</v>
      </c>
      <c r="AL163">
        <f t="shared" si="128"/>
        <v>3.7691859992284448E-3</v>
      </c>
      <c r="AM163">
        <f t="shared" si="133"/>
        <v>2.2740703780443753E-3</v>
      </c>
      <c r="AN163">
        <f t="shared" si="129"/>
        <v>3.3542343660062203E-3</v>
      </c>
      <c r="AO163">
        <f t="shared" si="130"/>
        <v>4.6051548071843404E-3</v>
      </c>
      <c r="AP163">
        <f t="shared" si="131"/>
        <v>3.0981228687474371E-7</v>
      </c>
      <c r="AQ163">
        <f t="shared" si="132"/>
        <v>0</v>
      </c>
    </row>
    <row r="164" spans="1:43" x14ac:dyDescent="0.35">
      <c r="A164" s="1" t="str">
        <f t="shared" si="91"/>
        <v>ISIC 239</v>
      </c>
      <c r="B164">
        <f t="shared" si="92"/>
        <v>9.1151530128615234E-3</v>
      </c>
      <c r="C164">
        <f t="shared" si="93"/>
        <v>1.2808660272331253E-2</v>
      </c>
      <c r="D164">
        <f t="shared" si="94"/>
        <v>1.2808660272331251E-2</v>
      </c>
      <c r="E164">
        <f t="shared" si="95"/>
        <v>1.2808660272331253E-2</v>
      </c>
      <c r="F164">
        <f t="shared" si="96"/>
        <v>1.2808660272331251E-2</v>
      </c>
      <c r="G164">
        <f t="shared" si="97"/>
        <v>1.2065043155444523E-2</v>
      </c>
      <c r="H164">
        <f t="shared" si="98"/>
        <v>7.1837333229830755E-3</v>
      </c>
      <c r="I164">
        <f t="shared" si="99"/>
        <v>2.4429066349963585E-2</v>
      </c>
      <c r="J164">
        <f t="shared" si="100"/>
        <v>6.4468449308051458E-3</v>
      </c>
      <c r="K164">
        <f t="shared" si="101"/>
        <v>1.0526787906546039E-2</v>
      </c>
      <c r="L164">
        <f t="shared" si="102"/>
        <v>1.289384239647772E-2</v>
      </c>
      <c r="M164">
        <f t="shared" si="103"/>
        <v>7.851154729971126E-3</v>
      </c>
      <c r="N164">
        <f t="shared" si="104"/>
        <v>1.3523277924500098E-2</v>
      </c>
      <c r="O164">
        <f t="shared" si="105"/>
        <v>0.01</v>
      </c>
      <c r="P164">
        <f t="shared" si="106"/>
        <v>1.1603402017883742</v>
      </c>
      <c r="Q164">
        <f t="shared" si="107"/>
        <v>1.8411920138100425E-2</v>
      </c>
      <c r="R164">
        <f t="shared" si="108"/>
        <v>1.8411920138100425E-2</v>
      </c>
      <c r="S164">
        <f t="shared" si="109"/>
        <v>1.4402614783865963E-2</v>
      </c>
      <c r="T164">
        <f t="shared" si="110"/>
        <v>9.428741502993972E-3</v>
      </c>
      <c r="U164">
        <f t="shared" si="111"/>
        <v>1.5839180679636043E-2</v>
      </c>
      <c r="V164">
        <f t="shared" si="112"/>
        <v>1.059708873323254E-2</v>
      </c>
      <c r="W164">
        <f t="shared" si="113"/>
        <v>1.6214046622443357E-2</v>
      </c>
      <c r="X164">
        <f t="shared" si="114"/>
        <v>1.2738728159239621E-2</v>
      </c>
      <c r="Y164">
        <f t="shared" si="115"/>
        <v>1.3420368226587978E-2</v>
      </c>
      <c r="Z164">
        <f t="shared" si="116"/>
        <v>1.1696314729057423E-2</v>
      </c>
      <c r="AA164">
        <f t="shared" si="117"/>
        <v>1.1696314729057423E-2</v>
      </c>
      <c r="AB164">
        <f t="shared" si="118"/>
        <v>1.0119057738841891E-2</v>
      </c>
      <c r="AC164">
        <f t="shared" si="119"/>
        <v>4.5706896105408429E-3</v>
      </c>
      <c r="AD164">
        <f t="shared" si="120"/>
        <v>4.8436636564144894E-3</v>
      </c>
      <c r="AE164">
        <f t="shared" si="121"/>
        <v>6.1642144974606754E-3</v>
      </c>
      <c r="AF164">
        <f t="shared" si="122"/>
        <v>3.2552540133201193E-3</v>
      </c>
      <c r="AG164">
        <f t="shared" si="123"/>
        <v>4.8775844771010435E-3</v>
      </c>
      <c r="AH164">
        <f t="shared" si="124"/>
        <v>2.3060369365271454E-3</v>
      </c>
      <c r="AI164">
        <f t="shared" si="125"/>
        <v>1.9741083910795065E-3</v>
      </c>
      <c r="AJ164">
        <f t="shared" si="126"/>
        <v>6.5126552465098785E-3</v>
      </c>
      <c r="AK164">
        <f t="shared" si="127"/>
        <v>4.010188453727177E-3</v>
      </c>
      <c r="AL164">
        <f t="shared" si="128"/>
        <v>3.7691859992284448E-3</v>
      </c>
      <c r="AM164">
        <f t="shared" si="133"/>
        <v>2.2740703780443753E-3</v>
      </c>
      <c r="AN164">
        <f t="shared" si="129"/>
        <v>3.3542343660062203E-3</v>
      </c>
      <c r="AO164">
        <f t="shared" si="130"/>
        <v>4.6051548071843404E-3</v>
      </c>
      <c r="AP164">
        <f t="shared" si="131"/>
        <v>3.0981228687474371E-7</v>
      </c>
      <c r="AQ164">
        <f t="shared" si="132"/>
        <v>0</v>
      </c>
    </row>
    <row r="165" spans="1:43" x14ac:dyDescent="0.35">
      <c r="A165" s="1" t="str">
        <f t="shared" si="91"/>
        <v>ISIC 241</v>
      </c>
      <c r="B165">
        <f t="shared" si="92"/>
        <v>1.2340080669370047E-2</v>
      </c>
      <c r="C165">
        <f t="shared" si="93"/>
        <v>2.9843978303269438E-2</v>
      </c>
      <c r="D165">
        <f t="shared" si="94"/>
        <v>2.9843978303269438E-2</v>
      </c>
      <c r="E165">
        <f t="shared" si="95"/>
        <v>2.9843978303269438E-2</v>
      </c>
      <c r="F165">
        <f t="shared" si="96"/>
        <v>2.9843978303269438E-2</v>
      </c>
      <c r="G165">
        <f t="shared" si="97"/>
        <v>1.4084945990078644E-2</v>
      </c>
      <c r="H165">
        <f t="shared" si="98"/>
        <v>1.3312993773901924E-2</v>
      </c>
      <c r="I165">
        <f t="shared" si="99"/>
        <v>2.1620987599161427E-2</v>
      </c>
      <c r="J165">
        <f t="shared" si="100"/>
        <v>1.8736574974029405E-2</v>
      </c>
      <c r="K165">
        <f t="shared" si="101"/>
        <v>2.779141187425635E-2</v>
      </c>
      <c r="L165">
        <f t="shared" si="102"/>
        <v>3.4083049908000401E-2</v>
      </c>
      <c r="M165">
        <f t="shared" si="103"/>
        <v>1.2897058681247284E-2</v>
      </c>
      <c r="N165">
        <f t="shared" si="104"/>
        <v>3.4013227657180699E-2</v>
      </c>
      <c r="O165">
        <f t="shared" si="105"/>
        <v>3.8454348671216596E-2</v>
      </c>
      <c r="P165">
        <f t="shared" si="106"/>
        <v>3.8454348671216596E-2</v>
      </c>
      <c r="Q165">
        <f t="shared" si="107"/>
        <v>1.4738574956852422</v>
      </c>
      <c r="R165">
        <f t="shared" si="108"/>
        <v>0.01</v>
      </c>
      <c r="S165">
        <f t="shared" si="109"/>
        <v>0.26149073465544481</v>
      </c>
      <c r="T165">
        <f t="shared" si="110"/>
        <v>3.7260057415677846E-2</v>
      </c>
      <c r="U165">
        <f t="shared" si="111"/>
        <v>0.16213469015065668</v>
      </c>
      <c r="V165">
        <f t="shared" si="112"/>
        <v>0.13847702357976013</v>
      </c>
      <c r="W165">
        <f t="shared" si="113"/>
        <v>0.12502120009979703</v>
      </c>
      <c r="X165">
        <f t="shared" si="114"/>
        <v>9.3398889523212333E-2</v>
      </c>
      <c r="Y165">
        <f t="shared" si="115"/>
        <v>7.759760345762215E-2</v>
      </c>
      <c r="Z165">
        <f t="shared" si="116"/>
        <v>1.9346798420465196E-2</v>
      </c>
      <c r="AA165">
        <f t="shared" si="117"/>
        <v>1.9346798420465196E-2</v>
      </c>
      <c r="AB165">
        <f t="shared" si="118"/>
        <v>3.6315416543801445E-2</v>
      </c>
      <c r="AC165">
        <f t="shared" si="119"/>
        <v>8.3768788600063603E-3</v>
      </c>
      <c r="AD165">
        <f t="shared" si="120"/>
        <v>1.0696166157979491E-2</v>
      </c>
      <c r="AE165">
        <f t="shared" si="121"/>
        <v>6.9148140554641975E-3</v>
      </c>
      <c r="AF165">
        <f t="shared" si="122"/>
        <v>6.5621912904361744E-3</v>
      </c>
      <c r="AG165">
        <f t="shared" si="123"/>
        <v>1.0293648629149372E-2</v>
      </c>
      <c r="AH165">
        <f t="shared" si="124"/>
        <v>4.9162858202432018E-3</v>
      </c>
      <c r="AI165">
        <f t="shared" si="125"/>
        <v>2.9189032418856075E-3</v>
      </c>
      <c r="AJ165">
        <f t="shared" si="126"/>
        <v>5.0631226060874751E-3</v>
      </c>
      <c r="AK165">
        <f t="shared" si="127"/>
        <v>7.1708123304355803E-3</v>
      </c>
      <c r="AL165">
        <f t="shared" si="128"/>
        <v>5.7835429936727977E-3</v>
      </c>
      <c r="AM165">
        <f t="shared" si="133"/>
        <v>2.5941737933317705E-3</v>
      </c>
      <c r="AN165">
        <f t="shared" si="129"/>
        <v>5.9297775588423541E-3</v>
      </c>
      <c r="AO165">
        <f t="shared" si="130"/>
        <v>6.5509137445686075E-3</v>
      </c>
      <c r="AP165">
        <f t="shared" si="131"/>
        <v>2.862131842725705E-6</v>
      </c>
      <c r="AQ165">
        <f t="shared" si="132"/>
        <v>0</v>
      </c>
    </row>
    <row r="166" spans="1:43" x14ac:dyDescent="0.35">
      <c r="A166" s="1" t="str">
        <f t="shared" si="91"/>
        <v>ISIC 242</v>
      </c>
      <c r="B166">
        <f t="shared" si="92"/>
        <v>1.860144337980563E-2</v>
      </c>
      <c r="C166">
        <f t="shared" si="93"/>
        <v>2.9843978303269438E-2</v>
      </c>
      <c r="D166">
        <f t="shared" si="94"/>
        <v>2.9843978303269438E-2</v>
      </c>
      <c r="E166">
        <f t="shared" si="95"/>
        <v>2.9843978303269438E-2</v>
      </c>
      <c r="F166">
        <f t="shared" si="96"/>
        <v>2.9843978303269438E-2</v>
      </c>
      <c r="G166">
        <f t="shared" si="97"/>
        <v>1.4084945990078646E-2</v>
      </c>
      <c r="H166">
        <f t="shared" si="98"/>
        <v>1.3312993773901922E-2</v>
      </c>
      <c r="I166">
        <f t="shared" si="99"/>
        <v>2.1620987599161427E-2</v>
      </c>
      <c r="J166">
        <f t="shared" si="100"/>
        <v>1.8736574974029405E-2</v>
      </c>
      <c r="K166">
        <f t="shared" si="101"/>
        <v>2.7791411874256353E-2</v>
      </c>
      <c r="L166">
        <f t="shared" si="102"/>
        <v>3.4083049908000401E-2</v>
      </c>
      <c r="M166">
        <f t="shared" si="103"/>
        <v>1.2897058681247282E-2</v>
      </c>
      <c r="N166">
        <f t="shared" si="104"/>
        <v>3.4013227657180699E-2</v>
      </c>
      <c r="O166">
        <f t="shared" si="105"/>
        <v>3.8454348671216596E-2</v>
      </c>
      <c r="P166">
        <f t="shared" si="106"/>
        <v>3.8454348671216596E-2</v>
      </c>
      <c r="Q166">
        <f t="shared" si="107"/>
        <v>0.01</v>
      </c>
      <c r="R166">
        <f t="shared" si="108"/>
        <v>1.4738574956852422</v>
      </c>
      <c r="S166">
        <f t="shared" si="109"/>
        <v>0.26149073465544481</v>
      </c>
      <c r="T166">
        <f t="shared" si="110"/>
        <v>3.7260057415677846E-2</v>
      </c>
      <c r="U166">
        <f t="shared" si="111"/>
        <v>0.16213469015065668</v>
      </c>
      <c r="V166">
        <f t="shared" si="112"/>
        <v>0.13847702357976013</v>
      </c>
      <c r="W166">
        <f t="shared" si="113"/>
        <v>0.12502120009979703</v>
      </c>
      <c r="X166">
        <f t="shared" si="114"/>
        <v>9.3398889523212333E-2</v>
      </c>
      <c r="Y166">
        <f t="shared" si="115"/>
        <v>7.759760345762215E-2</v>
      </c>
      <c r="Z166">
        <f t="shared" si="116"/>
        <v>1.9346798420465196E-2</v>
      </c>
      <c r="AA166">
        <f t="shared" si="117"/>
        <v>1.9346798420465196E-2</v>
      </c>
      <c r="AB166">
        <f t="shared" si="118"/>
        <v>3.6315416543801445E-2</v>
      </c>
      <c r="AC166">
        <f t="shared" si="119"/>
        <v>8.3768788600063603E-3</v>
      </c>
      <c r="AD166">
        <f t="shared" si="120"/>
        <v>1.0696166157979491E-2</v>
      </c>
      <c r="AE166">
        <f t="shared" si="121"/>
        <v>6.9148140554641984E-3</v>
      </c>
      <c r="AF166">
        <f t="shared" si="122"/>
        <v>6.5621912904361736E-3</v>
      </c>
      <c r="AG166">
        <f t="shared" si="123"/>
        <v>1.0293648629149372E-2</v>
      </c>
      <c r="AH166">
        <f t="shared" si="124"/>
        <v>4.9162858202432018E-3</v>
      </c>
      <c r="AI166">
        <f t="shared" si="125"/>
        <v>2.9189032418856075E-3</v>
      </c>
      <c r="AJ166">
        <f t="shared" si="126"/>
        <v>5.0631226060874751E-3</v>
      </c>
      <c r="AK166">
        <f t="shared" si="127"/>
        <v>7.1708123304355812E-3</v>
      </c>
      <c r="AL166">
        <f t="shared" si="128"/>
        <v>5.7835429936727977E-3</v>
      </c>
      <c r="AM166">
        <f t="shared" si="133"/>
        <v>2.5941737933317705E-3</v>
      </c>
      <c r="AN166">
        <f t="shared" si="129"/>
        <v>5.9297775588423541E-3</v>
      </c>
      <c r="AO166">
        <f t="shared" si="130"/>
        <v>6.5509137445686075E-3</v>
      </c>
      <c r="AP166">
        <f t="shared" si="131"/>
        <v>2.862131842725705E-6</v>
      </c>
      <c r="AQ166">
        <f t="shared" si="132"/>
        <v>0</v>
      </c>
    </row>
    <row r="167" spans="1:43" x14ac:dyDescent="0.35">
      <c r="A167" s="1" t="str">
        <f t="shared" si="91"/>
        <v>ISIC 25</v>
      </c>
      <c r="B167">
        <f t="shared" si="92"/>
        <v>1.860144337980563E-2</v>
      </c>
      <c r="C167">
        <f t="shared" si="93"/>
        <v>2.9756616936473381E-2</v>
      </c>
      <c r="D167">
        <f t="shared" si="94"/>
        <v>2.9756616936473381E-2</v>
      </c>
      <c r="E167">
        <f t="shared" si="95"/>
        <v>2.9756616936473381E-2</v>
      </c>
      <c r="F167">
        <f t="shared" si="96"/>
        <v>2.9756616936473381E-2</v>
      </c>
      <c r="G167">
        <f t="shared" si="97"/>
        <v>2.3327831081781523E-2</v>
      </c>
      <c r="H167">
        <f t="shared" si="98"/>
        <v>1.8778958545229381E-2</v>
      </c>
      <c r="I167">
        <f t="shared" si="99"/>
        <v>3.3605838398528577E-2</v>
      </c>
      <c r="J167">
        <f t="shared" si="100"/>
        <v>2.1630065959752205E-2</v>
      </c>
      <c r="K167">
        <f t="shared" si="101"/>
        <v>3.1660009221775871E-2</v>
      </c>
      <c r="L167">
        <f t="shared" si="102"/>
        <v>2.5927059856618594E-2</v>
      </c>
      <c r="M167">
        <f t="shared" si="103"/>
        <v>1.1600986045429697E-2</v>
      </c>
      <c r="N167">
        <f t="shared" si="104"/>
        <v>3.5282284580336352E-2</v>
      </c>
      <c r="O167">
        <f t="shared" si="105"/>
        <v>3.0085386224854061E-2</v>
      </c>
      <c r="P167">
        <f t="shared" si="106"/>
        <v>3.0085386224854065E-2</v>
      </c>
      <c r="Q167">
        <f t="shared" si="107"/>
        <v>6.7746671767083239E-2</v>
      </c>
      <c r="R167">
        <f t="shared" si="108"/>
        <v>6.7746671767083239E-2</v>
      </c>
      <c r="S167">
        <f t="shared" si="109"/>
        <v>1.2423735055838994</v>
      </c>
      <c r="T167">
        <f t="shared" si="110"/>
        <v>3.4153829658954346E-2</v>
      </c>
      <c r="U167">
        <f t="shared" si="111"/>
        <v>8.2233718934888581E-2</v>
      </c>
      <c r="V167">
        <f t="shared" si="112"/>
        <v>0.15606579732129081</v>
      </c>
      <c r="W167">
        <f t="shared" si="113"/>
        <v>0.11890020553985294</v>
      </c>
      <c r="X167">
        <f t="shared" si="114"/>
        <v>0.11126618615824474</v>
      </c>
      <c r="Y167">
        <f t="shared" si="115"/>
        <v>7.6038966705030436E-2</v>
      </c>
      <c r="Z167">
        <f t="shared" si="116"/>
        <v>2.4581409776745583E-2</v>
      </c>
      <c r="AA167">
        <f t="shared" si="117"/>
        <v>2.4581409776745583E-2</v>
      </c>
      <c r="AB167">
        <f t="shared" si="118"/>
        <v>3.2803032956012272E-2</v>
      </c>
      <c r="AC167">
        <f t="shared" si="119"/>
        <v>1.0254890472785702E-2</v>
      </c>
      <c r="AD167">
        <f t="shared" si="120"/>
        <v>1.3963118087872551E-2</v>
      </c>
      <c r="AE167">
        <f t="shared" si="121"/>
        <v>1.0345192680334375E-2</v>
      </c>
      <c r="AF167">
        <f t="shared" si="122"/>
        <v>7.907902067225742E-3</v>
      </c>
      <c r="AG167">
        <f t="shared" si="123"/>
        <v>1.1824768080671419E-2</v>
      </c>
      <c r="AH167">
        <f t="shared" si="124"/>
        <v>6.3630489502794728E-3</v>
      </c>
      <c r="AI167">
        <f t="shared" si="125"/>
        <v>3.8627895593216881E-3</v>
      </c>
      <c r="AJ167">
        <f t="shared" si="126"/>
        <v>6.6993583928666497E-3</v>
      </c>
      <c r="AK167">
        <f t="shared" si="127"/>
        <v>9.0186573130720277E-3</v>
      </c>
      <c r="AL167">
        <f t="shared" si="128"/>
        <v>8.8636783369351185E-3</v>
      </c>
      <c r="AM167">
        <f t="shared" si="133"/>
        <v>3.6655001602269766E-3</v>
      </c>
      <c r="AN167">
        <f t="shared" si="129"/>
        <v>5.6505234741410833E-3</v>
      </c>
      <c r="AO167">
        <f t="shared" si="130"/>
        <v>8.2089401912078669E-3</v>
      </c>
      <c r="AP167">
        <f t="shared" si="131"/>
        <v>1.4950244468937369E-6</v>
      </c>
      <c r="AQ167">
        <f t="shared" si="132"/>
        <v>0</v>
      </c>
    </row>
    <row r="168" spans="1:43" x14ac:dyDescent="0.35">
      <c r="A168" s="1" t="str">
        <f t="shared" si="91"/>
        <v>ISIC 26</v>
      </c>
      <c r="B168">
        <f t="shared" si="92"/>
        <v>4.5777017590876434E-3</v>
      </c>
      <c r="C168">
        <f t="shared" si="93"/>
        <v>6.7856522177822719E-3</v>
      </c>
      <c r="D168">
        <f t="shared" si="94"/>
        <v>6.7856522177822736E-3</v>
      </c>
      <c r="E168">
        <f t="shared" si="95"/>
        <v>6.7856522177822719E-3</v>
      </c>
      <c r="F168">
        <f t="shared" si="96"/>
        <v>6.7856522177822719E-3</v>
      </c>
      <c r="G168">
        <f t="shared" si="97"/>
        <v>5.536941164549016E-3</v>
      </c>
      <c r="H168">
        <f t="shared" si="98"/>
        <v>5.0672244908175996E-3</v>
      </c>
      <c r="I168">
        <f t="shared" si="99"/>
        <v>6.2311510392202459E-3</v>
      </c>
      <c r="J168">
        <f t="shared" si="100"/>
        <v>8.8643410293269363E-3</v>
      </c>
      <c r="K168">
        <f t="shared" si="101"/>
        <v>7.9790592743663423E-3</v>
      </c>
      <c r="L168">
        <f t="shared" si="102"/>
        <v>7.5187070361879106E-3</v>
      </c>
      <c r="M168">
        <f t="shared" si="103"/>
        <v>7.6173202625297344E-3</v>
      </c>
      <c r="N168">
        <f t="shared" si="104"/>
        <v>7.778341193611771E-3</v>
      </c>
      <c r="O168">
        <f t="shared" si="105"/>
        <v>7.9207280915614148E-3</v>
      </c>
      <c r="P168">
        <f t="shared" si="106"/>
        <v>7.9207280915614148E-3</v>
      </c>
      <c r="Q168">
        <f t="shared" si="107"/>
        <v>9.3329071563324727E-3</v>
      </c>
      <c r="R168">
        <f t="shared" si="108"/>
        <v>9.3329071563324727E-3</v>
      </c>
      <c r="S168">
        <f t="shared" si="109"/>
        <v>1.0278862936088953E-2</v>
      </c>
      <c r="T168">
        <f t="shared" si="110"/>
        <v>1.2326165422762925</v>
      </c>
      <c r="U168">
        <f t="shared" si="111"/>
        <v>5.5754949631783186E-2</v>
      </c>
      <c r="V168">
        <f t="shared" si="112"/>
        <v>2.6514536694452424E-2</v>
      </c>
      <c r="W168">
        <f t="shared" si="113"/>
        <v>2.5328861319350814E-2</v>
      </c>
      <c r="X168">
        <f t="shared" si="114"/>
        <v>6.9717737536240248E-2</v>
      </c>
      <c r="Y168">
        <f t="shared" si="115"/>
        <v>3.0754527997351469E-2</v>
      </c>
      <c r="Z168">
        <f t="shared" si="116"/>
        <v>1.1742357037207971E-2</v>
      </c>
      <c r="AA168">
        <f t="shared" si="117"/>
        <v>1.1742357037207971E-2</v>
      </c>
      <c r="AB168">
        <f t="shared" si="118"/>
        <v>7.578926521138442E-3</v>
      </c>
      <c r="AC168">
        <f t="shared" si="119"/>
        <v>6.0521768190149204E-3</v>
      </c>
      <c r="AD168">
        <f t="shared" si="120"/>
        <v>6.2288242341908551E-3</v>
      </c>
      <c r="AE168">
        <f t="shared" si="121"/>
        <v>4.5002152510740688E-3</v>
      </c>
      <c r="AF168">
        <f t="shared" si="122"/>
        <v>1.0757774604315764E-2</v>
      </c>
      <c r="AG168">
        <f t="shared" si="123"/>
        <v>4.9798962557235892E-2</v>
      </c>
      <c r="AH168">
        <f t="shared" si="124"/>
        <v>2.0593874428022893E-2</v>
      </c>
      <c r="AI168">
        <f t="shared" si="125"/>
        <v>5.176585215690423E-3</v>
      </c>
      <c r="AJ168">
        <f t="shared" si="126"/>
        <v>2.084782334997651E-3</v>
      </c>
      <c r="AK168">
        <f t="shared" si="127"/>
        <v>9.4187065696407571E-3</v>
      </c>
      <c r="AL168">
        <f t="shared" si="128"/>
        <v>6.2210546894168346E-3</v>
      </c>
      <c r="AM168">
        <f t="shared" si="133"/>
        <v>3.0938012552719683E-3</v>
      </c>
      <c r="AN168">
        <f t="shared" si="129"/>
        <v>6.5401201215996496E-3</v>
      </c>
      <c r="AO168">
        <f t="shared" si="130"/>
        <v>9.3797612899402579E-3</v>
      </c>
      <c r="AP168">
        <f t="shared" si="131"/>
        <v>9.7844584864966125E-7</v>
      </c>
      <c r="AQ168">
        <f t="shared" si="132"/>
        <v>0</v>
      </c>
    </row>
    <row r="169" spans="1:43" x14ac:dyDescent="0.35">
      <c r="A169" s="1" t="str">
        <f t="shared" si="91"/>
        <v>ISIC 27</v>
      </c>
      <c r="B169">
        <f t="shared" si="92"/>
        <v>5.7969550980604915E-3</v>
      </c>
      <c r="C169">
        <f t="shared" si="93"/>
        <v>9.8349717257382764E-3</v>
      </c>
      <c r="D169">
        <f t="shared" si="94"/>
        <v>9.8349717257382764E-3</v>
      </c>
      <c r="E169">
        <f t="shared" si="95"/>
        <v>9.8349717257382764E-3</v>
      </c>
      <c r="F169">
        <f t="shared" si="96"/>
        <v>9.8349717257382764E-3</v>
      </c>
      <c r="G169">
        <f t="shared" si="97"/>
        <v>6.3780609386905381E-3</v>
      </c>
      <c r="H169">
        <f t="shared" si="98"/>
        <v>5.5774995665012631E-3</v>
      </c>
      <c r="I169">
        <f t="shared" si="99"/>
        <v>7.1960253219291422E-3</v>
      </c>
      <c r="J169">
        <f t="shared" si="100"/>
        <v>8.1009272426428251E-3</v>
      </c>
      <c r="K169">
        <f t="shared" si="101"/>
        <v>1.0509250893810477E-2</v>
      </c>
      <c r="L169">
        <f t="shared" si="102"/>
        <v>8.6635750604307331E-3</v>
      </c>
      <c r="M169">
        <f t="shared" si="103"/>
        <v>4.5952841727700637E-3</v>
      </c>
      <c r="N169">
        <f t="shared" si="104"/>
        <v>9.2547197440200901E-3</v>
      </c>
      <c r="O169">
        <f t="shared" si="105"/>
        <v>9.7161814677192634E-3</v>
      </c>
      <c r="P169">
        <f t="shared" si="106"/>
        <v>9.7161814677192634E-3</v>
      </c>
      <c r="Q169">
        <f t="shared" si="107"/>
        <v>1.5235180657339639E-2</v>
      </c>
      <c r="R169">
        <f t="shared" si="108"/>
        <v>1.5235180657339639E-2</v>
      </c>
      <c r="S169">
        <f t="shared" si="109"/>
        <v>1.7234057295218243E-2</v>
      </c>
      <c r="T169">
        <f t="shared" si="110"/>
        <v>3.5866774459731458E-2</v>
      </c>
      <c r="U169">
        <f t="shared" si="111"/>
        <v>1.1960243778803559</v>
      </c>
      <c r="V169">
        <f t="shared" si="112"/>
        <v>4.2416352891753911E-2</v>
      </c>
      <c r="W169">
        <f t="shared" si="113"/>
        <v>4.3795745667976907E-2</v>
      </c>
      <c r="X169">
        <f t="shared" si="114"/>
        <v>3.9283165814333366E-2</v>
      </c>
      <c r="Y169">
        <f t="shared" si="115"/>
        <v>2.7426222896769926E-2</v>
      </c>
      <c r="Z169">
        <f t="shared" si="116"/>
        <v>2.393735125091092E-2</v>
      </c>
      <c r="AA169">
        <f t="shared" si="117"/>
        <v>2.393735125091092E-2</v>
      </c>
      <c r="AB169">
        <f t="shared" si="118"/>
        <v>9.1239057185111116E-3</v>
      </c>
      <c r="AC169">
        <f t="shared" si="119"/>
        <v>5.6027372010038472E-3</v>
      </c>
      <c r="AD169">
        <f t="shared" si="120"/>
        <v>6.9870355027697971E-3</v>
      </c>
      <c r="AE169">
        <f t="shared" si="121"/>
        <v>5.9823229058109462E-3</v>
      </c>
      <c r="AF169">
        <f t="shared" si="122"/>
        <v>4.8680324342538156E-3</v>
      </c>
      <c r="AG169">
        <f t="shared" si="123"/>
        <v>1.7977076264761957E-2</v>
      </c>
      <c r="AH169">
        <f t="shared" si="124"/>
        <v>6.1313275233269423E-3</v>
      </c>
      <c r="AI169">
        <f t="shared" si="125"/>
        <v>2.4536543202435209E-3</v>
      </c>
      <c r="AJ169">
        <f t="shared" si="126"/>
        <v>3.4561706589844206E-3</v>
      </c>
      <c r="AK169">
        <f t="shared" si="127"/>
        <v>5.7116890932263128E-3</v>
      </c>
      <c r="AL169">
        <f t="shared" si="128"/>
        <v>3.6548107764413072E-3</v>
      </c>
      <c r="AM169">
        <f t="shared" si="133"/>
        <v>1.9873730737411423E-3</v>
      </c>
      <c r="AN169">
        <f t="shared" si="129"/>
        <v>2.7789932157526978E-3</v>
      </c>
      <c r="AO169">
        <f t="shared" si="130"/>
        <v>6.1293761396521455E-3</v>
      </c>
      <c r="AP169">
        <f t="shared" si="131"/>
        <v>2.0509459316298703E-5</v>
      </c>
      <c r="AQ169">
        <f t="shared" si="132"/>
        <v>0</v>
      </c>
    </row>
    <row r="170" spans="1:43" x14ac:dyDescent="0.35">
      <c r="A170" s="1" t="str">
        <f t="shared" si="91"/>
        <v>ISIC 28</v>
      </c>
      <c r="B170">
        <f t="shared" si="92"/>
        <v>1.5253666469508795E-2</v>
      </c>
      <c r="C170">
        <f t="shared" si="93"/>
        <v>2.8629538266496838E-2</v>
      </c>
      <c r="D170">
        <f t="shared" si="94"/>
        <v>2.8629538266496838E-2</v>
      </c>
      <c r="E170">
        <f t="shared" si="95"/>
        <v>2.8629538266496838E-2</v>
      </c>
      <c r="F170">
        <f t="shared" si="96"/>
        <v>2.8629538266496838E-2</v>
      </c>
      <c r="G170">
        <f t="shared" si="97"/>
        <v>1.2926924270839699E-2</v>
      </c>
      <c r="H170">
        <f t="shared" si="98"/>
        <v>1.2456424373060463E-2</v>
      </c>
      <c r="I170">
        <f t="shared" si="99"/>
        <v>1.4951319561971276E-2</v>
      </c>
      <c r="J170">
        <f t="shared" si="100"/>
        <v>1.7007417886758126E-2</v>
      </c>
      <c r="K170">
        <f t="shared" si="101"/>
        <v>2.5349639121216822E-2</v>
      </c>
      <c r="L170">
        <f t="shared" si="102"/>
        <v>1.5423959251518952E-2</v>
      </c>
      <c r="M170">
        <f t="shared" si="103"/>
        <v>9.7230692675406606E-3</v>
      </c>
      <c r="N170">
        <f t="shared" si="104"/>
        <v>1.836152913340185E-2</v>
      </c>
      <c r="O170">
        <f t="shared" si="105"/>
        <v>1.908293883099995E-2</v>
      </c>
      <c r="P170">
        <f t="shared" si="106"/>
        <v>1.908293883099995E-2</v>
      </c>
      <c r="Q170">
        <f t="shared" si="107"/>
        <v>2.6606863645583161E-2</v>
      </c>
      <c r="R170">
        <f t="shared" si="108"/>
        <v>2.6606863645583158E-2</v>
      </c>
      <c r="S170">
        <f t="shared" si="109"/>
        <v>2.8620607010459213E-2</v>
      </c>
      <c r="T170">
        <f t="shared" si="110"/>
        <v>1.6468923987572191E-2</v>
      </c>
      <c r="U170">
        <f t="shared" si="111"/>
        <v>3.3701660862854955E-2</v>
      </c>
      <c r="V170">
        <f t="shared" si="112"/>
        <v>1.2004416573138785</v>
      </c>
      <c r="W170">
        <f t="shared" si="113"/>
        <v>8.2057642863461663E-2</v>
      </c>
      <c r="X170">
        <f t="shared" si="114"/>
        <v>7.5292132243761523E-2</v>
      </c>
      <c r="Y170">
        <f t="shared" si="115"/>
        <v>4.5284919913556945E-2</v>
      </c>
      <c r="Z170">
        <f t="shared" si="116"/>
        <v>1.7156871038893951E-2</v>
      </c>
      <c r="AA170">
        <f t="shared" si="117"/>
        <v>1.7156871038893951E-2</v>
      </c>
      <c r="AB170">
        <f t="shared" si="118"/>
        <v>1.8410897945894518E-2</v>
      </c>
      <c r="AC170">
        <f t="shared" si="119"/>
        <v>6.9741532793937766E-3</v>
      </c>
      <c r="AD170">
        <f t="shared" si="120"/>
        <v>9.0233065621679737E-3</v>
      </c>
      <c r="AE170">
        <f t="shared" si="121"/>
        <v>6.3242825685296223E-3</v>
      </c>
      <c r="AF170">
        <f t="shared" si="122"/>
        <v>5.8524013688041783E-3</v>
      </c>
      <c r="AG170">
        <f t="shared" si="123"/>
        <v>7.7494171109898325E-3</v>
      </c>
      <c r="AH170">
        <f t="shared" si="124"/>
        <v>4.2608932193028085E-3</v>
      </c>
      <c r="AI170">
        <f t="shared" si="125"/>
        <v>2.4526926430027221E-3</v>
      </c>
      <c r="AJ170">
        <f t="shared" si="126"/>
        <v>2.6546767014477774E-3</v>
      </c>
      <c r="AK170">
        <f t="shared" si="127"/>
        <v>6.0937664511407858E-3</v>
      </c>
      <c r="AL170">
        <f t="shared" si="128"/>
        <v>3.9835620030738792E-3</v>
      </c>
      <c r="AM170">
        <f t="shared" si="133"/>
        <v>1.9140491378985731E-3</v>
      </c>
      <c r="AN170">
        <f t="shared" si="129"/>
        <v>3.5243838308779717E-3</v>
      </c>
      <c r="AO170">
        <f t="shared" si="130"/>
        <v>5.3381655213856297E-3</v>
      </c>
      <c r="AP170">
        <f t="shared" si="131"/>
        <v>6.2920345264645615E-7</v>
      </c>
      <c r="AQ170">
        <f t="shared" si="132"/>
        <v>0</v>
      </c>
    </row>
    <row r="171" spans="1:43" x14ac:dyDescent="0.35">
      <c r="A171" s="1" t="str">
        <f t="shared" si="91"/>
        <v>ISIC 29</v>
      </c>
      <c r="B171">
        <f t="shared" si="92"/>
        <v>6.1706646143095236E-3</v>
      </c>
      <c r="C171">
        <f t="shared" si="93"/>
        <v>6.4724259468360371E-3</v>
      </c>
      <c r="D171">
        <f t="shared" si="94"/>
        <v>6.4724259468360371E-3</v>
      </c>
      <c r="E171">
        <f t="shared" si="95"/>
        <v>6.4724259468360371E-3</v>
      </c>
      <c r="F171">
        <f t="shared" si="96"/>
        <v>6.4724259468360371E-3</v>
      </c>
      <c r="G171">
        <f t="shared" si="97"/>
        <v>5.2773081808500204E-3</v>
      </c>
      <c r="H171">
        <f t="shared" si="98"/>
        <v>3.8544001707097098E-3</v>
      </c>
      <c r="I171">
        <f t="shared" si="99"/>
        <v>7.1467333459363479E-3</v>
      </c>
      <c r="J171">
        <f t="shared" si="100"/>
        <v>5.1164218886872205E-3</v>
      </c>
      <c r="K171">
        <f t="shared" si="101"/>
        <v>7.7182713514964826E-3</v>
      </c>
      <c r="L171">
        <f t="shared" si="102"/>
        <v>7.7690380809268189E-3</v>
      </c>
      <c r="M171">
        <f t="shared" si="103"/>
        <v>3.3481441359905517E-3</v>
      </c>
      <c r="N171">
        <f t="shared" si="104"/>
        <v>8.0339174536305531E-3</v>
      </c>
      <c r="O171">
        <f t="shared" si="105"/>
        <v>1.0761087000281441E-2</v>
      </c>
      <c r="P171">
        <f t="shared" si="106"/>
        <v>1.0761087000281441E-2</v>
      </c>
      <c r="Q171">
        <f t="shared" si="107"/>
        <v>7.8485373358509417E-3</v>
      </c>
      <c r="R171">
        <f t="shared" si="108"/>
        <v>7.8485373358509417E-3</v>
      </c>
      <c r="S171">
        <f t="shared" si="109"/>
        <v>9.7351463882512142E-3</v>
      </c>
      <c r="T171">
        <f t="shared" si="110"/>
        <v>5.3584818062624856E-3</v>
      </c>
      <c r="U171">
        <f t="shared" si="111"/>
        <v>1.8262004164819538E-2</v>
      </c>
      <c r="V171">
        <f t="shared" si="112"/>
        <v>4.0914244186044495E-2</v>
      </c>
      <c r="W171">
        <f t="shared" si="113"/>
        <v>1.4100321324861342</v>
      </c>
      <c r="X171">
        <f t="shared" si="114"/>
        <v>2.1251789351322822E-2</v>
      </c>
      <c r="Y171">
        <f t="shared" si="115"/>
        <v>1.5611143070368937E-2</v>
      </c>
      <c r="Z171">
        <f t="shared" si="116"/>
        <v>5.0791767469772773E-3</v>
      </c>
      <c r="AA171">
        <f t="shared" si="117"/>
        <v>5.0791767469772773E-3</v>
      </c>
      <c r="AB171">
        <f t="shared" si="118"/>
        <v>1.1259924663294212E-2</v>
      </c>
      <c r="AC171">
        <f t="shared" si="119"/>
        <v>1.3601060574957614E-2</v>
      </c>
      <c r="AD171">
        <f t="shared" si="120"/>
        <v>1.3880640635539784E-2</v>
      </c>
      <c r="AE171">
        <f t="shared" si="121"/>
        <v>2.5397635105535157E-3</v>
      </c>
      <c r="AF171">
        <f t="shared" si="122"/>
        <v>3.0547048371794682E-3</v>
      </c>
      <c r="AG171">
        <f t="shared" si="123"/>
        <v>3.0693592302274936E-3</v>
      </c>
      <c r="AH171">
        <f t="shared" si="124"/>
        <v>2.1869958136562632E-3</v>
      </c>
      <c r="AI171">
        <f t="shared" si="125"/>
        <v>1.3838831954818191E-3</v>
      </c>
      <c r="AJ171">
        <f t="shared" si="126"/>
        <v>9.6778496068987744E-4</v>
      </c>
      <c r="AK171">
        <f t="shared" si="127"/>
        <v>3.2316552702584267E-3</v>
      </c>
      <c r="AL171">
        <f t="shared" si="128"/>
        <v>2.3124169216023269E-3</v>
      </c>
      <c r="AM171">
        <f t="shared" si="133"/>
        <v>1.1269171853081274E-3</v>
      </c>
      <c r="AN171">
        <f t="shared" si="129"/>
        <v>1.6457227960896879E-3</v>
      </c>
      <c r="AO171">
        <f t="shared" si="130"/>
        <v>2.683699672903622E-3</v>
      </c>
      <c r="AP171">
        <f t="shared" si="131"/>
        <v>3.3509967869363547E-7</v>
      </c>
      <c r="AQ171">
        <f t="shared" si="132"/>
        <v>0</v>
      </c>
    </row>
    <row r="172" spans="1:43" x14ac:dyDescent="0.35">
      <c r="A172" s="1" t="str">
        <f t="shared" si="91"/>
        <v>ISIC 30</v>
      </c>
      <c r="B172">
        <f t="shared" si="92"/>
        <v>2.5379854392541651E-3</v>
      </c>
      <c r="C172">
        <f t="shared" si="93"/>
        <v>3.5047223793708468E-3</v>
      </c>
      <c r="D172">
        <f t="shared" si="94"/>
        <v>3.5047223793708468E-3</v>
      </c>
      <c r="E172">
        <f t="shared" si="95"/>
        <v>3.5047223793708468E-3</v>
      </c>
      <c r="F172">
        <f t="shared" si="96"/>
        <v>3.5047223793708468E-3</v>
      </c>
      <c r="G172">
        <f t="shared" si="97"/>
        <v>2.0222709015574945E-3</v>
      </c>
      <c r="H172">
        <f t="shared" si="98"/>
        <v>1.5800523196415222E-3</v>
      </c>
      <c r="I172">
        <f t="shared" si="99"/>
        <v>2.3604248570212759E-3</v>
      </c>
      <c r="J172">
        <f t="shared" si="100"/>
        <v>2.2957997685747449E-3</v>
      </c>
      <c r="K172">
        <f t="shared" si="101"/>
        <v>3.1342174804354509E-3</v>
      </c>
      <c r="L172">
        <f t="shared" si="102"/>
        <v>2.1773220186592853E-3</v>
      </c>
      <c r="M172">
        <f t="shared" si="103"/>
        <v>2.2035822648144841E-3</v>
      </c>
      <c r="N172">
        <f t="shared" si="104"/>
        <v>2.6190383198819861E-3</v>
      </c>
      <c r="O172">
        <f t="shared" si="105"/>
        <v>2.4442537021687411E-3</v>
      </c>
      <c r="P172">
        <f t="shared" si="106"/>
        <v>2.4442537021687411E-3</v>
      </c>
      <c r="Q172">
        <f t="shared" si="107"/>
        <v>3.1031567771535777E-3</v>
      </c>
      <c r="R172">
        <f t="shared" si="108"/>
        <v>3.1031567771535773E-3</v>
      </c>
      <c r="S172">
        <f t="shared" si="109"/>
        <v>2.4870145648992511E-3</v>
      </c>
      <c r="T172">
        <f t="shared" si="110"/>
        <v>2.1751966948275791E-3</v>
      </c>
      <c r="U172">
        <f t="shared" si="111"/>
        <v>4.2686953613062222E-3</v>
      </c>
      <c r="V172">
        <f t="shared" si="112"/>
        <v>2.8854605236647095E-3</v>
      </c>
      <c r="W172">
        <f t="shared" si="113"/>
        <v>4.1122385504461859E-3</v>
      </c>
      <c r="X172">
        <f t="shared" si="114"/>
        <v>1.328462759771782</v>
      </c>
      <c r="Y172">
        <f t="shared" si="115"/>
        <v>2.0662414074771058E-2</v>
      </c>
      <c r="Z172">
        <f t="shared" si="116"/>
        <v>2.560435444804548E-3</v>
      </c>
      <c r="AA172">
        <f t="shared" si="117"/>
        <v>2.560435444804548E-3</v>
      </c>
      <c r="AB172">
        <f t="shared" si="118"/>
        <v>1.8708333021133434E-3</v>
      </c>
      <c r="AC172">
        <f t="shared" si="119"/>
        <v>1.8253099653897857E-3</v>
      </c>
      <c r="AD172">
        <f t="shared" si="120"/>
        <v>8.0433898271142293E-3</v>
      </c>
      <c r="AE172">
        <f t="shared" si="121"/>
        <v>1.248171377898178E-3</v>
      </c>
      <c r="AF172">
        <f t="shared" si="122"/>
        <v>1.4276339026979953E-3</v>
      </c>
      <c r="AG172">
        <f t="shared" si="123"/>
        <v>1.4562060477475555E-3</v>
      </c>
      <c r="AH172">
        <f t="shared" si="124"/>
        <v>1.9139597970280924E-3</v>
      </c>
      <c r="AI172">
        <f t="shared" si="125"/>
        <v>7.8245827110919942E-4</v>
      </c>
      <c r="AJ172">
        <f t="shared" si="126"/>
        <v>4.4266263722549939E-4</v>
      </c>
      <c r="AK172">
        <f t="shared" si="127"/>
        <v>2.5463634402702515E-3</v>
      </c>
      <c r="AL172">
        <f t="shared" si="128"/>
        <v>8.323675604629887E-3</v>
      </c>
      <c r="AM172">
        <f t="shared" si="133"/>
        <v>5.4167126315896117E-4</v>
      </c>
      <c r="AN172">
        <f t="shared" si="129"/>
        <v>9.4295692029208234E-4</v>
      </c>
      <c r="AO172">
        <f t="shared" si="130"/>
        <v>1.6405316353273942E-3</v>
      </c>
      <c r="AP172">
        <f t="shared" si="131"/>
        <v>8.0517180961286452E-8</v>
      </c>
      <c r="AQ172">
        <f t="shared" si="132"/>
        <v>0</v>
      </c>
    </row>
    <row r="173" spans="1:43" x14ac:dyDescent="0.35">
      <c r="A173" s="1" t="str">
        <f t="shared" si="91"/>
        <v>ISIC 31T33</v>
      </c>
      <c r="B173">
        <f t="shared" si="92"/>
        <v>1.4923039728197396E-2</v>
      </c>
      <c r="C173">
        <f t="shared" si="93"/>
        <v>2.256819159218932E-2</v>
      </c>
      <c r="D173">
        <f t="shared" si="94"/>
        <v>2.256819159218932E-2</v>
      </c>
      <c r="E173">
        <f t="shared" si="95"/>
        <v>2.256819159218932E-2</v>
      </c>
      <c r="F173">
        <f t="shared" si="96"/>
        <v>2.256819159218932E-2</v>
      </c>
      <c r="G173">
        <f t="shared" si="97"/>
        <v>1.0878115724660645E-2</v>
      </c>
      <c r="H173">
        <f t="shared" si="98"/>
        <v>1.0281260214557317E-2</v>
      </c>
      <c r="I173">
        <f t="shared" si="99"/>
        <v>1.5611010339505247E-2</v>
      </c>
      <c r="J173">
        <f t="shared" si="100"/>
        <v>1.456391353692702E-2</v>
      </c>
      <c r="K173">
        <f t="shared" si="101"/>
        <v>1.8607786189877074E-2</v>
      </c>
      <c r="L173">
        <f t="shared" si="102"/>
        <v>1.2943067153980895E-2</v>
      </c>
      <c r="M173">
        <f t="shared" si="103"/>
        <v>7.7774634020955817E-3</v>
      </c>
      <c r="N173">
        <f t="shared" si="104"/>
        <v>1.0318791400353276E-2</v>
      </c>
      <c r="O173">
        <f t="shared" si="105"/>
        <v>1.4210822525331705E-2</v>
      </c>
      <c r="P173">
        <f t="shared" si="106"/>
        <v>1.4210822525331705E-2</v>
      </c>
      <c r="Q173">
        <f t="shared" si="107"/>
        <v>2.0788571072843955E-2</v>
      </c>
      <c r="R173">
        <f t="shared" si="108"/>
        <v>2.0788571072843955E-2</v>
      </c>
      <c r="S173">
        <f t="shared" si="109"/>
        <v>1.4373856265328964E-2</v>
      </c>
      <c r="T173">
        <f t="shared" si="110"/>
        <v>1.1668397833753293E-2</v>
      </c>
      <c r="U173">
        <f t="shared" si="111"/>
        <v>1.3727248802280431E-2</v>
      </c>
      <c r="V173">
        <f t="shared" si="112"/>
        <v>1.5178845597299618E-2</v>
      </c>
      <c r="W173">
        <f t="shared" si="113"/>
        <v>1.6239290845492835E-2</v>
      </c>
      <c r="X173">
        <f t="shared" si="114"/>
        <v>4.0670689367323348E-2</v>
      </c>
      <c r="Y173">
        <f t="shared" si="115"/>
        <v>1.0924132457263223</v>
      </c>
      <c r="Z173">
        <f t="shared" si="116"/>
        <v>1.4370699097219121E-2</v>
      </c>
      <c r="AA173">
        <f t="shared" si="117"/>
        <v>1.4370699097219121E-2</v>
      </c>
      <c r="AB173">
        <f t="shared" si="118"/>
        <v>1.1115506566027613E-2</v>
      </c>
      <c r="AC173">
        <f t="shared" si="119"/>
        <v>5.5494098719091698E-3</v>
      </c>
      <c r="AD173">
        <f t="shared" si="120"/>
        <v>1.1906046310083091E-2</v>
      </c>
      <c r="AE173">
        <f t="shared" si="121"/>
        <v>6.4470719051638549E-3</v>
      </c>
      <c r="AF173">
        <f t="shared" si="122"/>
        <v>6.2727923903052691E-3</v>
      </c>
      <c r="AG173">
        <f t="shared" si="123"/>
        <v>9.2349548515999903E-3</v>
      </c>
      <c r="AH173">
        <f t="shared" si="124"/>
        <v>4.0528318954143145E-3</v>
      </c>
      <c r="AI173">
        <f t="shared" si="125"/>
        <v>2.6958639953644664E-3</v>
      </c>
      <c r="AJ173">
        <f t="shared" si="126"/>
        <v>3.3422157784841517E-3</v>
      </c>
      <c r="AK173">
        <f t="shared" si="127"/>
        <v>5.2791971482434178E-3</v>
      </c>
      <c r="AL173">
        <f t="shared" si="128"/>
        <v>5.3502490740038539E-3</v>
      </c>
      <c r="AM173">
        <f t="shared" si="133"/>
        <v>2.5053474386599376E-3</v>
      </c>
      <c r="AN173">
        <f t="shared" si="129"/>
        <v>1.260149727824585E-2</v>
      </c>
      <c r="AO173">
        <f t="shared" si="130"/>
        <v>7.1124876323043181E-3</v>
      </c>
      <c r="AP173">
        <f t="shared" si="131"/>
        <v>2.7529746234767858E-7</v>
      </c>
      <c r="AQ173">
        <f t="shared" si="132"/>
        <v>0</v>
      </c>
    </row>
    <row r="174" spans="1:43" x14ac:dyDescent="0.35">
      <c r="A174" s="1" t="str">
        <f t="shared" si="91"/>
        <v>ISIC 351</v>
      </c>
      <c r="B174">
        <f t="shared" si="92"/>
        <v>4.5360816011426414E-2</v>
      </c>
      <c r="C174">
        <f t="shared" si="93"/>
        <v>8.6413176197085897E-2</v>
      </c>
      <c r="D174">
        <f t="shared" si="94"/>
        <v>8.6413176197085897E-2</v>
      </c>
      <c r="E174">
        <f t="shared" si="95"/>
        <v>8.6413176197085897E-2</v>
      </c>
      <c r="F174">
        <f t="shared" si="96"/>
        <v>8.6413176197085897E-2</v>
      </c>
      <c r="G174">
        <f t="shared" si="97"/>
        <v>5.4656725346639658E-2</v>
      </c>
      <c r="H174">
        <f t="shared" si="98"/>
        <v>4.749662141912344E-2</v>
      </c>
      <c r="I174">
        <f t="shared" si="99"/>
        <v>6.1142251193957789E-2</v>
      </c>
      <c r="J174">
        <f t="shared" si="100"/>
        <v>9.2005950907593212E-2</v>
      </c>
      <c r="K174">
        <f t="shared" si="101"/>
        <v>8.4852032340783867E-2</v>
      </c>
      <c r="L174">
        <f t="shared" si="102"/>
        <v>8.9862235177692956E-2</v>
      </c>
      <c r="M174">
        <f t="shared" si="103"/>
        <v>2.8716122312796178E-2</v>
      </c>
      <c r="N174">
        <f t="shared" si="104"/>
        <v>6.8137951192520529E-2</v>
      </c>
      <c r="O174">
        <f t="shared" si="105"/>
        <v>0.10686370506996407</v>
      </c>
      <c r="P174">
        <f t="shared" si="106"/>
        <v>0.10686370506996407</v>
      </c>
      <c r="Q174">
        <f t="shared" si="107"/>
        <v>0.13987368491184476</v>
      </c>
      <c r="R174">
        <f t="shared" si="108"/>
        <v>0.13987368491184476</v>
      </c>
      <c r="S174">
        <f t="shared" si="109"/>
        <v>5.9262637483642515E-2</v>
      </c>
      <c r="T174">
        <f t="shared" si="110"/>
        <v>2.6354861514299711E-2</v>
      </c>
      <c r="U174">
        <f t="shared" si="111"/>
        <v>4.510799620695026E-2</v>
      </c>
      <c r="V174">
        <f t="shared" si="112"/>
        <v>4.288968920259998E-2</v>
      </c>
      <c r="W174">
        <f t="shared" si="113"/>
        <v>4.475680776024385E-2</v>
      </c>
      <c r="X174">
        <f t="shared" si="114"/>
        <v>3.5862180296539148E-2</v>
      </c>
      <c r="Y174">
        <f t="shared" si="115"/>
        <v>3.8565912307792431E-2</v>
      </c>
      <c r="Z174">
        <f t="shared" si="116"/>
        <v>1.4215946743582664</v>
      </c>
      <c r="AA174">
        <f t="shared" si="117"/>
        <v>0.01</v>
      </c>
      <c r="AB174">
        <f t="shared" si="118"/>
        <v>5.1393925742294809E-2</v>
      </c>
      <c r="AC174">
        <f t="shared" si="119"/>
        <v>2.8227957486689687E-2</v>
      </c>
      <c r="AD174">
        <f t="shared" si="120"/>
        <v>3.510151210460865E-2</v>
      </c>
      <c r="AE174">
        <f t="shared" si="121"/>
        <v>4.1485036458657705E-2</v>
      </c>
      <c r="AF174">
        <f t="shared" si="122"/>
        <v>3.1401810593096317E-2</v>
      </c>
      <c r="AG174">
        <f t="shared" si="123"/>
        <v>3.3960863856847462E-2</v>
      </c>
      <c r="AH174">
        <f t="shared" si="124"/>
        <v>1.4251972797767104E-2</v>
      </c>
      <c r="AI174">
        <f t="shared" si="125"/>
        <v>1.2515682288691928E-2</v>
      </c>
      <c r="AJ174">
        <f t="shared" si="126"/>
        <v>1.2771862616117935E-2</v>
      </c>
      <c r="AK174">
        <f t="shared" si="127"/>
        <v>1.8709850416801635E-2</v>
      </c>
      <c r="AL174">
        <f t="shared" si="128"/>
        <v>2.0778634569320754E-2</v>
      </c>
      <c r="AM174">
        <f t="shared" si="133"/>
        <v>1.7564876230994047E-2</v>
      </c>
      <c r="AN174">
        <f t="shared" si="129"/>
        <v>2.1761153956551423E-2</v>
      </c>
      <c r="AO174">
        <f t="shared" si="130"/>
        <v>3.3908284282581205E-2</v>
      </c>
      <c r="AP174">
        <f t="shared" si="131"/>
        <v>1.6033448970801881E-6</v>
      </c>
      <c r="AQ174">
        <f t="shared" si="132"/>
        <v>0</v>
      </c>
    </row>
    <row r="175" spans="1:43" x14ac:dyDescent="0.35">
      <c r="A175" s="1" t="str">
        <f t="shared" si="91"/>
        <v>ISIC 352T353</v>
      </c>
      <c r="B175">
        <f t="shared" si="92"/>
        <v>4.5360816011426414E-2</v>
      </c>
      <c r="C175">
        <f t="shared" si="93"/>
        <v>8.6413176197085897E-2</v>
      </c>
      <c r="D175">
        <f t="shared" si="94"/>
        <v>8.6413176197085897E-2</v>
      </c>
      <c r="E175">
        <f t="shared" si="95"/>
        <v>8.6413176197085897E-2</v>
      </c>
      <c r="F175">
        <f t="shared" si="96"/>
        <v>8.6413176197085897E-2</v>
      </c>
      <c r="G175">
        <f t="shared" si="97"/>
        <v>5.4656725346639658E-2</v>
      </c>
      <c r="H175">
        <f t="shared" si="98"/>
        <v>4.7496621419123433E-2</v>
      </c>
      <c r="I175">
        <f t="shared" si="99"/>
        <v>6.1142251193957782E-2</v>
      </c>
      <c r="J175">
        <f t="shared" si="100"/>
        <v>9.2005950907593212E-2</v>
      </c>
      <c r="K175">
        <f t="shared" si="101"/>
        <v>8.4852032340783867E-2</v>
      </c>
      <c r="L175">
        <f t="shared" si="102"/>
        <v>8.9862235177692956E-2</v>
      </c>
      <c r="M175">
        <f t="shared" si="103"/>
        <v>2.8716122312796178E-2</v>
      </c>
      <c r="N175">
        <f t="shared" si="104"/>
        <v>6.8137951192520529E-2</v>
      </c>
      <c r="O175">
        <f t="shared" si="105"/>
        <v>0.10686370506996407</v>
      </c>
      <c r="P175">
        <f t="shared" si="106"/>
        <v>0.10686370506996407</v>
      </c>
      <c r="Q175">
        <f t="shared" si="107"/>
        <v>0.13987368491184476</v>
      </c>
      <c r="R175">
        <f t="shared" si="108"/>
        <v>0.13987368491184476</v>
      </c>
      <c r="S175">
        <f t="shared" si="109"/>
        <v>5.9262637483642515E-2</v>
      </c>
      <c r="T175">
        <f t="shared" si="110"/>
        <v>2.6354861514299711E-2</v>
      </c>
      <c r="U175">
        <f t="shared" si="111"/>
        <v>4.510799620695026E-2</v>
      </c>
      <c r="V175">
        <f t="shared" si="112"/>
        <v>4.288968920259998E-2</v>
      </c>
      <c r="W175">
        <f t="shared" si="113"/>
        <v>4.475680776024385E-2</v>
      </c>
      <c r="X175">
        <f t="shared" si="114"/>
        <v>3.5862180296539148E-2</v>
      </c>
      <c r="Y175">
        <f t="shared" si="115"/>
        <v>3.8565912307792431E-2</v>
      </c>
      <c r="Z175">
        <f t="shared" si="116"/>
        <v>0.01</v>
      </c>
      <c r="AA175">
        <f t="shared" si="117"/>
        <v>1.4215946743582664</v>
      </c>
      <c r="AB175">
        <f t="shared" si="118"/>
        <v>5.1393925742294809E-2</v>
      </c>
      <c r="AC175">
        <f t="shared" si="119"/>
        <v>2.8227957486689687E-2</v>
      </c>
      <c r="AD175">
        <f t="shared" si="120"/>
        <v>3.510151210460865E-2</v>
      </c>
      <c r="AE175">
        <f t="shared" si="121"/>
        <v>4.1485036458657705E-2</v>
      </c>
      <c r="AF175">
        <f t="shared" si="122"/>
        <v>3.1401810593096317E-2</v>
      </c>
      <c r="AG175">
        <f t="shared" si="123"/>
        <v>3.3960863856847462E-2</v>
      </c>
      <c r="AH175">
        <f t="shared" si="124"/>
        <v>1.4251972797767104E-2</v>
      </c>
      <c r="AI175">
        <f t="shared" si="125"/>
        <v>1.2515682288691928E-2</v>
      </c>
      <c r="AJ175">
        <f t="shared" si="126"/>
        <v>1.2771862616117935E-2</v>
      </c>
      <c r="AK175">
        <f t="shared" si="127"/>
        <v>1.8709850416801635E-2</v>
      </c>
      <c r="AL175">
        <f t="shared" si="128"/>
        <v>2.0778634569320754E-2</v>
      </c>
      <c r="AM175">
        <f t="shared" si="133"/>
        <v>1.7564876230994047E-2</v>
      </c>
      <c r="AN175">
        <f t="shared" si="129"/>
        <v>2.1761153956551423E-2</v>
      </c>
      <c r="AO175">
        <f t="shared" si="130"/>
        <v>3.3908284282581205E-2</v>
      </c>
      <c r="AP175">
        <f t="shared" si="131"/>
        <v>1.6033448970801881E-6</v>
      </c>
      <c r="AQ175">
        <f t="shared" si="132"/>
        <v>0</v>
      </c>
    </row>
    <row r="176" spans="1:43" x14ac:dyDescent="0.35">
      <c r="A176" s="1" t="str">
        <f t="shared" si="91"/>
        <v>ISIC 36T39</v>
      </c>
      <c r="B176">
        <f t="shared" si="92"/>
        <v>1.1312016503193092E-2</v>
      </c>
      <c r="C176">
        <f t="shared" si="93"/>
        <v>1.433587562674017E-2</v>
      </c>
      <c r="D176">
        <f t="shared" si="94"/>
        <v>1.4335875626740172E-2</v>
      </c>
      <c r="E176">
        <f t="shared" si="95"/>
        <v>1.4335875626740173E-2</v>
      </c>
      <c r="F176">
        <f t="shared" si="96"/>
        <v>1.4335875626740172E-2</v>
      </c>
      <c r="G176">
        <f t="shared" si="97"/>
        <v>1.4953508661899957E-2</v>
      </c>
      <c r="H176">
        <f t="shared" si="98"/>
        <v>1.5489732540573571E-2</v>
      </c>
      <c r="I176">
        <f t="shared" si="99"/>
        <v>1.7676380745093565E-2</v>
      </c>
      <c r="J176">
        <f t="shared" si="100"/>
        <v>3.6185683520642005E-2</v>
      </c>
      <c r="K176">
        <f t="shared" si="101"/>
        <v>1.6436144216067226E-2</v>
      </c>
      <c r="L176">
        <f t="shared" si="102"/>
        <v>1.8547463617926238E-2</v>
      </c>
      <c r="M176">
        <f t="shared" si="103"/>
        <v>8.5385230355678136E-3</v>
      </c>
      <c r="N176">
        <f t="shared" si="104"/>
        <v>2.6868378466133845E-2</v>
      </c>
      <c r="O176">
        <f t="shared" si="105"/>
        <v>2.1234411318309894E-2</v>
      </c>
      <c r="P176">
        <f t="shared" si="106"/>
        <v>2.1234411318309894E-2</v>
      </c>
      <c r="Q176">
        <f t="shared" si="107"/>
        <v>0.11436744772949112</v>
      </c>
      <c r="R176">
        <f t="shared" si="108"/>
        <v>0.11436744772949112</v>
      </c>
      <c r="S176">
        <f t="shared" si="109"/>
        <v>3.9783194190490444E-2</v>
      </c>
      <c r="T176">
        <f t="shared" si="110"/>
        <v>8.3752222260383043E-3</v>
      </c>
      <c r="U176">
        <f t="shared" si="111"/>
        <v>2.029770368132286E-2</v>
      </c>
      <c r="V176">
        <f t="shared" si="112"/>
        <v>1.9407554612391062E-2</v>
      </c>
      <c r="W176">
        <f t="shared" si="113"/>
        <v>1.8620048461410063E-2</v>
      </c>
      <c r="X176">
        <f t="shared" si="114"/>
        <v>1.7459849828034172E-2</v>
      </c>
      <c r="Y176">
        <f t="shared" si="115"/>
        <v>1.4950069313627678E-2</v>
      </c>
      <c r="Z176">
        <f t="shared" si="116"/>
        <v>1.2142913298126589E-2</v>
      </c>
      <c r="AA176">
        <f t="shared" si="117"/>
        <v>1.2142913298126589E-2</v>
      </c>
      <c r="AB176">
        <f t="shared" si="118"/>
        <v>1.2037874999410199</v>
      </c>
      <c r="AC176">
        <f t="shared" si="119"/>
        <v>7.0892125881943449E-3</v>
      </c>
      <c r="AD176">
        <f t="shared" si="120"/>
        <v>6.3752221424488303E-3</v>
      </c>
      <c r="AE176">
        <f t="shared" si="121"/>
        <v>1.1097238560512125E-2</v>
      </c>
      <c r="AF176">
        <f t="shared" si="122"/>
        <v>7.9163899951599365E-3</v>
      </c>
      <c r="AG176">
        <f t="shared" si="123"/>
        <v>6.9381191482344728E-3</v>
      </c>
      <c r="AH176">
        <f t="shared" si="124"/>
        <v>5.0727161295550556E-3</v>
      </c>
      <c r="AI176">
        <f t="shared" si="125"/>
        <v>3.4922459718406767E-3</v>
      </c>
      <c r="AJ176">
        <f t="shared" si="126"/>
        <v>6.608040482733145E-3</v>
      </c>
      <c r="AK176">
        <f t="shared" si="127"/>
        <v>6.8951267162844863E-3</v>
      </c>
      <c r="AL176">
        <f t="shared" si="128"/>
        <v>1.6013424388533478E-2</v>
      </c>
      <c r="AM176">
        <f t="shared" si="133"/>
        <v>3.6599456200331589E-3</v>
      </c>
      <c r="AN176">
        <f t="shared" si="129"/>
        <v>5.8680930227680804E-3</v>
      </c>
      <c r="AO176">
        <f t="shared" si="130"/>
        <v>7.444806987233348E-3</v>
      </c>
      <c r="AP176">
        <f t="shared" si="131"/>
        <v>4.0818601153857551E-7</v>
      </c>
      <c r="AQ176">
        <f t="shared" si="132"/>
        <v>0</v>
      </c>
    </row>
    <row r="177" spans="1:43" x14ac:dyDescent="0.35">
      <c r="A177" s="1" t="str">
        <f t="shared" si="91"/>
        <v>ISIC 45T47</v>
      </c>
      <c r="B177">
        <f t="shared" si="92"/>
        <v>6.3079436525174531E-2</v>
      </c>
      <c r="C177">
        <f t="shared" si="93"/>
        <v>3.3487141807420129E-2</v>
      </c>
      <c r="D177">
        <f t="shared" si="94"/>
        <v>3.3487141807420129E-2</v>
      </c>
      <c r="E177">
        <f t="shared" si="95"/>
        <v>3.3487141807420129E-2</v>
      </c>
      <c r="F177">
        <f t="shared" si="96"/>
        <v>3.3487141807420129E-2</v>
      </c>
      <c r="G177">
        <f t="shared" si="97"/>
        <v>9.0097668370472811E-2</v>
      </c>
      <c r="H177">
        <f t="shared" si="98"/>
        <v>7.7265089827811911E-2</v>
      </c>
      <c r="I177">
        <f t="shared" si="99"/>
        <v>7.4161174740943206E-2</v>
      </c>
      <c r="J177">
        <f t="shared" si="100"/>
        <v>6.2295043446005532E-2</v>
      </c>
      <c r="K177">
        <f t="shared" si="101"/>
        <v>5.9877787324504265E-2</v>
      </c>
      <c r="L177">
        <f t="shared" si="102"/>
        <v>6.6195885289634604E-2</v>
      </c>
      <c r="M177">
        <f t="shared" si="103"/>
        <v>6.9035035869104561E-2</v>
      </c>
      <c r="N177">
        <f t="shared" si="104"/>
        <v>6.1090853269337213E-2</v>
      </c>
      <c r="O177">
        <f t="shared" si="105"/>
        <v>5.930958981388585E-2</v>
      </c>
      <c r="P177">
        <f t="shared" si="106"/>
        <v>5.930958981388585E-2</v>
      </c>
      <c r="Q177">
        <f t="shared" si="107"/>
        <v>6.5023120710024238E-2</v>
      </c>
      <c r="R177">
        <f t="shared" si="108"/>
        <v>6.5023120710024238E-2</v>
      </c>
      <c r="S177">
        <f t="shared" si="109"/>
        <v>5.5201427168013843E-2</v>
      </c>
      <c r="T177">
        <f t="shared" si="110"/>
        <v>8.3151619443492489E-2</v>
      </c>
      <c r="U177">
        <f t="shared" si="111"/>
        <v>6.7040512765646612E-2</v>
      </c>
      <c r="V177">
        <f t="shared" si="112"/>
        <v>6.2308788309946392E-2</v>
      </c>
      <c r="W177">
        <f t="shared" si="113"/>
        <v>6.4683527858103426E-2</v>
      </c>
      <c r="X177">
        <f t="shared" si="114"/>
        <v>6.7945129598806969E-2</v>
      </c>
      <c r="Y177">
        <f t="shared" si="115"/>
        <v>7.1017976834765711E-2</v>
      </c>
      <c r="Z177">
        <f t="shared" si="116"/>
        <v>3.3780733894312423E-2</v>
      </c>
      <c r="AA177">
        <f t="shared" si="117"/>
        <v>3.3780733894312423E-2</v>
      </c>
      <c r="AB177">
        <f t="shared" si="118"/>
        <v>3.5334363274094373E-2</v>
      </c>
      <c r="AC177">
        <f t="shared" si="119"/>
        <v>1.0636180411109482</v>
      </c>
      <c r="AD177">
        <f t="shared" si="120"/>
        <v>2.7809229882449875E-2</v>
      </c>
      <c r="AE177">
        <f t="shared" si="121"/>
        <v>5.9147910732040405E-2</v>
      </c>
      <c r="AF177">
        <f t="shared" si="122"/>
        <v>3.9393887432175721E-2</v>
      </c>
      <c r="AG177">
        <f t="shared" si="123"/>
        <v>3.1646553787205461E-2</v>
      </c>
      <c r="AH177">
        <f t="shared" si="124"/>
        <v>3.865585820267587E-2</v>
      </c>
      <c r="AI177">
        <f t="shared" si="125"/>
        <v>1.574832467833942E-2</v>
      </c>
      <c r="AJ177">
        <f t="shared" si="126"/>
        <v>7.6994867089849577E-3</v>
      </c>
      <c r="AK177">
        <f t="shared" si="127"/>
        <v>2.0609077695588257E-2</v>
      </c>
      <c r="AL177">
        <f t="shared" si="128"/>
        <v>1.4174470029242303E-2</v>
      </c>
      <c r="AM177">
        <f t="shared" si="133"/>
        <v>1.0285341964081859E-2</v>
      </c>
      <c r="AN177">
        <f t="shared" si="129"/>
        <v>2.9329846260417149E-2</v>
      </c>
      <c r="AO177">
        <f t="shared" si="130"/>
        <v>2.3043564061856561E-2</v>
      </c>
      <c r="AP177">
        <f t="shared" si="131"/>
        <v>1.3363784240611709E-6</v>
      </c>
      <c r="AQ177">
        <f t="shared" si="132"/>
        <v>0</v>
      </c>
    </row>
    <row r="178" spans="1:43" x14ac:dyDescent="0.35">
      <c r="A178" s="1" t="str">
        <f t="shared" si="91"/>
        <v>ISIC 49T53</v>
      </c>
      <c r="B178">
        <f t="shared" si="92"/>
        <v>2.8869646112705222E-2</v>
      </c>
      <c r="C178">
        <f t="shared" si="93"/>
        <v>4.4604796709619081E-2</v>
      </c>
      <c r="D178">
        <f t="shared" si="94"/>
        <v>4.4604796709619081E-2</v>
      </c>
      <c r="E178">
        <f t="shared" si="95"/>
        <v>4.4604796709619081E-2</v>
      </c>
      <c r="F178">
        <f t="shared" si="96"/>
        <v>4.4604796709619081E-2</v>
      </c>
      <c r="G178">
        <f t="shared" si="97"/>
        <v>4.8950605607893515E-2</v>
      </c>
      <c r="H178">
        <f t="shared" si="98"/>
        <v>3.3577129702160785E-2</v>
      </c>
      <c r="I178">
        <f t="shared" si="99"/>
        <v>5.7123461593062107E-2</v>
      </c>
      <c r="J178">
        <f t="shared" si="100"/>
        <v>5.2377285464446026E-2</v>
      </c>
      <c r="K178">
        <f t="shared" si="101"/>
        <v>6.1307548748551405E-2</v>
      </c>
      <c r="L178">
        <f t="shared" si="102"/>
        <v>4.7773286302718147E-2</v>
      </c>
      <c r="M178">
        <f t="shared" si="103"/>
        <v>2.3848965058813492E-2</v>
      </c>
      <c r="N178">
        <f t="shared" si="104"/>
        <v>4.0805374227191465E-2</v>
      </c>
      <c r="O178">
        <f t="shared" si="105"/>
        <v>5.7895034574252401E-2</v>
      </c>
      <c r="P178">
        <f t="shared" si="106"/>
        <v>5.7895034574252401E-2</v>
      </c>
      <c r="Q178">
        <f t="shared" si="107"/>
        <v>5.5980468825323294E-2</v>
      </c>
      <c r="R178">
        <f t="shared" si="108"/>
        <v>5.5980468825323294E-2</v>
      </c>
      <c r="S178">
        <f t="shared" si="109"/>
        <v>3.2127944984009345E-2</v>
      </c>
      <c r="T178">
        <f t="shared" si="110"/>
        <v>2.5576944119531184E-2</v>
      </c>
      <c r="U178">
        <f t="shared" si="111"/>
        <v>3.450376478508177E-2</v>
      </c>
      <c r="V178">
        <f t="shared" si="112"/>
        <v>3.3175579958748765E-2</v>
      </c>
      <c r="W178">
        <f t="shared" si="113"/>
        <v>3.7272495767516636E-2</v>
      </c>
      <c r="X178">
        <f t="shared" si="114"/>
        <v>2.9070032235919828E-2</v>
      </c>
      <c r="Y178">
        <f t="shared" si="115"/>
        <v>3.1400805255895232E-2</v>
      </c>
      <c r="Z178">
        <f t="shared" si="116"/>
        <v>3.9631416679002079E-2</v>
      </c>
      <c r="AA178">
        <f t="shared" si="117"/>
        <v>3.9631416679002079E-2</v>
      </c>
      <c r="AB178">
        <f t="shared" si="118"/>
        <v>2.6633106115275505E-2</v>
      </c>
      <c r="AC178">
        <f t="shared" si="119"/>
        <v>4.8709969251625733E-2</v>
      </c>
      <c r="AD178">
        <f t="shared" si="120"/>
        <v>1.1885235932993314</v>
      </c>
      <c r="AE178">
        <f t="shared" si="121"/>
        <v>2.1916807329694889E-2</v>
      </c>
      <c r="AF178">
        <f t="shared" si="122"/>
        <v>2.370525377400098E-2</v>
      </c>
      <c r="AG178">
        <f t="shared" si="123"/>
        <v>1.6595256203042173E-2</v>
      </c>
      <c r="AH178">
        <f t="shared" si="124"/>
        <v>1.285824432258008E-2</v>
      </c>
      <c r="AI178">
        <f t="shared" si="125"/>
        <v>8.7826632299331572E-3</v>
      </c>
      <c r="AJ178">
        <f t="shared" si="126"/>
        <v>4.3518018347333143E-3</v>
      </c>
      <c r="AK178">
        <f t="shared" si="127"/>
        <v>1.5462814719617041E-2</v>
      </c>
      <c r="AL178">
        <f t="shared" si="128"/>
        <v>1.2809692603286861E-2</v>
      </c>
      <c r="AM178">
        <f t="shared" si="133"/>
        <v>1.2952333634475894E-2</v>
      </c>
      <c r="AN178">
        <f t="shared" si="129"/>
        <v>1.0138043232884275E-2</v>
      </c>
      <c r="AO178">
        <f t="shared" si="130"/>
        <v>1.4248080087466629E-2</v>
      </c>
      <c r="AP178">
        <f t="shared" si="131"/>
        <v>7.1578434608945722E-7</v>
      </c>
      <c r="AQ178">
        <f t="shared" si="132"/>
        <v>0</v>
      </c>
    </row>
    <row r="179" spans="1:43" x14ac:dyDescent="0.35">
      <c r="A179" s="1" t="str">
        <f t="shared" si="91"/>
        <v>ISIC 55T56</v>
      </c>
      <c r="B179">
        <f t="shared" si="92"/>
        <v>6.0262231851621519E-3</v>
      </c>
      <c r="C179">
        <f t="shared" si="93"/>
        <v>8.5761032444423083E-3</v>
      </c>
      <c r="D179">
        <f t="shared" si="94"/>
        <v>8.5761032444423083E-3</v>
      </c>
      <c r="E179">
        <f t="shared" si="95"/>
        <v>8.5761032444423083E-3</v>
      </c>
      <c r="F179">
        <f t="shared" si="96"/>
        <v>8.5761032444423083E-3</v>
      </c>
      <c r="G179">
        <f t="shared" si="97"/>
        <v>8.6336291027723708E-3</v>
      </c>
      <c r="H179">
        <f t="shared" si="98"/>
        <v>1.109827131050394E-2</v>
      </c>
      <c r="I179">
        <f t="shared" si="99"/>
        <v>1.0254053346418358E-2</v>
      </c>
      <c r="J179">
        <f t="shared" si="100"/>
        <v>8.7222642459492163E-3</v>
      </c>
      <c r="K179">
        <f t="shared" si="101"/>
        <v>1.0152411037552878E-2</v>
      </c>
      <c r="L179">
        <f t="shared" si="102"/>
        <v>1.0878856315944721E-2</v>
      </c>
      <c r="M179">
        <f t="shared" si="103"/>
        <v>9.2109519870005076E-3</v>
      </c>
      <c r="N179">
        <f t="shared" si="104"/>
        <v>1.1133767413364654E-2</v>
      </c>
      <c r="O179">
        <f t="shared" si="105"/>
        <v>1.0585434929392516E-2</v>
      </c>
      <c r="P179">
        <f t="shared" si="106"/>
        <v>1.0585434929392516E-2</v>
      </c>
      <c r="Q179">
        <f t="shared" si="107"/>
        <v>1.2701885000691688E-2</v>
      </c>
      <c r="R179">
        <f t="shared" si="108"/>
        <v>1.2701885000691688E-2</v>
      </c>
      <c r="S179">
        <f t="shared" si="109"/>
        <v>1.0687746794335094E-2</v>
      </c>
      <c r="T179">
        <f t="shared" si="110"/>
        <v>8.7787401113673235E-3</v>
      </c>
      <c r="U179">
        <f t="shared" si="111"/>
        <v>1.0955303005231377E-2</v>
      </c>
      <c r="V179">
        <f t="shared" si="112"/>
        <v>1.1725054825639791E-2</v>
      </c>
      <c r="W179">
        <f t="shared" si="113"/>
        <v>8.7450205842008102E-3</v>
      </c>
      <c r="X179">
        <f t="shared" si="114"/>
        <v>1.1036910168956814E-2</v>
      </c>
      <c r="Y179">
        <f t="shared" si="115"/>
        <v>1.1461085608612892E-2</v>
      </c>
      <c r="Z179">
        <f t="shared" si="116"/>
        <v>1.1065147252827912E-2</v>
      </c>
      <c r="AA179">
        <f t="shared" si="117"/>
        <v>1.1065147252827912E-2</v>
      </c>
      <c r="AB179">
        <f t="shared" si="118"/>
        <v>9.5459049054616666E-3</v>
      </c>
      <c r="AC179">
        <f t="shared" si="119"/>
        <v>1.2236976346557732E-2</v>
      </c>
      <c r="AD179">
        <f t="shared" si="120"/>
        <v>1.4759604731771264E-2</v>
      </c>
      <c r="AE179">
        <f t="shared" si="121"/>
        <v>1.0127972591658869</v>
      </c>
      <c r="AF179">
        <f t="shared" si="122"/>
        <v>1.3673773255951614E-2</v>
      </c>
      <c r="AG179">
        <f t="shared" si="123"/>
        <v>9.9643007280256109E-3</v>
      </c>
      <c r="AH179">
        <f t="shared" si="124"/>
        <v>1.1651527544213214E-2</v>
      </c>
      <c r="AI179">
        <f t="shared" si="125"/>
        <v>9.8818884569803894E-3</v>
      </c>
      <c r="AJ179">
        <f t="shared" si="126"/>
        <v>3.1803907255245891E-3</v>
      </c>
      <c r="AK179">
        <f t="shared" si="127"/>
        <v>2.0465631008325127E-2</v>
      </c>
      <c r="AL179">
        <f t="shared" si="128"/>
        <v>7.5191379872579399E-3</v>
      </c>
      <c r="AM179">
        <f t="shared" si="133"/>
        <v>7.7842910483553497E-3</v>
      </c>
      <c r="AN179">
        <f t="shared" si="129"/>
        <v>9.7500648194586148E-3</v>
      </c>
      <c r="AO179">
        <f t="shared" si="130"/>
        <v>1.4379838497302806E-2</v>
      </c>
      <c r="AP179">
        <f t="shared" si="131"/>
        <v>2.190491675942251E-7</v>
      </c>
      <c r="AQ179">
        <f t="shared" si="132"/>
        <v>0</v>
      </c>
    </row>
    <row r="180" spans="1:43" x14ac:dyDescent="0.35">
      <c r="A180" s="1" t="str">
        <f t="shared" si="91"/>
        <v>ISIC 58T60</v>
      </c>
      <c r="B180">
        <f t="shared" si="92"/>
        <v>3.4493316648563366E-3</v>
      </c>
      <c r="C180">
        <f t="shared" si="93"/>
        <v>5.2276018867850101E-3</v>
      </c>
      <c r="D180">
        <f t="shared" si="94"/>
        <v>5.2276018867850101E-3</v>
      </c>
      <c r="E180">
        <f t="shared" si="95"/>
        <v>5.2276018867850101E-3</v>
      </c>
      <c r="F180">
        <f t="shared" si="96"/>
        <v>5.2276018867850101E-3</v>
      </c>
      <c r="G180">
        <f t="shared" si="97"/>
        <v>6.7185229157615701E-3</v>
      </c>
      <c r="H180">
        <f t="shared" si="98"/>
        <v>5.3341521534464595E-3</v>
      </c>
      <c r="I180">
        <f t="shared" si="99"/>
        <v>4.2969699673248603E-3</v>
      </c>
      <c r="J180">
        <f t="shared" si="100"/>
        <v>8.2904367535571941E-3</v>
      </c>
      <c r="K180">
        <f t="shared" si="101"/>
        <v>6.4277593092463706E-3</v>
      </c>
      <c r="L180">
        <f t="shared" si="102"/>
        <v>6.3345177813267537E-3</v>
      </c>
      <c r="M180">
        <f t="shared" si="103"/>
        <v>8.2979754783160491E-3</v>
      </c>
      <c r="N180">
        <f t="shared" si="104"/>
        <v>5.0328865462851112E-3</v>
      </c>
      <c r="O180">
        <f t="shared" si="105"/>
        <v>4.8205958770983267E-3</v>
      </c>
      <c r="P180">
        <f t="shared" si="106"/>
        <v>4.8205958770983267E-3</v>
      </c>
      <c r="Q180">
        <f t="shared" si="107"/>
        <v>5.1604559422172395E-3</v>
      </c>
      <c r="R180">
        <f t="shared" si="108"/>
        <v>5.1604559422172395E-3</v>
      </c>
      <c r="S180">
        <f t="shared" si="109"/>
        <v>4.2807366602538276E-3</v>
      </c>
      <c r="T180">
        <f t="shared" si="110"/>
        <v>5.1663543112144376E-3</v>
      </c>
      <c r="U180">
        <f t="shared" si="111"/>
        <v>5.4439890597091194E-3</v>
      </c>
      <c r="V180">
        <f t="shared" si="112"/>
        <v>4.601310467817487E-3</v>
      </c>
      <c r="W180">
        <f t="shared" si="113"/>
        <v>5.1700535391707419E-3</v>
      </c>
      <c r="X180">
        <f t="shared" si="114"/>
        <v>5.1311858808126476E-3</v>
      </c>
      <c r="Y180">
        <f t="shared" si="115"/>
        <v>4.8942075656772969E-3</v>
      </c>
      <c r="Z180">
        <f t="shared" si="116"/>
        <v>4.4378360876857655E-3</v>
      </c>
      <c r="AA180">
        <f t="shared" si="117"/>
        <v>4.4378360876857655E-3</v>
      </c>
      <c r="AB180">
        <f t="shared" si="118"/>
        <v>5.8723791606844454E-3</v>
      </c>
      <c r="AC180">
        <f t="shared" si="119"/>
        <v>6.6229487898666305E-3</v>
      </c>
      <c r="AD180">
        <f t="shared" si="120"/>
        <v>4.0996313570978993E-3</v>
      </c>
      <c r="AE180">
        <f t="shared" si="121"/>
        <v>5.5527588059699449E-3</v>
      </c>
      <c r="AF180">
        <f t="shared" si="122"/>
        <v>1.1121795107339445</v>
      </c>
      <c r="AG180">
        <f t="shared" si="123"/>
        <v>1.5688919764461483E-2</v>
      </c>
      <c r="AH180">
        <f t="shared" si="124"/>
        <v>1.2190653941283366E-2</v>
      </c>
      <c r="AI180">
        <f t="shared" si="125"/>
        <v>8.3577749976462192E-3</v>
      </c>
      <c r="AJ180">
        <f t="shared" si="126"/>
        <v>1.7546150081140862E-3</v>
      </c>
      <c r="AK180">
        <f t="shared" si="127"/>
        <v>1.3408802393926566E-2</v>
      </c>
      <c r="AL180">
        <f t="shared" si="128"/>
        <v>5.126320510039712E-3</v>
      </c>
      <c r="AM180">
        <f t="shared" si="133"/>
        <v>6.2941636761788804E-3</v>
      </c>
      <c r="AN180">
        <f t="shared" si="129"/>
        <v>3.7100019217398647E-3</v>
      </c>
      <c r="AO180">
        <f t="shared" si="130"/>
        <v>1.0298072819739663E-2</v>
      </c>
      <c r="AP180">
        <f t="shared" si="131"/>
        <v>1.0899121277385825E-7</v>
      </c>
      <c r="AQ180">
        <f t="shared" si="132"/>
        <v>0</v>
      </c>
    </row>
    <row r="181" spans="1:43" x14ac:dyDescent="0.35">
      <c r="A181" s="1" t="str">
        <f t="shared" si="91"/>
        <v>ISIC 61</v>
      </c>
      <c r="B181">
        <f t="shared" si="92"/>
        <v>7.9479620872943395E-3</v>
      </c>
      <c r="C181">
        <f t="shared" si="93"/>
        <v>1.0919148350914872E-2</v>
      </c>
      <c r="D181">
        <f t="shared" si="94"/>
        <v>1.0919148350914872E-2</v>
      </c>
      <c r="E181">
        <f t="shared" si="95"/>
        <v>1.0919148350914872E-2</v>
      </c>
      <c r="F181">
        <f t="shared" si="96"/>
        <v>1.0919148350914872E-2</v>
      </c>
      <c r="G181">
        <f t="shared" si="97"/>
        <v>1.2135184563342389E-2</v>
      </c>
      <c r="H181">
        <f t="shared" si="98"/>
        <v>1.2992722348206328E-2</v>
      </c>
      <c r="I181">
        <f t="shared" si="99"/>
        <v>1.1482391386407812E-2</v>
      </c>
      <c r="J181">
        <f t="shared" si="100"/>
        <v>1.3199309929716477E-2</v>
      </c>
      <c r="K181">
        <f t="shared" si="101"/>
        <v>1.2656792188214187E-2</v>
      </c>
      <c r="L181">
        <f t="shared" si="102"/>
        <v>1.293152697789357E-2</v>
      </c>
      <c r="M181">
        <f t="shared" si="103"/>
        <v>1.1750767225574773E-2</v>
      </c>
      <c r="N181">
        <f t="shared" si="104"/>
        <v>1.3387539762595971E-2</v>
      </c>
      <c r="O181">
        <f t="shared" si="105"/>
        <v>1.4530765973603445E-2</v>
      </c>
      <c r="P181">
        <f t="shared" si="106"/>
        <v>1.4530765973603449E-2</v>
      </c>
      <c r="Q181">
        <f t="shared" si="107"/>
        <v>1.4599534284763228E-2</v>
      </c>
      <c r="R181">
        <f t="shared" si="108"/>
        <v>1.4599534284763231E-2</v>
      </c>
      <c r="S181">
        <f t="shared" si="109"/>
        <v>1.193489666102978E-2</v>
      </c>
      <c r="T181">
        <f t="shared" si="110"/>
        <v>1.0780304407751967E-2</v>
      </c>
      <c r="U181">
        <f t="shared" si="111"/>
        <v>1.1741253822140876E-2</v>
      </c>
      <c r="V181">
        <f t="shared" si="112"/>
        <v>1.21118421947677E-2</v>
      </c>
      <c r="W181">
        <f t="shared" si="113"/>
        <v>1.0846311994949906E-2</v>
      </c>
      <c r="X181">
        <f t="shared" si="114"/>
        <v>1.2029036707691671E-2</v>
      </c>
      <c r="Y181">
        <f t="shared" si="115"/>
        <v>1.1121725069581052E-2</v>
      </c>
      <c r="Z181">
        <f t="shared" si="116"/>
        <v>1.4236368634840124E-2</v>
      </c>
      <c r="AA181">
        <f t="shared" si="117"/>
        <v>1.4236368634840124E-2</v>
      </c>
      <c r="AB181">
        <f t="shared" si="118"/>
        <v>1.3449305245729772E-2</v>
      </c>
      <c r="AC181">
        <f t="shared" si="119"/>
        <v>1.4266369129566093E-2</v>
      </c>
      <c r="AD181">
        <f t="shared" si="120"/>
        <v>1.2529600980877501E-2</v>
      </c>
      <c r="AE181">
        <f t="shared" si="121"/>
        <v>1.4930727555855644E-2</v>
      </c>
      <c r="AF181">
        <f t="shared" si="122"/>
        <v>2.7184010749764741E-2</v>
      </c>
      <c r="AG181">
        <f t="shared" si="123"/>
        <v>1.218621594926099</v>
      </c>
      <c r="AH181">
        <f t="shared" si="124"/>
        <v>2.0254073286608956E-2</v>
      </c>
      <c r="AI181">
        <f t="shared" si="125"/>
        <v>2.3155105575884724E-2</v>
      </c>
      <c r="AJ181">
        <f t="shared" si="126"/>
        <v>5.0119665704428801E-3</v>
      </c>
      <c r="AK181">
        <f t="shared" si="127"/>
        <v>1.66639915988968E-2</v>
      </c>
      <c r="AL181">
        <f t="shared" si="128"/>
        <v>1.2168239229592832E-2</v>
      </c>
      <c r="AM181">
        <f t="shared" si="133"/>
        <v>5.6286091001414816E-3</v>
      </c>
      <c r="AN181">
        <f t="shared" si="129"/>
        <v>7.6104127867611436E-3</v>
      </c>
      <c r="AO181">
        <f t="shared" si="130"/>
        <v>1.4323207903412903E-2</v>
      </c>
      <c r="AP181">
        <f t="shared" si="131"/>
        <v>2.3955656918290015E-7</v>
      </c>
      <c r="AQ181">
        <f t="shared" si="132"/>
        <v>0</v>
      </c>
    </row>
    <row r="182" spans="1:43" x14ac:dyDescent="0.35">
      <c r="A182" s="1" t="str">
        <f t="shared" si="91"/>
        <v>ISIC 62T63</v>
      </c>
      <c r="B182">
        <f t="shared" si="92"/>
        <v>1.3950614785995881E-2</v>
      </c>
      <c r="C182">
        <f t="shared" si="93"/>
        <v>2.0073429747442816E-2</v>
      </c>
      <c r="D182">
        <f t="shared" si="94"/>
        <v>2.0073429747442816E-2</v>
      </c>
      <c r="E182">
        <f t="shared" si="95"/>
        <v>2.0073429747442816E-2</v>
      </c>
      <c r="F182">
        <f t="shared" si="96"/>
        <v>2.0073429747442816E-2</v>
      </c>
      <c r="G182">
        <f t="shared" si="97"/>
        <v>2.1448861344788604E-2</v>
      </c>
      <c r="H182">
        <f t="shared" si="98"/>
        <v>2.2597296581726878E-2</v>
      </c>
      <c r="I182">
        <f t="shared" si="99"/>
        <v>2.0149050129548787E-2</v>
      </c>
      <c r="J182">
        <f t="shared" si="100"/>
        <v>2.8759571962282543E-2</v>
      </c>
      <c r="K182">
        <f t="shared" si="101"/>
        <v>2.693986004777154E-2</v>
      </c>
      <c r="L182">
        <f t="shared" si="102"/>
        <v>2.9342057275574082E-2</v>
      </c>
      <c r="M182">
        <f t="shared" si="103"/>
        <v>2.5223462797851922E-2</v>
      </c>
      <c r="N182">
        <f t="shared" si="104"/>
        <v>2.4324790996026104E-2</v>
      </c>
      <c r="O182">
        <f t="shared" si="105"/>
        <v>2.3523071972603952E-2</v>
      </c>
      <c r="P182">
        <f t="shared" si="106"/>
        <v>2.3523071972603952E-2</v>
      </c>
      <c r="Q182">
        <f t="shared" si="107"/>
        <v>2.9413012268807427E-2</v>
      </c>
      <c r="R182">
        <f t="shared" si="108"/>
        <v>2.9413012268807423E-2</v>
      </c>
      <c r="S182">
        <f t="shared" si="109"/>
        <v>2.4691269669986922E-2</v>
      </c>
      <c r="T182">
        <f t="shared" si="110"/>
        <v>3.0165937498775358E-2</v>
      </c>
      <c r="U182">
        <f t="shared" si="111"/>
        <v>2.9128525559988478E-2</v>
      </c>
      <c r="V182">
        <f t="shared" si="112"/>
        <v>2.8897672965991713E-2</v>
      </c>
      <c r="W182">
        <f t="shared" si="113"/>
        <v>2.6717442077321643E-2</v>
      </c>
      <c r="X182">
        <f t="shared" si="114"/>
        <v>3.0685783459573065E-2</v>
      </c>
      <c r="Y182">
        <f t="shared" si="115"/>
        <v>2.3999925985173854E-2</v>
      </c>
      <c r="Z182">
        <f t="shared" si="116"/>
        <v>2.7109721356704291E-2</v>
      </c>
      <c r="AA182">
        <f t="shared" si="117"/>
        <v>2.7109721356704287E-2</v>
      </c>
      <c r="AB182">
        <f t="shared" si="118"/>
        <v>3.2299879858029408E-2</v>
      </c>
      <c r="AC182">
        <f t="shared" si="119"/>
        <v>2.5459541628810183E-2</v>
      </c>
      <c r="AD182">
        <f t="shared" si="120"/>
        <v>2.7581372544804882E-2</v>
      </c>
      <c r="AE182">
        <f t="shared" si="121"/>
        <v>1.6273164298765911E-2</v>
      </c>
      <c r="AF182">
        <f t="shared" si="122"/>
        <v>6.235853395082562E-2</v>
      </c>
      <c r="AG182">
        <f t="shared" si="123"/>
        <v>6.0957402801449623E-2</v>
      </c>
      <c r="AH182">
        <f t="shared" si="124"/>
        <v>1.2619137691553501</v>
      </c>
      <c r="AI182">
        <f t="shared" si="125"/>
        <v>5.6923656324721968E-2</v>
      </c>
      <c r="AJ182">
        <f t="shared" si="126"/>
        <v>1.0056887486691478E-2</v>
      </c>
      <c r="AK182">
        <f t="shared" si="127"/>
        <v>3.498144019412705E-2</v>
      </c>
      <c r="AL182">
        <f t="shared" si="128"/>
        <v>2.2515208262047032E-2</v>
      </c>
      <c r="AM182">
        <f t="shared" si="133"/>
        <v>1.3379123941097833E-2</v>
      </c>
      <c r="AN182">
        <f t="shared" si="129"/>
        <v>1.4757902869045613E-2</v>
      </c>
      <c r="AO182">
        <f t="shared" si="130"/>
        <v>2.3254367890352654E-2</v>
      </c>
      <c r="AP182">
        <f t="shared" si="131"/>
        <v>5.7439610312599902E-7</v>
      </c>
      <c r="AQ182">
        <f t="shared" si="132"/>
        <v>0</v>
      </c>
    </row>
    <row r="183" spans="1:43" x14ac:dyDescent="0.35">
      <c r="A183" s="1" t="str">
        <f t="shared" si="91"/>
        <v>ISIC 64T66</v>
      </c>
      <c r="B183">
        <f t="shared" si="92"/>
        <v>2.9722495421608024E-2</v>
      </c>
      <c r="C183">
        <f t="shared" si="93"/>
        <v>2.2922227077273791E-2</v>
      </c>
      <c r="D183">
        <f t="shared" si="94"/>
        <v>2.2922227077273791E-2</v>
      </c>
      <c r="E183">
        <f t="shared" si="95"/>
        <v>2.2922227077273791E-2</v>
      </c>
      <c r="F183">
        <f t="shared" si="96"/>
        <v>2.2922227077273791E-2</v>
      </c>
      <c r="G183">
        <f t="shared" si="97"/>
        <v>3.1814120954548157E-2</v>
      </c>
      <c r="H183">
        <f t="shared" si="98"/>
        <v>3.0445923007504636E-2</v>
      </c>
      <c r="I183">
        <f t="shared" si="99"/>
        <v>2.8579683967387724E-2</v>
      </c>
      <c r="J183">
        <f t="shared" si="100"/>
        <v>2.8926395530993031E-2</v>
      </c>
      <c r="K183">
        <f t="shared" si="101"/>
        <v>3.2017591225091631E-2</v>
      </c>
      <c r="L183">
        <f t="shared" si="102"/>
        <v>2.9092664894997827E-2</v>
      </c>
      <c r="M183">
        <f t="shared" si="103"/>
        <v>2.2251085424145983E-2</v>
      </c>
      <c r="N183">
        <f t="shared" si="104"/>
        <v>2.7613988820101649E-2</v>
      </c>
      <c r="O183">
        <f t="shared" si="105"/>
        <v>2.7631190493109907E-2</v>
      </c>
      <c r="P183">
        <f t="shared" si="106"/>
        <v>2.7631190493109907E-2</v>
      </c>
      <c r="Q183">
        <f t="shared" si="107"/>
        <v>3.1011324129711988E-2</v>
      </c>
      <c r="R183">
        <f t="shared" si="108"/>
        <v>3.1011324129711988E-2</v>
      </c>
      <c r="S183">
        <f t="shared" si="109"/>
        <v>2.5708797960775125E-2</v>
      </c>
      <c r="T183">
        <f t="shared" si="110"/>
        <v>2.3314000012436761E-2</v>
      </c>
      <c r="U183">
        <f t="shared" si="111"/>
        <v>2.55093084895518E-2</v>
      </c>
      <c r="V183">
        <f t="shared" si="112"/>
        <v>2.6140708229596576E-2</v>
      </c>
      <c r="W183">
        <f t="shared" si="113"/>
        <v>2.5755371849102426E-2</v>
      </c>
      <c r="X183">
        <f t="shared" si="114"/>
        <v>2.6720948934573715E-2</v>
      </c>
      <c r="Y183">
        <f t="shared" si="115"/>
        <v>2.4764622861183697E-2</v>
      </c>
      <c r="Z183">
        <f t="shared" si="116"/>
        <v>2.9403097255639221E-2</v>
      </c>
      <c r="AA183">
        <f t="shared" si="117"/>
        <v>2.9403097255639218E-2</v>
      </c>
      <c r="AB183">
        <f t="shared" si="118"/>
        <v>2.6968751927752235E-2</v>
      </c>
      <c r="AC183">
        <f t="shared" si="119"/>
        <v>3.0921052438047564E-2</v>
      </c>
      <c r="AD183">
        <f t="shared" si="120"/>
        <v>2.9748072945842578E-2</v>
      </c>
      <c r="AE183">
        <f t="shared" si="121"/>
        <v>2.6991579365752076E-2</v>
      </c>
      <c r="AF183">
        <f t="shared" si="122"/>
        <v>2.3215095082935969E-2</v>
      </c>
      <c r="AG183">
        <f t="shared" si="123"/>
        <v>2.6435649750227261E-2</v>
      </c>
      <c r="AH183">
        <f t="shared" si="124"/>
        <v>2.1315793490019379E-2</v>
      </c>
      <c r="AI183">
        <f t="shared" si="125"/>
        <v>1.1828251160943815</v>
      </c>
      <c r="AJ183">
        <f t="shared" si="126"/>
        <v>5.8249039434430612E-2</v>
      </c>
      <c r="AK183">
        <f t="shared" si="127"/>
        <v>2.7000968446269376E-2</v>
      </c>
      <c r="AL183">
        <f t="shared" si="128"/>
        <v>2.3175923828361367E-2</v>
      </c>
      <c r="AM183">
        <f t="shared" si="133"/>
        <v>9.4975760904950114E-3</v>
      </c>
      <c r="AN183">
        <f t="shared" si="129"/>
        <v>1.5034622844118141E-2</v>
      </c>
      <c r="AO183">
        <f t="shared" si="130"/>
        <v>2.3775313058437712E-2</v>
      </c>
      <c r="AP183">
        <f t="shared" si="131"/>
        <v>5.2795917887689722E-7</v>
      </c>
      <c r="AQ183">
        <f t="shared" si="132"/>
        <v>0</v>
      </c>
    </row>
    <row r="184" spans="1:43" x14ac:dyDescent="0.35">
      <c r="A184" s="1" t="str">
        <f t="shared" si="91"/>
        <v>ISIC 68</v>
      </c>
      <c r="B184">
        <f t="shared" si="92"/>
        <v>2.3857262738676284E-2</v>
      </c>
      <c r="C184">
        <f t="shared" si="93"/>
        <v>2.418487320360083E-2</v>
      </c>
      <c r="D184">
        <f t="shared" si="94"/>
        <v>2.418487320360083E-2</v>
      </c>
      <c r="E184">
        <f t="shared" si="95"/>
        <v>2.418487320360083E-2</v>
      </c>
      <c r="F184">
        <f t="shared" si="96"/>
        <v>2.418487320360083E-2</v>
      </c>
      <c r="G184">
        <f t="shared" si="97"/>
        <v>3.5658161925900482E-2</v>
      </c>
      <c r="H184">
        <f t="shared" si="98"/>
        <v>4.2426555824858124E-2</v>
      </c>
      <c r="I184">
        <f t="shared" si="99"/>
        <v>3.5434924762953277E-2</v>
      </c>
      <c r="J184">
        <f t="shared" si="100"/>
        <v>3.8508509871796999E-2</v>
      </c>
      <c r="K184">
        <f t="shared" si="101"/>
        <v>2.9991735457921252E-2</v>
      </c>
      <c r="L184">
        <f t="shared" si="102"/>
        <v>3.2872930095315812E-2</v>
      </c>
      <c r="M184">
        <f t="shared" si="103"/>
        <v>2.9143115418845945E-2</v>
      </c>
      <c r="N184">
        <f t="shared" si="104"/>
        <v>3.5992394930746789E-2</v>
      </c>
      <c r="O184">
        <f t="shared" si="105"/>
        <v>3.5862286906367322E-2</v>
      </c>
      <c r="P184">
        <f t="shared" si="106"/>
        <v>3.5862286906367322E-2</v>
      </c>
      <c r="Q184">
        <f t="shared" si="107"/>
        <v>3.4896084503409905E-2</v>
      </c>
      <c r="R184">
        <f t="shared" si="108"/>
        <v>3.4896084503409905E-2</v>
      </c>
      <c r="S184">
        <f t="shared" si="109"/>
        <v>3.6866601258506951E-2</v>
      </c>
      <c r="T184">
        <f t="shared" si="110"/>
        <v>2.9626819661619425E-2</v>
      </c>
      <c r="U184">
        <f t="shared" si="111"/>
        <v>3.546544277636314E-2</v>
      </c>
      <c r="V184">
        <f t="shared" si="112"/>
        <v>3.6691033632698385E-2</v>
      </c>
      <c r="W184">
        <f t="shared" si="113"/>
        <v>3.749566469635715E-2</v>
      </c>
      <c r="X184">
        <f t="shared" si="114"/>
        <v>3.5650277973245235E-2</v>
      </c>
      <c r="Y184">
        <f t="shared" si="115"/>
        <v>3.6360826484917078E-2</v>
      </c>
      <c r="Z184">
        <f t="shared" si="116"/>
        <v>3.1932299835047404E-2</v>
      </c>
      <c r="AA184">
        <f t="shared" si="117"/>
        <v>3.1932299835047404E-2</v>
      </c>
      <c r="AB184">
        <f t="shared" si="118"/>
        <v>3.3851669434840782E-2</v>
      </c>
      <c r="AC184">
        <f t="shared" si="119"/>
        <v>7.2699315829962211E-2</v>
      </c>
      <c r="AD184">
        <f t="shared" si="120"/>
        <v>3.7950063003795206E-2</v>
      </c>
      <c r="AE184">
        <f t="shared" si="121"/>
        <v>6.9699077536003379E-2</v>
      </c>
      <c r="AF184">
        <f t="shared" si="122"/>
        <v>4.7299077190974405E-2</v>
      </c>
      <c r="AG184">
        <f t="shared" si="123"/>
        <v>7.1847032082529017E-2</v>
      </c>
      <c r="AH184">
        <f t="shared" si="124"/>
        <v>3.9173714307755597E-2</v>
      </c>
      <c r="AI184">
        <f t="shared" si="125"/>
        <v>5.2349566984774304E-2</v>
      </c>
      <c r="AJ184">
        <f t="shared" si="126"/>
        <v>1.0331720606410735</v>
      </c>
      <c r="AK184">
        <f t="shared" si="127"/>
        <v>4.9446485335237024E-2</v>
      </c>
      <c r="AL184">
        <f t="shared" si="128"/>
        <v>3.092600268175175E-2</v>
      </c>
      <c r="AM184">
        <f t="shared" si="133"/>
        <v>2.0392573682013204E-2</v>
      </c>
      <c r="AN184">
        <f t="shared" si="129"/>
        <v>2.8882451351631623E-2</v>
      </c>
      <c r="AO184">
        <f t="shared" si="130"/>
        <v>4.2687683375650889E-2</v>
      </c>
      <c r="AP184">
        <f t="shared" si="131"/>
        <v>7.0852958088769849E-7</v>
      </c>
      <c r="AQ184">
        <f t="shared" si="132"/>
        <v>0</v>
      </c>
    </row>
    <row r="185" spans="1:43" x14ac:dyDescent="0.35">
      <c r="A185" s="1" t="str">
        <f t="shared" si="91"/>
        <v>ISIC 69T82</v>
      </c>
      <c r="B185">
        <f>IFERROR(IF($A185=B$149,E$55,B139),0)</f>
        <v>2.3188060105285013E-2</v>
      </c>
      <c r="C185">
        <f t="shared" si="93"/>
        <v>2.9927948087970852E-2</v>
      </c>
      <c r="D185">
        <f t="shared" si="94"/>
        <v>2.9927948087970852E-2</v>
      </c>
      <c r="E185">
        <f t="shared" si="95"/>
        <v>2.9927948087970845E-2</v>
      </c>
      <c r="F185">
        <f t="shared" si="96"/>
        <v>2.9927948087970852E-2</v>
      </c>
      <c r="G185">
        <f t="shared" si="97"/>
        <v>3.5311447234726068E-2</v>
      </c>
      <c r="H185">
        <f t="shared" si="98"/>
        <v>3.3369871310228047E-2</v>
      </c>
      <c r="I185">
        <f t="shared" si="99"/>
        <v>3.0581462371908931E-2</v>
      </c>
      <c r="J185">
        <f t="shared" si="100"/>
        <v>3.7673656115733624E-2</v>
      </c>
      <c r="K185">
        <f t="shared" si="101"/>
        <v>4.078600577557398E-2</v>
      </c>
      <c r="L185">
        <f t="shared" si="102"/>
        <v>3.9042678764829024E-2</v>
      </c>
      <c r="M185">
        <f t="shared" si="103"/>
        <v>5.134630220368936E-2</v>
      </c>
      <c r="N185">
        <f t="shared" si="104"/>
        <v>3.5706792896788672E-2</v>
      </c>
      <c r="O185">
        <f t="shared" si="105"/>
        <v>3.6396836258601503E-2</v>
      </c>
      <c r="P185">
        <f t="shared" si="106"/>
        <v>3.6396836258601503E-2</v>
      </c>
      <c r="Q185">
        <f t="shared" si="107"/>
        <v>3.907949389132364E-2</v>
      </c>
      <c r="R185">
        <f t="shared" si="108"/>
        <v>3.907949389132364E-2</v>
      </c>
      <c r="S185">
        <f t="shared" si="109"/>
        <v>3.2231696275138805E-2</v>
      </c>
      <c r="T185">
        <f t="shared" si="110"/>
        <v>3.7916613799652762E-2</v>
      </c>
      <c r="U185">
        <f t="shared" si="111"/>
        <v>3.6802044425561897E-2</v>
      </c>
      <c r="V185">
        <f t="shared" si="112"/>
        <v>3.6722138595798842E-2</v>
      </c>
      <c r="W185">
        <f t="shared" si="113"/>
        <v>3.4987449737674751E-2</v>
      </c>
      <c r="X185">
        <f t="shared" si="114"/>
        <v>4.0542656522752955E-2</v>
      </c>
      <c r="Y185">
        <f t="shared" si="115"/>
        <v>3.2492646227690818E-2</v>
      </c>
      <c r="Z185">
        <f t="shared" si="116"/>
        <v>3.0965969978668056E-2</v>
      </c>
      <c r="AA185">
        <f t="shared" si="117"/>
        <v>3.0965969978668056E-2</v>
      </c>
      <c r="AB185">
        <f t="shared" si="118"/>
        <v>3.9753561702666813E-2</v>
      </c>
      <c r="AC185">
        <f t="shared" si="119"/>
        <v>3.5823177647620531E-2</v>
      </c>
      <c r="AD185">
        <f t="shared" si="120"/>
        <v>3.1169394007086699E-2</v>
      </c>
      <c r="AE185">
        <f t="shared" si="121"/>
        <v>2.5748182624993399E-2</v>
      </c>
      <c r="AF185">
        <f t="shared" si="122"/>
        <v>4.4153510109243364E-2</v>
      </c>
      <c r="AG185">
        <f t="shared" si="123"/>
        <v>3.4916813577448767E-2</v>
      </c>
      <c r="AH185">
        <f t="shared" si="124"/>
        <v>4.4928244119836189E-2</v>
      </c>
      <c r="AI185">
        <f t="shared" si="125"/>
        <v>3.868137174334417E-2</v>
      </c>
      <c r="AJ185">
        <f t="shared" si="126"/>
        <v>1.5236491675875452E-2</v>
      </c>
      <c r="AK185">
        <f t="shared" si="127"/>
        <v>1.1545346751542913</v>
      </c>
      <c r="AL185">
        <f t="shared" si="128"/>
        <v>2.1654077338551996E-2</v>
      </c>
      <c r="AM185">
        <f t="shared" si="133"/>
        <v>1.1894351792330784E-2</v>
      </c>
      <c r="AN185">
        <f t="shared" si="129"/>
        <v>1.751657214011404E-2</v>
      </c>
      <c r="AO185">
        <f t="shared" si="130"/>
        <v>2.7085418522011753E-2</v>
      </c>
      <c r="AP185">
        <f t="shared" si="131"/>
        <v>7.3562917412402018E-7</v>
      </c>
      <c r="AQ185">
        <f t="shared" si="132"/>
        <v>0</v>
      </c>
    </row>
    <row r="186" spans="1:43" x14ac:dyDescent="0.35">
      <c r="A186" s="1" t="str">
        <f t="shared" si="91"/>
        <v>ISIC 84</v>
      </c>
      <c r="B186">
        <f t="shared" si="92"/>
        <v>5.6633164690946657E-3</v>
      </c>
      <c r="C186">
        <f t="shared" si="93"/>
        <v>8.2402489902984547E-3</v>
      </c>
      <c r="D186">
        <f t="shared" si="94"/>
        <v>8.2402489902984547E-3</v>
      </c>
      <c r="E186">
        <f t="shared" si="95"/>
        <v>8.2402489902984547E-3</v>
      </c>
      <c r="F186">
        <f t="shared" si="96"/>
        <v>8.2402489902984547E-3</v>
      </c>
      <c r="G186">
        <f t="shared" si="97"/>
        <v>7.3298441200518047E-3</v>
      </c>
      <c r="H186">
        <f t="shared" si="98"/>
        <v>6.8485499485132946E-3</v>
      </c>
      <c r="I186">
        <f t="shared" si="99"/>
        <v>8.2350483834251909E-3</v>
      </c>
      <c r="J186">
        <f t="shared" si="100"/>
        <v>1.020257073639249E-2</v>
      </c>
      <c r="K186">
        <f t="shared" si="101"/>
        <v>9.2161215213104573E-3</v>
      </c>
      <c r="L186">
        <f t="shared" si="102"/>
        <v>9.9986924567283721E-3</v>
      </c>
      <c r="M186">
        <f t="shared" si="103"/>
        <v>6.8537109717182127E-3</v>
      </c>
      <c r="N186">
        <f t="shared" si="104"/>
        <v>8.9095481375793539E-3</v>
      </c>
      <c r="O186">
        <f t="shared" si="105"/>
        <v>1.047086987336915E-2</v>
      </c>
      <c r="P186">
        <f t="shared" si="106"/>
        <v>1.047086987336915E-2</v>
      </c>
      <c r="Q186">
        <f t="shared" si="107"/>
        <v>1.1522072798152342E-2</v>
      </c>
      <c r="R186">
        <f t="shared" si="108"/>
        <v>1.1522072798152342E-2</v>
      </c>
      <c r="S186">
        <f t="shared" si="109"/>
        <v>7.4220584843045579E-3</v>
      </c>
      <c r="T186">
        <f t="shared" si="110"/>
        <v>5.8444210794366324E-3</v>
      </c>
      <c r="U186">
        <f t="shared" si="111"/>
        <v>8.3597772318793982E-3</v>
      </c>
      <c r="V186">
        <f t="shared" si="112"/>
        <v>7.2192417879279715E-3</v>
      </c>
      <c r="W186">
        <f t="shared" si="113"/>
        <v>7.6673249798565558E-3</v>
      </c>
      <c r="X186">
        <f t="shared" si="114"/>
        <v>6.1821017653680387E-3</v>
      </c>
      <c r="Y186">
        <f t="shared" si="115"/>
        <v>6.256467921975292E-3</v>
      </c>
      <c r="Z186">
        <f t="shared" si="116"/>
        <v>2.891827044450828E-2</v>
      </c>
      <c r="AA186">
        <f t="shared" si="117"/>
        <v>2.891827044450828E-2</v>
      </c>
      <c r="AB186">
        <f t="shared" si="118"/>
        <v>9.8573066656567898E-3</v>
      </c>
      <c r="AC186">
        <f t="shared" si="119"/>
        <v>5.3937373783446178E-3</v>
      </c>
      <c r="AD186">
        <f t="shared" si="120"/>
        <v>5.9725580100862801E-3</v>
      </c>
      <c r="AE186">
        <f t="shared" si="121"/>
        <v>5.3623194257535383E-3</v>
      </c>
      <c r="AF186">
        <f t="shared" si="122"/>
        <v>5.907670022597014E-3</v>
      </c>
      <c r="AG186">
        <f t="shared" si="123"/>
        <v>5.5597688579011569E-3</v>
      </c>
      <c r="AH186">
        <f t="shared" si="124"/>
        <v>5.2826966142447357E-3</v>
      </c>
      <c r="AI186">
        <f t="shared" si="125"/>
        <v>4.2555188227321765E-3</v>
      </c>
      <c r="AJ186">
        <f t="shared" si="126"/>
        <v>3.2512794276320354E-3</v>
      </c>
      <c r="AK186">
        <f t="shared" si="127"/>
        <v>8.6287820767285556E-3</v>
      </c>
      <c r="AL186">
        <f t="shared" si="128"/>
        <v>1.0117559262567568</v>
      </c>
      <c r="AM186">
        <f t="shared" si="133"/>
        <v>3.9412843750855882E-3</v>
      </c>
      <c r="AN186">
        <f t="shared" si="129"/>
        <v>4.6528065636502487E-3</v>
      </c>
      <c r="AO186">
        <f t="shared" si="130"/>
        <v>5.6899843170465456E-3</v>
      </c>
      <c r="AP186">
        <f t="shared" si="131"/>
        <v>1.7902169666199821E-7</v>
      </c>
      <c r="AQ186">
        <f t="shared" si="132"/>
        <v>0</v>
      </c>
    </row>
    <row r="187" spans="1:43" x14ac:dyDescent="0.35">
      <c r="A187" s="1" t="str">
        <f t="shared" si="91"/>
        <v>ISIC 85</v>
      </c>
      <c r="B187">
        <f t="shared" si="92"/>
        <v>3.1728208515287384E-3</v>
      </c>
      <c r="C187">
        <f t="shared" si="93"/>
        <v>4.0368552539538343E-3</v>
      </c>
      <c r="D187">
        <f t="shared" si="94"/>
        <v>4.0368552539538343E-3</v>
      </c>
      <c r="E187">
        <f t="shared" si="95"/>
        <v>4.0368552539538343E-3</v>
      </c>
      <c r="F187">
        <f t="shared" si="96"/>
        <v>4.0368552539538343E-3</v>
      </c>
      <c r="G187">
        <f t="shared" si="97"/>
        <v>4.9838724471693817E-3</v>
      </c>
      <c r="H187">
        <f t="shared" si="98"/>
        <v>4.040529846782966E-3</v>
      </c>
      <c r="I187">
        <f t="shared" si="99"/>
        <v>3.8169084921148943E-3</v>
      </c>
      <c r="J187">
        <f t="shared" si="100"/>
        <v>5.1016440092236008E-3</v>
      </c>
      <c r="K187">
        <f t="shared" si="101"/>
        <v>5.1759783101115392E-3</v>
      </c>
      <c r="L187">
        <f t="shared" si="102"/>
        <v>5.4343839101422785E-3</v>
      </c>
      <c r="M187">
        <f t="shared" si="103"/>
        <v>6.1210419091851957E-3</v>
      </c>
      <c r="N187">
        <f t="shared" si="104"/>
        <v>4.8828435606860683E-3</v>
      </c>
      <c r="O187">
        <f t="shared" si="105"/>
        <v>4.6276052121044953E-3</v>
      </c>
      <c r="P187">
        <f t="shared" si="106"/>
        <v>4.6276052121044953E-3</v>
      </c>
      <c r="Q187">
        <f t="shared" si="107"/>
        <v>5.7123504403062911E-3</v>
      </c>
      <c r="R187">
        <f t="shared" si="108"/>
        <v>5.7123504403062911E-3</v>
      </c>
      <c r="S187">
        <f t="shared" si="109"/>
        <v>4.5341313185252065E-3</v>
      </c>
      <c r="T187">
        <f t="shared" si="110"/>
        <v>4.7640452915826068E-3</v>
      </c>
      <c r="U187">
        <f t="shared" si="111"/>
        <v>5.8819008235106145E-3</v>
      </c>
      <c r="V187">
        <f t="shared" si="112"/>
        <v>5.4591458653290145E-3</v>
      </c>
      <c r="W187">
        <f t="shared" si="113"/>
        <v>6.9286910683763097E-3</v>
      </c>
      <c r="X187">
        <f t="shared" si="114"/>
        <v>7.9188879873677617E-3</v>
      </c>
      <c r="Y187">
        <f t="shared" si="115"/>
        <v>5.1869617523233151E-3</v>
      </c>
      <c r="Z187">
        <f t="shared" si="116"/>
        <v>5.3191528003914282E-3</v>
      </c>
      <c r="AA187">
        <f t="shared" si="117"/>
        <v>5.3191528003914282E-3</v>
      </c>
      <c r="AB187">
        <f t="shared" si="118"/>
        <v>4.5846844377859571E-3</v>
      </c>
      <c r="AC187">
        <f t="shared" si="119"/>
        <v>4.5622315675865072E-3</v>
      </c>
      <c r="AD187">
        <f t="shared" si="120"/>
        <v>6.1695001089441008E-3</v>
      </c>
      <c r="AE187">
        <f t="shared" si="121"/>
        <v>3.1727587504000411E-3</v>
      </c>
      <c r="AF187">
        <f t="shared" si="122"/>
        <v>5.3786519570208835E-3</v>
      </c>
      <c r="AG187">
        <f t="shared" si="123"/>
        <v>8.4790713856074517E-3</v>
      </c>
      <c r="AH187">
        <f t="shared" si="124"/>
        <v>8.3310350871247298E-3</v>
      </c>
      <c r="AI187">
        <f t="shared" si="125"/>
        <v>5.5302456556325886E-3</v>
      </c>
      <c r="AJ187">
        <f t="shared" si="126"/>
        <v>1.6466203966694433E-3</v>
      </c>
      <c r="AK187">
        <f t="shared" si="127"/>
        <v>6.1152499630986682E-3</v>
      </c>
      <c r="AL187">
        <f t="shared" si="128"/>
        <v>8.5192330118967902E-3</v>
      </c>
      <c r="AM187">
        <f t="shared" si="133"/>
        <v>1.0299039312336977</v>
      </c>
      <c r="AN187">
        <f t="shared" si="129"/>
        <v>5.1765071654372597E-3</v>
      </c>
      <c r="AO187">
        <f t="shared" si="130"/>
        <v>4.9462255919246753E-3</v>
      </c>
      <c r="AP187">
        <f t="shared" si="131"/>
        <v>1.1564100951293772E-7</v>
      </c>
      <c r="AQ187">
        <f t="shared" si="132"/>
        <v>0</v>
      </c>
    </row>
    <row r="188" spans="1:43" x14ac:dyDescent="0.35">
      <c r="A188" s="1" t="str">
        <f t="shared" si="91"/>
        <v>ISIC 86T88</v>
      </c>
      <c r="B188">
        <f t="shared" si="92"/>
        <v>8.2156428733916504E-4</v>
      </c>
      <c r="C188">
        <f t="shared" si="93"/>
        <v>9.4399619771306728E-4</v>
      </c>
      <c r="D188">
        <f t="shared" si="94"/>
        <v>9.4399619771306728E-4</v>
      </c>
      <c r="E188">
        <f t="shared" si="95"/>
        <v>9.4399619771306728E-4</v>
      </c>
      <c r="F188">
        <f t="shared" si="96"/>
        <v>9.4399619771306728E-4</v>
      </c>
      <c r="G188">
        <f t="shared" si="97"/>
        <v>1.3701146695201548E-3</v>
      </c>
      <c r="H188">
        <f t="shared" si="98"/>
        <v>1.1496440589226779E-3</v>
      </c>
      <c r="I188">
        <f t="shared" si="99"/>
        <v>9.170091379376512E-4</v>
      </c>
      <c r="J188">
        <f t="shared" si="100"/>
        <v>1.0545867514848029E-3</v>
      </c>
      <c r="K188">
        <f t="shared" si="101"/>
        <v>1.266407305355701E-3</v>
      </c>
      <c r="L188">
        <f t="shared" si="102"/>
        <v>1.153161724495211E-3</v>
      </c>
      <c r="M188">
        <f t="shared" si="103"/>
        <v>1.7082983813520958E-3</v>
      </c>
      <c r="N188">
        <f t="shared" si="104"/>
        <v>1.025146772487967E-3</v>
      </c>
      <c r="O188">
        <f t="shared" si="105"/>
        <v>9.8445532239316595E-4</v>
      </c>
      <c r="P188">
        <f t="shared" si="106"/>
        <v>9.8445532239316595E-4</v>
      </c>
      <c r="Q188">
        <f t="shared" si="107"/>
        <v>1.3140051962778853E-3</v>
      </c>
      <c r="R188">
        <f t="shared" si="108"/>
        <v>1.3140051962778853E-3</v>
      </c>
      <c r="S188">
        <f t="shared" si="109"/>
        <v>9.3553632517773353E-4</v>
      </c>
      <c r="T188">
        <f t="shared" si="110"/>
        <v>7.6071577585901779E-4</v>
      </c>
      <c r="U188">
        <f t="shared" si="111"/>
        <v>9.87449408739799E-4</v>
      </c>
      <c r="V188">
        <f t="shared" si="112"/>
        <v>9.7512708288567565E-4</v>
      </c>
      <c r="W188">
        <f t="shared" si="113"/>
        <v>9.3556128120990737E-4</v>
      </c>
      <c r="X188">
        <f t="shared" si="114"/>
        <v>1.1457742268417971E-3</v>
      </c>
      <c r="Y188">
        <f t="shared" si="115"/>
        <v>1.12635285492325E-3</v>
      </c>
      <c r="Z188">
        <f t="shared" si="116"/>
        <v>1.0431588781176667E-3</v>
      </c>
      <c r="AA188">
        <f t="shared" si="117"/>
        <v>1.0431588781176667E-3</v>
      </c>
      <c r="AB188">
        <f t="shared" si="118"/>
        <v>1.6873079845387651E-3</v>
      </c>
      <c r="AC188">
        <f t="shared" si="119"/>
        <v>1.3683465475541183E-3</v>
      </c>
      <c r="AD188">
        <f t="shared" si="120"/>
        <v>9.3817444015111299E-4</v>
      </c>
      <c r="AE188">
        <f t="shared" si="121"/>
        <v>1.6229763011841056E-3</v>
      </c>
      <c r="AF188">
        <f t="shared" si="122"/>
        <v>1.2964337173514251E-3</v>
      </c>
      <c r="AG188">
        <f t="shared" si="123"/>
        <v>1.6278063074216362E-3</v>
      </c>
      <c r="AH188">
        <f t="shared" si="124"/>
        <v>1.0505646055329202E-3</v>
      </c>
      <c r="AI188">
        <f t="shared" si="125"/>
        <v>1.0917597967464848E-3</v>
      </c>
      <c r="AJ188">
        <f t="shared" si="126"/>
        <v>2.7826234029470587E-4</v>
      </c>
      <c r="AK188">
        <f t="shared" si="127"/>
        <v>2.1262598216659945E-3</v>
      </c>
      <c r="AL188">
        <f t="shared" si="128"/>
        <v>2.3159118073987177E-3</v>
      </c>
      <c r="AM188">
        <f t="shared" si="133"/>
        <v>1.370665021585755E-3</v>
      </c>
      <c r="AN188">
        <f t="shared" si="129"/>
        <v>1.0403460563539169</v>
      </c>
      <c r="AO188">
        <f t="shared" si="130"/>
        <v>1.7920065837936255E-3</v>
      </c>
      <c r="AP188">
        <f t="shared" si="131"/>
        <v>2.0116600238842346E-8</v>
      </c>
      <c r="AQ188">
        <f t="shared" si="132"/>
        <v>0</v>
      </c>
    </row>
    <row r="189" spans="1:43" x14ac:dyDescent="0.35">
      <c r="A189" s="1" t="str">
        <f t="shared" si="91"/>
        <v>ISIC 90T96</v>
      </c>
      <c r="B189">
        <f t="shared" si="92"/>
        <v>1.4501390583384036E-3</v>
      </c>
      <c r="C189">
        <f t="shared" si="93"/>
        <v>1.5489225618228468E-3</v>
      </c>
      <c r="D189">
        <f t="shared" si="94"/>
        <v>1.5489225618228468E-3</v>
      </c>
      <c r="E189">
        <f t="shared" si="95"/>
        <v>1.5489225618228468E-3</v>
      </c>
      <c r="F189">
        <f t="shared" si="96"/>
        <v>1.5489225618228468E-3</v>
      </c>
      <c r="G189">
        <f t="shared" si="97"/>
        <v>2.2961598532111028E-3</v>
      </c>
      <c r="H189">
        <f t="shared" si="98"/>
        <v>3.0606294078975899E-3</v>
      </c>
      <c r="I189">
        <f t="shared" si="99"/>
        <v>1.6360498260111526E-3</v>
      </c>
      <c r="J189">
        <f t="shared" si="100"/>
        <v>2.5919005204491016E-3</v>
      </c>
      <c r="K189">
        <f t="shared" si="101"/>
        <v>2.092757394797847E-3</v>
      </c>
      <c r="L189">
        <f t="shared" si="102"/>
        <v>2.078932664819217E-3</v>
      </c>
      <c r="M189">
        <f t="shared" si="103"/>
        <v>2.1698311404279511E-3</v>
      </c>
      <c r="N189">
        <f t="shared" si="104"/>
        <v>2.3618487139606026E-3</v>
      </c>
      <c r="O189">
        <f t="shared" si="105"/>
        <v>2.1132644908498921E-3</v>
      </c>
      <c r="P189">
        <f t="shared" si="106"/>
        <v>2.1132644908498921E-3</v>
      </c>
      <c r="Q189">
        <f t="shared" si="107"/>
        <v>2.3185509902177168E-3</v>
      </c>
      <c r="R189">
        <f t="shared" si="108"/>
        <v>2.3185509902177168E-3</v>
      </c>
      <c r="S189">
        <f t="shared" si="109"/>
        <v>1.6448419393683281E-3</v>
      </c>
      <c r="T189">
        <f t="shared" si="110"/>
        <v>1.5474251964257839E-3</v>
      </c>
      <c r="U189">
        <f t="shared" si="111"/>
        <v>2.0873987350366026E-3</v>
      </c>
      <c r="V189">
        <f t="shared" si="112"/>
        <v>1.6577263596196893E-3</v>
      </c>
      <c r="W189">
        <f t="shared" si="113"/>
        <v>1.6835361994677557E-3</v>
      </c>
      <c r="X189">
        <f t="shared" si="114"/>
        <v>1.9529366091292474E-3</v>
      </c>
      <c r="Y189">
        <f t="shared" si="115"/>
        <v>2.1547550083257727E-3</v>
      </c>
      <c r="Z189">
        <f t="shared" si="116"/>
        <v>2.0334670736700971E-3</v>
      </c>
      <c r="AA189">
        <f t="shared" si="117"/>
        <v>2.0334670736700971E-3</v>
      </c>
      <c r="AB189">
        <f t="shared" si="118"/>
        <v>2.8113942297184284E-3</v>
      </c>
      <c r="AC189">
        <f t="shared" si="119"/>
        <v>1.9077340376389086E-3</v>
      </c>
      <c r="AD189">
        <f t="shared" si="120"/>
        <v>1.8369318341501068E-3</v>
      </c>
      <c r="AE189">
        <f t="shared" si="121"/>
        <v>3.5512409486661818E-3</v>
      </c>
      <c r="AF189">
        <f t="shared" si="122"/>
        <v>9.4404864285384839E-3</v>
      </c>
      <c r="AG189">
        <f t="shared" si="123"/>
        <v>2.5941854030828823E-3</v>
      </c>
      <c r="AH189">
        <f t="shared" si="124"/>
        <v>2.0757703152917096E-3</v>
      </c>
      <c r="AI189">
        <f t="shared" si="125"/>
        <v>1.7776106621544736E-3</v>
      </c>
      <c r="AJ189">
        <f t="shared" si="126"/>
        <v>6.4759457803803349E-4</v>
      </c>
      <c r="AK189">
        <f t="shared" si="127"/>
        <v>3.2956825329201536E-3</v>
      </c>
      <c r="AL189">
        <f t="shared" si="128"/>
        <v>2.2544920742334678E-3</v>
      </c>
      <c r="AM189">
        <f t="shared" si="133"/>
        <v>1.502715290861503E-3</v>
      </c>
      <c r="AN189">
        <f t="shared" si="129"/>
        <v>2.4046713097686254E-3</v>
      </c>
      <c r="AO189">
        <f t="shared" si="130"/>
        <v>1.0691499339776747</v>
      </c>
      <c r="AP189">
        <f t="shared" si="131"/>
        <v>4.2187973727322742E-8</v>
      </c>
      <c r="AQ189">
        <f t="shared" si="132"/>
        <v>0</v>
      </c>
    </row>
    <row r="190" spans="1:43" x14ac:dyDescent="0.35">
      <c r="A190" s="1" t="str">
        <f t="shared" si="91"/>
        <v>ISIC 97T98</v>
      </c>
      <c r="B190">
        <f t="shared" si="92"/>
        <v>5.0745338410012316E-5</v>
      </c>
      <c r="C190">
        <f t="shared" si="93"/>
        <v>1.6300374553602851E-5</v>
      </c>
      <c r="D190">
        <f t="shared" si="94"/>
        <v>1.6300374553602851E-5</v>
      </c>
      <c r="E190">
        <f t="shared" si="95"/>
        <v>1.6300374553602851E-5</v>
      </c>
      <c r="F190">
        <f t="shared" si="96"/>
        <v>1.6300374553602851E-5</v>
      </c>
      <c r="G190">
        <f t="shared" si="97"/>
        <v>1.790875871299169E-5</v>
      </c>
      <c r="H190">
        <f t="shared" si="98"/>
        <v>1.4748120446475954E-5</v>
      </c>
      <c r="I190">
        <f t="shared" si="99"/>
        <v>7.5340933135744964E-5</v>
      </c>
      <c r="J190">
        <f t="shared" si="100"/>
        <v>3.275063199526297E-5</v>
      </c>
      <c r="K190">
        <f t="shared" si="101"/>
        <v>1.9471876940742086E-5</v>
      </c>
      <c r="L190">
        <f t="shared" si="102"/>
        <v>1.9065376816649503E-5</v>
      </c>
      <c r="M190">
        <f t="shared" si="103"/>
        <v>1.5496035301070564E-5</v>
      </c>
      <c r="N190">
        <f t="shared" si="104"/>
        <v>1.7718617939148807E-5</v>
      </c>
      <c r="O190">
        <f t="shared" si="105"/>
        <v>1.9535103604322304E-5</v>
      </c>
      <c r="P190">
        <f t="shared" si="106"/>
        <v>1.9535103604322304E-5</v>
      </c>
      <c r="Q190">
        <f t="shared" si="107"/>
        <v>2.1160442002619392E-5</v>
      </c>
      <c r="R190">
        <f t="shared" si="108"/>
        <v>2.1160442002619392E-5</v>
      </c>
      <c r="S190">
        <f t="shared" si="109"/>
        <v>1.5460788249442136E-5</v>
      </c>
      <c r="T190">
        <f t="shared" si="110"/>
        <v>1.3061711598211756E-5</v>
      </c>
      <c r="U190">
        <f t="shared" si="111"/>
        <v>1.733209614556319E-5</v>
      </c>
      <c r="V190">
        <f t="shared" si="112"/>
        <v>1.6146465067053205E-5</v>
      </c>
      <c r="W190">
        <f t="shared" si="113"/>
        <v>1.7921394070895121E-5</v>
      </c>
      <c r="X190">
        <f t="shared" si="114"/>
        <v>1.852724552390872E-5</v>
      </c>
      <c r="Y190">
        <f t="shared" si="115"/>
        <v>1.7876189994251756E-5</v>
      </c>
      <c r="Z190">
        <f t="shared" si="116"/>
        <v>3.0341703287209841E-5</v>
      </c>
      <c r="AA190">
        <f t="shared" si="117"/>
        <v>3.0341703287209841E-5</v>
      </c>
      <c r="AB190">
        <f t="shared" si="118"/>
        <v>1.7822558656176837E-5</v>
      </c>
      <c r="AC190">
        <f t="shared" si="119"/>
        <v>1.5682359636415591E-5</v>
      </c>
      <c r="AD190">
        <f t="shared" si="120"/>
        <v>5.4759682311618293E-5</v>
      </c>
      <c r="AE190">
        <f t="shared" si="121"/>
        <v>1.4027983152910291E-5</v>
      </c>
      <c r="AF190">
        <f t="shared" si="122"/>
        <v>1.6379857953758497E-5</v>
      </c>
      <c r="AG190">
        <f t="shared" si="123"/>
        <v>1.629831418946842E-5</v>
      </c>
      <c r="AH190">
        <f t="shared" si="124"/>
        <v>1.4269323743224605E-5</v>
      </c>
      <c r="AI190">
        <f t="shared" si="125"/>
        <v>1.0962492114909904E-5</v>
      </c>
      <c r="AJ190">
        <f t="shared" si="126"/>
        <v>9.5547283425270305E-6</v>
      </c>
      <c r="AK190">
        <f t="shared" si="127"/>
        <v>2.7294449366657962E-5</v>
      </c>
      <c r="AL190">
        <f t="shared" si="128"/>
        <v>6.2701034147134578E-4</v>
      </c>
      <c r="AM190">
        <f t="shared" si="133"/>
        <v>8.1384947582659769E-4</v>
      </c>
      <c r="AN190">
        <f t="shared" si="129"/>
        <v>2.69985929151584E-4</v>
      </c>
      <c r="AO190">
        <f t="shared" si="130"/>
        <v>7.4187069539610682E-5</v>
      </c>
      <c r="AP190">
        <f t="shared" si="131"/>
        <v>1.0000000003559835</v>
      </c>
      <c r="AQ190">
        <f t="shared" si="132"/>
        <v>0</v>
      </c>
    </row>
    <row r="191" spans="1:43" x14ac:dyDescent="0.35">
      <c r="A191" s="1">
        <f t="shared" si="91"/>
        <v>0</v>
      </c>
      <c r="B191">
        <f t="shared" si="92"/>
        <v>0</v>
      </c>
      <c r="C191">
        <f t="shared" si="93"/>
        <v>0</v>
      </c>
      <c r="D191">
        <f t="shared" si="94"/>
        <v>0</v>
      </c>
      <c r="E191">
        <f t="shared" si="95"/>
        <v>0</v>
      </c>
      <c r="F191">
        <f t="shared" si="96"/>
        <v>0</v>
      </c>
      <c r="G191">
        <f t="shared" si="97"/>
        <v>0</v>
      </c>
      <c r="H191">
        <f t="shared" si="98"/>
        <v>0</v>
      </c>
      <c r="I191">
        <f t="shared" si="99"/>
        <v>0</v>
      </c>
      <c r="J191">
        <f t="shared" si="100"/>
        <v>0</v>
      </c>
      <c r="K191">
        <f t="shared" si="101"/>
        <v>0</v>
      </c>
      <c r="L191">
        <f t="shared" si="102"/>
        <v>0</v>
      </c>
      <c r="M191">
        <f t="shared" si="103"/>
        <v>0</v>
      </c>
      <c r="N191">
        <f t="shared" si="104"/>
        <v>0</v>
      </c>
      <c r="O191">
        <f t="shared" si="105"/>
        <v>0</v>
      </c>
      <c r="P191">
        <f t="shared" si="106"/>
        <v>0</v>
      </c>
      <c r="Q191">
        <f t="shared" si="107"/>
        <v>0</v>
      </c>
      <c r="R191">
        <f t="shared" si="108"/>
        <v>0</v>
      </c>
      <c r="S191">
        <f t="shared" si="109"/>
        <v>0</v>
      </c>
      <c r="T191">
        <f t="shared" si="110"/>
        <v>0</v>
      </c>
      <c r="U191">
        <f t="shared" si="111"/>
        <v>0</v>
      </c>
      <c r="V191">
        <f t="shared" si="112"/>
        <v>0</v>
      </c>
      <c r="W191">
        <f t="shared" si="113"/>
        <v>0</v>
      </c>
      <c r="X191">
        <f t="shared" si="114"/>
        <v>0</v>
      </c>
      <c r="Y191">
        <f t="shared" si="115"/>
        <v>0</v>
      </c>
      <c r="Z191">
        <f t="shared" si="116"/>
        <v>0</v>
      </c>
      <c r="AA191">
        <f t="shared" si="117"/>
        <v>0</v>
      </c>
      <c r="AB191">
        <f t="shared" si="118"/>
        <v>0</v>
      </c>
      <c r="AC191">
        <f t="shared" si="119"/>
        <v>0</v>
      </c>
      <c r="AD191">
        <f t="shared" si="120"/>
        <v>0</v>
      </c>
      <c r="AE191">
        <f t="shared" si="121"/>
        <v>0</v>
      </c>
      <c r="AF191">
        <f t="shared" si="122"/>
        <v>0</v>
      </c>
      <c r="AG191">
        <f t="shared" si="123"/>
        <v>0</v>
      </c>
      <c r="AH191">
        <f t="shared" si="124"/>
        <v>0</v>
      </c>
      <c r="AI191">
        <f t="shared" si="125"/>
        <v>0</v>
      </c>
      <c r="AJ191">
        <f t="shared" si="126"/>
        <v>0</v>
      </c>
      <c r="AK191">
        <f t="shared" si="127"/>
        <v>0</v>
      </c>
      <c r="AL191">
        <f t="shared" si="128"/>
        <v>0</v>
      </c>
      <c r="AM191">
        <f t="shared" si="133"/>
        <v>0</v>
      </c>
      <c r="AN191">
        <f t="shared" si="129"/>
        <v>0</v>
      </c>
      <c r="AO191">
        <f t="shared" si="130"/>
        <v>0</v>
      </c>
      <c r="AP191">
        <f t="shared" si="131"/>
        <v>0</v>
      </c>
      <c r="AQ191">
        <f t="shared" si="132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-0.249977111117893"/>
  </sheetPr>
  <dimension ref="A1:AQ127"/>
  <sheetViews>
    <sheetView tabSelected="1" workbookViewId="0">
      <selection activeCell="J11" sqref="J11"/>
    </sheetView>
  </sheetViews>
  <sheetFormatPr defaultRowHeight="14.5" x14ac:dyDescent="0.35"/>
  <cols>
    <col min="1" max="2" width="10.08984375" customWidth="1"/>
    <col min="3" max="4" width="10.08984375" style="4" customWidth="1"/>
    <col min="5" max="11" width="10.08984375" customWidth="1"/>
    <col min="12" max="13" width="10.08984375" style="4" customWidth="1"/>
    <col min="14" max="43" width="10.08984375" customWidth="1"/>
  </cols>
  <sheetData>
    <row r="1" spans="1:43" s="3" customFormat="1" x14ac:dyDescent="0.35">
      <c r="B1" s="3" t="s">
        <v>2</v>
      </c>
      <c r="C1" s="3" t="s">
        <v>88</v>
      </c>
      <c r="D1" s="3" t="s">
        <v>89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48</v>
      </c>
      <c r="M1" s="3" t="s">
        <v>49</v>
      </c>
      <c r="N1" s="3" t="s">
        <v>10</v>
      </c>
      <c r="O1" s="3" t="s">
        <v>92</v>
      </c>
      <c r="P1" s="3" t="s">
        <v>93</v>
      </c>
      <c r="Q1" s="3" t="s">
        <v>94</v>
      </c>
      <c r="R1" s="3" t="s">
        <v>95</v>
      </c>
      <c r="S1" s="3" t="s">
        <v>13</v>
      </c>
      <c r="T1" s="3" t="s">
        <v>14</v>
      </c>
      <c r="U1" s="3" t="s">
        <v>15</v>
      </c>
      <c r="V1" s="3" t="s">
        <v>16</v>
      </c>
      <c r="W1" s="3" t="s">
        <v>17</v>
      </c>
      <c r="X1" s="3" t="s">
        <v>18</v>
      </c>
      <c r="Y1" s="3" t="s">
        <v>19</v>
      </c>
      <c r="Z1" s="3" t="s">
        <v>97</v>
      </c>
      <c r="AA1" s="3" t="s">
        <v>98</v>
      </c>
      <c r="AB1" s="3" t="s">
        <v>96</v>
      </c>
      <c r="AC1" s="3" t="s">
        <v>20</v>
      </c>
      <c r="AD1" s="3" t="s">
        <v>21</v>
      </c>
      <c r="AE1" s="3" t="s">
        <v>22</v>
      </c>
      <c r="AF1" s="3" t="s">
        <v>23</v>
      </c>
      <c r="AG1" s="3" t="s">
        <v>24</v>
      </c>
      <c r="AH1" s="3" t="s">
        <v>25</v>
      </c>
      <c r="AI1" s="3" t="s">
        <v>26</v>
      </c>
      <c r="AJ1" s="3" t="s">
        <v>27</v>
      </c>
      <c r="AK1" s="3" t="s">
        <v>28</v>
      </c>
      <c r="AL1" s="3" t="s">
        <v>29</v>
      </c>
      <c r="AM1" s="3" t="s">
        <v>30</v>
      </c>
      <c r="AN1" s="3" t="s">
        <v>31</v>
      </c>
      <c r="AO1" s="3" t="s">
        <v>32</v>
      </c>
      <c r="AP1" s="3" t="s">
        <v>33</v>
      </c>
      <c r="AQ1" s="3" t="s">
        <v>34</v>
      </c>
    </row>
    <row r="2" spans="1:43" x14ac:dyDescent="0.35">
      <c r="A2" t="s">
        <v>2</v>
      </c>
      <c r="B2">
        <f>IFERROR(INDEX('Post ISIC Consolidation DLIM'!$B$150:$AQ$191,MATCH(TLIM!$A2,'Post ISIC Consolidation DLIM'!$A$150:$A$191,0),MATCH(TLIM!B$1,'Post ISIC Consolidation DLIM'!$B$149:$AQ$149,0)),0)</f>
        <v>1.199674573901669</v>
      </c>
      <c r="C2">
        <f>IFERROR(INDEX('Post ISIC Consolidation DLIM'!$B$150:$AQ$191,MATCH(TLIM!$A2,'Post ISIC Consolidation DLIM'!$A$150:$A$191,0),MATCH(TLIM!C$1,'Post ISIC Consolidation DLIM'!$B$149:$AQ$149,0)),0)</f>
        <v>2.6161556923540654E-3</v>
      </c>
      <c r="D2">
        <f>IFERROR(INDEX('Post ISIC Consolidation DLIM'!$B$150:$AQ$191,MATCH(TLIM!$A2,'Post ISIC Consolidation DLIM'!$A$150:$A$191,0),MATCH(TLIM!D$1,'Post ISIC Consolidation DLIM'!$B$149:$AQ$149,0)),0)</f>
        <v>2.6161556923540654E-3</v>
      </c>
      <c r="E2">
        <f>IFERROR(INDEX('Post ISIC Consolidation DLIM'!$B$150:$AQ$191,MATCH(TLIM!$A2,'Post ISIC Consolidation DLIM'!$A$150:$A$191,0),MATCH(TLIM!E$1,'Post ISIC Consolidation DLIM'!$B$149:$AQ$149,0)),0)</f>
        <v>2.6161556923540654E-3</v>
      </c>
      <c r="F2">
        <f>IFERROR(INDEX('Post ISIC Consolidation DLIM'!$B$150:$AQ$191,MATCH(TLIM!$A2,'Post ISIC Consolidation DLIM'!$A$150:$A$191,0),MATCH(TLIM!F$1,'Post ISIC Consolidation DLIM'!$B$149:$AQ$149,0)),0)</f>
        <v>2.6161556923540654E-3</v>
      </c>
      <c r="G2">
        <f>IFERROR(INDEX('Post ISIC Consolidation DLIM'!$B$150:$AQ$191,MATCH(TLIM!$A2,'Post ISIC Consolidation DLIM'!$A$150:$A$191,0),MATCH(TLIM!G$1,'Post ISIC Consolidation DLIM'!$B$149:$AQ$149,0)),0)</f>
        <v>0.2759087260483164</v>
      </c>
      <c r="H2">
        <f>IFERROR(INDEX('Post ISIC Consolidation DLIM'!$B$150:$AQ$191,MATCH(TLIM!$A2,'Post ISIC Consolidation DLIM'!$A$150:$A$191,0),MATCH(TLIM!H$1,'Post ISIC Consolidation DLIM'!$B$149:$AQ$149,0)),0)</f>
        <v>2.174103652894915E-2</v>
      </c>
      <c r="I2">
        <f>IFERROR(INDEX('Post ISIC Consolidation DLIM'!$B$150:$AQ$191,MATCH(TLIM!$A2,'Post ISIC Consolidation DLIM'!$A$150:$A$191,0),MATCH(TLIM!I$1,'Post ISIC Consolidation DLIM'!$B$149:$AQ$149,0)),0)</f>
        <v>2.7780474509931131E-2</v>
      </c>
      <c r="J2">
        <f>IFERROR(INDEX('Post ISIC Consolidation DLIM'!$B$150:$AQ$191,MATCH(TLIM!$A2,'Post ISIC Consolidation DLIM'!$A$150:$A$191,0),MATCH(TLIM!J$1,'Post ISIC Consolidation DLIM'!$B$149:$AQ$149,0)),0)</f>
        <v>1.0390938128642635E-2</v>
      </c>
      <c r="K2">
        <f>IFERROR(INDEX('Post ISIC Consolidation DLIM'!$B$150:$AQ$191,MATCH(TLIM!$A2,'Post ISIC Consolidation DLIM'!$A$150:$A$191,0),MATCH(TLIM!K$1,'Post ISIC Consolidation DLIM'!$B$149:$AQ$149,0)),0)</f>
        <v>4.4080426117491288E-3</v>
      </c>
      <c r="L2">
        <f>IFERROR(INDEX('Post ISIC Consolidation DLIM'!$B$150:$AQ$191,MATCH(TLIM!$A2,'Post ISIC Consolidation DLIM'!$A$150:$A$191,0),MATCH(TLIM!L$1,'Post ISIC Consolidation DLIM'!$B$149:$AQ$149,0)),0)</f>
        <v>1.371027698105993E-2</v>
      </c>
      <c r="M2">
        <f>IFERROR(INDEX('Post ISIC Consolidation DLIM'!$B$150:$AQ$191,MATCH(TLIM!$A2,'Post ISIC Consolidation DLIM'!$A$150:$A$191,0),MATCH(TLIM!M$1,'Post ISIC Consolidation DLIM'!$B$149:$AQ$149,0)),0)</f>
        <v>7.0378449988737629E-3</v>
      </c>
      <c r="N2">
        <f>IFERROR(INDEX('Post ISIC Consolidation DLIM'!$B$150:$AQ$191,MATCH(TLIM!$A2,'Post ISIC Consolidation DLIM'!$A$150:$A$191,0),MATCH(TLIM!N$1,'Post ISIC Consolidation DLIM'!$B$149:$AQ$149,0)),0)</f>
        <v>1.2403853185649127E-2</v>
      </c>
      <c r="O2">
        <f>IFERROR(INDEX('Post ISIC Consolidation DLIM'!$B$150:$AQ$191,MATCH(TLIM!$A2,'Post ISIC Consolidation DLIM'!$A$150:$A$191,0),MATCH(TLIM!O$1,'Post ISIC Consolidation DLIM'!$B$149:$AQ$149,0)),0)</f>
        <v>3.255363931723414E-3</v>
      </c>
      <c r="P2">
        <f>IFERROR(INDEX('Post ISIC Consolidation DLIM'!$B$150:$AQ$191,MATCH(TLIM!$A2,'Post ISIC Consolidation DLIM'!$A$150:$A$191,0),MATCH(TLIM!P$1,'Post ISIC Consolidation DLIM'!$B$149:$AQ$149,0)),0)</f>
        <v>3.255363931723414E-3</v>
      </c>
      <c r="Q2">
        <f>IFERROR(INDEX('Post ISIC Consolidation DLIM'!$B$150:$AQ$191,MATCH(TLIM!$A2,'Post ISIC Consolidation DLIM'!$A$150:$A$191,0),MATCH(TLIM!Q$1,'Post ISIC Consolidation DLIM'!$B$149:$AQ$149,0)),0)</f>
        <v>3.6536970455758747E-3</v>
      </c>
      <c r="R2">
        <f>IFERROR(INDEX('Post ISIC Consolidation DLIM'!$B$150:$AQ$191,MATCH(TLIM!$A2,'Post ISIC Consolidation DLIM'!$A$150:$A$191,0),MATCH(TLIM!R$1,'Post ISIC Consolidation DLIM'!$B$149:$AQ$149,0)),0)</f>
        <v>3.6536970455758751E-3</v>
      </c>
      <c r="S2">
        <f>IFERROR(INDEX('Post ISIC Consolidation DLIM'!$B$150:$AQ$191,MATCH(TLIM!$A2,'Post ISIC Consolidation DLIM'!$A$150:$A$191,0),MATCH(TLIM!S$1,'Post ISIC Consolidation DLIM'!$B$149:$AQ$149,0)),0)</f>
        <v>2.8089035074588741E-3</v>
      </c>
      <c r="T2">
        <f>IFERROR(INDEX('Post ISIC Consolidation DLIM'!$B$150:$AQ$191,MATCH(TLIM!$A2,'Post ISIC Consolidation DLIM'!$A$150:$A$191,0),MATCH(TLIM!T$1,'Post ISIC Consolidation DLIM'!$B$149:$AQ$149,0)),0)</f>
        <v>3.0662858870872229E-3</v>
      </c>
      <c r="U2">
        <f>IFERROR(INDEX('Post ISIC Consolidation DLIM'!$B$150:$AQ$191,MATCH(TLIM!$A2,'Post ISIC Consolidation DLIM'!$A$150:$A$191,0),MATCH(TLIM!U$1,'Post ISIC Consolidation DLIM'!$B$149:$AQ$149,0)),0)</f>
        <v>3.0698601455526509E-3</v>
      </c>
      <c r="V2">
        <f>IFERROR(INDEX('Post ISIC Consolidation DLIM'!$B$150:$AQ$191,MATCH(TLIM!$A2,'Post ISIC Consolidation DLIM'!$A$150:$A$191,0),MATCH(TLIM!V$1,'Post ISIC Consolidation DLIM'!$B$149:$AQ$149,0)),0)</f>
        <v>2.8411332553183043E-3</v>
      </c>
      <c r="W2">
        <f>IFERROR(INDEX('Post ISIC Consolidation DLIM'!$B$150:$AQ$191,MATCH(TLIM!$A2,'Post ISIC Consolidation DLIM'!$A$150:$A$191,0),MATCH(TLIM!W$1,'Post ISIC Consolidation DLIM'!$B$149:$AQ$149,0)),0)</f>
        <v>3.1876524989288171E-3</v>
      </c>
      <c r="X2">
        <f>IFERROR(INDEX('Post ISIC Consolidation DLIM'!$B$150:$AQ$191,MATCH(TLIM!$A2,'Post ISIC Consolidation DLIM'!$A$150:$A$191,0),MATCH(TLIM!X$1,'Post ISIC Consolidation DLIM'!$B$149:$AQ$149,0)),0)</f>
        <v>3.034076987193456E-3</v>
      </c>
      <c r="Y2">
        <f>IFERROR(INDEX('Post ISIC Consolidation DLIM'!$B$150:$AQ$191,MATCH(TLIM!$A2,'Post ISIC Consolidation DLIM'!$A$150:$A$191,0),MATCH(TLIM!Y$1,'Post ISIC Consolidation DLIM'!$B$149:$AQ$149,0)),0)</f>
        <v>4.8741818776602171E-3</v>
      </c>
      <c r="Z2">
        <f>IFERROR(INDEX('Post ISIC Consolidation DLIM'!$B$150:$AQ$191,MATCH(TLIM!$A2,'Post ISIC Consolidation DLIM'!$A$150:$A$191,0),MATCH(TLIM!Z$1,'Post ISIC Consolidation DLIM'!$B$149:$AQ$149,0)),0)</f>
        <v>3.9150781982850965E-3</v>
      </c>
      <c r="AA2">
        <f>IFERROR(INDEX('Post ISIC Consolidation DLIM'!$B$150:$AQ$191,MATCH(TLIM!$A2,'Post ISIC Consolidation DLIM'!$A$150:$A$191,0),MATCH(TLIM!AA$1,'Post ISIC Consolidation DLIM'!$B$149:$AQ$149,0)),0)</f>
        <v>3.9150781982850965E-3</v>
      </c>
      <c r="AB2">
        <f>IFERROR(INDEX('Post ISIC Consolidation DLIM'!$B$150:$AQ$191,MATCH(TLIM!$A2,'Post ISIC Consolidation DLIM'!$A$150:$A$191,0),MATCH(TLIM!AB$1,'Post ISIC Consolidation DLIM'!$B$149:$AQ$149,0)),0)</f>
        <v>3.494134981842434E-3</v>
      </c>
      <c r="AC2">
        <f>IFERROR(INDEX('Post ISIC Consolidation DLIM'!$B$150:$AQ$191,MATCH(TLIM!$A2,'Post ISIC Consolidation DLIM'!$A$150:$A$191,0),MATCH(TLIM!AC$1,'Post ISIC Consolidation DLIM'!$B$149:$AQ$149,0)),0)</f>
        <v>0</v>
      </c>
      <c r="AD2">
        <f>IFERROR(INDEX('Post ISIC Consolidation DLIM'!$B$150:$AQ$191,MATCH(TLIM!$A2,'Post ISIC Consolidation DLIM'!$A$150:$A$191,0),MATCH(TLIM!AD$1,'Post ISIC Consolidation DLIM'!$B$149:$AQ$149,0)),0)</f>
        <v>5.7562500874289721E-3</v>
      </c>
      <c r="AE2">
        <f>IFERROR(INDEX('Post ISIC Consolidation DLIM'!$B$150:$AQ$191,MATCH(TLIM!$A2,'Post ISIC Consolidation DLIM'!$A$150:$A$191,0),MATCH(TLIM!AE$1,'Post ISIC Consolidation DLIM'!$B$149:$AQ$149,0)),0)</f>
        <v>2.8758050196026419E-3</v>
      </c>
      <c r="AF2">
        <f>IFERROR(INDEX('Post ISIC Consolidation DLIM'!$B$150:$AQ$191,MATCH(TLIM!$A2,'Post ISIC Consolidation DLIM'!$A$150:$A$191,0),MATCH(TLIM!AF$1,'Post ISIC Consolidation DLIM'!$B$149:$AQ$149,0)),0)</f>
        <v>6.1656136870297411E-2</v>
      </c>
      <c r="AG2">
        <f>IFERROR(INDEX('Post ISIC Consolidation DLIM'!$B$150:$AQ$191,MATCH(TLIM!$A2,'Post ISIC Consolidation DLIM'!$A$150:$A$191,0),MATCH(TLIM!AG$1,'Post ISIC Consolidation DLIM'!$B$149:$AQ$149,0)),0)</f>
        <v>3.3793877945269813E-3</v>
      </c>
      <c r="AH2">
        <f>IFERROR(INDEX('Post ISIC Consolidation DLIM'!$B$150:$AQ$191,MATCH(TLIM!$A2,'Post ISIC Consolidation DLIM'!$A$150:$A$191,0),MATCH(TLIM!AH$1,'Post ISIC Consolidation DLIM'!$B$149:$AQ$149,0)),0)</f>
        <v>2.1311560271212249E-3</v>
      </c>
      <c r="AI2">
        <f>IFERROR(INDEX('Post ISIC Consolidation DLIM'!$B$150:$AQ$191,MATCH(TLIM!$A2,'Post ISIC Consolidation DLIM'!$A$150:$A$191,0),MATCH(TLIM!AI$1,'Post ISIC Consolidation DLIM'!$B$149:$AQ$149,0)),0)</f>
        <v>2.0506553148379632E-3</v>
      </c>
      <c r="AJ2">
        <f>IFERROR(INDEX('Post ISIC Consolidation DLIM'!$B$150:$AQ$191,MATCH(TLIM!$A2,'Post ISIC Consolidation DLIM'!$A$150:$A$191,0),MATCH(TLIM!AJ$1,'Post ISIC Consolidation DLIM'!$B$149:$AQ$149,0)),0)</f>
        <v>1.4970271099828535E-3</v>
      </c>
      <c r="AK2">
        <f>IFERROR(INDEX('Post ISIC Consolidation DLIM'!$B$150:$AQ$191,MATCH(TLIM!$A2,'Post ISIC Consolidation DLIM'!$A$150:$A$191,0),MATCH(TLIM!AK$1,'Post ISIC Consolidation DLIM'!$B$149:$AQ$149,0)),0)</f>
        <v>7.9242684066611229E-4</v>
      </c>
      <c r="AL2">
        <f>IFERROR(INDEX('Post ISIC Consolidation DLIM'!$B$150:$AQ$191,MATCH(TLIM!$A2,'Post ISIC Consolidation DLIM'!$A$150:$A$191,0),MATCH(TLIM!AL$1,'Post ISIC Consolidation DLIM'!$B$149:$AQ$149,0)),0)</f>
        <v>3.913958395044625E-3</v>
      </c>
      <c r="AM2">
        <f>IFERROR(INDEX('Post ISIC Consolidation DLIM'!$B$150:$AQ$191,MATCH(TLIM!$A2,'Post ISIC Consolidation DLIM'!$A$150:$A$191,0),MATCH(TLIM!AM$1,'Post ISIC Consolidation DLIM'!$B$149:$AQ$149,0)),0)</f>
        <v>3.3693179251009864E-3</v>
      </c>
      <c r="AN2">
        <f>IFERROR(INDEX('Post ISIC Consolidation DLIM'!$B$150:$AQ$191,MATCH(TLIM!$A2,'Post ISIC Consolidation DLIM'!$A$150:$A$191,0),MATCH(TLIM!AN$1,'Post ISIC Consolidation DLIM'!$B$149:$AQ$149,0)),0)</f>
        <v>3.0338603127257309E-3</v>
      </c>
      <c r="AO2">
        <f>IFERROR(INDEX('Post ISIC Consolidation DLIM'!$B$150:$AQ$191,MATCH(TLIM!$A2,'Post ISIC Consolidation DLIM'!$A$150:$A$191,0),MATCH(TLIM!AO$1,'Post ISIC Consolidation DLIM'!$B$149:$AQ$149,0)),0)</f>
        <v>6.4591336606986335E-3</v>
      </c>
      <c r="AP2">
        <f>IFERROR(INDEX('Post ISIC Consolidation DLIM'!$B$150:$AQ$191,MATCH(TLIM!$A2,'Post ISIC Consolidation DLIM'!$A$150:$A$191,0),MATCH(TLIM!AP$1,'Post ISIC Consolidation DLIM'!$B$149:$AQ$149,0)),0)</f>
        <v>4.941281226034001E-3</v>
      </c>
      <c r="AQ2">
        <f>IFERROR(INDEX('Post ISIC Consolidation DLIM'!$B$150:$AQ$191,MATCH(TLIM!$A2,'Post ISIC Consolidation DLIM'!$A$150:$A$191,0),MATCH(TLIM!AQ$1,'Post ISIC Consolidation DLIM'!$B$149:$AQ$149,0)),0)</f>
        <v>7.807004158938975E-7</v>
      </c>
    </row>
    <row r="3" spans="1:43" x14ac:dyDescent="0.35">
      <c r="A3" t="s">
        <v>88</v>
      </c>
      <c r="B3">
        <f>IFERROR(INDEX('Post ISIC Consolidation DLIM'!$B$150:$AQ$191,MATCH(TLIM!$A3,'Post ISIC Consolidation DLIM'!$A$150:$A$191,0),MATCH(TLIM!B$1,'Post ISIC Consolidation DLIM'!$B$149:$AQ$149,0)),0)</f>
        <v>3.29423310372483E-2</v>
      </c>
      <c r="C3">
        <f>IFERROR(INDEX('Post ISIC Consolidation DLIM'!$B$150:$AQ$191,MATCH(TLIM!$A3,'Post ISIC Consolidation DLIM'!$A$150:$A$191,0),MATCH(TLIM!C$1,'Post ISIC Consolidation DLIM'!$B$149:$AQ$149,0)),0)</f>
        <v>1.1098775441593496</v>
      </c>
      <c r="D3">
        <f>IFERROR(INDEX('Post ISIC Consolidation DLIM'!$B$150:$AQ$191,MATCH(TLIM!$A3,'Post ISIC Consolidation DLIM'!$A$150:$A$191,0),MATCH(TLIM!D$1,'Post ISIC Consolidation DLIM'!$B$149:$AQ$149,0)),0)</f>
        <v>0.01</v>
      </c>
      <c r="E3">
        <f>IFERROR(INDEX('Post ISIC Consolidation DLIM'!$B$150:$AQ$191,MATCH(TLIM!$A3,'Post ISIC Consolidation DLIM'!$A$150:$A$191,0),MATCH(TLIM!E$1,'Post ISIC Consolidation DLIM'!$B$149:$AQ$149,0)),0)</f>
        <v>0.01</v>
      </c>
      <c r="F3">
        <f>IFERROR(INDEX('Post ISIC Consolidation DLIM'!$B$150:$AQ$191,MATCH(TLIM!$A3,'Post ISIC Consolidation DLIM'!$A$150:$A$191,0),MATCH(TLIM!F$1,'Post ISIC Consolidation DLIM'!$B$149:$AQ$149,0)),0)</f>
        <v>0.16411528572692333</v>
      </c>
      <c r="G3">
        <f>IFERROR(INDEX('Post ISIC Consolidation DLIM'!$B$150:$AQ$191,MATCH(TLIM!$A3,'Post ISIC Consolidation DLIM'!$A$150:$A$191,0),MATCH(TLIM!G$1,'Post ISIC Consolidation DLIM'!$B$149:$AQ$149,0)),0)</f>
        <v>2.6622352100908235E-2</v>
      </c>
      <c r="H3">
        <f>IFERROR(INDEX('Post ISIC Consolidation DLIM'!$B$150:$AQ$191,MATCH(TLIM!$A3,'Post ISIC Consolidation DLIM'!$A$150:$A$191,0),MATCH(TLIM!H$1,'Post ISIC Consolidation DLIM'!$B$149:$AQ$149,0)),0)</f>
        <v>2.000171927853605E-2</v>
      </c>
      <c r="I3">
        <f>IFERROR(INDEX('Post ISIC Consolidation DLIM'!$B$150:$AQ$191,MATCH(TLIM!$A3,'Post ISIC Consolidation DLIM'!$A$150:$A$191,0),MATCH(TLIM!I$1,'Post ISIC Consolidation DLIM'!$B$149:$AQ$149,0)),0)</f>
        <v>2.3686778891978729E-2</v>
      </c>
      <c r="J3">
        <f>IFERROR(INDEX('Post ISIC Consolidation DLIM'!$B$150:$AQ$191,MATCH(TLIM!$A3,'Post ISIC Consolidation DLIM'!$A$150:$A$191,0),MATCH(TLIM!J$1,'Post ISIC Consolidation DLIM'!$B$149:$AQ$149,0)),0)</f>
        <v>3.4428934747711304E-2</v>
      </c>
      <c r="K3">
        <f>IFERROR(INDEX('Post ISIC Consolidation DLIM'!$B$150:$AQ$191,MATCH(TLIM!$A3,'Post ISIC Consolidation DLIM'!$A$150:$A$191,0),MATCH(TLIM!K$1,'Post ISIC Consolidation DLIM'!$B$149:$AQ$149,0)),0)</f>
        <v>1.2595663456325872</v>
      </c>
      <c r="L3">
        <f>IFERROR(INDEX('Post ISIC Consolidation DLIM'!$B$150:$AQ$191,MATCH(TLIM!$A3,'Post ISIC Consolidation DLIM'!$A$150:$A$191,0),MATCH(TLIM!L$1,'Post ISIC Consolidation DLIM'!$B$149:$AQ$149,0)),0)</f>
        <v>8.2698769208077977E-2</v>
      </c>
      <c r="M3">
        <f>IFERROR(INDEX('Post ISIC Consolidation DLIM'!$B$150:$AQ$191,MATCH(TLIM!$A3,'Post ISIC Consolidation DLIM'!$A$150:$A$191,0),MATCH(TLIM!M$1,'Post ISIC Consolidation DLIM'!$B$149:$AQ$149,0)),0)</f>
        <v>1.5308929293392299E-2</v>
      </c>
      <c r="N3">
        <f>IFERROR(INDEX('Post ISIC Consolidation DLIM'!$B$150:$AQ$191,MATCH(TLIM!$A3,'Post ISIC Consolidation DLIM'!$A$150:$A$191,0),MATCH(TLIM!N$1,'Post ISIC Consolidation DLIM'!$B$149:$AQ$149,0)),0)</f>
        <v>3.5422079704628712E-2</v>
      </c>
      <c r="O3">
        <f>IFERROR(INDEX('Post ISIC Consolidation DLIM'!$B$150:$AQ$191,MATCH(TLIM!$A3,'Post ISIC Consolidation DLIM'!$A$150:$A$191,0),MATCH(TLIM!O$1,'Post ISIC Consolidation DLIM'!$B$149:$AQ$149,0)),0)</f>
        <v>5.292027164530537E-2</v>
      </c>
      <c r="P3">
        <f>IFERROR(INDEX('Post ISIC Consolidation DLIM'!$B$150:$AQ$191,MATCH(TLIM!$A3,'Post ISIC Consolidation DLIM'!$A$150:$A$191,0),MATCH(TLIM!P$1,'Post ISIC Consolidation DLIM'!$B$149:$AQ$149,0)),0)</f>
        <v>5.292027164530537E-2</v>
      </c>
      <c r="Q3">
        <f>IFERROR(INDEX('Post ISIC Consolidation DLIM'!$B$150:$AQ$191,MATCH(TLIM!$A3,'Post ISIC Consolidation DLIM'!$A$150:$A$191,0),MATCH(TLIM!Q$1,'Post ISIC Consolidation DLIM'!$B$149:$AQ$149,0)),0)</f>
        <v>6.7424816169810636E-2</v>
      </c>
      <c r="R3">
        <f>IFERROR(INDEX('Post ISIC Consolidation DLIM'!$B$150:$AQ$191,MATCH(TLIM!$A3,'Post ISIC Consolidation DLIM'!$A$150:$A$191,0),MATCH(TLIM!R$1,'Post ISIC Consolidation DLIM'!$B$149:$AQ$149,0)),0)</f>
        <v>6.7424816169810636E-2</v>
      </c>
      <c r="S3">
        <f>IFERROR(INDEX('Post ISIC Consolidation DLIM'!$B$150:$AQ$191,MATCH(TLIM!$A3,'Post ISIC Consolidation DLIM'!$A$150:$A$191,0),MATCH(TLIM!S$1,'Post ISIC Consolidation DLIM'!$B$149:$AQ$149,0)),0)</f>
        <v>3.6935616111644802E-2</v>
      </c>
      <c r="T3">
        <f>IFERROR(INDEX('Post ISIC Consolidation DLIM'!$B$150:$AQ$191,MATCH(TLIM!$A3,'Post ISIC Consolidation DLIM'!$A$150:$A$191,0),MATCH(TLIM!T$1,'Post ISIC Consolidation DLIM'!$B$149:$AQ$149,0)),0)</f>
        <v>1.2860254447817972E-2</v>
      </c>
      <c r="U3">
        <f>IFERROR(INDEX('Post ISIC Consolidation DLIM'!$B$150:$AQ$191,MATCH(TLIM!$A3,'Post ISIC Consolidation DLIM'!$A$150:$A$191,0),MATCH(TLIM!U$1,'Post ISIC Consolidation DLIM'!$B$149:$AQ$149,0)),0)</f>
        <v>3.0027824539398035E-2</v>
      </c>
      <c r="V3">
        <f>IFERROR(INDEX('Post ISIC Consolidation DLIM'!$B$150:$AQ$191,MATCH(TLIM!$A3,'Post ISIC Consolidation DLIM'!$A$150:$A$191,0),MATCH(TLIM!V$1,'Post ISIC Consolidation DLIM'!$B$149:$AQ$149,0)),0)</f>
        <v>2.5729894383937683E-2</v>
      </c>
      <c r="W3">
        <f>IFERROR(INDEX('Post ISIC Consolidation DLIM'!$B$150:$AQ$191,MATCH(TLIM!$A3,'Post ISIC Consolidation DLIM'!$A$150:$A$191,0),MATCH(TLIM!W$1,'Post ISIC Consolidation DLIM'!$B$149:$AQ$149,0)),0)</f>
        <v>2.6469475127513766E-2</v>
      </c>
      <c r="X3">
        <f>IFERROR(INDEX('Post ISIC Consolidation DLIM'!$B$150:$AQ$191,MATCH(TLIM!$A3,'Post ISIC Consolidation DLIM'!$A$150:$A$191,0),MATCH(TLIM!X$1,'Post ISIC Consolidation DLIM'!$B$149:$AQ$149,0)),0)</f>
        <v>2.1541498623049927E-2</v>
      </c>
      <c r="Y3">
        <f>IFERROR(INDEX('Post ISIC Consolidation DLIM'!$B$150:$AQ$191,MATCH(TLIM!$A3,'Post ISIC Consolidation DLIM'!$A$150:$A$191,0),MATCH(TLIM!Y$1,'Post ISIC Consolidation DLIM'!$B$149:$AQ$149,0)),0)</f>
        <v>2.228221091483671E-2</v>
      </c>
      <c r="Z3">
        <f>IFERROR(INDEX('Post ISIC Consolidation DLIM'!$B$150:$AQ$191,MATCH(TLIM!$A3,'Post ISIC Consolidation DLIM'!$A$150:$A$191,0),MATCH(TLIM!Z$1,'Post ISIC Consolidation DLIM'!$B$149:$AQ$149,0)),0)</f>
        <v>0.15412475022735028</v>
      </c>
      <c r="AA3">
        <f>IFERROR(INDEX('Post ISIC Consolidation DLIM'!$B$150:$AQ$191,MATCH(TLIM!$A3,'Post ISIC Consolidation DLIM'!$A$150:$A$191,0),MATCH(TLIM!AA$1,'Post ISIC Consolidation DLIM'!$B$149:$AQ$149,0)),0)</f>
        <v>7.7062375113675141E-2</v>
      </c>
      <c r="AB3">
        <f>IFERROR(INDEX('Post ISIC Consolidation DLIM'!$B$150:$AQ$191,MATCH(TLIM!$A3,'Post ISIC Consolidation DLIM'!$A$150:$A$191,0),MATCH(TLIM!AB$1,'Post ISIC Consolidation DLIM'!$B$149:$AQ$149,0)),0)</f>
        <v>2.1549068695105884E-2</v>
      </c>
      <c r="AC3">
        <f>IFERROR(INDEX('Post ISIC Consolidation DLIM'!$B$150:$AQ$191,MATCH(TLIM!$A3,'Post ISIC Consolidation DLIM'!$A$150:$A$191,0),MATCH(TLIM!AC$1,'Post ISIC Consolidation DLIM'!$B$149:$AQ$149,0)),0)</f>
        <v>0</v>
      </c>
      <c r="AD3">
        <f>IFERROR(INDEX('Post ISIC Consolidation DLIM'!$B$150:$AQ$191,MATCH(TLIM!$A3,'Post ISIC Consolidation DLIM'!$A$150:$A$191,0),MATCH(TLIM!AD$1,'Post ISIC Consolidation DLIM'!$B$149:$AQ$149,0)),0)</f>
        <v>1.3484861211469204E-2</v>
      </c>
      <c r="AE3">
        <f>IFERROR(INDEX('Post ISIC Consolidation DLIM'!$B$150:$AQ$191,MATCH(TLIM!$A3,'Post ISIC Consolidation DLIM'!$A$150:$A$191,0),MATCH(TLIM!AE$1,'Post ISIC Consolidation DLIM'!$B$149:$AQ$149,0)),0)</f>
        <v>4.004117053586121E-2</v>
      </c>
      <c r="AF3">
        <f>IFERROR(INDEX('Post ISIC Consolidation DLIM'!$B$150:$AQ$191,MATCH(TLIM!$A3,'Post ISIC Consolidation DLIM'!$A$150:$A$191,0),MATCH(TLIM!AF$1,'Post ISIC Consolidation DLIM'!$B$149:$AQ$149,0)),0)</f>
        <v>1.4080924523829245E-2</v>
      </c>
      <c r="AG3">
        <f>IFERROR(INDEX('Post ISIC Consolidation DLIM'!$B$150:$AQ$191,MATCH(TLIM!$A3,'Post ISIC Consolidation DLIM'!$A$150:$A$191,0),MATCH(TLIM!AG$1,'Post ISIC Consolidation DLIM'!$B$149:$AQ$149,0)),0)</f>
        <v>1.0190388357431711E-2</v>
      </c>
      <c r="AH3">
        <f>IFERROR(INDEX('Post ISIC Consolidation DLIM'!$B$150:$AQ$191,MATCH(TLIM!$A3,'Post ISIC Consolidation DLIM'!$A$150:$A$191,0),MATCH(TLIM!AH$1,'Post ISIC Consolidation DLIM'!$B$149:$AQ$149,0)),0)</f>
        <v>9.0606317909423771E-3</v>
      </c>
      <c r="AI3">
        <f>IFERROR(INDEX('Post ISIC Consolidation DLIM'!$B$150:$AQ$191,MATCH(TLIM!$A3,'Post ISIC Consolidation DLIM'!$A$150:$A$191,0),MATCH(TLIM!AI$1,'Post ISIC Consolidation DLIM'!$B$149:$AQ$149,0)),0)</f>
        <v>5.7062122705485857E-3</v>
      </c>
      <c r="AJ3">
        <f>IFERROR(INDEX('Post ISIC Consolidation DLIM'!$B$150:$AQ$191,MATCH(TLIM!$A3,'Post ISIC Consolidation DLIM'!$A$150:$A$191,0),MATCH(TLIM!AJ$1,'Post ISIC Consolidation DLIM'!$B$149:$AQ$149,0)),0)</f>
        <v>4.9922656237856508E-3</v>
      </c>
      <c r="AK3">
        <f>IFERROR(INDEX('Post ISIC Consolidation DLIM'!$B$150:$AQ$191,MATCH(TLIM!$A3,'Post ISIC Consolidation DLIM'!$A$150:$A$191,0),MATCH(TLIM!AK$1,'Post ISIC Consolidation DLIM'!$B$149:$AQ$149,0)),0)</f>
        <v>4.6328468819321362E-3</v>
      </c>
      <c r="AL3">
        <f>IFERROR(INDEX('Post ISIC Consolidation DLIM'!$B$150:$AQ$191,MATCH(TLIM!$A3,'Post ISIC Consolidation DLIM'!$A$150:$A$191,0),MATCH(TLIM!AL$1,'Post ISIC Consolidation DLIM'!$B$149:$AQ$149,0)),0)</f>
        <v>8.5172067905094975E-3</v>
      </c>
      <c r="AM3">
        <f>IFERROR(INDEX('Post ISIC Consolidation DLIM'!$B$150:$AQ$191,MATCH(TLIM!$A3,'Post ISIC Consolidation DLIM'!$A$150:$A$191,0),MATCH(TLIM!AM$1,'Post ISIC Consolidation DLIM'!$B$149:$AQ$149,0)),0)</f>
        <v>8.783817683825957E-3</v>
      </c>
      <c r="AN3">
        <f>IFERROR(INDEX('Post ISIC Consolidation DLIM'!$B$150:$AQ$191,MATCH(TLIM!$A3,'Post ISIC Consolidation DLIM'!$A$150:$A$191,0),MATCH(TLIM!AN$1,'Post ISIC Consolidation DLIM'!$B$149:$AQ$149,0)),0)</f>
        <v>5.4837467618258934E-3</v>
      </c>
      <c r="AO3">
        <f>IFERROR(INDEX('Post ISIC Consolidation DLIM'!$B$150:$AQ$191,MATCH(TLIM!$A3,'Post ISIC Consolidation DLIM'!$A$150:$A$191,0),MATCH(TLIM!AO$1,'Post ISIC Consolidation DLIM'!$B$149:$AQ$149,0)),0)</f>
        <v>7.3786717994877588E-3</v>
      </c>
      <c r="AP3">
        <f>IFERROR(INDEX('Post ISIC Consolidation DLIM'!$B$150:$AQ$191,MATCH(TLIM!$A3,'Post ISIC Consolidation DLIM'!$A$150:$A$191,0),MATCH(TLIM!AP$1,'Post ISIC Consolidation DLIM'!$B$149:$AQ$149,0)),0)</f>
        <v>1.0506434915196547E-2</v>
      </c>
      <c r="AQ3">
        <f>IFERROR(INDEX('Post ISIC Consolidation DLIM'!$B$150:$AQ$191,MATCH(TLIM!$A3,'Post ISIC Consolidation DLIM'!$A$150:$A$191,0),MATCH(TLIM!AQ$1,'Post ISIC Consolidation DLIM'!$B$149:$AQ$149,0)),0)</f>
        <v>7.2109383926587873E-7</v>
      </c>
    </row>
    <row r="4" spans="1:43" x14ac:dyDescent="0.35">
      <c r="A4" t="s">
        <v>89</v>
      </c>
      <c r="B4">
        <f>IFERROR(INDEX('Post ISIC Consolidation DLIM'!$B$150:$AQ$191,MATCH(TLIM!$A4,'Post ISIC Consolidation DLIM'!$A$150:$A$191,0),MATCH(TLIM!B$1,'Post ISIC Consolidation DLIM'!$B$149:$AQ$149,0)),0)</f>
        <v>3.29423310372483E-2</v>
      </c>
      <c r="C4">
        <f>IFERROR(INDEX('Post ISIC Consolidation DLIM'!$B$150:$AQ$191,MATCH(TLIM!$A4,'Post ISIC Consolidation DLIM'!$A$150:$A$191,0),MATCH(TLIM!C$1,'Post ISIC Consolidation DLIM'!$B$149:$AQ$149,0)),0)</f>
        <v>0.01</v>
      </c>
      <c r="D4">
        <f>IFERROR(INDEX('Post ISIC Consolidation DLIM'!$B$150:$AQ$191,MATCH(TLIM!$A4,'Post ISIC Consolidation DLIM'!$A$150:$A$191,0),MATCH(TLIM!D$1,'Post ISIC Consolidation DLIM'!$B$149:$AQ$149,0)),0)</f>
        <v>1.1098775441593496</v>
      </c>
      <c r="E4">
        <f>IFERROR(INDEX('Post ISIC Consolidation DLIM'!$B$150:$AQ$191,MATCH(TLIM!$A4,'Post ISIC Consolidation DLIM'!$A$150:$A$191,0),MATCH(TLIM!E$1,'Post ISIC Consolidation DLIM'!$B$149:$AQ$149,0)),0)</f>
        <v>0.01</v>
      </c>
      <c r="F4">
        <f>IFERROR(INDEX('Post ISIC Consolidation DLIM'!$B$150:$AQ$191,MATCH(TLIM!$A4,'Post ISIC Consolidation DLIM'!$A$150:$A$191,0),MATCH(TLIM!F$1,'Post ISIC Consolidation DLIM'!$B$149:$AQ$149,0)),0)</f>
        <v>0.16411528572692333</v>
      </c>
      <c r="G4">
        <f>IFERROR(INDEX('Post ISIC Consolidation DLIM'!$B$150:$AQ$191,MATCH(TLIM!$A4,'Post ISIC Consolidation DLIM'!$A$150:$A$191,0),MATCH(TLIM!G$1,'Post ISIC Consolidation DLIM'!$B$149:$AQ$149,0)),0)</f>
        <v>2.6622352100908239E-2</v>
      </c>
      <c r="H4">
        <f>IFERROR(INDEX('Post ISIC Consolidation DLIM'!$B$150:$AQ$191,MATCH(TLIM!$A4,'Post ISIC Consolidation DLIM'!$A$150:$A$191,0),MATCH(TLIM!H$1,'Post ISIC Consolidation DLIM'!$B$149:$AQ$149,0)),0)</f>
        <v>2.000171927853605E-2</v>
      </c>
      <c r="I4">
        <f>IFERROR(INDEX('Post ISIC Consolidation DLIM'!$B$150:$AQ$191,MATCH(TLIM!$A4,'Post ISIC Consolidation DLIM'!$A$150:$A$191,0),MATCH(TLIM!I$1,'Post ISIC Consolidation DLIM'!$B$149:$AQ$149,0)),0)</f>
        <v>2.3686778891978729E-2</v>
      </c>
      <c r="J4">
        <f>IFERROR(INDEX('Post ISIC Consolidation DLIM'!$B$150:$AQ$191,MATCH(TLIM!$A4,'Post ISIC Consolidation DLIM'!$A$150:$A$191,0),MATCH(TLIM!J$1,'Post ISIC Consolidation DLIM'!$B$149:$AQ$149,0)),0)</f>
        <v>3.4428934747711304E-2</v>
      </c>
      <c r="K4">
        <f>IFERROR(INDEX('Post ISIC Consolidation DLIM'!$B$150:$AQ$191,MATCH(TLIM!$A4,'Post ISIC Consolidation DLIM'!$A$150:$A$191,0),MATCH(TLIM!K$1,'Post ISIC Consolidation DLIM'!$B$149:$AQ$149,0)),0)</f>
        <v>1.2595663456325872</v>
      </c>
      <c r="L4">
        <f>IFERROR(INDEX('Post ISIC Consolidation DLIM'!$B$150:$AQ$191,MATCH(TLIM!$A4,'Post ISIC Consolidation DLIM'!$A$150:$A$191,0),MATCH(TLIM!L$1,'Post ISIC Consolidation DLIM'!$B$149:$AQ$149,0)),0)</f>
        <v>8.2698769208077977E-2</v>
      </c>
      <c r="M4">
        <f>IFERROR(INDEX('Post ISIC Consolidation DLIM'!$B$150:$AQ$191,MATCH(TLIM!$A4,'Post ISIC Consolidation DLIM'!$A$150:$A$191,0),MATCH(TLIM!M$1,'Post ISIC Consolidation DLIM'!$B$149:$AQ$149,0)),0)</f>
        <v>1.5308929293392299E-2</v>
      </c>
      <c r="N4">
        <f>IFERROR(INDEX('Post ISIC Consolidation DLIM'!$B$150:$AQ$191,MATCH(TLIM!$A4,'Post ISIC Consolidation DLIM'!$A$150:$A$191,0),MATCH(TLIM!N$1,'Post ISIC Consolidation DLIM'!$B$149:$AQ$149,0)),0)</f>
        <v>3.5422079704628712E-2</v>
      </c>
      <c r="O4">
        <f>IFERROR(INDEX('Post ISIC Consolidation DLIM'!$B$150:$AQ$191,MATCH(TLIM!$A4,'Post ISIC Consolidation DLIM'!$A$150:$A$191,0),MATCH(TLIM!O$1,'Post ISIC Consolidation DLIM'!$B$149:$AQ$149,0)),0)</f>
        <v>5.292027164530537E-2</v>
      </c>
      <c r="P4">
        <f>IFERROR(INDEX('Post ISIC Consolidation DLIM'!$B$150:$AQ$191,MATCH(TLIM!$A4,'Post ISIC Consolidation DLIM'!$A$150:$A$191,0),MATCH(TLIM!P$1,'Post ISIC Consolidation DLIM'!$B$149:$AQ$149,0)),0)</f>
        <v>5.292027164530537E-2</v>
      </c>
      <c r="Q4">
        <f>IFERROR(INDEX('Post ISIC Consolidation DLIM'!$B$150:$AQ$191,MATCH(TLIM!$A4,'Post ISIC Consolidation DLIM'!$A$150:$A$191,0),MATCH(TLIM!Q$1,'Post ISIC Consolidation DLIM'!$B$149:$AQ$149,0)),0)</f>
        <v>6.7424816169810636E-2</v>
      </c>
      <c r="R4">
        <f>IFERROR(INDEX('Post ISIC Consolidation DLIM'!$B$150:$AQ$191,MATCH(TLIM!$A4,'Post ISIC Consolidation DLIM'!$A$150:$A$191,0),MATCH(TLIM!R$1,'Post ISIC Consolidation DLIM'!$B$149:$AQ$149,0)),0)</f>
        <v>6.7424816169810636E-2</v>
      </c>
      <c r="S4">
        <f>IFERROR(INDEX('Post ISIC Consolidation DLIM'!$B$150:$AQ$191,MATCH(TLIM!$A4,'Post ISIC Consolidation DLIM'!$A$150:$A$191,0),MATCH(TLIM!S$1,'Post ISIC Consolidation DLIM'!$B$149:$AQ$149,0)),0)</f>
        <v>3.6935616111644802E-2</v>
      </c>
      <c r="T4">
        <f>IFERROR(INDEX('Post ISIC Consolidation DLIM'!$B$150:$AQ$191,MATCH(TLIM!$A4,'Post ISIC Consolidation DLIM'!$A$150:$A$191,0),MATCH(TLIM!T$1,'Post ISIC Consolidation DLIM'!$B$149:$AQ$149,0)),0)</f>
        <v>1.2860254447817973E-2</v>
      </c>
      <c r="U4">
        <f>IFERROR(INDEX('Post ISIC Consolidation DLIM'!$B$150:$AQ$191,MATCH(TLIM!$A4,'Post ISIC Consolidation DLIM'!$A$150:$A$191,0),MATCH(TLIM!U$1,'Post ISIC Consolidation DLIM'!$B$149:$AQ$149,0)),0)</f>
        <v>3.0027824539398038E-2</v>
      </c>
      <c r="V4">
        <f>IFERROR(INDEX('Post ISIC Consolidation DLIM'!$B$150:$AQ$191,MATCH(TLIM!$A4,'Post ISIC Consolidation DLIM'!$A$150:$A$191,0),MATCH(TLIM!V$1,'Post ISIC Consolidation DLIM'!$B$149:$AQ$149,0)),0)</f>
        <v>2.572989438393768E-2</v>
      </c>
      <c r="W4">
        <f>IFERROR(INDEX('Post ISIC Consolidation DLIM'!$B$150:$AQ$191,MATCH(TLIM!$A4,'Post ISIC Consolidation DLIM'!$A$150:$A$191,0),MATCH(TLIM!W$1,'Post ISIC Consolidation DLIM'!$B$149:$AQ$149,0)),0)</f>
        <v>2.6469475127513766E-2</v>
      </c>
      <c r="X4">
        <f>IFERROR(INDEX('Post ISIC Consolidation DLIM'!$B$150:$AQ$191,MATCH(TLIM!$A4,'Post ISIC Consolidation DLIM'!$A$150:$A$191,0),MATCH(TLIM!X$1,'Post ISIC Consolidation DLIM'!$B$149:$AQ$149,0)),0)</f>
        <v>2.1541498623049927E-2</v>
      </c>
      <c r="Y4">
        <f>IFERROR(INDEX('Post ISIC Consolidation DLIM'!$B$150:$AQ$191,MATCH(TLIM!$A4,'Post ISIC Consolidation DLIM'!$A$150:$A$191,0),MATCH(TLIM!Y$1,'Post ISIC Consolidation DLIM'!$B$149:$AQ$149,0)),0)</f>
        <v>2.228221091483671E-2</v>
      </c>
      <c r="Z4">
        <f>IFERROR(INDEX('Post ISIC Consolidation DLIM'!$B$150:$AQ$191,MATCH(TLIM!$A4,'Post ISIC Consolidation DLIM'!$A$150:$A$191,0),MATCH(TLIM!Z$1,'Post ISIC Consolidation DLIM'!$B$149:$AQ$149,0)),0)</f>
        <v>0.15412475022735028</v>
      </c>
      <c r="AA4">
        <f>IFERROR(INDEX('Post ISIC Consolidation DLIM'!$B$150:$AQ$191,MATCH(TLIM!$A4,'Post ISIC Consolidation DLIM'!$A$150:$A$191,0),MATCH(TLIM!AA$1,'Post ISIC Consolidation DLIM'!$B$149:$AQ$149,0)),0)</f>
        <v>0.30824950045470056</v>
      </c>
      <c r="AB4">
        <f>IFERROR(INDEX('Post ISIC Consolidation DLIM'!$B$150:$AQ$191,MATCH(TLIM!$A4,'Post ISIC Consolidation DLIM'!$A$150:$A$191,0),MATCH(TLIM!AB$1,'Post ISIC Consolidation DLIM'!$B$149:$AQ$149,0)),0)</f>
        <v>2.1549068695105884E-2</v>
      </c>
      <c r="AC4">
        <f>IFERROR(INDEX('Post ISIC Consolidation DLIM'!$B$150:$AQ$191,MATCH(TLIM!$A4,'Post ISIC Consolidation DLIM'!$A$150:$A$191,0),MATCH(TLIM!AC$1,'Post ISIC Consolidation DLIM'!$B$149:$AQ$149,0)),0)</f>
        <v>0</v>
      </c>
      <c r="AD4">
        <f>IFERROR(INDEX('Post ISIC Consolidation DLIM'!$B$150:$AQ$191,MATCH(TLIM!$A4,'Post ISIC Consolidation DLIM'!$A$150:$A$191,0),MATCH(TLIM!AD$1,'Post ISIC Consolidation DLIM'!$B$149:$AQ$149,0)),0)</f>
        <v>1.3484861211469204E-2</v>
      </c>
      <c r="AE4">
        <f>IFERROR(INDEX('Post ISIC Consolidation DLIM'!$B$150:$AQ$191,MATCH(TLIM!$A4,'Post ISIC Consolidation DLIM'!$A$150:$A$191,0),MATCH(TLIM!AE$1,'Post ISIC Consolidation DLIM'!$B$149:$AQ$149,0)),0)</f>
        <v>4.004117053586121E-2</v>
      </c>
      <c r="AF4">
        <f>IFERROR(INDEX('Post ISIC Consolidation DLIM'!$B$150:$AQ$191,MATCH(TLIM!$A4,'Post ISIC Consolidation DLIM'!$A$150:$A$191,0),MATCH(TLIM!AF$1,'Post ISIC Consolidation DLIM'!$B$149:$AQ$149,0)),0)</f>
        <v>1.4080924523829247E-2</v>
      </c>
      <c r="AG4">
        <f>IFERROR(INDEX('Post ISIC Consolidation DLIM'!$B$150:$AQ$191,MATCH(TLIM!$A4,'Post ISIC Consolidation DLIM'!$A$150:$A$191,0),MATCH(TLIM!AG$1,'Post ISIC Consolidation DLIM'!$B$149:$AQ$149,0)),0)</f>
        <v>1.0190388357431711E-2</v>
      </c>
      <c r="AH4">
        <f>IFERROR(INDEX('Post ISIC Consolidation DLIM'!$B$150:$AQ$191,MATCH(TLIM!$A4,'Post ISIC Consolidation DLIM'!$A$150:$A$191,0),MATCH(TLIM!AH$1,'Post ISIC Consolidation DLIM'!$B$149:$AQ$149,0)),0)</f>
        <v>9.0606317909423771E-3</v>
      </c>
      <c r="AI4">
        <f>IFERROR(INDEX('Post ISIC Consolidation DLIM'!$B$150:$AQ$191,MATCH(TLIM!$A4,'Post ISIC Consolidation DLIM'!$A$150:$A$191,0),MATCH(TLIM!AI$1,'Post ISIC Consolidation DLIM'!$B$149:$AQ$149,0)),0)</f>
        <v>5.7062122705485857E-3</v>
      </c>
      <c r="AJ4">
        <f>IFERROR(INDEX('Post ISIC Consolidation DLIM'!$B$150:$AQ$191,MATCH(TLIM!$A4,'Post ISIC Consolidation DLIM'!$A$150:$A$191,0),MATCH(TLIM!AJ$1,'Post ISIC Consolidation DLIM'!$B$149:$AQ$149,0)),0)</f>
        <v>4.9922656237856508E-3</v>
      </c>
      <c r="AK4">
        <f>IFERROR(INDEX('Post ISIC Consolidation DLIM'!$B$150:$AQ$191,MATCH(TLIM!$A4,'Post ISIC Consolidation DLIM'!$A$150:$A$191,0),MATCH(TLIM!AK$1,'Post ISIC Consolidation DLIM'!$B$149:$AQ$149,0)),0)</f>
        <v>4.6328468819321362E-3</v>
      </c>
      <c r="AL4">
        <f>IFERROR(INDEX('Post ISIC Consolidation DLIM'!$B$150:$AQ$191,MATCH(TLIM!$A4,'Post ISIC Consolidation DLIM'!$A$150:$A$191,0),MATCH(TLIM!AL$1,'Post ISIC Consolidation DLIM'!$B$149:$AQ$149,0)),0)</f>
        <v>8.5172067905094975E-3</v>
      </c>
      <c r="AM4">
        <f>IFERROR(INDEX('Post ISIC Consolidation DLIM'!$B$150:$AQ$191,MATCH(TLIM!$A4,'Post ISIC Consolidation DLIM'!$A$150:$A$191,0),MATCH(TLIM!AM$1,'Post ISIC Consolidation DLIM'!$B$149:$AQ$149,0)),0)</f>
        <v>8.783817683825957E-3</v>
      </c>
      <c r="AN4">
        <f>IFERROR(INDEX('Post ISIC Consolidation DLIM'!$B$150:$AQ$191,MATCH(TLIM!$A4,'Post ISIC Consolidation DLIM'!$A$150:$A$191,0),MATCH(TLIM!AN$1,'Post ISIC Consolidation DLIM'!$B$149:$AQ$149,0)),0)</f>
        <v>5.4837467618258934E-3</v>
      </c>
      <c r="AO4">
        <f>IFERROR(INDEX('Post ISIC Consolidation DLIM'!$B$150:$AQ$191,MATCH(TLIM!$A4,'Post ISIC Consolidation DLIM'!$A$150:$A$191,0),MATCH(TLIM!AO$1,'Post ISIC Consolidation DLIM'!$B$149:$AQ$149,0)),0)</f>
        <v>7.3786717994877588E-3</v>
      </c>
      <c r="AP4">
        <f>IFERROR(INDEX('Post ISIC Consolidation DLIM'!$B$150:$AQ$191,MATCH(TLIM!$A4,'Post ISIC Consolidation DLIM'!$A$150:$A$191,0),MATCH(TLIM!AP$1,'Post ISIC Consolidation DLIM'!$B$149:$AQ$149,0)),0)</f>
        <v>1.0506434915196547E-2</v>
      </c>
      <c r="AQ4">
        <f>IFERROR(INDEX('Post ISIC Consolidation DLIM'!$B$150:$AQ$191,MATCH(TLIM!$A4,'Post ISIC Consolidation DLIM'!$A$150:$A$191,0),MATCH(TLIM!AQ$1,'Post ISIC Consolidation DLIM'!$B$149:$AQ$149,0)),0)</f>
        <v>7.2109383926587873E-7</v>
      </c>
    </row>
    <row r="5" spans="1:43" x14ac:dyDescent="0.35">
      <c r="A5" t="s">
        <v>3</v>
      </c>
      <c r="B5">
        <f>IFERROR(INDEX('Post ISIC Consolidation DLIM'!$B$150:$AQ$191,MATCH(TLIM!$A5,'Post ISIC Consolidation DLIM'!$A$150:$A$191,0),MATCH(TLIM!B$1,'Post ISIC Consolidation DLIM'!$B$149:$AQ$149,0)),0)</f>
        <v>3.29423310372483E-2</v>
      </c>
      <c r="C5">
        <f>IFERROR(INDEX('Post ISIC Consolidation DLIM'!$B$150:$AQ$191,MATCH(TLIM!$A5,'Post ISIC Consolidation DLIM'!$A$150:$A$191,0),MATCH(TLIM!C$1,'Post ISIC Consolidation DLIM'!$B$149:$AQ$149,0)),0)</f>
        <v>0.01</v>
      </c>
      <c r="D5">
        <f>IFERROR(INDEX('Post ISIC Consolidation DLIM'!$B$150:$AQ$191,MATCH(TLIM!$A5,'Post ISIC Consolidation DLIM'!$A$150:$A$191,0),MATCH(TLIM!D$1,'Post ISIC Consolidation DLIM'!$B$149:$AQ$149,0)),0)</f>
        <v>0.01</v>
      </c>
      <c r="E5">
        <f>IFERROR(INDEX('Post ISIC Consolidation DLIM'!$B$150:$AQ$191,MATCH(TLIM!$A5,'Post ISIC Consolidation DLIM'!$A$150:$A$191,0),MATCH(TLIM!E$1,'Post ISIC Consolidation DLIM'!$B$149:$AQ$149,0)),0)</f>
        <v>1.1098775441593496</v>
      </c>
      <c r="F5">
        <f>IFERROR(INDEX('Post ISIC Consolidation DLIM'!$B$150:$AQ$191,MATCH(TLIM!$A5,'Post ISIC Consolidation DLIM'!$A$150:$A$191,0),MATCH(TLIM!F$1,'Post ISIC Consolidation DLIM'!$B$149:$AQ$149,0)),0)</f>
        <v>0.16411528572692333</v>
      </c>
      <c r="G5">
        <f>IFERROR(INDEX('Post ISIC Consolidation DLIM'!$B$150:$AQ$191,MATCH(TLIM!$A5,'Post ISIC Consolidation DLIM'!$A$150:$A$191,0),MATCH(TLIM!G$1,'Post ISIC Consolidation DLIM'!$B$149:$AQ$149,0)),0)</f>
        <v>2.6622352100908239E-2</v>
      </c>
      <c r="H5">
        <f>IFERROR(INDEX('Post ISIC Consolidation DLIM'!$B$150:$AQ$191,MATCH(TLIM!$A5,'Post ISIC Consolidation DLIM'!$A$150:$A$191,0),MATCH(TLIM!H$1,'Post ISIC Consolidation DLIM'!$B$149:$AQ$149,0)),0)</f>
        <v>2.000171927853605E-2</v>
      </c>
      <c r="I5">
        <f>IFERROR(INDEX('Post ISIC Consolidation DLIM'!$B$150:$AQ$191,MATCH(TLIM!$A5,'Post ISIC Consolidation DLIM'!$A$150:$A$191,0),MATCH(TLIM!I$1,'Post ISIC Consolidation DLIM'!$B$149:$AQ$149,0)),0)</f>
        <v>2.3686778891978729E-2</v>
      </c>
      <c r="J5">
        <f>IFERROR(INDEX('Post ISIC Consolidation DLIM'!$B$150:$AQ$191,MATCH(TLIM!$A5,'Post ISIC Consolidation DLIM'!$A$150:$A$191,0),MATCH(TLIM!J$1,'Post ISIC Consolidation DLIM'!$B$149:$AQ$149,0)),0)</f>
        <v>3.4428934747711304E-2</v>
      </c>
      <c r="K5">
        <f>IFERROR(INDEX('Post ISIC Consolidation DLIM'!$B$150:$AQ$191,MATCH(TLIM!$A5,'Post ISIC Consolidation DLIM'!$A$150:$A$191,0),MATCH(TLIM!K$1,'Post ISIC Consolidation DLIM'!$B$149:$AQ$149,0)),0)</f>
        <v>0.3148915864081468</v>
      </c>
      <c r="L5">
        <f>IFERROR(INDEX('Post ISIC Consolidation DLIM'!$B$150:$AQ$191,MATCH(TLIM!$A5,'Post ISIC Consolidation DLIM'!$A$150:$A$191,0),MATCH(TLIM!L$1,'Post ISIC Consolidation DLIM'!$B$149:$AQ$149,0)),0)</f>
        <v>8.2698769208077977E-2</v>
      </c>
      <c r="M5">
        <f>IFERROR(INDEX('Post ISIC Consolidation DLIM'!$B$150:$AQ$191,MATCH(TLIM!$A5,'Post ISIC Consolidation DLIM'!$A$150:$A$191,0),MATCH(TLIM!M$1,'Post ISIC Consolidation DLIM'!$B$149:$AQ$149,0)),0)</f>
        <v>1.5308929293392297E-2</v>
      </c>
      <c r="N5">
        <f>IFERROR(INDEX('Post ISIC Consolidation DLIM'!$B$150:$AQ$191,MATCH(TLIM!$A5,'Post ISIC Consolidation DLIM'!$A$150:$A$191,0),MATCH(TLIM!N$1,'Post ISIC Consolidation DLIM'!$B$149:$AQ$149,0)),0)</f>
        <v>3.5422079704628712E-2</v>
      </c>
      <c r="O5">
        <f>IFERROR(INDEX('Post ISIC Consolidation DLIM'!$B$150:$AQ$191,MATCH(TLIM!$A5,'Post ISIC Consolidation DLIM'!$A$150:$A$191,0),MATCH(TLIM!O$1,'Post ISIC Consolidation DLIM'!$B$149:$AQ$149,0)),0)</f>
        <v>0.21168108658122148</v>
      </c>
      <c r="P5">
        <f>IFERROR(INDEX('Post ISIC Consolidation DLIM'!$B$150:$AQ$191,MATCH(TLIM!$A5,'Post ISIC Consolidation DLIM'!$A$150:$A$191,0),MATCH(TLIM!P$1,'Post ISIC Consolidation DLIM'!$B$149:$AQ$149,0)),0)</f>
        <v>0.21168108658122148</v>
      </c>
      <c r="Q5">
        <f>IFERROR(INDEX('Post ISIC Consolidation DLIM'!$B$150:$AQ$191,MATCH(TLIM!$A5,'Post ISIC Consolidation DLIM'!$A$150:$A$191,0),MATCH(TLIM!Q$1,'Post ISIC Consolidation DLIM'!$B$149:$AQ$149,0)),0)</f>
        <v>0.26969926467924255</v>
      </c>
      <c r="R5">
        <f>IFERROR(INDEX('Post ISIC Consolidation DLIM'!$B$150:$AQ$191,MATCH(TLIM!$A5,'Post ISIC Consolidation DLIM'!$A$150:$A$191,0),MATCH(TLIM!R$1,'Post ISIC Consolidation DLIM'!$B$149:$AQ$149,0)),0)</f>
        <v>0.26969926467924255</v>
      </c>
      <c r="S5">
        <f>IFERROR(INDEX('Post ISIC Consolidation DLIM'!$B$150:$AQ$191,MATCH(TLIM!$A5,'Post ISIC Consolidation DLIM'!$A$150:$A$191,0),MATCH(TLIM!S$1,'Post ISIC Consolidation DLIM'!$B$149:$AQ$149,0)),0)</f>
        <v>3.6935616111644802E-2</v>
      </c>
      <c r="T5">
        <f>IFERROR(INDEX('Post ISIC Consolidation DLIM'!$B$150:$AQ$191,MATCH(TLIM!$A5,'Post ISIC Consolidation DLIM'!$A$150:$A$191,0),MATCH(TLIM!T$1,'Post ISIC Consolidation DLIM'!$B$149:$AQ$149,0)),0)</f>
        <v>1.2860254447817972E-2</v>
      </c>
      <c r="U5">
        <f>IFERROR(INDEX('Post ISIC Consolidation DLIM'!$B$150:$AQ$191,MATCH(TLIM!$A5,'Post ISIC Consolidation DLIM'!$A$150:$A$191,0),MATCH(TLIM!U$1,'Post ISIC Consolidation DLIM'!$B$149:$AQ$149,0)),0)</f>
        <v>3.0027824539398038E-2</v>
      </c>
      <c r="V5">
        <f>IFERROR(INDEX('Post ISIC Consolidation DLIM'!$B$150:$AQ$191,MATCH(TLIM!$A5,'Post ISIC Consolidation DLIM'!$A$150:$A$191,0),MATCH(TLIM!V$1,'Post ISIC Consolidation DLIM'!$B$149:$AQ$149,0)),0)</f>
        <v>2.5729894383937683E-2</v>
      </c>
      <c r="W5">
        <f>IFERROR(INDEX('Post ISIC Consolidation DLIM'!$B$150:$AQ$191,MATCH(TLIM!$A5,'Post ISIC Consolidation DLIM'!$A$150:$A$191,0),MATCH(TLIM!W$1,'Post ISIC Consolidation DLIM'!$B$149:$AQ$149,0)),0)</f>
        <v>2.6469475127513766E-2</v>
      </c>
      <c r="X5">
        <f>IFERROR(INDEX('Post ISIC Consolidation DLIM'!$B$150:$AQ$191,MATCH(TLIM!$A5,'Post ISIC Consolidation DLIM'!$A$150:$A$191,0),MATCH(TLIM!X$1,'Post ISIC Consolidation DLIM'!$B$149:$AQ$149,0)),0)</f>
        <v>2.1541498623049927E-2</v>
      </c>
      <c r="Y5">
        <f>IFERROR(INDEX('Post ISIC Consolidation DLIM'!$B$150:$AQ$191,MATCH(TLIM!$A5,'Post ISIC Consolidation DLIM'!$A$150:$A$191,0),MATCH(TLIM!Y$1,'Post ISIC Consolidation DLIM'!$B$149:$AQ$149,0)),0)</f>
        <v>2.228221091483671E-2</v>
      </c>
      <c r="Z5">
        <f>IFERROR(INDEX('Post ISIC Consolidation DLIM'!$B$150:$AQ$191,MATCH(TLIM!$A5,'Post ISIC Consolidation DLIM'!$A$150:$A$191,0),MATCH(TLIM!Z$1,'Post ISIC Consolidation DLIM'!$B$149:$AQ$149,0)),0)</f>
        <v>0.15412475022735028</v>
      </c>
      <c r="AA5">
        <f>IFERROR(INDEX('Post ISIC Consolidation DLIM'!$B$150:$AQ$191,MATCH(TLIM!$A5,'Post ISIC Consolidation DLIM'!$A$150:$A$191,0),MATCH(TLIM!AA$1,'Post ISIC Consolidation DLIM'!$B$149:$AQ$149,0)),0)</f>
        <v>7.7062375113675141E-2</v>
      </c>
      <c r="AB5">
        <f>IFERROR(INDEX('Post ISIC Consolidation DLIM'!$B$150:$AQ$191,MATCH(TLIM!$A5,'Post ISIC Consolidation DLIM'!$A$150:$A$191,0),MATCH(TLIM!AB$1,'Post ISIC Consolidation DLIM'!$B$149:$AQ$149,0)),0)</f>
        <v>2.1549068695105884E-2</v>
      </c>
      <c r="AC5">
        <f>IFERROR(INDEX('Post ISIC Consolidation DLIM'!$B$150:$AQ$191,MATCH(TLIM!$A5,'Post ISIC Consolidation DLIM'!$A$150:$A$191,0),MATCH(TLIM!AC$1,'Post ISIC Consolidation DLIM'!$B$149:$AQ$149,0)),0)</f>
        <v>0</v>
      </c>
      <c r="AD5">
        <f>IFERROR(INDEX('Post ISIC Consolidation DLIM'!$B$150:$AQ$191,MATCH(TLIM!$A5,'Post ISIC Consolidation DLIM'!$A$150:$A$191,0),MATCH(TLIM!AD$1,'Post ISIC Consolidation DLIM'!$B$149:$AQ$149,0)),0)</f>
        <v>1.3484861211469206E-2</v>
      </c>
      <c r="AE5">
        <f>IFERROR(INDEX('Post ISIC Consolidation DLIM'!$B$150:$AQ$191,MATCH(TLIM!$A5,'Post ISIC Consolidation DLIM'!$A$150:$A$191,0),MATCH(TLIM!AE$1,'Post ISIC Consolidation DLIM'!$B$149:$AQ$149,0)),0)</f>
        <v>4.004117053586121E-2</v>
      </c>
      <c r="AF5">
        <f>IFERROR(INDEX('Post ISIC Consolidation DLIM'!$B$150:$AQ$191,MATCH(TLIM!$A5,'Post ISIC Consolidation DLIM'!$A$150:$A$191,0),MATCH(TLIM!AF$1,'Post ISIC Consolidation DLIM'!$B$149:$AQ$149,0)),0)</f>
        <v>1.4080924523829249E-2</v>
      </c>
      <c r="AG5">
        <f>IFERROR(INDEX('Post ISIC Consolidation DLIM'!$B$150:$AQ$191,MATCH(TLIM!$A5,'Post ISIC Consolidation DLIM'!$A$150:$A$191,0),MATCH(TLIM!AG$1,'Post ISIC Consolidation DLIM'!$B$149:$AQ$149,0)),0)</f>
        <v>1.0190388357431711E-2</v>
      </c>
      <c r="AH5">
        <f>IFERROR(INDEX('Post ISIC Consolidation DLIM'!$B$150:$AQ$191,MATCH(TLIM!$A5,'Post ISIC Consolidation DLIM'!$A$150:$A$191,0),MATCH(TLIM!AH$1,'Post ISIC Consolidation DLIM'!$B$149:$AQ$149,0)),0)</f>
        <v>9.0606317909423771E-3</v>
      </c>
      <c r="AI5">
        <f>IFERROR(INDEX('Post ISIC Consolidation DLIM'!$B$150:$AQ$191,MATCH(TLIM!$A5,'Post ISIC Consolidation DLIM'!$A$150:$A$191,0),MATCH(TLIM!AI$1,'Post ISIC Consolidation DLIM'!$B$149:$AQ$149,0)),0)</f>
        <v>5.7062122705485857E-3</v>
      </c>
      <c r="AJ5">
        <f>IFERROR(INDEX('Post ISIC Consolidation DLIM'!$B$150:$AQ$191,MATCH(TLIM!$A5,'Post ISIC Consolidation DLIM'!$A$150:$A$191,0),MATCH(TLIM!AJ$1,'Post ISIC Consolidation DLIM'!$B$149:$AQ$149,0)),0)</f>
        <v>4.9922656237856508E-3</v>
      </c>
      <c r="AK5">
        <f>IFERROR(INDEX('Post ISIC Consolidation DLIM'!$B$150:$AQ$191,MATCH(TLIM!$A5,'Post ISIC Consolidation DLIM'!$A$150:$A$191,0),MATCH(TLIM!AK$1,'Post ISIC Consolidation DLIM'!$B$149:$AQ$149,0)),0)</f>
        <v>4.6328468819321362E-3</v>
      </c>
      <c r="AL5">
        <f>IFERROR(INDEX('Post ISIC Consolidation DLIM'!$B$150:$AQ$191,MATCH(TLIM!$A5,'Post ISIC Consolidation DLIM'!$A$150:$A$191,0),MATCH(TLIM!AL$1,'Post ISIC Consolidation DLIM'!$B$149:$AQ$149,0)),0)</f>
        <v>8.5172067905094975E-3</v>
      </c>
      <c r="AM5">
        <f>IFERROR(INDEX('Post ISIC Consolidation DLIM'!$B$150:$AQ$191,MATCH(TLIM!$A5,'Post ISIC Consolidation DLIM'!$A$150:$A$191,0),MATCH(TLIM!AM$1,'Post ISIC Consolidation DLIM'!$B$149:$AQ$149,0)),0)</f>
        <v>8.783817683825957E-3</v>
      </c>
      <c r="AN5">
        <f>IFERROR(INDEX('Post ISIC Consolidation DLIM'!$B$150:$AQ$191,MATCH(TLIM!$A5,'Post ISIC Consolidation DLIM'!$A$150:$A$191,0),MATCH(TLIM!AN$1,'Post ISIC Consolidation DLIM'!$B$149:$AQ$149,0)),0)</f>
        <v>5.4837467618258934E-3</v>
      </c>
      <c r="AO5">
        <f>IFERROR(INDEX('Post ISIC Consolidation DLIM'!$B$150:$AQ$191,MATCH(TLIM!$A5,'Post ISIC Consolidation DLIM'!$A$150:$A$191,0),MATCH(TLIM!AO$1,'Post ISIC Consolidation DLIM'!$B$149:$AQ$149,0)),0)</f>
        <v>7.3786717994877588E-3</v>
      </c>
      <c r="AP5">
        <f>IFERROR(INDEX('Post ISIC Consolidation DLIM'!$B$150:$AQ$191,MATCH(TLIM!$A5,'Post ISIC Consolidation DLIM'!$A$150:$A$191,0),MATCH(TLIM!AP$1,'Post ISIC Consolidation DLIM'!$B$149:$AQ$149,0)),0)</f>
        <v>1.0506434915196547E-2</v>
      </c>
      <c r="AQ5">
        <f>IFERROR(INDEX('Post ISIC Consolidation DLIM'!$B$150:$AQ$191,MATCH(TLIM!$A5,'Post ISIC Consolidation DLIM'!$A$150:$A$191,0),MATCH(TLIM!AQ$1,'Post ISIC Consolidation DLIM'!$B$149:$AQ$149,0)),0)</f>
        <v>7.2109383926587873E-7</v>
      </c>
    </row>
    <row r="6" spans="1:43" x14ac:dyDescent="0.35">
      <c r="A6" t="s">
        <v>4</v>
      </c>
      <c r="B6">
        <f>IFERROR(INDEX('Post ISIC Consolidation DLIM'!$B$150:$AQ$191,MATCH(TLIM!$A6,'Post ISIC Consolidation DLIM'!$A$150:$A$191,0),MATCH(TLIM!B$1,'Post ISIC Consolidation DLIM'!$B$149:$AQ$149,0)),0)</f>
        <v>3.29423310372483E-2</v>
      </c>
      <c r="C6">
        <f>IFERROR(INDEX('Post ISIC Consolidation DLIM'!$B$150:$AQ$191,MATCH(TLIM!$A6,'Post ISIC Consolidation DLIM'!$A$150:$A$191,0),MATCH(TLIM!C$1,'Post ISIC Consolidation DLIM'!$B$149:$AQ$149,0)),0)</f>
        <v>0.01</v>
      </c>
      <c r="D6">
        <f>IFERROR(INDEX('Post ISIC Consolidation DLIM'!$B$150:$AQ$191,MATCH(TLIM!$A6,'Post ISIC Consolidation DLIM'!$A$150:$A$191,0),MATCH(TLIM!D$1,'Post ISIC Consolidation DLIM'!$B$149:$AQ$149,0)),0)</f>
        <v>0.01</v>
      </c>
      <c r="E6">
        <f>IFERROR(INDEX('Post ISIC Consolidation DLIM'!$B$150:$AQ$191,MATCH(TLIM!$A6,'Post ISIC Consolidation DLIM'!$A$150:$A$191,0),MATCH(TLIM!E$1,'Post ISIC Consolidation DLIM'!$B$149:$AQ$149,0)),0)</f>
        <v>0.01</v>
      </c>
      <c r="F6">
        <f>IFERROR(INDEX('Post ISIC Consolidation DLIM'!$B$150:$AQ$191,MATCH(TLIM!$A6,'Post ISIC Consolidation DLIM'!$A$150:$A$191,0),MATCH(TLIM!F$1,'Post ISIC Consolidation DLIM'!$B$149:$AQ$149,0)),0)</f>
        <v>1.1098775441593496</v>
      </c>
      <c r="G6">
        <f>IFERROR(INDEX('Post ISIC Consolidation DLIM'!$B$150:$AQ$191,MATCH(TLIM!$A6,'Post ISIC Consolidation DLIM'!$A$150:$A$191,0),MATCH(TLIM!G$1,'Post ISIC Consolidation DLIM'!$B$149:$AQ$149,0)),0)</f>
        <v>2.6622352100908235E-2</v>
      </c>
      <c r="H6">
        <f>IFERROR(INDEX('Post ISIC Consolidation DLIM'!$B$150:$AQ$191,MATCH(TLIM!$A6,'Post ISIC Consolidation DLIM'!$A$150:$A$191,0),MATCH(TLIM!H$1,'Post ISIC Consolidation DLIM'!$B$149:$AQ$149,0)),0)</f>
        <v>2.000171927853605E-2</v>
      </c>
      <c r="I6">
        <f>IFERROR(INDEX('Post ISIC Consolidation DLIM'!$B$150:$AQ$191,MATCH(TLIM!$A6,'Post ISIC Consolidation DLIM'!$A$150:$A$191,0),MATCH(TLIM!I$1,'Post ISIC Consolidation DLIM'!$B$149:$AQ$149,0)),0)</f>
        <v>2.3686778891978729E-2</v>
      </c>
      <c r="J6">
        <f>IFERROR(INDEX('Post ISIC Consolidation DLIM'!$B$150:$AQ$191,MATCH(TLIM!$A6,'Post ISIC Consolidation DLIM'!$A$150:$A$191,0),MATCH(TLIM!J$1,'Post ISIC Consolidation DLIM'!$B$149:$AQ$149,0)),0)</f>
        <v>3.4428934747711304E-2</v>
      </c>
      <c r="K6">
        <f>IFERROR(INDEX('Post ISIC Consolidation DLIM'!$B$150:$AQ$191,MATCH(TLIM!$A6,'Post ISIC Consolidation DLIM'!$A$150:$A$191,0),MATCH(TLIM!K$1,'Post ISIC Consolidation DLIM'!$B$149:$AQ$149,0)),0)</f>
        <v>0.3148915864081468</v>
      </c>
      <c r="L6">
        <f>IFERROR(INDEX('Post ISIC Consolidation DLIM'!$B$150:$AQ$191,MATCH(TLIM!$A6,'Post ISIC Consolidation DLIM'!$A$150:$A$191,0),MATCH(TLIM!L$1,'Post ISIC Consolidation DLIM'!$B$149:$AQ$149,0)),0)</f>
        <v>8.2698769208077977E-2</v>
      </c>
      <c r="M6">
        <f>IFERROR(INDEX('Post ISIC Consolidation DLIM'!$B$150:$AQ$191,MATCH(TLIM!$A6,'Post ISIC Consolidation DLIM'!$A$150:$A$191,0),MATCH(TLIM!M$1,'Post ISIC Consolidation DLIM'!$B$149:$AQ$149,0)),0)</f>
        <v>1.5308929293392299E-2</v>
      </c>
      <c r="N6">
        <f>IFERROR(INDEX('Post ISIC Consolidation DLIM'!$B$150:$AQ$191,MATCH(TLIM!$A6,'Post ISIC Consolidation DLIM'!$A$150:$A$191,0),MATCH(TLIM!N$1,'Post ISIC Consolidation DLIM'!$B$149:$AQ$149,0)),0)</f>
        <v>3.5422079704628712E-2</v>
      </c>
      <c r="O6">
        <f>IFERROR(INDEX('Post ISIC Consolidation DLIM'!$B$150:$AQ$191,MATCH(TLIM!$A6,'Post ISIC Consolidation DLIM'!$A$150:$A$191,0),MATCH(TLIM!O$1,'Post ISIC Consolidation DLIM'!$B$149:$AQ$149,0)),0)</f>
        <v>5.292027164530537E-2</v>
      </c>
      <c r="P6">
        <f>IFERROR(INDEX('Post ISIC Consolidation DLIM'!$B$150:$AQ$191,MATCH(TLIM!$A6,'Post ISIC Consolidation DLIM'!$A$150:$A$191,0),MATCH(TLIM!P$1,'Post ISIC Consolidation DLIM'!$B$149:$AQ$149,0)),0)</f>
        <v>5.292027164530537E-2</v>
      </c>
      <c r="Q6">
        <f>IFERROR(INDEX('Post ISIC Consolidation DLIM'!$B$150:$AQ$191,MATCH(TLIM!$A6,'Post ISIC Consolidation DLIM'!$A$150:$A$191,0),MATCH(TLIM!Q$1,'Post ISIC Consolidation DLIM'!$B$149:$AQ$149,0)),0)</f>
        <v>6.7424816169810636E-2</v>
      </c>
      <c r="R6">
        <f>IFERROR(INDEX('Post ISIC Consolidation DLIM'!$B$150:$AQ$191,MATCH(TLIM!$A6,'Post ISIC Consolidation DLIM'!$A$150:$A$191,0),MATCH(TLIM!R$1,'Post ISIC Consolidation DLIM'!$B$149:$AQ$149,0)),0)</f>
        <v>6.7424816169810636E-2</v>
      </c>
      <c r="S6">
        <f>IFERROR(INDEX('Post ISIC Consolidation DLIM'!$B$150:$AQ$191,MATCH(TLIM!$A6,'Post ISIC Consolidation DLIM'!$A$150:$A$191,0),MATCH(TLIM!S$1,'Post ISIC Consolidation DLIM'!$B$149:$AQ$149,0)),0)</f>
        <v>3.6935616111644802E-2</v>
      </c>
      <c r="T6">
        <f>IFERROR(INDEX('Post ISIC Consolidation DLIM'!$B$150:$AQ$191,MATCH(TLIM!$A6,'Post ISIC Consolidation DLIM'!$A$150:$A$191,0),MATCH(TLIM!T$1,'Post ISIC Consolidation DLIM'!$B$149:$AQ$149,0)),0)</f>
        <v>1.2860254447817972E-2</v>
      </c>
      <c r="U6">
        <f>IFERROR(INDEX('Post ISIC Consolidation DLIM'!$B$150:$AQ$191,MATCH(TLIM!$A6,'Post ISIC Consolidation DLIM'!$A$150:$A$191,0),MATCH(TLIM!U$1,'Post ISIC Consolidation DLIM'!$B$149:$AQ$149,0)),0)</f>
        <v>3.0027824539398038E-2</v>
      </c>
      <c r="V6">
        <f>IFERROR(INDEX('Post ISIC Consolidation DLIM'!$B$150:$AQ$191,MATCH(TLIM!$A6,'Post ISIC Consolidation DLIM'!$A$150:$A$191,0),MATCH(TLIM!V$1,'Post ISIC Consolidation DLIM'!$B$149:$AQ$149,0)),0)</f>
        <v>2.5729894383937683E-2</v>
      </c>
      <c r="W6">
        <f>IFERROR(INDEX('Post ISIC Consolidation DLIM'!$B$150:$AQ$191,MATCH(TLIM!$A6,'Post ISIC Consolidation DLIM'!$A$150:$A$191,0),MATCH(TLIM!W$1,'Post ISIC Consolidation DLIM'!$B$149:$AQ$149,0)),0)</f>
        <v>2.6469475127513766E-2</v>
      </c>
      <c r="X6">
        <f>IFERROR(INDEX('Post ISIC Consolidation DLIM'!$B$150:$AQ$191,MATCH(TLIM!$A6,'Post ISIC Consolidation DLIM'!$A$150:$A$191,0),MATCH(TLIM!X$1,'Post ISIC Consolidation DLIM'!$B$149:$AQ$149,0)),0)</f>
        <v>2.1541498623049927E-2</v>
      </c>
      <c r="Y6">
        <f>IFERROR(INDEX('Post ISIC Consolidation DLIM'!$B$150:$AQ$191,MATCH(TLIM!$A6,'Post ISIC Consolidation DLIM'!$A$150:$A$191,0),MATCH(TLIM!Y$1,'Post ISIC Consolidation DLIM'!$B$149:$AQ$149,0)),0)</f>
        <v>2.228221091483671E-2</v>
      </c>
      <c r="Z6">
        <f>IFERROR(INDEX('Post ISIC Consolidation DLIM'!$B$150:$AQ$191,MATCH(TLIM!$A6,'Post ISIC Consolidation DLIM'!$A$150:$A$191,0),MATCH(TLIM!Z$1,'Post ISIC Consolidation DLIM'!$B$149:$AQ$149,0)),0)</f>
        <v>0.15412475022735028</v>
      </c>
      <c r="AA6">
        <f>IFERROR(INDEX('Post ISIC Consolidation DLIM'!$B$150:$AQ$191,MATCH(TLIM!$A6,'Post ISIC Consolidation DLIM'!$A$150:$A$191,0),MATCH(TLIM!AA$1,'Post ISIC Consolidation DLIM'!$B$149:$AQ$149,0)),0)</f>
        <v>7.7062375113675141E-2</v>
      </c>
      <c r="AB6">
        <f>IFERROR(INDEX('Post ISIC Consolidation DLIM'!$B$150:$AQ$191,MATCH(TLIM!$A6,'Post ISIC Consolidation DLIM'!$A$150:$A$191,0),MATCH(TLIM!AB$1,'Post ISIC Consolidation DLIM'!$B$149:$AQ$149,0)),0)</f>
        <v>2.1549068695105884E-2</v>
      </c>
      <c r="AC6">
        <f>IFERROR(INDEX('Post ISIC Consolidation DLIM'!$B$150:$AQ$191,MATCH(TLIM!$A6,'Post ISIC Consolidation DLIM'!$A$150:$A$191,0),MATCH(TLIM!AC$1,'Post ISIC Consolidation DLIM'!$B$149:$AQ$149,0)),0)</f>
        <v>0</v>
      </c>
      <c r="AD6">
        <f>IFERROR(INDEX('Post ISIC Consolidation DLIM'!$B$150:$AQ$191,MATCH(TLIM!$A6,'Post ISIC Consolidation DLIM'!$A$150:$A$191,0),MATCH(TLIM!AD$1,'Post ISIC Consolidation DLIM'!$B$149:$AQ$149,0)),0)</f>
        <v>1.3484861211469206E-2</v>
      </c>
      <c r="AE6">
        <f>IFERROR(INDEX('Post ISIC Consolidation DLIM'!$B$150:$AQ$191,MATCH(TLIM!$A6,'Post ISIC Consolidation DLIM'!$A$150:$A$191,0),MATCH(TLIM!AE$1,'Post ISIC Consolidation DLIM'!$B$149:$AQ$149,0)),0)</f>
        <v>4.004117053586121E-2</v>
      </c>
      <c r="AF6">
        <f>IFERROR(INDEX('Post ISIC Consolidation DLIM'!$B$150:$AQ$191,MATCH(TLIM!$A6,'Post ISIC Consolidation DLIM'!$A$150:$A$191,0),MATCH(TLIM!AF$1,'Post ISIC Consolidation DLIM'!$B$149:$AQ$149,0)),0)</f>
        <v>1.4080924523829247E-2</v>
      </c>
      <c r="AG6">
        <f>IFERROR(INDEX('Post ISIC Consolidation DLIM'!$B$150:$AQ$191,MATCH(TLIM!$A6,'Post ISIC Consolidation DLIM'!$A$150:$A$191,0),MATCH(TLIM!AG$1,'Post ISIC Consolidation DLIM'!$B$149:$AQ$149,0)),0)</f>
        <v>1.0190388357431711E-2</v>
      </c>
      <c r="AH6">
        <f>IFERROR(INDEX('Post ISIC Consolidation DLIM'!$B$150:$AQ$191,MATCH(TLIM!$A6,'Post ISIC Consolidation DLIM'!$A$150:$A$191,0),MATCH(TLIM!AH$1,'Post ISIC Consolidation DLIM'!$B$149:$AQ$149,0)),0)</f>
        <v>9.0606317909423771E-3</v>
      </c>
      <c r="AI6">
        <f>IFERROR(INDEX('Post ISIC Consolidation DLIM'!$B$150:$AQ$191,MATCH(TLIM!$A6,'Post ISIC Consolidation DLIM'!$A$150:$A$191,0),MATCH(TLIM!AI$1,'Post ISIC Consolidation DLIM'!$B$149:$AQ$149,0)),0)</f>
        <v>5.7062122705485857E-3</v>
      </c>
      <c r="AJ6">
        <f>IFERROR(INDEX('Post ISIC Consolidation DLIM'!$B$150:$AQ$191,MATCH(TLIM!$A6,'Post ISIC Consolidation DLIM'!$A$150:$A$191,0),MATCH(TLIM!AJ$1,'Post ISIC Consolidation DLIM'!$B$149:$AQ$149,0)),0)</f>
        <v>4.9922656237856508E-3</v>
      </c>
      <c r="AK6">
        <f>IFERROR(INDEX('Post ISIC Consolidation DLIM'!$B$150:$AQ$191,MATCH(TLIM!$A6,'Post ISIC Consolidation DLIM'!$A$150:$A$191,0),MATCH(TLIM!AK$1,'Post ISIC Consolidation DLIM'!$B$149:$AQ$149,0)),0)</f>
        <v>4.6328468819321362E-3</v>
      </c>
      <c r="AL6">
        <f>IFERROR(INDEX('Post ISIC Consolidation DLIM'!$B$150:$AQ$191,MATCH(TLIM!$A6,'Post ISIC Consolidation DLIM'!$A$150:$A$191,0),MATCH(TLIM!AL$1,'Post ISIC Consolidation DLIM'!$B$149:$AQ$149,0)),0)</f>
        <v>8.5172067905094975E-3</v>
      </c>
      <c r="AM6">
        <f>IFERROR(INDEX('Post ISIC Consolidation DLIM'!$B$150:$AQ$191,MATCH(TLIM!$A6,'Post ISIC Consolidation DLIM'!$A$150:$A$191,0),MATCH(TLIM!AM$1,'Post ISIC Consolidation DLIM'!$B$149:$AQ$149,0)),0)</f>
        <v>8.783817683825957E-3</v>
      </c>
      <c r="AN6">
        <f>IFERROR(INDEX('Post ISIC Consolidation DLIM'!$B$150:$AQ$191,MATCH(TLIM!$A6,'Post ISIC Consolidation DLIM'!$A$150:$A$191,0),MATCH(TLIM!AN$1,'Post ISIC Consolidation DLIM'!$B$149:$AQ$149,0)),0)</f>
        <v>5.4837467618258934E-3</v>
      </c>
      <c r="AO6">
        <f>IFERROR(INDEX('Post ISIC Consolidation DLIM'!$B$150:$AQ$191,MATCH(TLIM!$A6,'Post ISIC Consolidation DLIM'!$A$150:$A$191,0),MATCH(TLIM!AO$1,'Post ISIC Consolidation DLIM'!$B$149:$AQ$149,0)),0)</f>
        <v>7.3786717994877588E-3</v>
      </c>
      <c r="AP6">
        <f>IFERROR(INDEX('Post ISIC Consolidation DLIM'!$B$150:$AQ$191,MATCH(TLIM!$A6,'Post ISIC Consolidation DLIM'!$A$150:$A$191,0),MATCH(TLIM!AP$1,'Post ISIC Consolidation DLIM'!$B$149:$AQ$149,0)),0)</f>
        <v>1.0506434915196547E-2</v>
      </c>
      <c r="AQ6">
        <f>IFERROR(INDEX('Post ISIC Consolidation DLIM'!$B$150:$AQ$191,MATCH(TLIM!$A6,'Post ISIC Consolidation DLIM'!$A$150:$A$191,0),MATCH(TLIM!AQ$1,'Post ISIC Consolidation DLIM'!$B$149:$AQ$149,0)),0)</f>
        <v>7.2109383926587873E-7</v>
      </c>
    </row>
    <row r="7" spans="1:43" x14ac:dyDescent="0.35">
      <c r="A7" t="s">
        <v>5</v>
      </c>
      <c r="B7">
        <f>IFERROR(INDEX('Post ISIC Consolidation DLIM'!$B$150:$AQ$191,MATCH(TLIM!$A7,'Post ISIC Consolidation DLIM'!$A$150:$A$191,0),MATCH(TLIM!B$1,'Post ISIC Consolidation DLIM'!$B$149:$AQ$149,0)),0)</f>
        <v>0.1529244970622653</v>
      </c>
      <c r="C7">
        <f>IFERROR(INDEX('Post ISIC Consolidation DLIM'!$B$150:$AQ$191,MATCH(TLIM!$A7,'Post ISIC Consolidation DLIM'!$A$150:$A$191,0),MATCH(TLIM!C$1,'Post ISIC Consolidation DLIM'!$B$149:$AQ$149,0)),0)</f>
        <v>7.0452329492272188E-3</v>
      </c>
      <c r="D7">
        <f>IFERROR(INDEX('Post ISIC Consolidation DLIM'!$B$150:$AQ$191,MATCH(TLIM!$A7,'Post ISIC Consolidation DLIM'!$A$150:$A$191,0),MATCH(TLIM!D$1,'Post ISIC Consolidation DLIM'!$B$149:$AQ$149,0)),0)</f>
        <v>7.0452329492272205E-3</v>
      </c>
      <c r="E7">
        <f>IFERROR(INDEX('Post ISIC Consolidation DLIM'!$B$150:$AQ$191,MATCH(TLIM!$A7,'Post ISIC Consolidation DLIM'!$A$150:$A$191,0),MATCH(TLIM!E$1,'Post ISIC Consolidation DLIM'!$B$149:$AQ$149,0)),0)</f>
        <v>7.0452329492272196E-3</v>
      </c>
      <c r="F7">
        <f>IFERROR(INDEX('Post ISIC Consolidation DLIM'!$B$150:$AQ$191,MATCH(TLIM!$A7,'Post ISIC Consolidation DLIM'!$A$150:$A$191,0),MATCH(TLIM!F$1,'Post ISIC Consolidation DLIM'!$B$149:$AQ$149,0)),0)</f>
        <v>7.0452329492272196E-3</v>
      </c>
      <c r="G7">
        <f>IFERROR(INDEX('Post ISIC Consolidation DLIM'!$B$150:$AQ$191,MATCH(TLIM!$A7,'Post ISIC Consolidation DLIM'!$A$150:$A$191,0),MATCH(TLIM!G$1,'Post ISIC Consolidation DLIM'!$B$149:$AQ$149,0)),0)</f>
        <v>1.3288332893484076</v>
      </c>
      <c r="H7">
        <f>IFERROR(INDEX('Post ISIC Consolidation DLIM'!$B$150:$AQ$191,MATCH(TLIM!$A7,'Post ISIC Consolidation DLIM'!$A$150:$A$191,0),MATCH(TLIM!H$1,'Post ISIC Consolidation DLIM'!$B$149:$AQ$149,0)),0)</f>
        <v>3.2390603080719678E-2</v>
      </c>
      <c r="I7">
        <f>IFERROR(INDEX('Post ISIC Consolidation DLIM'!$B$150:$AQ$191,MATCH(TLIM!$A7,'Post ISIC Consolidation DLIM'!$A$150:$A$191,0),MATCH(TLIM!I$1,'Post ISIC Consolidation DLIM'!$B$149:$AQ$149,0)),0)</f>
        <v>8.9874531549837735E-3</v>
      </c>
      <c r="J7">
        <f>IFERROR(INDEX('Post ISIC Consolidation DLIM'!$B$150:$AQ$191,MATCH(TLIM!$A7,'Post ISIC Consolidation DLIM'!$A$150:$A$191,0),MATCH(TLIM!J$1,'Post ISIC Consolidation DLIM'!$B$149:$AQ$149,0)),0)</f>
        <v>1.4277859021233397E-2</v>
      </c>
      <c r="K7">
        <f>IFERROR(INDEX('Post ISIC Consolidation DLIM'!$B$150:$AQ$191,MATCH(TLIM!$A7,'Post ISIC Consolidation DLIM'!$A$150:$A$191,0),MATCH(TLIM!K$1,'Post ISIC Consolidation DLIM'!$B$149:$AQ$149,0)),0)</f>
        <v>1.3702685693557546E-2</v>
      </c>
      <c r="L7">
        <f>IFERROR(INDEX('Post ISIC Consolidation DLIM'!$B$150:$AQ$191,MATCH(TLIM!$A7,'Post ISIC Consolidation DLIM'!$A$150:$A$191,0),MATCH(TLIM!L$1,'Post ISIC Consolidation DLIM'!$B$149:$AQ$149,0)),0)</f>
        <v>4.2075918605588292E-2</v>
      </c>
      <c r="M7">
        <f>IFERROR(INDEX('Post ISIC Consolidation DLIM'!$B$150:$AQ$191,MATCH(TLIM!$A7,'Post ISIC Consolidation DLIM'!$A$150:$A$191,0),MATCH(TLIM!M$1,'Post ISIC Consolidation DLIM'!$B$149:$AQ$149,0)),0)</f>
        <v>2.3099248347905485E-2</v>
      </c>
      <c r="N7">
        <f>IFERROR(INDEX('Post ISIC Consolidation DLIM'!$B$150:$AQ$191,MATCH(TLIM!$A7,'Post ISIC Consolidation DLIM'!$A$150:$A$191,0),MATCH(TLIM!N$1,'Post ISIC Consolidation DLIM'!$B$149:$AQ$149,0)),0)</f>
        <v>1.7044113406187233E-2</v>
      </c>
      <c r="O7">
        <f>IFERROR(INDEX('Post ISIC Consolidation DLIM'!$B$150:$AQ$191,MATCH(TLIM!$A7,'Post ISIC Consolidation DLIM'!$A$150:$A$191,0),MATCH(TLIM!O$1,'Post ISIC Consolidation DLIM'!$B$149:$AQ$149,0)),0)</f>
        <v>8.0186108518949303E-3</v>
      </c>
      <c r="P7">
        <f>IFERROR(INDEX('Post ISIC Consolidation DLIM'!$B$150:$AQ$191,MATCH(TLIM!$A7,'Post ISIC Consolidation DLIM'!$A$150:$A$191,0),MATCH(TLIM!P$1,'Post ISIC Consolidation DLIM'!$B$149:$AQ$149,0)),0)</f>
        <v>8.0186108518949303E-3</v>
      </c>
      <c r="Q7">
        <f>IFERROR(INDEX('Post ISIC Consolidation DLIM'!$B$150:$AQ$191,MATCH(TLIM!$A7,'Post ISIC Consolidation DLIM'!$A$150:$A$191,0),MATCH(TLIM!Q$1,'Post ISIC Consolidation DLIM'!$B$149:$AQ$149,0)),0)</f>
        <v>1.021012979090963E-2</v>
      </c>
      <c r="R7">
        <f>IFERROR(INDEX('Post ISIC Consolidation DLIM'!$B$150:$AQ$191,MATCH(TLIM!$A7,'Post ISIC Consolidation DLIM'!$A$150:$A$191,0),MATCH(TLIM!R$1,'Post ISIC Consolidation DLIM'!$B$149:$AQ$149,0)),0)</f>
        <v>1.021012979090963E-2</v>
      </c>
      <c r="S7">
        <f>IFERROR(INDEX('Post ISIC Consolidation DLIM'!$B$150:$AQ$191,MATCH(TLIM!$A7,'Post ISIC Consolidation DLIM'!$A$150:$A$191,0),MATCH(TLIM!S$1,'Post ISIC Consolidation DLIM'!$B$149:$AQ$149,0)),0)</f>
        <v>7.1408127267079177E-3</v>
      </c>
      <c r="T7">
        <f>IFERROR(INDEX('Post ISIC Consolidation DLIM'!$B$150:$AQ$191,MATCH(TLIM!$A7,'Post ISIC Consolidation DLIM'!$A$150:$A$191,0),MATCH(TLIM!T$1,'Post ISIC Consolidation DLIM'!$B$149:$AQ$149,0)),0)</f>
        <v>6.1844388864440592E-3</v>
      </c>
      <c r="U7">
        <f>IFERROR(INDEX('Post ISIC Consolidation DLIM'!$B$150:$AQ$191,MATCH(TLIM!$A7,'Post ISIC Consolidation DLIM'!$A$150:$A$191,0),MATCH(TLIM!U$1,'Post ISIC Consolidation DLIM'!$B$149:$AQ$149,0)),0)</f>
        <v>7.5319698612595822E-3</v>
      </c>
      <c r="V7">
        <f>IFERROR(INDEX('Post ISIC Consolidation DLIM'!$B$150:$AQ$191,MATCH(TLIM!$A7,'Post ISIC Consolidation DLIM'!$A$150:$A$191,0),MATCH(TLIM!V$1,'Post ISIC Consolidation DLIM'!$B$149:$AQ$149,0)),0)</f>
        <v>7.1219712889554528E-3</v>
      </c>
      <c r="W7">
        <f>IFERROR(INDEX('Post ISIC Consolidation DLIM'!$B$150:$AQ$191,MATCH(TLIM!$A7,'Post ISIC Consolidation DLIM'!$A$150:$A$191,0),MATCH(TLIM!W$1,'Post ISIC Consolidation DLIM'!$B$149:$AQ$149,0)),0)</f>
        <v>7.1089018751500496E-3</v>
      </c>
      <c r="X7">
        <f>IFERROR(INDEX('Post ISIC Consolidation DLIM'!$B$150:$AQ$191,MATCH(TLIM!$A7,'Post ISIC Consolidation DLIM'!$A$150:$A$191,0),MATCH(TLIM!X$1,'Post ISIC Consolidation DLIM'!$B$149:$AQ$149,0)),0)</f>
        <v>7.0915890523476736E-3</v>
      </c>
      <c r="Y7">
        <f>IFERROR(INDEX('Post ISIC Consolidation DLIM'!$B$150:$AQ$191,MATCH(TLIM!$A7,'Post ISIC Consolidation DLIM'!$A$150:$A$191,0),MATCH(TLIM!Y$1,'Post ISIC Consolidation DLIM'!$B$149:$AQ$149,0)),0)</f>
        <v>9.3699288744857525E-3</v>
      </c>
      <c r="Z7">
        <f>IFERROR(INDEX('Post ISIC Consolidation DLIM'!$B$150:$AQ$191,MATCH(TLIM!$A7,'Post ISIC Consolidation DLIM'!$A$150:$A$191,0),MATCH(TLIM!Z$1,'Post ISIC Consolidation DLIM'!$B$149:$AQ$149,0)),0)</f>
        <v>8.6759163980409983E-3</v>
      </c>
      <c r="AA7">
        <f>IFERROR(INDEX('Post ISIC Consolidation DLIM'!$B$150:$AQ$191,MATCH(TLIM!$A7,'Post ISIC Consolidation DLIM'!$A$150:$A$191,0),MATCH(TLIM!AA$1,'Post ISIC Consolidation DLIM'!$B$149:$AQ$149,0)),0)</f>
        <v>8.6759163980409983E-3</v>
      </c>
      <c r="AB7">
        <f>IFERROR(INDEX('Post ISIC Consolidation DLIM'!$B$150:$AQ$191,MATCH(TLIM!$A7,'Post ISIC Consolidation DLIM'!$A$150:$A$191,0),MATCH(TLIM!AB$1,'Post ISIC Consolidation DLIM'!$B$149:$AQ$149,0)),0)</f>
        <v>1.0480451282579389E-2</v>
      </c>
      <c r="AC7">
        <f>IFERROR(INDEX('Post ISIC Consolidation DLIM'!$B$150:$AQ$191,MATCH(TLIM!$A7,'Post ISIC Consolidation DLIM'!$A$150:$A$191,0),MATCH(TLIM!AC$1,'Post ISIC Consolidation DLIM'!$B$149:$AQ$149,0)),0)</f>
        <v>0</v>
      </c>
      <c r="AD7">
        <f>IFERROR(INDEX('Post ISIC Consolidation DLIM'!$B$150:$AQ$191,MATCH(TLIM!$A7,'Post ISIC Consolidation DLIM'!$A$150:$A$191,0),MATCH(TLIM!AD$1,'Post ISIC Consolidation DLIM'!$B$149:$AQ$149,0)),0)</f>
        <v>1.2294788304414335E-2</v>
      </c>
      <c r="AE7">
        <f>IFERROR(INDEX('Post ISIC Consolidation DLIM'!$B$150:$AQ$191,MATCH(TLIM!$A7,'Post ISIC Consolidation DLIM'!$A$150:$A$191,0),MATCH(TLIM!AE$1,'Post ISIC Consolidation DLIM'!$B$149:$AQ$149,0)),0)</f>
        <v>9.2631646544382665E-3</v>
      </c>
      <c r="AF7">
        <f>IFERROR(INDEX('Post ISIC Consolidation DLIM'!$B$150:$AQ$191,MATCH(TLIM!$A7,'Post ISIC Consolidation DLIM'!$A$150:$A$191,0),MATCH(TLIM!AF$1,'Post ISIC Consolidation DLIM'!$B$149:$AQ$149,0)),0)</f>
        <v>0.22691815888076922</v>
      </c>
      <c r="AG7">
        <f>IFERROR(INDEX('Post ISIC Consolidation DLIM'!$B$150:$AQ$191,MATCH(TLIM!$A7,'Post ISIC Consolidation DLIM'!$A$150:$A$191,0),MATCH(TLIM!AG$1,'Post ISIC Consolidation DLIM'!$B$149:$AQ$149,0)),0)</f>
        <v>9.7302119289412216E-3</v>
      </c>
      <c r="AH7">
        <f>IFERROR(INDEX('Post ISIC Consolidation DLIM'!$B$150:$AQ$191,MATCH(TLIM!$A7,'Post ISIC Consolidation DLIM'!$A$150:$A$191,0),MATCH(TLIM!AH$1,'Post ISIC Consolidation DLIM'!$B$149:$AQ$149,0)),0)</f>
        <v>6.2569634391497113E-3</v>
      </c>
      <c r="AI7">
        <f>IFERROR(INDEX('Post ISIC Consolidation DLIM'!$B$150:$AQ$191,MATCH(TLIM!$A7,'Post ISIC Consolidation DLIM'!$A$150:$A$191,0),MATCH(TLIM!AI$1,'Post ISIC Consolidation DLIM'!$B$149:$AQ$149,0)),0)</f>
        <v>6.3311646701873564E-3</v>
      </c>
      <c r="AJ7">
        <f>IFERROR(INDEX('Post ISIC Consolidation DLIM'!$B$150:$AQ$191,MATCH(TLIM!$A7,'Post ISIC Consolidation DLIM'!$A$150:$A$191,0),MATCH(TLIM!AJ$1,'Post ISIC Consolidation DLIM'!$B$149:$AQ$149,0)),0)</f>
        <v>4.3111341549133281E-3</v>
      </c>
      <c r="AK7">
        <f>IFERROR(INDEX('Post ISIC Consolidation DLIM'!$B$150:$AQ$191,MATCH(TLIM!$A7,'Post ISIC Consolidation DLIM'!$A$150:$A$191,0),MATCH(TLIM!AK$1,'Post ISIC Consolidation DLIM'!$B$149:$AQ$149,0)),0)</f>
        <v>1.9913269152341557E-3</v>
      </c>
      <c r="AL7">
        <f>IFERROR(INDEX('Post ISIC Consolidation DLIM'!$B$150:$AQ$191,MATCH(TLIM!$A7,'Post ISIC Consolidation DLIM'!$A$150:$A$191,0),MATCH(TLIM!AL$1,'Post ISIC Consolidation DLIM'!$B$149:$AQ$149,0)),0)</f>
        <v>9.9376068960786018E-3</v>
      </c>
      <c r="AM7">
        <f>IFERROR(INDEX('Post ISIC Consolidation DLIM'!$B$150:$AQ$191,MATCH(TLIM!$A7,'Post ISIC Consolidation DLIM'!$A$150:$A$191,0),MATCH(TLIM!AM$1,'Post ISIC Consolidation DLIM'!$B$149:$AQ$149,0)),0)</f>
        <v>9.4739950773331857E-3</v>
      </c>
      <c r="AN7">
        <f>IFERROR(INDEX('Post ISIC Consolidation DLIM'!$B$150:$AQ$191,MATCH(TLIM!$A7,'Post ISIC Consolidation DLIM'!$A$150:$A$191,0),MATCH(TLIM!AN$1,'Post ISIC Consolidation DLIM'!$B$149:$AQ$149,0)),0)</f>
        <v>1.153034206482666E-2</v>
      </c>
      <c r="AO7">
        <f>IFERROR(INDEX('Post ISIC Consolidation DLIM'!$B$150:$AQ$191,MATCH(TLIM!$A7,'Post ISIC Consolidation DLIM'!$A$150:$A$191,0),MATCH(TLIM!AO$1,'Post ISIC Consolidation DLIM'!$B$149:$AQ$149,0)),0)</f>
        <v>2.2697925397979261E-2</v>
      </c>
      <c r="AP7">
        <f>IFERROR(INDEX('Post ISIC Consolidation DLIM'!$B$150:$AQ$191,MATCH(TLIM!$A7,'Post ISIC Consolidation DLIM'!$A$150:$A$191,0),MATCH(TLIM!AP$1,'Post ISIC Consolidation DLIM'!$B$149:$AQ$149,0)),0)</f>
        <v>1.4608458436760377E-2</v>
      </c>
      <c r="AQ7">
        <f>IFERROR(INDEX('Post ISIC Consolidation DLIM'!$B$150:$AQ$191,MATCH(TLIM!$A7,'Post ISIC Consolidation DLIM'!$A$150:$A$191,0),MATCH(TLIM!AQ$1,'Post ISIC Consolidation DLIM'!$B$149:$AQ$149,0)),0)</f>
        <v>3.0676945818899754E-7</v>
      </c>
    </row>
    <row r="8" spans="1:43" x14ac:dyDescent="0.35">
      <c r="A8" t="s">
        <v>6</v>
      </c>
      <c r="B8">
        <f>IFERROR(INDEX('Post ISIC Consolidation DLIM'!$B$150:$AQ$191,MATCH(TLIM!$A8,'Post ISIC Consolidation DLIM'!$A$150:$A$191,0),MATCH(TLIM!B$1,'Post ISIC Consolidation DLIM'!$B$149:$AQ$149,0)),0)</f>
        <v>5.7872154553835885E-3</v>
      </c>
      <c r="C8">
        <f>IFERROR(INDEX('Post ISIC Consolidation DLIM'!$B$150:$AQ$191,MATCH(TLIM!$A8,'Post ISIC Consolidation DLIM'!$A$150:$A$191,0),MATCH(TLIM!C$1,'Post ISIC Consolidation DLIM'!$B$149:$AQ$149,0)),0)</f>
        <v>3.9798095036024843E-3</v>
      </c>
      <c r="D8">
        <f>IFERROR(INDEX('Post ISIC Consolidation DLIM'!$B$150:$AQ$191,MATCH(TLIM!$A8,'Post ISIC Consolidation DLIM'!$A$150:$A$191,0),MATCH(TLIM!D$1,'Post ISIC Consolidation DLIM'!$B$149:$AQ$149,0)),0)</f>
        <v>3.9798095036024843E-3</v>
      </c>
      <c r="E8">
        <f>IFERROR(INDEX('Post ISIC Consolidation DLIM'!$B$150:$AQ$191,MATCH(TLIM!$A8,'Post ISIC Consolidation DLIM'!$A$150:$A$191,0),MATCH(TLIM!E$1,'Post ISIC Consolidation DLIM'!$B$149:$AQ$149,0)),0)</f>
        <v>3.9798095036024843E-3</v>
      </c>
      <c r="F8">
        <f>IFERROR(INDEX('Post ISIC Consolidation DLIM'!$B$150:$AQ$191,MATCH(TLIM!$A8,'Post ISIC Consolidation DLIM'!$A$150:$A$191,0),MATCH(TLIM!F$1,'Post ISIC Consolidation DLIM'!$B$149:$AQ$149,0)),0)</f>
        <v>3.9798095036024843E-3</v>
      </c>
      <c r="G8">
        <f>IFERROR(INDEX('Post ISIC Consolidation DLIM'!$B$150:$AQ$191,MATCH(TLIM!$A8,'Post ISIC Consolidation DLIM'!$A$150:$A$191,0),MATCH(TLIM!G$1,'Post ISIC Consolidation DLIM'!$B$149:$AQ$149,0)),0)</f>
        <v>5.7305277730749374E-3</v>
      </c>
      <c r="H8">
        <f>IFERROR(INDEX('Post ISIC Consolidation DLIM'!$B$150:$AQ$191,MATCH(TLIM!$A8,'Post ISIC Consolidation DLIM'!$A$150:$A$191,0),MATCH(TLIM!H$1,'Post ISIC Consolidation DLIM'!$B$149:$AQ$149,0)),0)</f>
        <v>1.4565736800374669</v>
      </c>
      <c r="I8">
        <f>IFERROR(INDEX('Post ISIC Consolidation DLIM'!$B$150:$AQ$191,MATCH(TLIM!$A8,'Post ISIC Consolidation DLIM'!$A$150:$A$191,0),MATCH(TLIM!I$1,'Post ISIC Consolidation DLIM'!$B$149:$AQ$149,0)),0)</f>
        <v>9.085801869310314E-3</v>
      </c>
      <c r="J8">
        <f>IFERROR(INDEX('Post ISIC Consolidation DLIM'!$B$150:$AQ$191,MATCH(TLIM!$A8,'Post ISIC Consolidation DLIM'!$A$150:$A$191,0),MATCH(TLIM!J$1,'Post ISIC Consolidation DLIM'!$B$149:$AQ$149,0)),0)</f>
        <v>2.0161475643671056E-2</v>
      </c>
      <c r="K8">
        <f>IFERROR(INDEX('Post ISIC Consolidation DLIM'!$B$150:$AQ$191,MATCH(TLIM!$A8,'Post ISIC Consolidation DLIM'!$A$150:$A$191,0),MATCH(TLIM!K$1,'Post ISIC Consolidation DLIM'!$B$149:$AQ$149,0)),0)</f>
        <v>4.5438121619312917E-3</v>
      </c>
      <c r="L8">
        <f>IFERROR(INDEX('Post ISIC Consolidation DLIM'!$B$150:$AQ$191,MATCH(TLIM!$A8,'Post ISIC Consolidation DLIM'!$A$150:$A$191,0),MATCH(TLIM!L$1,'Post ISIC Consolidation DLIM'!$B$149:$AQ$149,0)),0)</f>
        <v>7.1424805014675416E-3</v>
      </c>
      <c r="M8">
        <f>IFERROR(INDEX('Post ISIC Consolidation DLIM'!$B$150:$AQ$191,MATCH(TLIM!$A8,'Post ISIC Consolidation DLIM'!$A$150:$A$191,0),MATCH(TLIM!M$1,'Post ISIC Consolidation DLIM'!$B$149:$AQ$149,0)),0)</f>
        <v>5.6159804179420469E-3</v>
      </c>
      <c r="N8">
        <f>IFERROR(INDEX('Post ISIC Consolidation DLIM'!$B$150:$AQ$191,MATCH(TLIM!$A8,'Post ISIC Consolidation DLIM'!$A$150:$A$191,0),MATCH(TLIM!N$1,'Post ISIC Consolidation DLIM'!$B$149:$AQ$149,0)),0)</f>
        <v>2.1543249370428893E-2</v>
      </c>
      <c r="O8">
        <f>IFERROR(INDEX('Post ISIC Consolidation DLIM'!$B$150:$AQ$191,MATCH(TLIM!$A8,'Post ISIC Consolidation DLIM'!$A$150:$A$191,0),MATCH(TLIM!O$1,'Post ISIC Consolidation DLIM'!$B$149:$AQ$149,0)),0)</f>
        <v>6.180271277958985E-3</v>
      </c>
      <c r="P8">
        <f>IFERROR(INDEX('Post ISIC Consolidation DLIM'!$B$150:$AQ$191,MATCH(TLIM!$A8,'Post ISIC Consolidation DLIM'!$A$150:$A$191,0),MATCH(TLIM!P$1,'Post ISIC Consolidation DLIM'!$B$149:$AQ$149,0)),0)</f>
        <v>6.180271277958985E-3</v>
      </c>
      <c r="Q8">
        <f>IFERROR(INDEX('Post ISIC Consolidation DLIM'!$B$150:$AQ$191,MATCH(TLIM!$A8,'Post ISIC Consolidation DLIM'!$A$150:$A$191,0),MATCH(TLIM!Q$1,'Post ISIC Consolidation DLIM'!$B$149:$AQ$149,0)),0)</f>
        <v>5.4957171040530776E-3</v>
      </c>
      <c r="R8">
        <f>IFERROR(INDEX('Post ISIC Consolidation DLIM'!$B$150:$AQ$191,MATCH(TLIM!$A8,'Post ISIC Consolidation DLIM'!$A$150:$A$191,0),MATCH(TLIM!R$1,'Post ISIC Consolidation DLIM'!$B$149:$AQ$149,0)),0)</f>
        <v>5.4957171040530776E-3</v>
      </c>
      <c r="S8">
        <f>IFERROR(INDEX('Post ISIC Consolidation DLIM'!$B$150:$AQ$191,MATCH(TLIM!$A8,'Post ISIC Consolidation DLIM'!$A$150:$A$191,0),MATCH(TLIM!S$1,'Post ISIC Consolidation DLIM'!$B$149:$AQ$149,0)),0)</f>
        <v>6.6410229847069877E-3</v>
      </c>
      <c r="T8">
        <f>IFERROR(INDEX('Post ISIC Consolidation DLIM'!$B$150:$AQ$191,MATCH(TLIM!$A8,'Post ISIC Consolidation DLIM'!$A$150:$A$191,0),MATCH(TLIM!T$1,'Post ISIC Consolidation DLIM'!$B$149:$AQ$149,0)),0)</f>
        <v>4.4774893058759221E-3</v>
      </c>
      <c r="U8">
        <f>IFERROR(INDEX('Post ISIC Consolidation DLIM'!$B$150:$AQ$191,MATCH(TLIM!$A8,'Post ISIC Consolidation DLIM'!$A$150:$A$191,0),MATCH(TLIM!U$1,'Post ISIC Consolidation DLIM'!$B$149:$AQ$149,0)),0)</f>
        <v>5.7466268432743214E-3</v>
      </c>
      <c r="V8">
        <f>IFERROR(INDEX('Post ISIC Consolidation DLIM'!$B$150:$AQ$191,MATCH(TLIM!$A8,'Post ISIC Consolidation DLIM'!$A$150:$A$191,0),MATCH(TLIM!V$1,'Post ISIC Consolidation DLIM'!$B$149:$AQ$149,0)),0)</f>
        <v>6.3057628811686063E-3</v>
      </c>
      <c r="W8">
        <f>IFERROR(INDEX('Post ISIC Consolidation DLIM'!$B$150:$AQ$191,MATCH(TLIM!$A8,'Post ISIC Consolidation DLIM'!$A$150:$A$191,0),MATCH(TLIM!W$1,'Post ISIC Consolidation DLIM'!$B$149:$AQ$149,0)),0)</f>
        <v>1.6327162448443837E-2</v>
      </c>
      <c r="X8">
        <f>IFERROR(INDEX('Post ISIC Consolidation DLIM'!$B$150:$AQ$191,MATCH(TLIM!$A8,'Post ISIC Consolidation DLIM'!$A$150:$A$191,0),MATCH(TLIM!X$1,'Post ISIC Consolidation DLIM'!$B$149:$AQ$149,0)),0)</f>
        <v>1.0681548345837129E-2</v>
      </c>
      <c r="Y8">
        <f>IFERROR(INDEX('Post ISIC Consolidation DLIM'!$B$150:$AQ$191,MATCH(TLIM!$A8,'Post ISIC Consolidation DLIM'!$A$150:$A$191,0),MATCH(TLIM!Y$1,'Post ISIC Consolidation DLIM'!$B$149:$AQ$149,0)),0)</f>
        <v>2.0982436780776142E-2</v>
      </c>
      <c r="Z8">
        <f>IFERROR(INDEX('Post ISIC Consolidation DLIM'!$B$150:$AQ$191,MATCH(TLIM!$A8,'Post ISIC Consolidation DLIM'!$A$150:$A$191,0),MATCH(TLIM!Z$1,'Post ISIC Consolidation DLIM'!$B$149:$AQ$149,0)),0)</f>
        <v>3.0741356530280409E-3</v>
      </c>
      <c r="AA8">
        <f>IFERROR(INDEX('Post ISIC Consolidation DLIM'!$B$150:$AQ$191,MATCH(TLIM!$A8,'Post ISIC Consolidation DLIM'!$A$150:$A$191,0),MATCH(TLIM!AA$1,'Post ISIC Consolidation DLIM'!$B$149:$AQ$149,0)),0)</f>
        <v>3.0741356530280409E-3</v>
      </c>
      <c r="AB8">
        <f>IFERROR(INDEX('Post ISIC Consolidation DLIM'!$B$150:$AQ$191,MATCH(TLIM!$A8,'Post ISIC Consolidation DLIM'!$A$150:$A$191,0),MATCH(TLIM!AB$1,'Post ISIC Consolidation DLIM'!$B$149:$AQ$149,0)),0)</f>
        <v>4.6766731914972774E-3</v>
      </c>
      <c r="AC8">
        <f>IFERROR(INDEX('Post ISIC Consolidation DLIM'!$B$150:$AQ$191,MATCH(TLIM!$A8,'Post ISIC Consolidation DLIM'!$A$150:$A$191,0),MATCH(TLIM!AC$1,'Post ISIC Consolidation DLIM'!$B$149:$AQ$149,0)),0)</f>
        <v>0</v>
      </c>
      <c r="AD8">
        <f>IFERROR(INDEX('Post ISIC Consolidation DLIM'!$B$150:$AQ$191,MATCH(TLIM!$A8,'Post ISIC Consolidation DLIM'!$A$150:$A$191,0),MATCH(TLIM!AD$1,'Post ISIC Consolidation DLIM'!$B$149:$AQ$149,0)),0)</f>
        <v>5.0444960193534198E-3</v>
      </c>
      <c r="AE8">
        <f>IFERROR(INDEX('Post ISIC Consolidation DLIM'!$B$150:$AQ$191,MATCH(TLIM!$A8,'Post ISIC Consolidation DLIM'!$A$150:$A$191,0),MATCH(TLIM!AE$1,'Post ISIC Consolidation DLIM'!$B$149:$AQ$149,0)),0)</f>
        <v>3.0401470961534827E-3</v>
      </c>
      <c r="AF8">
        <f>IFERROR(INDEX('Post ISIC Consolidation DLIM'!$B$150:$AQ$191,MATCH(TLIM!$A8,'Post ISIC Consolidation DLIM'!$A$150:$A$191,0),MATCH(TLIM!AF$1,'Post ISIC Consolidation DLIM'!$B$149:$AQ$149,0)),0)</f>
        <v>6.259759291139289E-3</v>
      </c>
      <c r="AG8">
        <f>IFERROR(INDEX('Post ISIC Consolidation DLIM'!$B$150:$AQ$191,MATCH(TLIM!$A8,'Post ISIC Consolidation DLIM'!$A$150:$A$191,0),MATCH(TLIM!AG$1,'Post ISIC Consolidation DLIM'!$B$149:$AQ$149,0)),0)</f>
        <v>8.9486004011944675E-3</v>
      </c>
      <c r="AH8">
        <f>IFERROR(INDEX('Post ISIC Consolidation DLIM'!$B$150:$AQ$191,MATCH(TLIM!$A8,'Post ISIC Consolidation DLIM'!$A$150:$A$191,0),MATCH(TLIM!AH$1,'Post ISIC Consolidation DLIM'!$B$149:$AQ$149,0)),0)</f>
        <v>3.5516532871316809E-3</v>
      </c>
      <c r="AI8">
        <f>IFERROR(INDEX('Post ISIC Consolidation DLIM'!$B$150:$AQ$191,MATCH(TLIM!$A8,'Post ISIC Consolidation DLIM'!$A$150:$A$191,0),MATCH(TLIM!AI$1,'Post ISIC Consolidation DLIM'!$B$149:$AQ$149,0)),0)</f>
        <v>2.1228200581037216E-3</v>
      </c>
      <c r="AJ8">
        <f>IFERROR(INDEX('Post ISIC Consolidation DLIM'!$B$150:$AQ$191,MATCH(TLIM!$A8,'Post ISIC Consolidation DLIM'!$A$150:$A$191,0),MATCH(TLIM!AJ$1,'Post ISIC Consolidation DLIM'!$B$149:$AQ$149,0)),0)</f>
        <v>1.5715824965241132E-3</v>
      </c>
      <c r="AK8">
        <f>IFERROR(INDEX('Post ISIC Consolidation DLIM'!$B$150:$AQ$191,MATCH(TLIM!$A8,'Post ISIC Consolidation DLIM'!$A$150:$A$191,0),MATCH(TLIM!AK$1,'Post ISIC Consolidation DLIM'!$B$149:$AQ$149,0)),0)</f>
        <v>1.1825127247948148E-3</v>
      </c>
      <c r="AL8">
        <f>IFERROR(INDEX('Post ISIC Consolidation DLIM'!$B$150:$AQ$191,MATCH(TLIM!$A8,'Post ISIC Consolidation DLIM'!$A$150:$A$191,0),MATCH(TLIM!AL$1,'Post ISIC Consolidation DLIM'!$B$149:$AQ$149,0)),0)</f>
        <v>3.8091616889139E-3</v>
      </c>
      <c r="AM8">
        <f>IFERROR(INDEX('Post ISIC Consolidation DLIM'!$B$150:$AQ$191,MATCH(TLIM!$A8,'Post ISIC Consolidation DLIM'!$A$150:$A$191,0),MATCH(TLIM!AM$1,'Post ISIC Consolidation DLIM'!$B$149:$AQ$149,0)),0)</f>
        <v>3.3340579958458976E-3</v>
      </c>
      <c r="AN8">
        <f>IFERROR(INDEX('Post ISIC Consolidation DLIM'!$B$150:$AQ$191,MATCH(TLIM!$A8,'Post ISIC Consolidation DLIM'!$A$150:$A$191,0),MATCH(TLIM!AN$1,'Post ISIC Consolidation DLIM'!$B$149:$AQ$149,0)),0)</f>
        <v>1.6176696461652513E-3</v>
      </c>
      <c r="AO8">
        <f>IFERROR(INDEX('Post ISIC Consolidation DLIM'!$B$150:$AQ$191,MATCH(TLIM!$A8,'Post ISIC Consolidation DLIM'!$A$150:$A$191,0),MATCH(TLIM!AO$1,'Post ISIC Consolidation DLIM'!$B$149:$AQ$149,0)),0)</f>
        <v>4.7389936422142379E-3</v>
      </c>
      <c r="AP8">
        <f>IFERROR(INDEX('Post ISIC Consolidation DLIM'!$B$150:$AQ$191,MATCH(TLIM!$A8,'Post ISIC Consolidation DLIM'!$A$150:$A$191,0),MATCH(TLIM!AP$1,'Post ISIC Consolidation DLIM'!$B$149:$AQ$149,0)),0)</f>
        <v>6.9342717013688845E-3</v>
      </c>
      <c r="AQ8">
        <f>IFERROR(INDEX('Post ISIC Consolidation DLIM'!$B$150:$AQ$191,MATCH(TLIM!$A8,'Post ISIC Consolidation DLIM'!$A$150:$A$191,0),MATCH(TLIM!AQ$1,'Post ISIC Consolidation DLIM'!$B$149:$AQ$149,0)),0)</f>
        <v>1.339814363800716E-7</v>
      </c>
    </row>
    <row r="9" spans="1:43" x14ac:dyDescent="0.35">
      <c r="A9" t="s">
        <v>7</v>
      </c>
      <c r="B9">
        <f>IFERROR(INDEX('Post ISIC Consolidation DLIM'!$B$150:$AQ$191,MATCH(TLIM!$A9,'Post ISIC Consolidation DLIM'!$A$150:$A$191,0),MATCH(TLIM!B$1,'Post ISIC Consolidation DLIM'!$B$149:$AQ$149,0)),0)</f>
        <v>7.1624060673843729E-3</v>
      </c>
      <c r="C9">
        <f>IFERROR(INDEX('Post ISIC Consolidation DLIM'!$B$150:$AQ$191,MATCH(TLIM!$A9,'Post ISIC Consolidation DLIM'!$A$150:$A$191,0),MATCH(TLIM!C$1,'Post ISIC Consolidation DLIM'!$B$149:$AQ$149,0)),0)</f>
        <v>6.629762204568514E-3</v>
      </c>
      <c r="D9">
        <f>IFERROR(INDEX('Post ISIC Consolidation DLIM'!$B$150:$AQ$191,MATCH(TLIM!$A9,'Post ISIC Consolidation DLIM'!$A$150:$A$191,0),MATCH(TLIM!D$1,'Post ISIC Consolidation DLIM'!$B$149:$AQ$149,0)),0)</f>
        <v>6.629762204568514E-3</v>
      </c>
      <c r="E9">
        <f>IFERROR(INDEX('Post ISIC Consolidation DLIM'!$B$150:$AQ$191,MATCH(TLIM!$A9,'Post ISIC Consolidation DLIM'!$A$150:$A$191,0),MATCH(TLIM!E$1,'Post ISIC Consolidation DLIM'!$B$149:$AQ$149,0)),0)</f>
        <v>6.629762204568514E-3</v>
      </c>
      <c r="F9">
        <f>IFERROR(INDEX('Post ISIC Consolidation DLIM'!$B$150:$AQ$191,MATCH(TLIM!$A9,'Post ISIC Consolidation DLIM'!$A$150:$A$191,0),MATCH(TLIM!F$1,'Post ISIC Consolidation DLIM'!$B$149:$AQ$149,0)),0)</f>
        <v>6.6297622045685123E-3</v>
      </c>
      <c r="G9">
        <f>IFERROR(INDEX('Post ISIC Consolidation DLIM'!$B$150:$AQ$191,MATCH(TLIM!$A9,'Post ISIC Consolidation DLIM'!$A$150:$A$191,0),MATCH(TLIM!G$1,'Post ISIC Consolidation DLIM'!$B$149:$AQ$149,0)),0)</f>
        <v>7.5969264693189443E-3</v>
      </c>
      <c r="H9">
        <f>IFERROR(INDEX('Post ISIC Consolidation DLIM'!$B$150:$AQ$191,MATCH(TLIM!$A9,'Post ISIC Consolidation DLIM'!$A$150:$A$191,0),MATCH(TLIM!H$1,'Post ISIC Consolidation DLIM'!$B$149:$AQ$149,0)),0)</f>
        <v>4.5632342939179527E-3</v>
      </c>
      <c r="I9">
        <f>IFERROR(INDEX('Post ISIC Consolidation DLIM'!$B$150:$AQ$191,MATCH(TLIM!$A9,'Post ISIC Consolidation DLIM'!$A$150:$A$191,0),MATCH(TLIM!I$1,'Post ISIC Consolidation DLIM'!$B$149:$AQ$149,0)),0)</f>
        <v>1.2953661072602405</v>
      </c>
      <c r="J9">
        <f>IFERROR(INDEX('Post ISIC Consolidation DLIM'!$B$150:$AQ$191,MATCH(TLIM!$A9,'Post ISIC Consolidation DLIM'!$A$150:$A$191,0),MATCH(TLIM!J$1,'Post ISIC Consolidation DLIM'!$B$149:$AQ$149,0)),0)</f>
        <v>2.8972131881282684E-2</v>
      </c>
      <c r="K9">
        <f>IFERROR(INDEX('Post ISIC Consolidation DLIM'!$B$150:$AQ$191,MATCH(TLIM!$A9,'Post ISIC Consolidation DLIM'!$A$150:$A$191,0),MATCH(TLIM!K$1,'Post ISIC Consolidation DLIM'!$B$149:$AQ$149,0)),0)</f>
        <v>5.6322271746147212E-3</v>
      </c>
      <c r="L9">
        <f>IFERROR(INDEX('Post ISIC Consolidation DLIM'!$B$150:$AQ$191,MATCH(TLIM!$A9,'Post ISIC Consolidation DLIM'!$A$150:$A$191,0),MATCH(TLIM!L$1,'Post ISIC Consolidation DLIM'!$B$149:$AQ$149,0)),0)</f>
        <v>6.1789910999614029E-3</v>
      </c>
      <c r="M9">
        <f>IFERROR(INDEX('Post ISIC Consolidation DLIM'!$B$150:$AQ$191,MATCH(TLIM!$A9,'Post ISIC Consolidation DLIM'!$A$150:$A$191,0),MATCH(TLIM!M$1,'Post ISIC Consolidation DLIM'!$B$149:$AQ$149,0)),0)</f>
        <v>3.8788764588316995E-3</v>
      </c>
      <c r="N9">
        <f>IFERROR(INDEX('Post ISIC Consolidation DLIM'!$B$150:$AQ$191,MATCH(TLIM!$A9,'Post ISIC Consolidation DLIM'!$A$150:$A$191,0),MATCH(TLIM!N$1,'Post ISIC Consolidation DLIM'!$B$149:$AQ$149,0)),0)</f>
        <v>6.6262373386519902E-3</v>
      </c>
      <c r="O9">
        <f>IFERROR(INDEX('Post ISIC Consolidation DLIM'!$B$150:$AQ$191,MATCH(TLIM!$A9,'Post ISIC Consolidation DLIM'!$A$150:$A$191,0),MATCH(TLIM!O$1,'Post ISIC Consolidation DLIM'!$B$149:$AQ$149,0)),0)</f>
        <v>1.2253099219727259E-2</v>
      </c>
      <c r="P9">
        <f>IFERROR(INDEX('Post ISIC Consolidation DLIM'!$B$150:$AQ$191,MATCH(TLIM!$A9,'Post ISIC Consolidation DLIM'!$A$150:$A$191,0),MATCH(TLIM!P$1,'Post ISIC Consolidation DLIM'!$B$149:$AQ$149,0)),0)</f>
        <v>1.2253099219727259E-2</v>
      </c>
      <c r="Q9">
        <f>IFERROR(INDEX('Post ISIC Consolidation DLIM'!$B$150:$AQ$191,MATCH(TLIM!$A9,'Post ISIC Consolidation DLIM'!$A$150:$A$191,0),MATCH(TLIM!Q$1,'Post ISIC Consolidation DLIM'!$B$149:$AQ$149,0)),0)</f>
        <v>7.9092754896261681E-3</v>
      </c>
      <c r="R9">
        <f>IFERROR(INDEX('Post ISIC Consolidation DLIM'!$B$150:$AQ$191,MATCH(TLIM!$A9,'Post ISIC Consolidation DLIM'!$A$150:$A$191,0),MATCH(TLIM!R$1,'Post ISIC Consolidation DLIM'!$B$149:$AQ$149,0)),0)</f>
        <v>7.9092754896261681E-3</v>
      </c>
      <c r="S9">
        <f>IFERROR(INDEX('Post ISIC Consolidation DLIM'!$B$150:$AQ$191,MATCH(TLIM!$A9,'Post ISIC Consolidation DLIM'!$A$150:$A$191,0),MATCH(TLIM!S$1,'Post ISIC Consolidation DLIM'!$B$149:$AQ$149,0)),0)</f>
        <v>8.0276420550783045E-3</v>
      </c>
      <c r="T9">
        <f>IFERROR(INDEX('Post ISIC Consolidation DLIM'!$B$150:$AQ$191,MATCH(TLIM!$A9,'Post ISIC Consolidation DLIM'!$A$150:$A$191,0),MATCH(TLIM!T$1,'Post ISIC Consolidation DLIM'!$B$149:$AQ$149,0)),0)</f>
        <v>4.383507863360895E-3</v>
      </c>
      <c r="U9">
        <f>IFERROR(INDEX('Post ISIC Consolidation DLIM'!$B$150:$AQ$191,MATCH(TLIM!$A9,'Post ISIC Consolidation DLIM'!$A$150:$A$191,0),MATCH(TLIM!U$1,'Post ISIC Consolidation DLIM'!$B$149:$AQ$149,0)),0)</f>
        <v>6.2990181204373528E-3</v>
      </c>
      <c r="V9">
        <f>IFERROR(INDEX('Post ISIC Consolidation DLIM'!$B$150:$AQ$191,MATCH(TLIM!$A9,'Post ISIC Consolidation DLIM'!$A$150:$A$191,0),MATCH(TLIM!V$1,'Post ISIC Consolidation DLIM'!$B$149:$AQ$149,0)),0)</f>
        <v>6.0006015707479961E-3</v>
      </c>
      <c r="W9">
        <f>IFERROR(INDEX('Post ISIC Consolidation DLIM'!$B$150:$AQ$191,MATCH(TLIM!$A9,'Post ISIC Consolidation DLIM'!$A$150:$A$191,0),MATCH(TLIM!W$1,'Post ISIC Consolidation DLIM'!$B$149:$AQ$149,0)),0)</f>
        <v>7.191846296258248E-3</v>
      </c>
      <c r="X9">
        <f>IFERROR(INDEX('Post ISIC Consolidation DLIM'!$B$150:$AQ$191,MATCH(TLIM!$A9,'Post ISIC Consolidation DLIM'!$A$150:$A$191,0),MATCH(TLIM!X$1,'Post ISIC Consolidation DLIM'!$B$149:$AQ$149,0)),0)</f>
        <v>1.2025633906747202E-2</v>
      </c>
      <c r="Y9">
        <f>IFERROR(INDEX('Post ISIC Consolidation DLIM'!$B$150:$AQ$191,MATCH(TLIM!$A9,'Post ISIC Consolidation DLIM'!$A$150:$A$191,0),MATCH(TLIM!Y$1,'Post ISIC Consolidation DLIM'!$B$149:$AQ$149,0)),0)</f>
        <v>5.5881411310160375E-2</v>
      </c>
      <c r="Z9">
        <f>IFERROR(INDEX('Post ISIC Consolidation DLIM'!$B$150:$AQ$191,MATCH(TLIM!$A9,'Post ISIC Consolidation DLIM'!$A$150:$A$191,0),MATCH(TLIM!Z$1,'Post ISIC Consolidation DLIM'!$B$149:$AQ$149,0)),0)</f>
        <v>8.5517169589807446E-3</v>
      </c>
      <c r="AA9">
        <f>IFERROR(INDEX('Post ISIC Consolidation DLIM'!$B$150:$AQ$191,MATCH(TLIM!$A9,'Post ISIC Consolidation DLIM'!$A$150:$A$191,0),MATCH(TLIM!AA$1,'Post ISIC Consolidation DLIM'!$B$149:$AQ$149,0)),0)</f>
        <v>8.5517169589807446E-3</v>
      </c>
      <c r="AB9">
        <f>IFERROR(INDEX('Post ISIC Consolidation DLIM'!$B$150:$AQ$191,MATCH(TLIM!$A9,'Post ISIC Consolidation DLIM'!$A$150:$A$191,0),MATCH(TLIM!AB$1,'Post ISIC Consolidation DLIM'!$B$149:$AQ$149,0)),0)</f>
        <v>5.1778477835994312E-3</v>
      </c>
      <c r="AC9">
        <f>IFERROR(INDEX('Post ISIC Consolidation DLIM'!$B$150:$AQ$191,MATCH(TLIM!$A9,'Post ISIC Consolidation DLIM'!$A$150:$A$191,0),MATCH(TLIM!AC$1,'Post ISIC Consolidation DLIM'!$B$149:$AQ$149,0)),0)</f>
        <v>0</v>
      </c>
      <c r="AD9">
        <f>IFERROR(INDEX('Post ISIC Consolidation DLIM'!$B$150:$AQ$191,MATCH(TLIM!$A9,'Post ISIC Consolidation DLIM'!$A$150:$A$191,0),MATCH(TLIM!AD$1,'Post ISIC Consolidation DLIM'!$B$149:$AQ$149,0)),0)</f>
        <v>3.2084102234754318E-3</v>
      </c>
      <c r="AE9">
        <f>IFERROR(INDEX('Post ISIC Consolidation DLIM'!$B$150:$AQ$191,MATCH(TLIM!$A9,'Post ISIC Consolidation DLIM'!$A$150:$A$191,0),MATCH(TLIM!AE$1,'Post ISIC Consolidation DLIM'!$B$149:$AQ$149,0)),0)</f>
        <v>3.2375211023341656E-3</v>
      </c>
      <c r="AF9">
        <f>IFERROR(INDEX('Post ISIC Consolidation DLIM'!$B$150:$AQ$191,MATCH(TLIM!$A9,'Post ISIC Consolidation DLIM'!$A$150:$A$191,0),MATCH(TLIM!AF$1,'Post ISIC Consolidation DLIM'!$B$149:$AQ$149,0)),0)</f>
        <v>4.0015871881218298E-3</v>
      </c>
      <c r="AG9">
        <f>IFERROR(INDEX('Post ISIC Consolidation DLIM'!$B$150:$AQ$191,MATCH(TLIM!$A9,'Post ISIC Consolidation DLIM'!$A$150:$A$191,0),MATCH(TLIM!AG$1,'Post ISIC Consolidation DLIM'!$B$149:$AQ$149,0)),0)</f>
        <v>5.2367964304284448E-3</v>
      </c>
      <c r="AH9">
        <f>IFERROR(INDEX('Post ISIC Consolidation DLIM'!$B$150:$AQ$191,MATCH(TLIM!$A9,'Post ISIC Consolidation DLIM'!$A$150:$A$191,0),MATCH(TLIM!AH$1,'Post ISIC Consolidation DLIM'!$B$149:$AQ$149,0)),0)</f>
        <v>3.1849633795775524E-3</v>
      </c>
      <c r="AI9">
        <f>IFERROR(INDEX('Post ISIC Consolidation DLIM'!$B$150:$AQ$191,MATCH(TLIM!$A9,'Post ISIC Consolidation DLIM'!$A$150:$A$191,0),MATCH(TLIM!AI$1,'Post ISIC Consolidation DLIM'!$B$149:$AQ$149,0)),0)</f>
        <v>1.709424802422568E-3</v>
      </c>
      <c r="AJ9">
        <f>IFERROR(INDEX('Post ISIC Consolidation DLIM'!$B$150:$AQ$191,MATCH(TLIM!$A9,'Post ISIC Consolidation DLIM'!$A$150:$A$191,0),MATCH(TLIM!AJ$1,'Post ISIC Consolidation DLIM'!$B$149:$AQ$149,0)),0)</f>
        <v>1.4465451303474111E-3</v>
      </c>
      <c r="AK9">
        <f>IFERROR(INDEX('Post ISIC Consolidation DLIM'!$B$150:$AQ$191,MATCH(TLIM!$A9,'Post ISIC Consolidation DLIM'!$A$150:$A$191,0),MATCH(TLIM!AK$1,'Post ISIC Consolidation DLIM'!$B$149:$AQ$149,0)),0)</f>
        <v>3.6283452595618415E-3</v>
      </c>
      <c r="AL9">
        <f>IFERROR(INDEX('Post ISIC Consolidation DLIM'!$B$150:$AQ$191,MATCH(TLIM!$A9,'Post ISIC Consolidation DLIM'!$A$150:$A$191,0),MATCH(TLIM!AL$1,'Post ISIC Consolidation DLIM'!$B$149:$AQ$149,0)),0)</f>
        <v>3.125170405770089E-3</v>
      </c>
      <c r="AM9">
        <f>IFERROR(INDEX('Post ISIC Consolidation DLIM'!$B$150:$AQ$191,MATCH(TLIM!$A9,'Post ISIC Consolidation DLIM'!$A$150:$A$191,0),MATCH(TLIM!AM$1,'Post ISIC Consolidation DLIM'!$B$149:$AQ$149,0)),0)</f>
        <v>2.1689175254463412E-3</v>
      </c>
      <c r="AN9">
        <f>IFERROR(INDEX('Post ISIC Consolidation DLIM'!$B$150:$AQ$191,MATCH(TLIM!$A9,'Post ISIC Consolidation DLIM'!$A$150:$A$191,0),MATCH(TLIM!AN$1,'Post ISIC Consolidation DLIM'!$B$149:$AQ$149,0)),0)</f>
        <v>1.5978252484670869E-3</v>
      </c>
      <c r="AO9">
        <f>IFERROR(INDEX('Post ISIC Consolidation DLIM'!$B$150:$AQ$191,MATCH(TLIM!$A9,'Post ISIC Consolidation DLIM'!$A$150:$A$191,0),MATCH(TLIM!AO$1,'Post ISIC Consolidation DLIM'!$B$149:$AQ$149,0)),0)</f>
        <v>3.0077596336638033E-3</v>
      </c>
      <c r="AP9">
        <f>IFERROR(INDEX('Post ISIC Consolidation DLIM'!$B$150:$AQ$191,MATCH(TLIM!$A9,'Post ISIC Consolidation DLIM'!$A$150:$A$191,0),MATCH(TLIM!AP$1,'Post ISIC Consolidation DLIM'!$B$149:$AQ$149,0)),0)</f>
        <v>6.1553733010744445E-3</v>
      </c>
      <c r="AQ9">
        <f>IFERROR(INDEX('Post ISIC Consolidation DLIM'!$B$150:$AQ$191,MATCH(TLIM!$A9,'Post ISIC Consolidation DLIM'!$A$150:$A$191,0),MATCH(TLIM!AQ$1,'Post ISIC Consolidation DLIM'!$B$149:$AQ$149,0)),0)</f>
        <v>1.2935667100658519E-7</v>
      </c>
    </row>
    <row r="10" spans="1:43" x14ac:dyDescent="0.35">
      <c r="A10" t="s">
        <v>8</v>
      </c>
      <c r="B10">
        <f>IFERROR(INDEX('Post ISIC Consolidation DLIM'!$B$150:$AQ$191,MATCH(TLIM!$A10,'Post ISIC Consolidation DLIM'!$A$150:$A$191,0),MATCH(TLIM!B$1,'Post ISIC Consolidation DLIM'!$B$149:$AQ$149,0)),0)</f>
        <v>7.0859661570376676E-3</v>
      </c>
      <c r="C10">
        <f>IFERROR(INDEX('Post ISIC Consolidation DLIM'!$B$150:$AQ$191,MATCH(TLIM!$A10,'Post ISIC Consolidation DLIM'!$A$150:$A$191,0),MATCH(TLIM!C$1,'Post ISIC Consolidation DLIM'!$B$149:$AQ$149,0)),0)</f>
        <v>5.8659262815516757E-3</v>
      </c>
      <c r="D10">
        <f>IFERROR(INDEX('Post ISIC Consolidation DLIM'!$B$150:$AQ$191,MATCH(TLIM!$A10,'Post ISIC Consolidation DLIM'!$A$150:$A$191,0),MATCH(TLIM!D$1,'Post ISIC Consolidation DLIM'!$B$149:$AQ$149,0)),0)</f>
        <v>5.8659262815516757E-3</v>
      </c>
      <c r="E10">
        <f>IFERROR(INDEX('Post ISIC Consolidation DLIM'!$B$150:$AQ$191,MATCH(TLIM!$A10,'Post ISIC Consolidation DLIM'!$A$150:$A$191,0),MATCH(TLIM!E$1,'Post ISIC Consolidation DLIM'!$B$149:$AQ$149,0)),0)</f>
        <v>5.8659262815516757E-3</v>
      </c>
      <c r="F10">
        <f>IFERROR(INDEX('Post ISIC Consolidation DLIM'!$B$150:$AQ$191,MATCH(TLIM!$A10,'Post ISIC Consolidation DLIM'!$A$150:$A$191,0),MATCH(TLIM!F$1,'Post ISIC Consolidation DLIM'!$B$149:$AQ$149,0)),0)</f>
        <v>5.8659262815516757E-3</v>
      </c>
      <c r="G10">
        <f>IFERROR(INDEX('Post ISIC Consolidation DLIM'!$B$150:$AQ$191,MATCH(TLIM!$A10,'Post ISIC Consolidation DLIM'!$A$150:$A$191,0),MATCH(TLIM!G$1,'Post ISIC Consolidation DLIM'!$B$149:$AQ$149,0)),0)</f>
        <v>2.189956821329692E-2</v>
      </c>
      <c r="H10">
        <f>IFERROR(INDEX('Post ISIC Consolidation DLIM'!$B$150:$AQ$191,MATCH(TLIM!$A10,'Post ISIC Consolidation DLIM'!$A$150:$A$191,0),MATCH(TLIM!H$1,'Post ISIC Consolidation DLIM'!$B$149:$AQ$149,0)),0)</f>
        <v>1.2629455320061111E-2</v>
      </c>
      <c r="I10">
        <f>IFERROR(INDEX('Post ISIC Consolidation DLIM'!$B$150:$AQ$191,MATCH(TLIM!$A10,'Post ISIC Consolidation DLIM'!$A$150:$A$191,0),MATCH(TLIM!I$1,'Post ISIC Consolidation DLIM'!$B$149:$AQ$149,0)),0)</f>
        <v>1.5798834259649515E-2</v>
      </c>
      <c r="J10">
        <f>IFERROR(INDEX('Post ISIC Consolidation DLIM'!$B$150:$AQ$191,MATCH(TLIM!$A10,'Post ISIC Consolidation DLIM'!$A$150:$A$191,0),MATCH(TLIM!J$1,'Post ISIC Consolidation DLIM'!$B$149:$AQ$149,0)),0)</f>
        <v>1.2673245882100943</v>
      </c>
      <c r="K10">
        <f>IFERROR(INDEX('Post ISIC Consolidation DLIM'!$B$150:$AQ$191,MATCH(TLIM!$A10,'Post ISIC Consolidation DLIM'!$A$150:$A$191,0),MATCH(TLIM!K$1,'Post ISIC Consolidation DLIM'!$B$149:$AQ$149,0)),0)</f>
        <v>7.4559222419127115E-3</v>
      </c>
      <c r="L10">
        <f>IFERROR(INDEX('Post ISIC Consolidation DLIM'!$B$150:$AQ$191,MATCH(TLIM!$A10,'Post ISIC Consolidation DLIM'!$A$150:$A$191,0),MATCH(TLIM!L$1,'Post ISIC Consolidation DLIM'!$B$149:$AQ$149,0)),0)</f>
        <v>1.6718433261565514E-2</v>
      </c>
      <c r="M10">
        <f>IFERROR(INDEX('Post ISIC Consolidation DLIM'!$B$150:$AQ$191,MATCH(TLIM!$A10,'Post ISIC Consolidation DLIM'!$A$150:$A$191,0),MATCH(TLIM!M$1,'Post ISIC Consolidation DLIM'!$B$149:$AQ$149,0)),0)</f>
        <v>1.4097924046615036E-2</v>
      </c>
      <c r="N10">
        <f>IFERROR(INDEX('Post ISIC Consolidation DLIM'!$B$150:$AQ$191,MATCH(TLIM!$A10,'Post ISIC Consolidation DLIM'!$A$150:$A$191,0),MATCH(TLIM!N$1,'Post ISIC Consolidation DLIM'!$B$149:$AQ$149,0)),0)</f>
        <v>1.7560381480361261E-2</v>
      </c>
      <c r="O10">
        <f>IFERROR(INDEX('Post ISIC Consolidation DLIM'!$B$150:$AQ$191,MATCH(TLIM!$A10,'Post ISIC Consolidation DLIM'!$A$150:$A$191,0),MATCH(TLIM!O$1,'Post ISIC Consolidation DLIM'!$B$149:$AQ$149,0)),0)</f>
        <v>1.3158261004822735E-2</v>
      </c>
      <c r="P10">
        <f>IFERROR(INDEX('Post ISIC Consolidation DLIM'!$B$150:$AQ$191,MATCH(TLIM!$A10,'Post ISIC Consolidation DLIM'!$A$150:$A$191,0),MATCH(TLIM!P$1,'Post ISIC Consolidation DLIM'!$B$149:$AQ$149,0)),0)</f>
        <v>1.3158261004822735E-2</v>
      </c>
      <c r="Q10">
        <f>IFERROR(INDEX('Post ISIC Consolidation DLIM'!$B$150:$AQ$191,MATCH(TLIM!$A10,'Post ISIC Consolidation DLIM'!$A$150:$A$191,0),MATCH(TLIM!Q$1,'Post ISIC Consolidation DLIM'!$B$149:$AQ$149,0)),0)</f>
        <v>8.7124346896471413E-3</v>
      </c>
      <c r="R10">
        <f>IFERROR(INDEX('Post ISIC Consolidation DLIM'!$B$150:$AQ$191,MATCH(TLIM!$A10,'Post ISIC Consolidation DLIM'!$A$150:$A$191,0),MATCH(TLIM!R$1,'Post ISIC Consolidation DLIM'!$B$149:$AQ$149,0)),0)</f>
        <v>8.7124346896471413E-3</v>
      </c>
      <c r="S10">
        <f>IFERROR(INDEX('Post ISIC Consolidation DLIM'!$B$150:$AQ$191,MATCH(TLIM!$A10,'Post ISIC Consolidation DLIM'!$A$150:$A$191,0),MATCH(TLIM!S$1,'Post ISIC Consolidation DLIM'!$B$149:$AQ$149,0)),0)</f>
        <v>8.0440716001870319E-3</v>
      </c>
      <c r="T10">
        <f>IFERROR(INDEX('Post ISIC Consolidation DLIM'!$B$150:$AQ$191,MATCH(TLIM!$A10,'Post ISIC Consolidation DLIM'!$A$150:$A$191,0),MATCH(TLIM!T$1,'Post ISIC Consolidation DLIM'!$B$149:$AQ$149,0)),0)</f>
        <v>7.8102245036909927E-3</v>
      </c>
      <c r="U10">
        <f>IFERROR(INDEX('Post ISIC Consolidation DLIM'!$B$150:$AQ$191,MATCH(TLIM!$A10,'Post ISIC Consolidation DLIM'!$A$150:$A$191,0),MATCH(TLIM!U$1,'Post ISIC Consolidation DLIM'!$B$149:$AQ$149,0)),0)</f>
        <v>1.1729509374268364E-2</v>
      </c>
      <c r="V10">
        <f>IFERROR(INDEX('Post ISIC Consolidation DLIM'!$B$150:$AQ$191,MATCH(TLIM!$A10,'Post ISIC Consolidation DLIM'!$A$150:$A$191,0),MATCH(TLIM!V$1,'Post ISIC Consolidation DLIM'!$B$149:$AQ$149,0)),0)</f>
        <v>8.0941032280571965E-3</v>
      </c>
      <c r="W10">
        <f>IFERROR(INDEX('Post ISIC Consolidation DLIM'!$B$150:$AQ$191,MATCH(TLIM!$A10,'Post ISIC Consolidation DLIM'!$A$150:$A$191,0),MATCH(TLIM!W$1,'Post ISIC Consolidation DLIM'!$B$149:$AQ$149,0)),0)</f>
        <v>8.1407468770686581E-3</v>
      </c>
      <c r="X10">
        <f>IFERROR(INDEX('Post ISIC Consolidation DLIM'!$B$150:$AQ$191,MATCH(TLIM!$A10,'Post ISIC Consolidation DLIM'!$A$150:$A$191,0),MATCH(TLIM!X$1,'Post ISIC Consolidation DLIM'!$B$149:$AQ$149,0)),0)</f>
        <v>7.6032427558177015E-3</v>
      </c>
      <c r="Y10">
        <f>IFERROR(INDEX('Post ISIC Consolidation DLIM'!$B$150:$AQ$191,MATCH(TLIM!$A10,'Post ISIC Consolidation DLIM'!$A$150:$A$191,0),MATCH(TLIM!Y$1,'Post ISIC Consolidation DLIM'!$B$149:$AQ$149,0)),0)</f>
        <v>1.1658073442644898E-2</v>
      </c>
      <c r="Z10">
        <f>IFERROR(INDEX('Post ISIC Consolidation DLIM'!$B$150:$AQ$191,MATCH(TLIM!$A10,'Post ISIC Consolidation DLIM'!$A$150:$A$191,0),MATCH(TLIM!Z$1,'Post ISIC Consolidation DLIM'!$B$149:$AQ$149,0)),0)</f>
        <v>5.3645548399060073E-3</v>
      </c>
      <c r="AA10">
        <f>IFERROR(INDEX('Post ISIC Consolidation DLIM'!$B$150:$AQ$191,MATCH(TLIM!$A10,'Post ISIC Consolidation DLIM'!$A$150:$A$191,0),MATCH(TLIM!AA$1,'Post ISIC Consolidation DLIM'!$B$149:$AQ$149,0)),0)</f>
        <v>5.3645548399060073E-3</v>
      </c>
      <c r="AB10">
        <f>IFERROR(INDEX('Post ISIC Consolidation DLIM'!$B$150:$AQ$191,MATCH(TLIM!$A10,'Post ISIC Consolidation DLIM'!$A$150:$A$191,0),MATCH(TLIM!AB$1,'Post ISIC Consolidation DLIM'!$B$149:$AQ$149,0)),0)</f>
        <v>1.0621968226568695E-2</v>
      </c>
      <c r="AC10">
        <f>IFERROR(INDEX('Post ISIC Consolidation DLIM'!$B$150:$AQ$191,MATCH(TLIM!$A10,'Post ISIC Consolidation DLIM'!$A$150:$A$191,0),MATCH(TLIM!AC$1,'Post ISIC Consolidation DLIM'!$B$149:$AQ$149,0)),0)</f>
        <v>0</v>
      </c>
      <c r="AD10">
        <f>IFERROR(INDEX('Post ISIC Consolidation DLIM'!$B$150:$AQ$191,MATCH(TLIM!$A10,'Post ISIC Consolidation DLIM'!$A$150:$A$191,0),MATCH(TLIM!AD$1,'Post ISIC Consolidation DLIM'!$B$149:$AQ$149,0)),0)</f>
        <v>7.7271131058388219E-3</v>
      </c>
      <c r="AE10">
        <f>IFERROR(INDEX('Post ISIC Consolidation DLIM'!$B$150:$AQ$191,MATCH(TLIM!$A10,'Post ISIC Consolidation DLIM'!$A$150:$A$191,0),MATCH(TLIM!AE$1,'Post ISIC Consolidation DLIM'!$B$149:$AQ$149,0)),0)</f>
        <v>5.641533428844831E-3</v>
      </c>
      <c r="AF10">
        <f>IFERROR(INDEX('Post ISIC Consolidation DLIM'!$B$150:$AQ$191,MATCH(TLIM!$A10,'Post ISIC Consolidation DLIM'!$A$150:$A$191,0),MATCH(TLIM!AF$1,'Post ISIC Consolidation DLIM'!$B$149:$AQ$149,0)),0)</f>
        <v>8.8433886144807898E-3</v>
      </c>
      <c r="AG10">
        <f>IFERROR(INDEX('Post ISIC Consolidation DLIM'!$B$150:$AQ$191,MATCH(TLIM!$A10,'Post ISIC Consolidation DLIM'!$A$150:$A$191,0),MATCH(TLIM!AG$1,'Post ISIC Consolidation DLIM'!$B$149:$AQ$149,0)),0)</f>
        <v>4.6026985679938098E-2</v>
      </c>
      <c r="AH10">
        <f>IFERROR(INDEX('Post ISIC Consolidation DLIM'!$B$150:$AQ$191,MATCH(TLIM!$A10,'Post ISIC Consolidation DLIM'!$A$150:$A$191,0),MATCH(TLIM!AH$1,'Post ISIC Consolidation DLIM'!$B$149:$AQ$149,0)),0)</f>
        <v>8.2617685577538701E-3</v>
      </c>
      <c r="AI10">
        <f>IFERROR(INDEX('Post ISIC Consolidation DLIM'!$B$150:$AQ$191,MATCH(TLIM!$A10,'Post ISIC Consolidation DLIM'!$A$150:$A$191,0),MATCH(TLIM!AI$1,'Post ISIC Consolidation DLIM'!$B$149:$AQ$149,0)),0)</f>
        <v>6.9059748810589815E-3</v>
      </c>
      <c r="AJ10">
        <f>IFERROR(INDEX('Post ISIC Consolidation DLIM'!$B$150:$AQ$191,MATCH(TLIM!$A10,'Post ISIC Consolidation DLIM'!$A$150:$A$191,0),MATCH(TLIM!AJ$1,'Post ISIC Consolidation DLIM'!$B$149:$AQ$149,0)),0)</f>
        <v>7.5954064328509884E-3</v>
      </c>
      <c r="AK10">
        <f>IFERROR(INDEX('Post ISIC Consolidation DLIM'!$B$150:$AQ$191,MATCH(TLIM!$A10,'Post ISIC Consolidation DLIM'!$A$150:$A$191,0),MATCH(TLIM!AK$1,'Post ISIC Consolidation DLIM'!$B$149:$AQ$149,0)),0)</f>
        <v>2.2202255852147297E-3</v>
      </c>
      <c r="AL10">
        <f>IFERROR(INDEX('Post ISIC Consolidation DLIM'!$B$150:$AQ$191,MATCH(TLIM!$A10,'Post ISIC Consolidation DLIM'!$A$150:$A$191,0),MATCH(TLIM!AL$1,'Post ISIC Consolidation DLIM'!$B$149:$AQ$149,0)),0)</f>
        <v>1.2019142572047991E-2</v>
      </c>
      <c r="AM10">
        <f>IFERROR(INDEX('Post ISIC Consolidation DLIM'!$B$150:$AQ$191,MATCH(TLIM!$A10,'Post ISIC Consolidation DLIM'!$A$150:$A$191,0),MATCH(TLIM!AM$1,'Post ISIC Consolidation DLIM'!$B$149:$AQ$149,0)),0)</f>
        <v>5.0717422758119989E-3</v>
      </c>
      <c r="AN10">
        <f>IFERROR(INDEX('Post ISIC Consolidation DLIM'!$B$150:$AQ$191,MATCH(TLIM!$A10,'Post ISIC Consolidation DLIM'!$A$150:$A$191,0),MATCH(TLIM!AN$1,'Post ISIC Consolidation DLIM'!$B$149:$AQ$149,0)),0)</f>
        <v>4.4392399907660389E-3</v>
      </c>
      <c r="AO10">
        <f>IFERROR(INDEX('Post ISIC Consolidation DLIM'!$B$150:$AQ$191,MATCH(TLIM!$A10,'Post ISIC Consolidation DLIM'!$A$150:$A$191,0),MATCH(TLIM!AO$1,'Post ISIC Consolidation DLIM'!$B$149:$AQ$149,0)),0)</f>
        <v>4.6721661631753926E-3</v>
      </c>
      <c r="AP10">
        <f>IFERROR(INDEX('Post ISIC Consolidation DLIM'!$B$150:$AQ$191,MATCH(TLIM!$A10,'Post ISIC Consolidation DLIM'!$A$150:$A$191,0),MATCH(TLIM!AP$1,'Post ISIC Consolidation DLIM'!$B$149:$AQ$149,0)),0)</f>
        <v>8.4368872832745329E-3</v>
      </c>
      <c r="AQ10">
        <f>IFERROR(INDEX('Post ISIC Consolidation DLIM'!$B$150:$AQ$191,MATCH(TLIM!$A10,'Post ISIC Consolidation DLIM'!$A$150:$A$191,0),MATCH(TLIM!AQ$1,'Post ISIC Consolidation DLIM'!$B$149:$AQ$149,0)),0)</f>
        <v>2.4314580833795153E-7</v>
      </c>
    </row>
    <row r="11" spans="1:43" x14ac:dyDescent="0.35">
      <c r="A11" t="s">
        <v>9</v>
      </c>
      <c r="B11">
        <f>IFERROR(INDEX('Post ISIC Consolidation DLIM'!$B$150:$AQ$191,MATCH(TLIM!$A11,'Post ISIC Consolidation DLIM'!$A$150:$A$191,0),MATCH(TLIM!B$1,'Post ISIC Consolidation DLIM'!$B$149:$AQ$149,0)),0)</f>
        <v>3.7836545003825994E-2</v>
      </c>
      <c r="C11">
        <f>IFERROR(INDEX('Post ISIC Consolidation DLIM'!$B$150:$AQ$191,MATCH(TLIM!$A11,'Post ISIC Consolidation DLIM'!$A$150:$A$191,0),MATCH(TLIM!C$1,'Post ISIC Consolidation DLIM'!$B$149:$AQ$149,0)),0)</f>
        <v>2.493908139487418E-2</v>
      </c>
      <c r="D11">
        <f>IFERROR(INDEX('Post ISIC Consolidation DLIM'!$B$150:$AQ$191,MATCH(TLIM!$A11,'Post ISIC Consolidation DLIM'!$A$150:$A$191,0),MATCH(TLIM!D$1,'Post ISIC Consolidation DLIM'!$B$149:$AQ$149,0)),0)</f>
        <v>2.4939081394874184E-2</v>
      </c>
      <c r="E11">
        <f>IFERROR(INDEX('Post ISIC Consolidation DLIM'!$B$150:$AQ$191,MATCH(TLIM!$A11,'Post ISIC Consolidation DLIM'!$A$150:$A$191,0),MATCH(TLIM!E$1,'Post ISIC Consolidation DLIM'!$B$149:$AQ$149,0)),0)</f>
        <v>2.493908139487418E-2</v>
      </c>
      <c r="F11">
        <f>IFERROR(INDEX('Post ISIC Consolidation DLIM'!$B$150:$AQ$191,MATCH(TLIM!$A11,'Post ISIC Consolidation DLIM'!$A$150:$A$191,0),MATCH(TLIM!F$1,'Post ISIC Consolidation DLIM'!$B$149:$AQ$149,0)),0)</f>
        <v>2.493908139487418E-2</v>
      </c>
      <c r="G11">
        <f>IFERROR(INDEX('Post ISIC Consolidation DLIM'!$B$150:$AQ$191,MATCH(TLIM!$A11,'Post ISIC Consolidation DLIM'!$A$150:$A$191,0),MATCH(TLIM!G$1,'Post ISIC Consolidation DLIM'!$B$149:$AQ$149,0)),0)</f>
        <v>2.2346199216956405E-2</v>
      </c>
      <c r="H11">
        <f>IFERROR(INDEX('Post ISIC Consolidation DLIM'!$B$150:$AQ$191,MATCH(TLIM!$A11,'Post ISIC Consolidation DLIM'!$A$150:$A$191,0),MATCH(TLIM!H$1,'Post ISIC Consolidation DLIM'!$B$149:$AQ$149,0)),0)</f>
        <v>1.5321780791352744E-2</v>
      </c>
      <c r="I11">
        <f>IFERROR(INDEX('Post ISIC Consolidation DLIM'!$B$150:$AQ$191,MATCH(TLIM!$A11,'Post ISIC Consolidation DLIM'!$A$150:$A$191,0),MATCH(TLIM!I$1,'Post ISIC Consolidation DLIM'!$B$149:$AQ$149,0)),0)</f>
        <v>2.0879499324561148E-2</v>
      </c>
      <c r="J11">
        <f>IFERROR(INDEX('Post ISIC Consolidation DLIM'!$B$150:$AQ$191,MATCH(TLIM!$A11,'Post ISIC Consolidation DLIM'!$A$150:$A$191,0),MATCH(TLIM!J$1,'Post ISIC Consolidation DLIM'!$B$149:$AQ$149,0)),0)</f>
        <v>1.9743400409659478E-2</v>
      </c>
      <c r="K11">
        <f>IFERROR(INDEX('Post ISIC Consolidation DLIM'!$B$150:$AQ$191,MATCH(TLIM!$A11,'Post ISIC Consolidation DLIM'!$A$150:$A$191,0),MATCH(TLIM!K$1,'Post ISIC Consolidation DLIM'!$B$149:$AQ$149,0)),0)</f>
        <v>1.1648656372220736</v>
      </c>
      <c r="L11">
        <f>IFERROR(INDEX('Post ISIC Consolidation DLIM'!$B$150:$AQ$191,MATCH(TLIM!$A11,'Post ISIC Consolidation DLIM'!$A$150:$A$191,0),MATCH(TLIM!L$1,'Post ISIC Consolidation DLIM'!$B$149:$AQ$149,0)),0)</f>
        <v>7.6708286458547353E-2</v>
      </c>
      <c r="M11">
        <f>IFERROR(INDEX('Post ISIC Consolidation DLIM'!$B$150:$AQ$191,MATCH(TLIM!$A11,'Post ISIC Consolidation DLIM'!$A$150:$A$191,0),MATCH(TLIM!M$1,'Post ISIC Consolidation DLIM'!$B$149:$AQ$149,0)),0)</f>
        <v>1.2965613606576828E-2</v>
      </c>
      <c r="N11">
        <f>IFERROR(INDEX('Post ISIC Consolidation DLIM'!$B$150:$AQ$191,MATCH(TLIM!$A11,'Post ISIC Consolidation DLIM'!$A$150:$A$191,0),MATCH(TLIM!N$1,'Post ISIC Consolidation DLIM'!$B$149:$AQ$149,0)),0)</f>
        <v>2.7912543280257836E-2</v>
      </c>
      <c r="O11">
        <f>IFERROR(INDEX('Post ISIC Consolidation DLIM'!$B$150:$AQ$191,MATCH(TLIM!$A11,'Post ISIC Consolidation DLIM'!$A$150:$A$191,0),MATCH(TLIM!O$1,'Post ISIC Consolidation DLIM'!$B$149:$AQ$149,0)),0)</f>
        <v>3.213678364192419E-2</v>
      </c>
      <c r="P11">
        <f>IFERROR(INDEX('Post ISIC Consolidation DLIM'!$B$150:$AQ$191,MATCH(TLIM!$A11,'Post ISIC Consolidation DLIM'!$A$150:$A$191,0),MATCH(TLIM!P$1,'Post ISIC Consolidation DLIM'!$B$149:$AQ$149,0)),0)</f>
        <v>3.213678364192419E-2</v>
      </c>
      <c r="Q11">
        <f>IFERROR(INDEX('Post ISIC Consolidation DLIM'!$B$150:$AQ$191,MATCH(TLIM!$A11,'Post ISIC Consolidation DLIM'!$A$150:$A$191,0),MATCH(TLIM!Q$1,'Post ISIC Consolidation DLIM'!$B$149:$AQ$149,0)),0)</f>
        <v>3.7802973102014907E-2</v>
      </c>
      <c r="R11">
        <f>IFERROR(INDEX('Post ISIC Consolidation DLIM'!$B$150:$AQ$191,MATCH(TLIM!$A11,'Post ISIC Consolidation DLIM'!$A$150:$A$191,0),MATCH(TLIM!R$1,'Post ISIC Consolidation DLIM'!$B$149:$AQ$149,0)),0)</f>
        <v>3.7802973102014907E-2</v>
      </c>
      <c r="S11">
        <f>IFERROR(INDEX('Post ISIC Consolidation DLIM'!$B$150:$AQ$191,MATCH(TLIM!$A11,'Post ISIC Consolidation DLIM'!$A$150:$A$191,0),MATCH(TLIM!S$1,'Post ISIC Consolidation DLIM'!$B$149:$AQ$149,0)),0)</f>
        <v>1.5836651265043408E-2</v>
      </c>
      <c r="T11">
        <f>IFERROR(INDEX('Post ISIC Consolidation DLIM'!$B$150:$AQ$191,MATCH(TLIM!$A11,'Post ISIC Consolidation DLIM'!$A$150:$A$191,0),MATCH(TLIM!T$1,'Post ISIC Consolidation DLIM'!$B$149:$AQ$149,0)),0)</f>
        <v>9.0519537539157056E-3</v>
      </c>
      <c r="U11">
        <f>IFERROR(INDEX('Post ISIC Consolidation DLIM'!$B$150:$AQ$191,MATCH(TLIM!$A11,'Post ISIC Consolidation DLIM'!$A$150:$A$191,0),MATCH(TLIM!U$1,'Post ISIC Consolidation DLIM'!$B$149:$AQ$149,0)),0)</f>
        <v>1.5147456996126541E-2</v>
      </c>
      <c r="V11">
        <f>IFERROR(INDEX('Post ISIC Consolidation DLIM'!$B$150:$AQ$191,MATCH(TLIM!$A11,'Post ISIC Consolidation DLIM'!$A$150:$A$191,0),MATCH(TLIM!V$1,'Post ISIC Consolidation DLIM'!$B$149:$AQ$149,0)),0)</f>
        <v>1.3228147161772992E-2</v>
      </c>
      <c r="W11">
        <f>IFERROR(INDEX('Post ISIC Consolidation DLIM'!$B$150:$AQ$191,MATCH(TLIM!$A11,'Post ISIC Consolidation DLIM'!$A$150:$A$191,0),MATCH(TLIM!W$1,'Post ISIC Consolidation DLIM'!$B$149:$AQ$149,0)),0)</f>
        <v>1.4181118656101326E-2</v>
      </c>
      <c r="X11">
        <f>IFERROR(INDEX('Post ISIC Consolidation DLIM'!$B$150:$AQ$191,MATCH(TLIM!$A11,'Post ISIC Consolidation DLIM'!$A$150:$A$191,0),MATCH(TLIM!X$1,'Post ISIC Consolidation DLIM'!$B$149:$AQ$149,0)),0)</f>
        <v>1.2115286461967642E-2</v>
      </c>
      <c r="Y11">
        <f>IFERROR(INDEX('Post ISIC Consolidation DLIM'!$B$150:$AQ$191,MATCH(TLIM!$A11,'Post ISIC Consolidation DLIM'!$A$150:$A$191,0),MATCH(TLIM!Y$1,'Post ISIC Consolidation DLIM'!$B$149:$AQ$149,0)),0)</f>
        <v>1.4083919972468622E-2</v>
      </c>
      <c r="Z11">
        <f>IFERROR(INDEX('Post ISIC Consolidation DLIM'!$B$150:$AQ$191,MATCH(TLIM!$A11,'Post ISIC Consolidation DLIM'!$A$150:$A$191,0),MATCH(TLIM!Z$1,'Post ISIC Consolidation DLIM'!$B$149:$AQ$149,0)),0)</f>
        <v>3.5971370872280264E-2</v>
      </c>
      <c r="AA11">
        <f>IFERROR(INDEX('Post ISIC Consolidation DLIM'!$B$150:$AQ$191,MATCH(TLIM!$A11,'Post ISIC Consolidation DLIM'!$A$150:$A$191,0),MATCH(TLIM!AA$1,'Post ISIC Consolidation DLIM'!$B$149:$AQ$149,0)),0)</f>
        <v>3.5971370872280264E-2</v>
      </c>
      <c r="AB11">
        <f>IFERROR(INDEX('Post ISIC Consolidation DLIM'!$B$150:$AQ$191,MATCH(TLIM!$A11,'Post ISIC Consolidation DLIM'!$A$150:$A$191,0),MATCH(TLIM!AB$1,'Post ISIC Consolidation DLIM'!$B$149:$AQ$149,0)),0)</f>
        <v>1.6879972498815121E-2</v>
      </c>
      <c r="AC11">
        <f>IFERROR(INDEX('Post ISIC Consolidation DLIM'!$B$150:$AQ$191,MATCH(TLIM!$A11,'Post ISIC Consolidation DLIM'!$A$150:$A$191,0),MATCH(TLIM!AC$1,'Post ISIC Consolidation DLIM'!$B$149:$AQ$149,0)),0)</f>
        <v>0</v>
      </c>
      <c r="AD11">
        <f>IFERROR(INDEX('Post ISIC Consolidation DLIM'!$B$150:$AQ$191,MATCH(TLIM!$A11,'Post ISIC Consolidation DLIM'!$A$150:$A$191,0),MATCH(TLIM!AD$1,'Post ISIC Consolidation DLIM'!$B$149:$AQ$149,0)),0)</f>
        <v>1.3467803232713339E-2</v>
      </c>
      <c r="AE11">
        <f>IFERROR(INDEX('Post ISIC Consolidation DLIM'!$B$150:$AQ$191,MATCH(TLIM!$A11,'Post ISIC Consolidation DLIM'!$A$150:$A$191,0),MATCH(TLIM!AE$1,'Post ISIC Consolidation DLIM'!$B$149:$AQ$149,0)),0)</f>
        <v>6.1926969783092582E-2</v>
      </c>
      <c r="AF11">
        <f>IFERROR(INDEX('Post ISIC Consolidation DLIM'!$B$150:$AQ$191,MATCH(TLIM!$A11,'Post ISIC Consolidation DLIM'!$A$150:$A$191,0),MATCH(TLIM!AF$1,'Post ISIC Consolidation DLIM'!$B$149:$AQ$149,0)),0)</f>
        <v>1.055999183806158E-2</v>
      </c>
      <c r="AG11">
        <f>IFERROR(INDEX('Post ISIC Consolidation DLIM'!$B$150:$AQ$191,MATCH(TLIM!$A11,'Post ISIC Consolidation DLIM'!$A$150:$A$191,0),MATCH(TLIM!AG$1,'Post ISIC Consolidation DLIM'!$B$149:$AQ$149,0)),0)</f>
        <v>8.9647953588165349E-3</v>
      </c>
      <c r="AH11">
        <f>IFERROR(INDEX('Post ISIC Consolidation DLIM'!$B$150:$AQ$191,MATCH(TLIM!$A11,'Post ISIC Consolidation DLIM'!$A$150:$A$191,0),MATCH(TLIM!AH$1,'Post ISIC Consolidation DLIM'!$B$149:$AQ$149,0)),0)</f>
        <v>6.848072173544782E-3</v>
      </c>
      <c r="AI11">
        <f>IFERROR(INDEX('Post ISIC Consolidation DLIM'!$B$150:$AQ$191,MATCH(TLIM!$A11,'Post ISIC Consolidation DLIM'!$A$150:$A$191,0),MATCH(TLIM!AI$1,'Post ISIC Consolidation DLIM'!$B$149:$AQ$149,0)),0)</f>
        <v>5.5153432225053091E-3</v>
      </c>
      <c r="AJ11">
        <f>IFERROR(INDEX('Post ISIC Consolidation DLIM'!$B$150:$AQ$191,MATCH(TLIM!$A11,'Post ISIC Consolidation DLIM'!$A$150:$A$191,0),MATCH(TLIM!AJ$1,'Post ISIC Consolidation DLIM'!$B$149:$AQ$149,0)),0)</f>
        <v>5.0325125649168133E-3</v>
      </c>
      <c r="AK11">
        <f>IFERROR(INDEX('Post ISIC Consolidation DLIM'!$B$150:$AQ$191,MATCH(TLIM!$A11,'Post ISIC Consolidation DLIM'!$A$150:$A$191,0),MATCH(TLIM!AK$1,'Post ISIC Consolidation DLIM'!$B$149:$AQ$149,0)),0)</f>
        <v>2.9348975516076442E-3</v>
      </c>
      <c r="AL11">
        <f>IFERROR(INDEX('Post ISIC Consolidation DLIM'!$B$150:$AQ$191,MATCH(TLIM!$A11,'Post ISIC Consolidation DLIM'!$A$150:$A$191,0),MATCH(TLIM!AL$1,'Post ISIC Consolidation DLIM'!$B$149:$AQ$149,0)),0)</f>
        <v>8.3848891434239771E-3</v>
      </c>
      <c r="AM11">
        <f>IFERROR(INDEX('Post ISIC Consolidation DLIM'!$B$150:$AQ$191,MATCH(TLIM!$A11,'Post ISIC Consolidation DLIM'!$A$150:$A$191,0),MATCH(TLIM!AM$1,'Post ISIC Consolidation DLIM'!$B$149:$AQ$149,0)),0)</f>
        <v>7.6264367329791074E-3</v>
      </c>
      <c r="AN11">
        <f>IFERROR(INDEX('Post ISIC Consolidation DLIM'!$B$150:$AQ$191,MATCH(TLIM!$A11,'Post ISIC Consolidation DLIM'!$A$150:$A$191,0),MATCH(TLIM!AN$1,'Post ISIC Consolidation DLIM'!$B$149:$AQ$149,0)),0)</f>
        <v>4.5920538603369219E-3</v>
      </c>
      <c r="AO11">
        <f>IFERROR(INDEX('Post ISIC Consolidation DLIM'!$B$150:$AQ$191,MATCH(TLIM!$A11,'Post ISIC Consolidation DLIM'!$A$150:$A$191,0),MATCH(TLIM!AO$1,'Post ISIC Consolidation DLIM'!$B$149:$AQ$149,0)),0)</f>
        <v>5.4919694696068883E-3</v>
      </c>
      <c r="AP11">
        <f>IFERROR(INDEX('Post ISIC Consolidation DLIM'!$B$150:$AQ$191,MATCH(TLIM!$A11,'Post ISIC Consolidation DLIM'!$A$150:$A$191,0),MATCH(TLIM!AP$1,'Post ISIC Consolidation DLIM'!$B$149:$AQ$149,0)),0)</f>
        <v>8.6465416816332071E-3</v>
      </c>
      <c r="AQ11">
        <f>IFERROR(INDEX('Post ISIC Consolidation DLIM'!$B$150:$AQ$191,MATCH(TLIM!$A11,'Post ISIC Consolidation DLIM'!$A$150:$A$191,0),MATCH(TLIM!AQ$1,'Post ISIC Consolidation DLIM'!$B$149:$AQ$149,0)),0)</f>
        <v>4.0215384889707811E-7</v>
      </c>
    </row>
    <row r="12" spans="1:43" x14ac:dyDescent="0.35">
      <c r="A12" t="s">
        <v>48</v>
      </c>
      <c r="B12">
        <f>IFERROR(INDEX('Post ISIC Consolidation DLIM'!$B$150:$AQ$191,MATCH(TLIM!$A12,'Post ISIC Consolidation DLIM'!$A$150:$A$191,0),MATCH(TLIM!B$1,'Post ISIC Consolidation DLIM'!$B$149:$AQ$149,0)),0)</f>
        <v>8.7074704717446078E-2</v>
      </c>
      <c r="C12">
        <f>IFERROR(INDEX('Post ISIC Consolidation DLIM'!$B$150:$AQ$191,MATCH(TLIM!$A12,'Post ISIC Consolidation DLIM'!$A$150:$A$191,0),MATCH(TLIM!C$1,'Post ISIC Consolidation DLIM'!$B$149:$AQ$149,0)),0)</f>
        <v>3.6020912393495634E-2</v>
      </c>
      <c r="D12">
        <f>IFERROR(INDEX('Post ISIC Consolidation DLIM'!$B$150:$AQ$191,MATCH(TLIM!$A12,'Post ISIC Consolidation DLIM'!$A$150:$A$191,0),MATCH(TLIM!D$1,'Post ISIC Consolidation DLIM'!$B$149:$AQ$149,0)),0)</f>
        <v>3.6020912393495634E-2</v>
      </c>
      <c r="E12">
        <f>IFERROR(INDEX('Post ISIC Consolidation DLIM'!$B$150:$AQ$191,MATCH(TLIM!$A12,'Post ISIC Consolidation DLIM'!$A$150:$A$191,0),MATCH(TLIM!E$1,'Post ISIC Consolidation DLIM'!$B$149:$AQ$149,0)),0)</f>
        <v>3.6020912393495634E-2</v>
      </c>
      <c r="F12">
        <f>IFERROR(INDEX('Post ISIC Consolidation DLIM'!$B$150:$AQ$191,MATCH(TLIM!$A12,'Post ISIC Consolidation DLIM'!$A$150:$A$191,0),MATCH(TLIM!F$1,'Post ISIC Consolidation DLIM'!$B$149:$AQ$149,0)),0)</f>
        <v>3.6020912393495634E-2</v>
      </c>
      <c r="G12">
        <f>IFERROR(INDEX('Post ISIC Consolidation DLIM'!$B$150:$AQ$191,MATCH(TLIM!$A12,'Post ISIC Consolidation DLIM'!$A$150:$A$191,0),MATCH(TLIM!G$1,'Post ISIC Consolidation DLIM'!$B$149:$AQ$149,0)),0)</f>
        <v>5.8010081953618828E-2</v>
      </c>
      <c r="H12">
        <f>IFERROR(INDEX('Post ISIC Consolidation DLIM'!$B$150:$AQ$191,MATCH(TLIM!$A12,'Post ISIC Consolidation DLIM'!$A$150:$A$191,0),MATCH(TLIM!H$1,'Post ISIC Consolidation DLIM'!$B$149:$AQ$149,0)),0)</f>
        <v>0.1074509539585765</v>
      </c>
      <c r="I12">
        <f>IFERROR(INDEX('Post ISIC Consolidation DLIM'!$B$150:$AQ$191,MATCH(TLIM!$A12,'Post ISIC Consolidation DLIM'!$A$150:$A$191,0),MATCH(TLIM!I$1,'Post ISIC Consolidation DLIM'!$B$149:$AQ$149,0)),0)</f>
        <v>7.204114834819357E-2</v>
      </c>
      <c r="J12">
        <f>IFERROR(INDEX('Post ISIC Consolidation DLIM'!$B$150:$AQ$191,MATCH(TLIM!$A12,'Post ISIC Consolidation DLIM'!$A$150:$A$191,0),MATCH(TLIM!J$1,'Post ISIC Consolidation DLIM'!$B$149:$AQ$149,0)),0)</f>
        <v>0.10871747472410351</v>
      </c>
      <c r="K12">
        <f>IFERROR(INDEX('Post ISIC Consolidation DLIM'!$B$150:$AQ$191,MATCH(TLIM!$A12,'Post ISIC Consolidation DLIM'!$A$150:$A$191,0),MATCH(TLIM!K$1,'Post ISIC Consolidation DLIM'!$B$149:$AQ$149,0)),0)</f>
        <v>0.11696343902679725</v>
      </c>
      <c r="L12">
        <f>IFERROR(INDEX('Post ISIC Consolidation DLIM'!$B$150:$AQ$191,MATCH(TLIM!$A12,'Post ISIC Consolidation DLIM'!$A$150:$A$191,0),MATCH(TLIM!L$1,'Post ISIC Consolidation DLIM'!$B$149:$AQ$149,0)),0)</f>
        <v>1.4303849262252819</v>
      </c>
      <c r="M12">
        <f>IFERROR(INDEX('Post ISIC Consolidation DLIM'!$B$150:$AQ$191,MATCH(TLIM!$A12,'Post ISIC Consolidation DLIM'!$A$150:$A$191,0),MATCH(TLIM!M$1,'Post ISIC Consolidation DLIM'!$B$149:$AQ$149,0)),0)</f>
        <v>0.10183800410277953</v>
      </c>
      <c r="N12">
        <f>IFERROR(INDEX('Post ISIC Consolidation DLIM'!$B$150:$AQ$191,MATCH(TLIM!$A12,'Post ISIC Consolidation DLIM'!$A$150:$A$191,0),MATCH(TLIM!N$1,'Post ISIC Consolidation DLIM'!$B$149:$AQ$149,0)),0)</f>
        <v>0.35244407835385988</v>
      </c>
      <c r="O12">
        <f>IFERROR(INDEX('Post ISIC Consolidation DLIM'!$B$150:$AQ$191,MATCH(TLIM!$A12,'Post ISIC Consolidation DLIM'!$A$150:$A$191,0),MATCH(TLIM!O$1,'Post ISIC Consolidation DLIM'!$B$149:$AQ$149,0)),0)</f>
        <v>6.4563450321710458E-2</v>
      </c>
      <c r="P12">
        <f>IFERROR(INDEX('Post ISIC Consolidation DLIM'!$B$150:$AQ$191,MATCH(TLIM!$A12,'Post ISIC Consolidation DLIM'!$A$150:$A$191,0),MATCH(TLIM!P$1,'Post ISIC Consolidation DLIM'!$B$149:$AQ$149,0)),0)</f>
        <v>6.4563450321710458E-2</v>
      </c>
      <c r="Q12">
        <f>IFERROR(INDEX('Post ISIC Consolidation DLIM'!$B$150:$AQ$191,MATCH(TLIM!$A12,'Post ISIC Consolidation DLIM'!$A$150:$A$191,0),MATCH(TLIM!Q$1,'Post ISIC Consolidation DLIM'!$B$149:$AQ$149,0)),0)</f>
        <v>6.7837839473523523E-2</v>
      </c>
      <c r="R12">
        <f>IFERROR(INDEX('Post ISIC Consolidation DLIM'!$B$150:$AQ$191,MATCH(TLIM!$A12,'Post ISIC Consolidation DLIM'!$A$150:$A$191,0),MATCH(TLIM!R$1,'Post ISIC Consolidation DLIM'!$B$149:$AQ$149,0)),0)</f>
        <v>6.7837839473523523E-2</v>
      </c>
      <c r="S12">
        <f>IFERROR(INDEX('Post ISIC Consolidation DLIM'!$B$150:$AQ$191,MATCH(TLIM!$A12,'Post ISIC Consolidation DLIM'!$A$150:$A$191,0),MATCH(TLIM!S$1,'Post ISIC Consolidation DLIM'!$B$149:$AQ$149,0)),0)</f>
        <v>4.9217444382904138E-2</v>
      </c>
      <c r="T12">
        <f>IFERROR(INDEX('Post ISIC Consolidation DLIM'!$B$150:$AQ$191,MATCH(TLIM!$A12,'Post ISIC Consolidation DLIM'!$A$150:$A$191,0),MATCH(TLIM!T$1,'Post ISIC Consolidation DLIM'!$B$149:$AQ$149,0)),0)</f>
        <v>3.1942338852577121E-2</v>
      </c>
      <c r="U12">
        <f>IFERROR(INDEX('Post ISIC Consolidation DLIM'!$B$150:$AQ$191,MATCH(TLIM!$A12,'Post ISIC Consolidation DLIM'!$A$150:$A$191,0),MATCH(TLIM!U$1,'Post ISIC Consolidation DLIM'!$B$149:$AQ$149,0)),0)</f>
        <v>5.8128969590300616E-2</v>
      </c>
      <c r="V12">
        <f>IFERROR(INDEX('Post ISIC Consolidation DLIM'!$B$150:$AQ$191,MATCH(TLIM!$A12,'Post ISIC Consolidation DLIM'!$A$150:$A$191,0),MATCH(TLIM!V$1,'Post ISIC Consolidation DLIM'!$B$149:$AQ$149,0)),0)</f>
        <v>4.0319819971509997E-2</v>
      </c>
      <c r="W12">
        <f>IFERROR(INDEX('Post ISIC Consolidation DLIM'!$B$150:$AQ$191,MATCH(TLIM!$A12,'Post ISIC Consolidation DLIM'!$A$150:$A$191,0),MATCH(TLIM!W$1,'Post ISIC Consolidation DLIM'!$B$149:$AQ$149,0)),0)</f>
        <v>6.1823190657944435E-2</v>
      </c>
      <c r="X12">
        <f>IFERROR(INDEX('Post ISIC Consolidation DLIM'!$B$150:$AQ$191,MATCH(TLIM!$A12,'Post ISIC Consolidation DLIM'!$A$150:$A$191,0),MATCH(TLIM!X$1,'Post ISIC Consolidation DLIM'!$B$149:$AQ$149,0)),0)</f>
        <v>4.6873928916423321E-2</v>
      </c>
      <c r="Y12">
        <f>IFERROR(INDEX('Post ISIC Consolidation DLIM'!$B$150:$AQ$191,MATCH(TLIM!$A12,'Post ISIC Consolidation DLIM'!$A$150:$A$191,0),MATCH(TLIM!Y$1,'Post ISIC Consolidation DLIM'!$B$149:$AQ$149,0)),0)</f>
        <v>5.3421148180262182E-2</v>
      </c>
      <c r="Z12">
        <f>IFERROR(INDEX('Post ISIC Consolidation DLIM'!$B$150:$AQ$191,MATCH(TLIM!$A12,'Post ISIC Consolidation DLIM'!$A$150:$A$191,0),MATCH(TLIM!Z$1,'Post ISIC Consolidation DLIM'!$B$149:$AQ$149,0)),0)</f>
        <v>3.790487757083838E-2</v>
      </c>
      <c r="AA12">
        <f>IFERROR(INDEX('Post ISIC Consolidation DLIM'!$B$150:$AQ$191,MATCH(TLIM!$A12,'Post ISIC Consolidation DLIM'!$A$150:$A$191,0),MATCH(TLIM!AA$1,'Post ISIC Consolidation DLIM'!$B$149:$AQ$149,0)),0)</f>
        <v>3.790487757083838E-2</v>
      </c>
      <c r="AB12">
        <f>IFERROR(INDEX('Post ISIC Consolidation DLIM'!$B$150:$AQ$191,MATCH(TLIM!$A12,'Post ISIC Consolidation DLIM'!$A$150:$A$191,0),MATCH(TLIM!AB$1,'Post ISIC Consolidation DLIM'!$B$149:$AQ$149,0)),0)</f>
        <v>3.0272687845997816E-2</v>
      </c>
      <c r="AC12">
        <f>IFERROR(INDEX('Post ISIC Consolidation DLIM'!$B$150:$AQ$191,MATCH(TLIM!$A12,'Post ISIC Consolidation DLIM'!$A$150:$A$191,0),MATCH(TLIM!AC$1,'Post ISIC Consolidation DLIM'!$B$149:$AQ$149,0)),0)</f>
        <v>0</v>
      </c>
      <c r="AD12">
        <f>IFERROR(INDEX('Post ISIC Consolidation DLIM'!$B$150:$AQ$191,MATCH(TLIM!$A12,'Post ISIC Consolidation DLIM'!$A$150:$A$191,0),MATCH(TLIM!AD$1,'Post ISIC Consolidation DLIM'!$B$149:$AQ$149,0)),0)</f>
        <v>1.4030746595697372E-2</v>
      </c>
      <c r="AE12">
        <f>IFERROR(INDEX('Post ISIC Consolidation DLIM'!$B$150:$AQ$191,MATCH(TLIM!$A12,'Post ISIC Consolidation DLIM'!$A$150:$A$191,0),MATCH(TLIM!AE$1,'Post ISIC Consolidation DLIM'!$B$149:$AQ$149,0)),0)</f>
        <v>1.7221089411424459E-2</v>
      </c>
      <c r="AF12">
        <f>IFERROR(INDEX('Post ISIC Consolidation DLIM'!$B$150:$AQ$191,MATCH(TLIM!$A12,'Post ISIC Consolidation DLIM'!$A$150:$A$191,0),MATCH(TLIM!AF$1,'Post ISIC Consolidation DLIM'!$B$149:$AQ$149,0)),0)</f>
        <v>2.2729410415549347E-2</v>
      </c>
      <c r="AG12">
        <f>IFERROR(INDEX('Post ISIC Consolidation DLIM'!$B$150:$AQ$191,MATCH(TLIM!$A12,'Post ISIC Consolidation DLIM'!$A$150:$A$191,0),MATCH(TLIM!AG$1,'Post ISIC Consolidation DLIM'!$B$149:$AQ$149,0)),0)</f>
        <v>2.0644166948799874E-2</v>
      </c>
      <c r="AH12">
        <f>IFERROR(INDEX('Post ISIC Consolidation DLIM'!$B$150:$AQ$191,MATCH(TLIM!$A12,'Post ISIC Consolidation DLIM'!$A$150:$A$191,0),MATCH(TLIM!AH$1,'Post ISIC Consolidation DLIM'!$B$149:$AQ$149,0)),0)</f>
        <v>1.1015551011909512E-2</v>
      </c>
      <c r="AI12">
        <f>IFERROR(INDEX('Post ISIC Consolidation DLIM'!$B$150:$AQ$191,MATCH(TLIM!$A12,'Post ISIC Consolidation DLIM'!$A$150:$A$191,0),MATCH(TLIM!AI$1,'Post ISIC Consolidation DLIM'!$B$149:$AQ$149,0)),0)</f>
        <v>7.6659523306799905E-3</v>
      </c>
      <c r="AJ12">
        <f>IFERROR(INDEX('Post ISIC Consolidation DLIM'!$B$150:$AQ$191,MATCH(TLIM!$A12,'Post ISIC Consolidation DLIM'!$A$150:$A$191,0),MATCH(TLIM!AJ$1,'Post ISIC Consolidation DLIM'!$B$149:$AQ$149,0)),0)</f>
        <v>5.5034870569175935E-3</v>
      </c>
      <c r="AK12">
        <f>IFERROR(INDEX('Post ISIC Consolidation DLIM'!$B$150:$AQ$191,MATCH(TLIM!$A12,'Post ISIC Consolidation DLIM'!$A$150:$A$191,0),MATCH(TLIM!AK$1,'Post ISIC Consolidation DLIM'!$B$149:$AQ$149,0)),0)</f>
        <v>6.3734223943124413E-3</v>
      </c>
      <c r="AL12">
        <f>IFERROR(INDEX('Post ISIC Consolidation DLIM'!$B$150:$AQ$191,MATCH(TLIM!$A12,'Post ISIC Consolidation DLIM'!$A$150:$A$191,0),MATCH(TLIM!AL$1,'Post ISIC Consolidation DLIM'!$B$149:$AQ$149,0)),0)</f>
        <v>1.3443163760117499E-2</v>
      </c>
      <c r="AM12">
        <f>IFERROR(INDEX('Post ISIC Consolidation DLIM'!$B$150:$AQ$191,MATCH(TLIM!$A12,'Post ISIC Consolidation DLIM'!$A$150:$A$191,0),MATCH(TLIM!AM$1,'Post ISIC Consolidation DLIM'!$B$149:$AQ$149,0)),0)</f>
        <v>8.3389142798123012E-3</v>
      </c>
      <c r="AN12">
        <f>IFERROR(INDEX('Post ISIC Consolidation DLIM'!$B$150:$AQ$191,MATCH(TLIM!$A12,'Post ISIC Consolidation DLIM'!$A$150:$A$191,0),MATCH(TLIM!AN$1,'Post ISIC Consolidation DLIM'!$B$149:$AQ$149,0)),0)</f>
        <v>5.5376647668745728E-3</v>
      </c>
      <c r="AO12">
        <f>IFERROR(INDEX('Post ISIC Consolidation DLIM'!$B$150:$AQ$191,MATCH(TLIM!$A12,'Post ISIC Consolidation DLIM'!$A$150:$A$191,0),MATCH(TLIM!AO$1,'Post ISIC Consolidation DLIM'!$B$149:$AQ$149,0)),0)</f>
        <v>1.9484070772009688E-2</v>
      </c>
      <c r="AP12">
        <f>IFERROR(INDEX('Post ISIC Consolidation DLIM'!$B$150:$AQ$191,MATCH(TLIM!$A12,'Post ISIC Consolidation DLIM'!$A$150:$A$191,0),MATCH(TLIM!AP$1,'Post ISIC Consolidation DLIM'!$B$149:$AQ$149,0)),0)</f>
        <v>1.730051261979312E-2</v>
      </c>
      <c r="AQ12">
        <f>IFERROR(INDEX('Post ISIC Consolidation DLIM'!$B$150:$AQ$191,MATCH(TLIM!$A12,'Post ISIC Consolidation DLIM'!$A$150:$A$191,0),MATCH(TLIM!AQ$1,'Post ISIC Consolidation DLIM'!$B$149:$AQ$149,0)),0)</f>
        <v>2.7630831417333522E-6</v>
      </c>
    </row>
    <row r="13" spans="1:43" x14ac:dyDescent="0.35">
      <c r="A13" t="s">
        <v>49</v>
      </c>
      <c r="B13">
        <f>IFERROR(INDEX('Post ISIC Consolidation DLIM'!$B$150:$AQ$191,MATCH(TLIM!$A13,'Post ISIC Consolidation DLIM'!$A$150:$A$191,0),MATCH(TLIM!B$1,'Post ISIC Consolidation DLIM'!$B$149:$AQ$149,0)),0)</f>
        <v>4.9637418409323245E-3</v>
      </c>
      <c r="C13">
        <f>IFERROR(INDEX('Post ISIC Consolidation DLIM'!$B$150:$AQ$191,MATCH(TLIM!$A13,'Post ISIC Consolidation DLIM'!$A$150:$A$191,0),MATCH(TLIM!C$1,'Post ISIC Consolidation DLIM'!$B$149:$AQ$149,0)),0)</f>
        <v>3.475810173906271E-4</v>
      </c>
      <c r="D13">
        <f>IFERROR(INDEX('Post ISIC Consolidation DLIM'!$B$150:$AQ$191,MATCH(TLIM!$A13,'Post ISIC Consolidation DLIM'!$A$150:$A$191,0),MATCH(TLIM!D$1,'Post ISIC Consolidation DLIM'!$B$149:$AQ$149,0)),0)</f>
        <v>3.475810173906271E-4</v>
      </c>
      <c r="E13">
        <f>IFERROR(INDEX('Post ISIC Consolidation DLIM'!$B$150:$AQ$191,MATCH(TLIM!$A13,'Post ISIC Consolidation DLIM'!$A$150:$A$191,0),MATCH(TLIM!E$1,'Post ISIC Consolidation DLIM'!$B$149:$AQ$149,0)),0)</f>
        <v>3.475810173906271E-4</v>
      </c>
      <c r="F13">
        <f>IFERROR(INDEX('Post ISIC Consolidation DLIM'!$B$150:$AQ$191,MATCH(TLIM!$A13,'Post ISIC Consolidation DLIM'!$A$150:$A$191,0),MATCH(TLIM!F$1,'Post ISIC Consolidation DLIM'!$B$149:$AQ$149,0)),0)</f>
        <v>3.475810173906271E-4</v>
      </c>
      <c r="G13">
        <f>IFERROR(INDEX('Post ISIC Consolidation DLIM'!$B$150:$AQ$191,MATCH(TLIM!$A13,'Post ISIC Consolidation DLIM'!$A$150:$A$191,0),MATCH(TLIM!G$1,'Post ISIC Consolidation DLIM'!$B$149:$AQ$149,0)),0)</f>
        <v>3.7603637849384086E-3</v>
      </c>
      <c r="H13">
        <f>IFERROR(INDEX('Post ISIC Consolidation DLIM'!$B$150:$AQ$191,MATCH(TLIM!$A13,'Post ISIC Consolidation DLIM'!$A$150:$A$191,0),MATCH(TLIM!H$1,'Post ISIC Consolidation DLIM'!$B$149:$AQ$149,0)),0)</f>
        <v>9.072229528580074E-4</v>
      </c>
      <c r="I13">
        <f>IFERROR(INDEX('Post ISIC Consolidation DLIM'!$B$150:$AQ$191,MATCH(TLIM!$A13,'Post ISIC Consolidation DLIM'!$A$150:$A$191,0),MATCH(TLIM!I$1,'Post ISIC Consolidation DLIM'!$B$149:$AQ$149,0)),0)</f>
        <v>5.066965694681887E-4</v>
      </c>
      <c r="J13">
        <f>IFERROR(INDEX('Post ISIC Consolidation DLIM'!$B$150:$AQ$191,MATCH(TLIM!$A13,'Post ISIC Consolidation DLIM'!$A$150:$A$191,0),MATCH(TLIM!J$1,'Post ISIC Consolidation DLIM'!$B$149:$AQ$149,0)),0)</f>
        <v>6.8363151347643463E-4</v>
      </c>
      <c r="K13">
        <f>IFERROR(INDEX('Post ISIC Consolidation DLIM'!$B$150:$AQ$191,MATCH(TLIM!$A13,'Post ISIC Consolidation DLIM'!$A$150:$A$191,0),MATCH(TLIM!K$1,'Post ISIC Consolidation DLIM'!$B$149:$AQ$149,0)),0)</f>
        <v>6.8685836794158761E-4</v>
      </c>
      <c r="L13">
        <f>IFERROR(INDEX('Post ISIC Consolidation DLIM'!$B$150:$AQ$191,MATCH(TLIM!$A13,'Post ISIC Consolidation DLIM'!$A$150:$A$191,0),MATCH(TLIM!L$1,'Post ISIC Consolidation DLIM'!$B$149:$AQ$149,0)),0)</f>
        <v>4.6635937104697973E-3</v>
      </c>
      <c r="M13">
        <f>IFERROR(INDEX('Post ISIC Consolidation DLIM'!$B$150:$AQ$191,MATCH(TLIM!$A13,'Post ISIC Consolidation DLIM'!$A$150:$A$191,0),MATCH(TLIM!M$1,'Post ISIC Consolidation DLIM'!$B$149:$AQ$149,0)),0)</f>
        <v>1.1073512688765257</v>
      </c>
      <c r="N13">
        <f>IFERROR(INDEX('Post ISIC Consolidation DLIM'!$B$150:$AQ$191,MATCH(TLIM!$A13,'Post ISIC Consolidation DLIM'!$A$150:$A$191,0),MATCH(TLIM!N$1,'Post ISIC Consolidation DLIM'!$B$149:$AQ$149,0)),0)</f>
        <v>2.4315099746626506E-3</v>
      </c>
      <c r="O13">
        <f>IFERROR(INDEX('Post ISIC Consolidation DLIM'!$B$150:$AQ$191,MATCH(TLIM!$A13,'Post ISIC Consolidation DLIM'!$A$150:$A$191,0),MATCH(TLIM!O$1,'Post ISIC Consolidation DLIM'!$B$149:$AQ$149,0)),0)</f>
        <v>8.6081214279273475E-4</v>
      </c>
      <c r="P13">
        <f>IFERROR(INDEX('Post ISIC Consolidation DLIM'!$B$150:$AQ$191,MATCH(TLIM!$A13,'Post ISIC Consolidation DLIM'!$A$150:$A$191,0),MATCH(TLIM!P$1,'Post ISIC Consolidation DLIM'!$B$149:$AQ$149,0)),0)</f>
        <v>8.6081214279273475E-4</v>
      </c>
      <c r="Q13">
        <f>IFERROR(INDEX('Post ISIC Consolidation DLIM'!$B$150:$AQ$191,MATCH(TLIM!$A13,'Post ISIC Consolidation DLIM'!$A$150:$A$191,0),MATCH(TLIM!Q$1,'Post ISIC Consolidation DLIM'!$B$149:$AQ$149,0)),0)</f>
        <v>5.3641230027197731E-4</v>
      </c>
      <c r="R13">
        <f>IFERROR(INDEX('Post ISIC Consolidation DLIM'!$B$150:$AQ$191,MATCH(TLIM!$A13,'Post ISIC Consolidation DLIM'!$A$150:$A$191,0),MATCH(TLIM!R$1,'Post ISIC Consolidation DLIM'!$B$149:$AQ$149,0)),0)</f>
        <v>5.3641230027197731E-4</v>
      </c>
      <c r="S13">
        <f>IFERROR(INDEX('Post ISIC Consolidation DLIM'!$B$150:$AQ$191,MATCH(TLIM!$A13,'Post ISIC Consolidation DLIM'!$A$150:$A$191,0),MATCH(TLIM!S$1,'Post ISIC Consolidation DLIM'!$B$149:$AQ$149,0)),0)</f>
        <v>4.1164384096267531E-4</v>
      </c>
      <c r="T13">
        <f>IFERROR(INDEX('Post ISIC Consolidation DLIM'!$B$150:$AQ$191,MATCH(TLIM!$A13,'Post ISIC Consolidation DLIM'!$A$150:$A$191,0),MATCH(TLIM!T$1,'Post ISIC Consolidation DLIM'!$B$149:$AQ$149,0)),0)</f>
        <v>4.2727174046079664E-4</v>
      </c>
      <c r="U13">
        <f>IFERROR(INDEX('Post ISIC Consolidation DLIM'!$B$150:$AQ$191,MATCH(TLIM!$A13,'Post ISIC Consolidation DLIM'!$A$150:$A$191,0),MATCH(TLIM!U$1,'Post ISIC Consolidation DLIM'!$B$149:$AQ$149,0)),0)</f>
        <v>5.1272959087831748E-4</v>
      </c>
      <c r="V13">
        <f>IFERROR(INDEX('Post ISIC Consolidation DLIM'!$B$150:$AQ$191,MATCH(TLIM!$A13,'Post ISIC Consolidation DLIM'!$A$150:$A$191,0),MATCH(TLIM!V$1,'Post ISIC Consolidation DLIM'!$B$149:$AQ$149,0)),0)</f>
        <v>4.2174251689401415E-4</v>
      </c>
      <c r="W13">
        <f>IFERROR(INDEX('Post ISIC Consolidation DLIM'!$B$150:$AQ$191,MATCH(TLIM!$A13,'Post ISIC Consolidation DLIM'!$A$150:$A$191,0),MATCH(TLIM!W$1,'Post ISIC Consolidation DLIM'!$B$149:$AQ$149,0)),0)</f>
        <v>6.1029711097200566E-4</v>
      </c>
      <c r="X13">
        <f>IFERROR(INDEX('Post ISIC Consolidation DLIM'!$B$150:$AQ$191,MATCH(TLIM!$A13,'Post ISIC Consolidation DLIM'!$A$150:$A$191,0),MATCH(TLIM!X$1,'Post ISIC Consolidation DLIM'!$B$149:$AQ$149,0)),0)</f>
        <v>4.6722522618591601E-4</v>
      </c>
      <c r="Y13">
        <f>IFERROR(INDEX('Post ISIC Consolidation DLIM'!$B$150:$AQ$191,MATCH(TLIM!$A13,'Post ISIC Consolidation DLIM'!$A$150:$A$191,0),MATCH(TLIM!Y$1,'Post ISIC Consolidation DLIM'!$B$149:$AQ$149,0)),0)</f>
        <v>6.8615095754065132E-4</v>
      </c>
      <c r="Z13">
        <f>IFERROR(INDEX('Post ISIC Consolidation DLIM'!$B$150:$AQ$191,MATCH(TLIM!$A13,'Post ISIC Consolidation DLIM'!$A$150:$A$191,0),MATCH(TLIM!Z$1,'Post ISIC Consolidation DLIM'!$B$149:$AQ$149,0)),0)</f>
        <v>3.7947078372346798E-4</v>
      </c>
      <c r="AA13">
        <f>IFERROR(INDEX('Post ISIC Consolidation DLIM'!$B$150:$AQ$191,MATCH(TLIM!$A13,'Post ISIC Consolidation DLIM'!$A$150:$A$191,0),MATCH(TLIM!AA$1,'Post ISIC Consolidation DLIM'!$B$149:$AQ$149,0)),0)</f>
        <v>3.7947078372346798E-4</v>
      </c>
      <c r="AB13">
        <f>IFERROR(INDEX('Post ISIC Consolidation DLIM'!$B$150:$AQ$191,MATCH(TLIM!$A13,'Post ISIC Consolidation DLIM'!$A$150:$A$191,0),MATCH(TLIM!AB$1,'Post ISIC Consolidation DLIM'!$B$149:$AQ$149,0)),0)</f>
        <v>5.2623766416100455E-4</v>
      </c>
      <c r="AC13">
        <f>IFERROR(INDEX('Post ISIC Consolidation DLIM'!$B$150:$AQ$191,MATCH(TLIM!$A13,'Post ISIC Consolidation DLIM'!$A$150:$A$191,0),MATCH(TLIM!AC$1,'Post ISIC Consolidation DLIM'!$B$149:$AQ$149,0)),0)</f>
        <v>0</v>
      </c>
      <c r="AD13">
        <f>IFERROR(INDEX('Post ISIC Consolidation DLIM'!$B$150:$AQ$191,MATCH(TLIM!$A13,'Post ISIC Consolidation DLIM'!$A$150:$A$191,0),MATCH(TLIM!AD$1,'Post ISIC Consolidation DLIM'!$B$149:$AQ$149,0)),0)</f>
        <v>5.2086762035701191E-4</v>
      </c>
      <c r="AE13">
        <f>IFERROR(INDEX('Post ISIC Consolidation DLIM'!$B$150:$AQ$191,MATCH(TLIM!$A13,'Post ISIC Consolidation DLIM'!$A$150:$A$191,0),MATCH(TLIM!AE$1,'Post ISIC Consolidation DLIM'!$B$149:$AQ$149,0)),0)</f>
        <v>2.9277256536979618E-4</v>
      </c>
      <c r="AF13">
        <f>IFERROR(INDEX('Post ISIC Consolidation DLIM'!$B$150:$AQ$191,MATCH(TLIM!$A13,'Post ISIC Consolidation DLIM'!$A$150:$A$191,0),MATCH(TLIM!AF$1,'Post ISIC Consolidation DLIM'!$B$149:$AQ$149,0)),0)</f>
        <v>9.6339168172824457E-4</v>
      </c>
      <c r="AG13">
        <f>IFERROR(INDEX('Post ISIC Consolidation DLIM'!$B$150:$AQ$191,MATCH(TLIM!$A13,'Post ISIC Consolidation DLIM'!$A$150:$A$191,0),MATCH(TLIM!AG$1,'Post ISIC Consolidation DLIM'!$B$149:$AQ$149,0)),0)</f>
        <v>5.0260782378552739E-4</v>
      </c>
      <c r="AH13">
        <f>IFERROR(INDEX('Post ISIC Consolidation DLIM'!$B$150:$AQ$191,MATCH(TLIM!$A13,'Post ISIC Consolidation DLIM'!$A$150:$A$191,0),MATCH(TLIM!AH$1,'Post ISIC Consolidation DLIM'!$B$149:$AQ$149,0)),0)</f>
        <v>3.2603597648782513E-4</v>
      </c>
      <c r="AI13">
        <f>IFERROR(INDEX('Post ISIC Consolidation DLIM'!$B$150:$AQ$191,MATCH(TLIM!$A13,'Post ISIC Consolidation DLIM'!$A$150:$A$191,0),MATCH(TLIM!AI$1,'Post ISIC Consolidation DLIM'!$B$149:$AQ$149,0)),0)</f>
        <v>3.7742884542757709E-4</v>
      </c>
      <c r="AJ13">
        <f>IFERROR(INDEX('Post ISIC Consolidation DLIM'!$B$150:$AQ$191,MATCH(TLIM!$A13,'Post ISIC Consolidation DLIM'!$A$150:$A$191,0),MATCH(TLIM!AJ$1,'Post ISIC Consolidation DLIM'!$B$149:$AQ$149,0)),0)</f>
        <v>2.8838094903041439E-4</v>
      </c>
      <c r="AK13">
        <f>IFERROR(INDEX('Post ISIC Consolidation DLIM'!$B$150:$AQ$191,MATCH(TLIM!$A13,'Post ISIC Consolidation DLIM'!$A$150:$A$191,0),MATCH(TLIM!AK$1,'Post ISIC Consolidation DLIM'!$B$149:$AQ$149,0)),0)</f>
        <v>1.0395230942982564E-4</v>
      </c>
      <c r="AL13">
        <f>IFERROR(INDEX('Post ISIC Consolidation DLIM'!$B$150:$AQ$191,MATCH(TLIM!$A13,'Post ISIC Consolidation DLIM'!$A$150:$A$191,0),MATCH(TLIM!AL$1,'Post ISIC Consolidation DLIM'!$B$149:$AQ$149,0)),0)</f>
        <v>1.1081930940689683E-3</v>
      </c>
      <c r="AM13">
        <f>IFERROR(INDEX('Post ISIC Consolidation DLIM'!$B$150:$AQ$191,MATCH(TLIM!$A13,'Post ISIC Consolidation DLIM'!$A$150:$A$191,0),MATCH(TLIM!AM$1,'Post ISIC Consolidation DLIM'!$B$149:$AQ$149,0)),0)</f>
        <v>8.3898518829470014E-4</v>
      </c>
      <c r="AN13">
        <f>IFERROR(INDEX('Post ISIC Consolidation DLIM'!$B$150:$AQ$191,MATCH(TLIM!$A13,'Post ISIC Consolidation DLIM'!$A$150:$A$191,0),MATCH(TLIM!AN$1,'Post ISIC Consolidation DLIM'!$B$149:$AQ$149,0)),0)</f>
        <v>6.896270046050357E-4</v>
      </c>
      <c r="AO13">
        <f>IFERROR(INDEX('Post ISIC Consolidation DLIM'!$B$150:$AQ$191,MATCH(TLIM!$A13,'Post ISIC Consolidation DLIM'!$A$150:$A$191,0),MATCH(TLIM!AO$1,'Post ISIC Consolidation DLIM'!$B$149:$AQ$149,0)),0)</f>
        <v>3.5338417530418491E-2</v>
      </c>
      <c r="AP13">
        <f>IFERROR(INDEX('Post ISIC Consolidation DLIM'!$B$150:$AQ$191,MATCH(TLIM!$A13,'Post ISIC Consolidation DLIM'!$A$150:$A$191,0),MATCH(TLIM!AP$1,'Post ISIC Consolidation DLIM'!$B$149:$AQ$149,0)),0)</f>
        <v>4.7114987157554749E-4</v>
      </c>
      <c r="AQ13">
        <f>IFERROR(INDEX('Post ISIC Consolidation DLIM'!$B$150:$AQ$191,MATCH(TLIM!$A13,'Post ISIC Consolidation DLIM'!$A$150:$A$191,0),MATCH(TLIM!AQ$1,'Post ISIC Consolidation DLIM'!$B$149:$AQ$149,0)),0)</f>
        <v>1.962892978561444E-8</v>
      </c>
    </row>
    <row r="14" spans="1:43" x14ac:dyDescent="0.35">
      <c r="A14" t="s">
        <v>10</v>
      </c>
      <c r="B14">
        <f>IFERROR(INDEX('Post ISIC Consolidation DLIM'!$B$150:$AQ$191,MATCH(TLIM!$A14,'Post ISIC Consolidation DLIM'!$A$150:$A$191,0),MATCH(TLIM!B$1,'Post ISIC Consolidation DLIM'!$B$149:$AQ$149,0)),0)</f>
        <v>1.5264737203635107E-2</v>
      </c>
      <c r="C14">
        <f>IFERROR(INDEX('Post ISIC Consolidation DLIM'!$B$150:$AQ$191,MATCH(TLIM!$A14,'Post ISIC Consolidation DLIM'!$A$150:$A$191,0),MATCH(TLIM!C$1,'Post ISIC Consolidation DLIM'!$B$149:$AQ$149,0)),0)</f>
        <v>1.3638428231200738E-2</v>
      </c>
      <c r="D14">
        <f>IFERROR(INDEX('Post ISIC Consolidation DLIM'!$B$150:$AQ$191,MATCH(TLIM!$A14,'Post ISIC Consolidation DLIM'!$A$150:$A$191,0),MATCH(TLIM!D$1,'Post ISIC Consolidation DLIM'!$B$149:$AQ$149,0)),0)</f>
        <v>1.3638428231200735E-2</v>
      </c>
      <c r="E14">
        <f>IFERROR(INDEX('Post ISIC Consolidation DLIM'!$B$150:$AQ$191,MATCH(TLIM!$A14,'Post ISIC Consolidation DLIM'!$A$150:$A$191,0),MATCH(TLIM!E$1,'Post ISIC Consolidation DLIM'!$B$149:$AQ$149,0)),0)</f>
        <v>1.3638428231200737E-2</v>
      </c>
      <c r="F14">
        <f>IFERROR(INDEX('Post ISIC Consolidation DLIM'!$B$150:$AQ$191,MATCH(TLIM!$A14,'Post ISIC Consolidation DLIM'!$A$150:$A$191,0),MATCH(TLIM!F$1,'Post ISIC Consolidation DLIM'!$B$149:$AQ$149,0)),0)</f>
        <v>1.3638428231200737E-2</v>
      </c>
      <c r="G14">
        <f>IFERROR(INDEX('Post ISIC Consolidation DLIM'!$B$150:$AQ$191,MATCH(TLIM!$A14,'Post ISIC Consolidation DLIM'!$A$150:$A$191,0),MATCH(TLIM!G$1,'Post ISIC Consolidation DLIM'!$B$149:$AQ$149,0)),0)</f>
        <v>3.017959100237123E-2</v>
      </c>
      <c r="H14">
        <f>IFERROR(INDEX('Post ISIC Consolidation DLIM'!$B$150:$AQ$191,MATCH(TLIM!$A14,'Post ISIC Consolidation DLIM'!$A$150:$A$191,0),MATCH(TLIM!H$1,'Post ISIC Consolidation DLIM'!$B$149:$AQ$149,0)),0)</f>
        <v>3.0157287334106286E-2</v>
      </c>
      <c r="I14">
        <f>IFERROR(INDEX('Post ISIC Consolidation DLIM'!$B$150:$AQ$191,MATCH(TLIM!$A14,'Post ISIC Consolidation DLIM'!$A$150:$A$191,0),MATCH(TLIM!I$1,'Post ISIC Consolidation DLIM'!$B$149:$AQ$149,0)),0)</f>
        <v>2.2559346044941638E-2</v>
      </c>
      <c r="J14">
        <f>IFERROR(INDEX('Post ISIC Consolidation DLIM'!$B$150:$AQ$191,MATCH(TLIM!$A14,'Post ISIC Consolidation DLIM'!$A$150:$A$191,0),MATCH(TLIM!J$1,'Post ISIC Consolidation DLIM'!$B$149:$AQ$149,0)),0)</f>
        <v>3.2989503164006069E-2</v>
      </c>
      <c r="K14">
        <f>IFERROR(INDEX('Post ISIC Consolidation DLIM'!$B$150:$AQ$191,MATCH(TLIM!$A14,'Post ISIC Consolidation DLIM'!$A$150:$A$191,0),MATCH(TLIM!K$1,'Post ISIC Consolidation DLIM'!$B$149:$AQ$149,0)),0)</f>
        <v>2.0783189168130333E-2</v>
      </c>
      <c r="L14">
        <f>IFERROR(INDEX('Post ISIC Consolidation DLIM'!$B$150:$AQ$191,MATCH(TLIM!$A14,'Post ISIC Consolidation DLIM'!$A$150:$A$191,0),MATCH(TLIM!L$1,'Post ISIC Consolidation DLIM'!$B$149:$AQ$149,0)),0)</f>
        <v>3.3470249059656489E-2</v>
      </c>
      <c r="M14">
        <f>IFERROR(INDEX('Post ISIC Consolidation DLIM'!$B$150:$AQ$191,MATCH(TLIM!$A14,'Post ISIC Consolidation DLIM'!$A$150:$A$191,0),MATCH(TLIM!M$1,'Post ISIC Consolidation DLIM'!$B$149:$AQ$149,0)),0)</f>
        <v>2.2619619449130587E-2</v>
      </c>
      <c r="N14">
        <f>IFERROR(INDEX('Post ISIC Consolidation DLIM'!$B$150:$AQ$191,MATCH(TLIM!$A14,'Post ISIC Consolidation DLIM'!$A$150:$A$191,0),MATCH(TLIM!N$1,'Post ISIC Consolidation DLIM'!$B$149:$AQ$149,0)),0)</f>
        <v>1.1724119424362378</v>
      </c>
      <c r="O14">
        <f>IFERROR(INDEX('Post ISIC Consolidation DLIM'!$B$150:$AQ$191,MATCH(TLIM!$A14,'Post ISIC Consolidation DLIM'!$A$150:$A$191,0),MATCH(TLIM!O$1,'Post ISIC Consolidation DLIM'!$B$149:$AQ$149,0)),0)</f>
        <v>2.6785921889682714E-2</v>
      </c>
      <c r="P14">
        <f>IFERROR(INDEX('Post ISIC Consolidation DLIM'!$B$150:$AQ$191,MATCH(TLIM!$A14,'Post ISIC Consolidation DLIM'!$A$150:$A$191,0),MATCH(TLIM!P$1,'Post ISIC Consolidation DLIM'!$B$149:$AQ$149,0)),0)</f>
        <v>2.6785921889682714E-2</v>
      </c>
      <c r="Q14">
        <f>IFERROR(INDEX('Post ISIC Consolidation DLIM'!$B$150:$AQ$191,MATCH(TLIM!$A14,'Post ISIC Consolidation DLIM'!$A$150:$A$191,0),MATCH(TLIM!Q$1,'Post ISIC Consolidation DLIM'!$B$149:$AQ$149,0)),0)</f>
        <v>1.9058744303617772E-2</v>
      </c>
      <c r="R14">
        <f>IFERROR(INDEX('Post ISIC Consolidation DLIM'!$B$150:$AQ$191,MATCH(TLIM!$A14,'Post ISIC Consolidation DLIM'!$A$150:$A$191,0),MATCH(TLIM!R$1,'Post ISIC Consolidation DLIM'!$B$149:$AQ$149,0)),0)</f>
        <v>1.9058744303617772E-2</v>
      </c>
      <c r="S14">
        <f>IFERROR(INDEX('Post ISIC Consolidation DLIM'!$B$150:$AQ$191,MATCH(TLIM!$A14,'Post ISIC Consolidation DLIM'!$A$150:$A$191,0),MATCH(TLIM!S$1,'Post ISIC Consolidation DLIM'!$B$149:$AQ$149,0)),0)</f>
        <v>2.7996868850304939E-2</v>
      </c>
      <c r="T14">
        <f>IFERROR(INDEX('Post ISIC Consolidation DLIM'!$B$150:$AQ$191,MATCH(TLIM!$A14,'Post ISIC Consolidation DLIM'!$A$150:$A$191,0),MATCH(TLIM!T$1,'Post ISIC Consolidation DLIM'!$B$149:$AQ$149,0)),0)</f>
        <v>2.3221705890434676E-2</v>
      </c>
      <c r="U14">
        <f>IFERROR(INDEX('Post ISIC Consolidation DLIM'!$B$150:$AQ$191,MATCH(TLIM!$A14,'Post ISIC Consolidation DLIM'!$A$150:$A$191,0),MATCH(TLIM!U$1,'Post ISIC Consolidation DLIM'!$B$149:$AQ$149,0)),0)</f>
        <v>4.7232263141587724E-2</v>
      </c>
      <c r="V14">
        <f>IFERROR(INDEX('Post ISIC Consolidation DLIM'!$B$150:$AQ$191,MATCH(TLIM!$A14,'Post ISIC Consolidation DLIM'!$A$150:$A$191,0),MATCH(TLIM!V$1,'Post ISIC Consolidation DLIM'!$B$149:$AQ$149,0)),0)</f>
        <v>3.9850474185791386E-2</v>
      </c>
      <c r="W14">
        <f>IFERROR(INDEX('Post ISIC Consolidation DLIM'!$B$150:$AQ$191,MATCH(TLIM!$A14,'Post ISIC Consolidation DLIM'!$A$150:$A$191,0),MATCH(TLIM!W$1,'Post ISIC Consolidation DLIM'!$B$149:$AQ$149,0)),0)</f>
        <v>8.06424305504303E-2</v>
      </c>
      <c r="X14">
        <f>IFERROR(INDEX('Post ISIC Consolidation DLIM'!$B$150:$AQ$191,MATCH(TLIM!$A14,'Post ISIC Consolidation DLIM'!$A$150:$A$191,0),MATCH(TLIM!X$1,'Post ISIC Consolidation DLIM'!$B$149:$AQ$149,0)),0)</f>
        <v>4.0441403031461917E-2</v>
      </c>
      <c r="Y14">
        <f>IFERROR(INDEX('Post ISIC Consolidation DLIM'!$B$150:$AQ$191,MATCH(TLIM!$A14,'Post ISIC Consolidation DLIM'!$A$150:$A$191,0),MATCH(TLIM!Y$1,'Post ISIC Consolidation DLIM'!$B$149:$AQ$149,0)),0)</f>
        <v>3.6096047268164379E-2</v>
      </c>
      <c r="Z14">
        <f>IFERROR(INDEX('Post ISIC Consolidation DLIM'!$B$150:$AQ$191,MATCH(TLIM!$A14,'Post ISIC Consolidation DLIM'!$A$150:$A$191,0),MATCH(TLIM!Z$1,'Post ISIC Consolidation DLIM'!$B$149:$AQ$149,0)),0)</f>
        <v>1.1626937691396777E-2</v>
      </c>
      <c r="AA14">
        <f>IFERROR(INDEX('Post ISIC Consolidation DLIM'!$B$150:$AQ$191,MATCH(TLIM!$A14,'Post ISIC Consolidation DLIM'!$A$150:$A$191,0),MATCH(TLIM!AA$1,'Post ISIC Consolidation DLIM'!$B$149:$AQ$149,0)),0)</f>
        <v>1.1626937691396777E-2</v>
      </c>
      <c r="AB14">
        <f>IFERROR(INDEX('Post ISIC Consolidation DLIM'!$B$150:$AQ$191,MATCH(TLIM!$A14,'Post ISIC Consolidation DLIM'!$A$150:$A$191,0),MATCH(TLIM!AB$1,'Post ISIC Consolidation DLIM'!$B$149:$AQ$149,0)),0)</f>
        <v>1.4749535787411757E-2</v>
      </c>
      <c r="AC14">
        <f>IFERROR(INDEX('Post ISIC Consolidation DLIM'!$B$150:$AQ$191,MATCH(TLIM!$A14,'Post ISIC Consolidation DLIM'!$A$150:$A$191,0),MATCH(TLIM!AC$1,'Post ISIC Consolidation DLIM'!$B$149:$AQ$149,0)),0)</f>
        <v>0</v>
      </c>
      <c r="AD14">
        <f>IFERROR(INDEX('Post ISIC Consolidation DLIM'!$B$150:$AQ$191,MATCH(TLIM!$A14,'Post ISIC Consolidation DLIM'!$A$150:$A$191,0),MATCH(TLIM!AD$1,'Post ISIC Consolidation DLIM'!$B$149:$AQ$149,0)),0)</f>
        <v>1.190584438534179E-2</v>
      </c>
      <c r="AE14">
        <f>IFERROR(INDEX('Post ISIC Consolidation DLIM'!$B$150:$AQ$191,MATCH(TLIM!$A14,'Post ISIC Consolidation DLIM'!$A$150:$A$191,0),MATCH(TLIM!AE$1,'Post ISIC Consolidation DLIM'!$B$149:$AQ$149,0)),0)</f>
        <v>1.2194247086877377E-2</v>
      </c>
      <c r="AF14">
        <f>IFERROR(INDEX('Post ISIC Consolidation DLIM'!$B$150:$AQ$191,MATCH(TLIM!$A14,'Post ISIC Consolidation DLIM'!$A$150:$A$191,0),MATCH(TLIM!AF$1,'Post ISIC Consolidation DLIM'!$B$149:$AQ$149,0)),0)</f>
        <v>1.0069716924712094E-2</v>
      </c>
      <c r="AG14">
        <f>IFERROR(INDEX('Post ISIC Consolidation DLIM'!$B$150:$AQ$191,MATCH(TLIM!$A14,'Post ISIC Consolidation DLIM'!$A$150:$A$191,0),MATCH(TLIM!AG$1,'Post ISIC Consolidation DLIM'!$B$149:$AQ$149,0)),0)</f>
        <v>9.6491272486860253E-3</v>
      </c>
      <c r="AH14">
        <f>IFERROR(INDEX('Post ISIC Consolidation DLIM'!$B$150:$AQ$191,MATCH(TLIM!$A14,'Post ISIC Consolidation DLIM'!$A$150:$A$191,0),MATCH(TLIM!AH$1,'Post ISIC Consolidation DLIM'!$B$149:$AQ$149,0)),0)</f>
        <v>1.0232765250293688E-2</v>
      </c>
      <c r="AI14">
        <f>IFERROR(INDEX('Post ISIC Consolidation DLIM'!$B$150:$AQ$191,MATCH(TLIM!$A14,'Post ISIC Consolidation DLIM'!$A$150:$A$191,0),MATCH(TLIM!AI$1,'Post ISIC Consolidation DLIM'!$B$149:$AQ$149,0)),0)</f>
        <v>5.2576094100334906E-3</v>
      </c>
      <c r="AJ14">
        <f>IFERROR(INDEX('Post ISIC Consolidation DLIM'!$B$150:$AQ$191,MATCH(TLIM!$A14,'Post ISIC Consolidation DLIM'!$A$150:$A$191,0),MATCH(TLIM!AJ$1,'Post ISIC Consolidation DLIM'!$B$149:$AQ$149,0)),0)</f>
        <v>3.8278869884693753E-3</v>
      </c>
      <c r="AK14">
        <f>IFERROR(INDEX('Post ISIC Consolidation DLIM'!$B$150:$AQ$191,MATCH(TLIM!$A14,'Post ISIC Consolidation DLIM'!$A$150:$A$191,0),MATCH(TLIM!AK$1,'Post ISIC Consolidation DLIM'!$B$149:$AQ$149,0)),0)</f>
        <v>4.2651195112427464E-3</v>
      </c>
      <c r="AL14">
        <f>IFERROR(INDEX('Post ISIC Consolidation DLIM'!$B$150:$AQ$191,MATCH(TLIM!$A14,'Post ISIC Consolidation DLIM'!$A$150:$A$191,0),MATCH(TLIM!AL$1,'Post ISIC Consolidation DLIM'!$B$149:$AQ$149,0)),0)</f>
        <v>8.1100329971054621E-3</v>
      </c>
      <c r="AM14">
        <f>IFERROR(INDEX('Post ISIC Consolidation DLIM'!$B$150:$AQ$191,MATCH(TLIM!$A14,'Post ISIC Consolidation DLIM'!$A$150:$A$191,0),MATCH(TLIM!AM$1,'Post ISIC Consolidation DLIM'!$B$149:$AQ$149,0)),0)</f>
        <v>4.7476977779777859E-3</v>
      </c>
      <c r="AN14">
        <f>IFERROR(INDEX('Post ISIC Consolidation DLIM'!$B$150:$AQ$191,MATCH(TLIM!$A14,'Post ISIC Consolidation DLIM'!$A$150:$A$191,0),MATCH(TLIM!AN$1,'Post ISIC Consolidation DLIM'!$B$149:$AQ$149,0)),0)</f>
        <v>2.7122667169303324E-3</v>
      </c>
      <c r="AO14">
        <f>IFERROR(INDEX('Post ISIC Consolidation DLIM'!$B$150:$AQ$191,MATCH(TLIM!$A14,'Post ISIC Consolidation DLIM'!$A$150:$A$191,0),MATCH(TLIM!AO$1,'Post ISIC Consolidation DLIM'!$B$149:$AQ$149,0)),0)</f>
        <v>6.7016812968811448E-3</v>
      </c>
      <c r="AP14">
        <f>IFERROR(INDEX('Post ISIC Consolidation DLIM'!$B$150:$AQ$191,MATCH(TLIM!$A14,'Post ISIC Consolidation DLIM'!$A$150:$A$191,0),MATCH(TLIM!AP$1,'Post ISIC Consolidation DLIM'!$B$149:$AQ$149,0)),0)</f>
        <v>7.2768117780255661E-3</v>
      </c>
      <c r="AQ14">
        <f>IFERROR(INDEX('Post ISIC Consolidation DLIM'!$B$150:$AQ$191,MATCH(TLIM!$A14,'Post ISIC Consolidation DLIM'!$A$150:$A$191,0),MATCH(TLIM!AQ$1,'Post ISIC Consolidation DLIM'!$B$149:$AQ$149,0)),0)</f>
        <v>2.1754228325330838E-6</v>
      </c>
    </row>
    <row r="15" spans="1:43" x14ac:dyDescent="0.35">
      <c r="A15" t="s">
        <v>92</v>
      </c>
      <c r="B15">
        <f>IFERROR(INDEX('Post ISIC Consolidation DLIM'!$B$150:$AQ$191,MATCH(TLIM!$A15,'Post ISIC Consolidation DLIM'!$A$150:$A$191,0),MATCH(TLIM!B$1,'Post ISIC Consolidation DLIM'!$B$149:$AQ$149,0)),0)</f>
        <v>9.1151530128615234E-3</v>
      </c>
      <c r="C15">
        <f>IFERROR(INDEX('Post ISIC Consolidation DLIM'!$B$150:$AQ$191,MATCH(TLIM!$A15,'Post ISIC Consolidation DLIM'!$A$150:$A$191,0),MATCH(TLIM!C$1,'Post ISIC Consolidation DLIM'!$B$149:$AQ$149,0)),0)</f>
        <v>1.2808660272331253E-2</v>
      </c>
      <c r="D15">
        <f>IFERROR(INDEX('Post ISIC Consolidation DLIM'!$B$150:$AQ$191,MATCH(TLIM!$A15,'Post ISIC Consolidation DLIM'!$A$150:$A$191,0),MATCH(TLIM!D$1,'Post ISIC Consolidation DLIM'!$B$149:$AQ$149,0)),0)</f>
        <v>1.2808660272331251E-2</v>
      </c>
      <c r="E15">
        <f>IFERROR(INDEX('Post ISIC Consolidation DLIM'!$B$150:$AQ$191,MATCH(TLIM!$A15,'Post ISIC Consolidation DLIM'!$A$150:$A$191,0),MATCH(TLIM!E$1,'Post ISIC Consolidation DLIM'!$B$149:$AQ$149,0)),0)</f>
        <v>1.2808660272331253E-2</v>
      </c>
      <c r="F15">
        <f>IFERROR(INDEX('Post ISIC Consolidation DLIM'!$B$150:$AQ$191,MATCH(TLIM!$A15,'Post ISIC Consolidation DLIM'!$A$150:$A$191,0),MATCH(TLIM!F$1,'Post ISIC Consolidation DLIM'!$B$149:$AQ$149,0)),0)</f>
        <v>1.2808660272331251E-2</v>
      </c>
      <c r="G15">
        <f>IFERROR(INDEX('Post ISIC Consolidation DLIM'!$B$150:$AQ$191,MATCH(TLIM!$A15,'Post ISIC Consolidation DLIM'!$A$150:$A$191,0),MATCH(TLIM!G$1,'Post ISIC Consolidation DLIM'!$B$149:$AQ$149,0)),0)</f>
        <v>1.2065043155444523E-2</v>
      </c>
      <c r="H15">
        <f>IFERROR(INDEX('Post ISIC Consolidation DLIM'!$B$150:$AQ$191,MATCH(TLIM!$A15,'Post ISIC Consolidation DLIM'!$A$150:$A$191,0),MATCH(TLIM!H$1,'Post ISIC Consolidation DLIM'!$B$149:$AQ$149,0)),0)</f>
        <v>7.1837333229830755E-3</v>
      </c>
      <c r="I15">
        <f>IFERROR(INDEX('Post ISIC Consolidation DLIM'!$B$150:$AQ$191,MATCH(TLIM!$A15,'Post ISIC Consolidation DLIM'!$A$150:$A$191,0),MATCH(TLIM!I$1,'Post ISIC Consolidation DLIM'!$B$149:$AQ$149,0)),0)</f>
        <v>2.4429066349963585E-2</v>
      </c>
      <c r="J15">
        <f>IFERROR(INDEX('Post ISIC Consolidation DLIM'!$B$150:$AQ$191,MATCH(TLIM!$A15,'Post ISIC Consolidation DLIM'!$A$150:$A$191,0),MATCH(TLIM!J$1,'Post ISIC Consolidation DLIM'!$B$149:$AQ$149,0)),0)</f>
        <v>6.4468449308051458E-3</v>
      </c>
      <c r="K15">
        <f>IFERROR(INDEX('Post ISIC Consolidation DLIM'!$B$150:$AQ$191,MATCH(TLIM!$A15,'Post ISIC Consolidation DLIM'!$A$150:$A$191,0),MATCH(TLIM!K$1,'Post ISIC Consolidation DLIM'!$B$149:$AQ$149,0)),0)</f>
        <v>1.0526787906546039E-2</v>
      </c>
      <c r="L15">
        <f>IFERROR(INDEX('Post ISIC Consolidation DLIM'!$B$150:$AQ$191,MATCH(TLIM!$A15,'Post ISIC Consolidation DLIM'!$A$150:$A$191,0),MATCH(TLIM!L$1,'Post ISIC Consolidation DLIM'!$B$149:$AQ$149,0)),0)</f>
        <v>1.289384239647772E-2</v>
      </c>
      <c r="M15">
        <f>IFERROR(INDEX('Post ISIC Consolidation DLIM'!$B$150:$AQ$191,MATCH(TLIM!$A15,'Post ISIC Consolidation DLIM'!$A$150:$A$191,0),MATCH(TLIM!M$1,'Post ISIC Consolidation DLIM'!$B$149:$AQ$149,0)),0)</f>
        <v>7.851154729971126E-3</v>
      </c>
      <c r="N15">
        <f>IFERROR(INDEX('Post ISIC Consolidation DLIM'!$B$150:$AQ$191,MATCH(TLIM!$A15,'Post ISIC Consolidation DLIM'!$A$150:$A$191,0),MATCH(TLIM!N$1,'Post ISIC Consolidation DLIM'!$B$149:$AQ$149,0)),0)</f>
        <v>1.3523277924500098E-2</v>
      </c>
      <c r="O15">
        <f>IFERROR(INDEX('Post ISIC Consolidation DLIM'!$B$150:$AQ$191,MATCH(TLIM!$A15,'Post ISIC Consolidation DLIM'!$A$150:$A$191,0),MATCH(TLIM!O$1,'Post ISIC Consolidation DLIM'!$B$149:$AQ$149,0)),0)</f>
        <v>1.1603402017883742</v>
      </c>
      <c r="P15">
        <f>IFERROR(INDEX('Post ISIC Consolidation DLIM'!$B$150:$AQ$191,MATCH(TLIM!$A15,'Post ISIC Consolidation DLIM'!$A$150:$A$191,0),MATCH(TLIM!P$1,'Post ISIC Consolidation DLIM'!$B$149:$AQ$149,0)),0)</f>
        <v>0.01</v>
      </c>
      <c r="Q15">
        <f>IFERROR(INDEX('Post ISIC Consolidation DLIM'!$B$150:$AQ$191,MATCH(TLIM!$A15,'Post ISIC Consolidation DLIM'!$A$150:$A$191,0),MATCH(TLIM!Q$1,'Post ISIC Consolidation DLIM'!$B$149:$AQ$149,0)),0)</f>
        <v>1.8411920138100425E-2</v>
      </c>
      <c r="R15">
        <f>IFERROR(INDEX('Post ISIC Consolidation DLIM'!$B$150:$AQ$191,MATCH(TLIM!$A15,'Post ISIC Consolidation DLIM'!$A$150:$A$191,0),MATCH(TLIM!R$1,'Post ISIC Consolidation DLIM'!$B$149:$AQ$149,0)),0)</f>
        <v>1.8411920138100425E-2</v>
      </c>
      <c r="S15">
        <f>IFERROR(INDEX('Post ISIC Consolidation DLIM'!$B$150:$AQ$191,MATCH(TLIM!$A15,'Post ISIC Consolidation DLIM'!$A$150:$A$191,0),MATCH(TLIM!S$1,'Post ISIC Consolidation DLIM'!$B$149:$AQ$149,0)),0)</f>
        <v>1.4402614783865963E-2</v>
      </c>
      <c r="T15">
        <f>IFERROR(INDEX('Post ISIC Consolidation DLIM'!$B$150:$AQ$191,MATCH(TLIM!$A15,'Post ISIC Consolidation DLIM'!$A$150:$A$191,0),MATCH(TLIM!T$1,'Post ISIC Consolidation DLIM'!$B$149:$AQ$149,0)),0)</f>
        <v>9.428741502993972E-3</v>
      </c>
      <c r="U15">
        <f>IFERROR(INDEX('Post ISIC Consolidation DLIM'!$B$150:$AQ$191,MATCH(TLIM!$A15,'Post ISIC Consolidation DLIM'!$A$150:$A$191,0),MATCH(TLIM!U$1,'Post ISIC Consolidation DLIM'!$B$149:$AQ$149,0)),0)</f>
        <v>1.5839180679636043E-2</v>
      </c>
      <c r="V15">
        <f>IFERROR(INDEX('Post ISIC Consolidation DLIM'!$B$150:$AQ$191,MATCH(TLIM!$A15,'Post ISIC Consolidation DLIM'!$A$150:$A$191,0),MATCH(TLIM!V$1,'Post ISIC Consolidation DLIM'!$B$149:$AQ$149,0)),0)</f>
        <v>1.059708873323254E-2</v>
      </c>
      <c r="W15">
        <f>IFERROR(INDEX('Post ISIC Consolidation DLIM'!$B$150:$AQ$191,MATCH(TLIM!$A15,'Post ISIC Consolidation DLIM'!$A$150:$A$191,0),MATCH(TLIM!W$1,'Post ISIC Consolidation DLIM'!$B$149:$AQ$149,0)),0)</f>
        <v>1.6214046622443357E-2</v>
      </c>
      <c r="X15">
        <f>IFERROR(INDEX('Post ISIC Consolidation DLIM'!$B$150:$AQ$191,MATCH(TLIM!$A15,'Post ISIC Consolidation DLIM'!$A$150:$A$191,0),MATCH(TLIM!X$1,'Post ISIC Consolidation DLIM'!$B$149:$AQ$149,0)),0)</f>
        <v>1.2738728159239621E-2</v>
      </c>
      <c r="Y15">
        <f>IFERROR(INDEX('Post ISIC Consolidation DLIM'!$B$150:$AQ$191,MATCH(TLIM!$A15,'Post ISIC Consolidation DLIM'!$A$150:$A$191,0),MATCH(TLIM!Y$1,'Post ISIC Consolidation DLIM'!$B$149:$AQ$149,0)),0)</f>
        <v>1.3420368226587978E-2</v>
      </c>
      <c r="Z15">
        <f>IFERROR(INDEX('Post ISIC Consolidation DLIM'!$B$150:$AQ$191,MATCH(TLIM!$A15,'Post ISIC Consolidation DLIM'!$A$150:$A$191,0),MATCH(TLIM!Z$1,'Post ISIC Consolidation DLIM'!$B$149:$AQ$149,0)),0)</f>
        <v>1.1696314729057423E-2</v>
      </c>
      <c r="AA15">
        <f>IFERROR(INDEX('Post ISIC Consolidation DLIM'!$B$150:$AQ$191,MATCH(TLIM!$A15,'Post ISIC Consolidation DLIM'!$A$150:$A$191,0),MATCH(TLIM!AA$1,'Post ISIC Consolidation DLIM'!$B$149:$AQ$149,0)),0)</f>
        <v>1.1696314729057423E-2</v>
      </c>
      <c r="AB15">
        <f>IFERROR(INDEX('Post ISIC Consolidation DLIM'!$B$150:$AQ$191,MATCH(TLIM!$A15,'Post ISIC Consolidation DLIM'!$A$150:$A$191,0),MATCH(TLIM!AB$1,'Post ISIC Consolidation DLIM'!$B$149:$AQ$149,0)),0)</f>
        <v>1.0119057738841891E-2</v>
      </c>
      <c r="AC15">
        <f>IFERROR(INDEX('Post ISIC Consolidation DLIM'!$B$150:$AQ$191,MATCH(TLIM!$A15,'Post ISIC Consolidation DLIM'!$A$150:$A$191,0),MATCH(TLIM!AC$1,'Post ISIC Consolidation DLIM'!$B$149:$AQ$149,0)),0)</f>
        <v>0</v>
      </c>
      <c r="AD15">
        <f>IFERROR(INDEX('Post ISIC Consolidation DLIM'!$B$150:$AQ$191,MATCH(TLIM!$A15,'Post ISIC Consolidation DLIM'!$A$150:$A$191,0),MATCH(TLIM!AD$1,'Post ISIC Consolidation DLIM'!$B$149:$AQ$149,0)),0)</f>
        <v>4.5706896105408429E-3</v>
      </c>
      <c r="AE15">
        <f>IFERROR(INDEX('Post ISIC Consolidation DLIM'!$B$150:$AQ$191,MATCH(TLIM!$A15,'Post ISIC Consolidation DLIM'!$A$150:$A$191,0),MATCH(TLIM!AE$1,'Post ISIC Consolidation DLIM'!$B$149:$AQ$149,0)),0)</f>
        <v>4.8436636564144894E-3</v>
      </c>
      <c r="AF15">
        <f>IFERROR(INDEX('Post ISIC Consolidation DLIM'!$B$150:$AQ$191,MATCH(TLIM!$A15,'Post ISIC Consolidation DLIM'!$A$150:$A$191,0),MATCH(TLIM!AF$1,'Post ISIC Consolidation DLIM'!$B$149:$AQ$149,0)),0)</f>
        <v>6.1642144974606754E-3</v>
      </c>
      <c r="AG15">
        <f>IFERROR(INDEX('Post ISIC Consolidation DLIM'!$B$150:$AQ$191,MATCH(TLIM!$A15,'Post ISIC Consolidation DLIM'!$A$150:$A$191,0),MATCH(TLIM!AG$1,'Post ISIC Consolidation DLIM'!$B$149:$AQ$149,0)),0)</f>
        <v>3.2552540133201193E-3</v>
      </c>
      <c r="AH15">
        <f>IFERROR(INDEX('Post ISIC Consolidation DLIM'!$B$150:$AQ$191,MATCH(TLIM!$A15,'Post ISIC Consolidation DLIM'!$A$150:$A$191,0),MATCH(TLIM!AH$1,'Post ISIC Consolidation DLIM'!$B$149:$AQ$149,0)),0)</f>
        <v>4.8775844771010435E-3</v>
      </c>
      <c r="AI15">
        <f>IFERROR(INDEX('Post ISIC Consolidation DLIM'!$B$150:$AQ$191,MATCH(TLIM!$A15,'Post ISIC Consolidation DLIM'!$A$150:$A$191,0),MATCH(TLIM!AI$1,'Post ISIC Consolidation DLIM'!$B$149:$AQ$149,0)),0)</f>
        <v>2.3060369365271454E-3</v>
      </c>
      <c r="AJ15">
        <f>IFERROR(INDEX('Post ISIC Consolidation DLIM'!$B$150:$AQ$191,MATCH(TLIM!$A15,'Post ISIC Consolidation DLIM'!$A$150:$A$191,0),MATCH(TLIM!AJ$1,'Post ISIC Consolidation DLIM'!$B$149:$AQ$149,0)),0)</f>
        <v>1.9741083910795065E-3</v>
      </c>
      <c r="AK15">
        <f>IFERROR(INDEX('Post ISIC Consolidation DLIM'!$B$150:$AQ$191,MATCH(TLIM!$A15,'Post ISIC Consolidation DLIM'!$A$150:$A$191,0),MATCH(TLIM!AK$1,'Post ISIC Consolidation DLIM'!$B$149:$AQ$149,0)),0)</f>
        <v>6.5126552465098785E-3</v>
      </c>
      <c r="AL15">
        <f>IFERROR(INDEX('Post ISIC Consolidation DLIM'!$B$150:$AQ$191,MATCH(TLIM!$A15,'Post ISIC Consolidation DLIM'!$A$150:$A$191,0),MATCH(TLIM!AL$1,'Post ISIC Consolidation DLIM'!$B$149:$AQ$149,0)),0)</f>
        <v>4.010188453727177E-3</v>
      </c>
      <c r="AM15">
        <f>IFERROR(INDEX('Post ISIC Consolidation DLIM'!$B$150:$AQ$191,MATCH(TLIM!$A15,'Post ISIC Consolidation DLIM'!$A$150:$A$191,0),MATCH(TLIM!AM$1,'Post ISIC Consolidation DLIM'!$B$149:$AQ$149,0)),0)</f>
        <v>3.7691859992284448E-3</v>
      </c>
      <c r="AN15">
        <f>IFERROR(INDEX('Post ISIC Consolidation DLIM'!$B$150:$AQ$191,MATCH(TLIM!$A15,'Post ISIC Consolidation DLIM'!$A$150:$A$191,0),MATCH(TLIM!AN$1,'Post ISIC Consolidation DLIM'!$B$149:$AQ$149,0)),0)</f>
        <v>2.2740703780443753E-3</v>
      </c>
      <c r="AO15">
        <f>IFERROR(INDEX('Post ISIC Consolidation DLIM'!$B$150:$AQ$191,MATCH(TLIM!$A15,'Post ISIC Consolidation DLIM'!$A$150:$A$191,0),MATCH(TLIM!AO$1,'Post ISIC Consolidation DLIM'!$B$149:$AQ$149,0)),0)</f>
        <v>3.3542343660062203E-3</v>
      </c>
      <c r="AP15">
        <f>IFERROR(INDEX('Post ISIC Consolidation DLIM'!$B$150:$AQ$191,MATCH(TLIM!$A15,'Post ISIC Consolidation DLIM'!$A$150:$A$191,0),MATCH(TLIM!AP$1,'Post ISIC Consolidation DLIM'!$B$149:$AQ$149,0)),0)</f>
        <v>4.6051548071843404E-3</v>
      </c>
      <c r="AQ15">
        <f>IFERROR(INDEX('Post ISIC Consolidation DLIM'!$B$150:$AQ$191,MATCH(TLIM!$A15,'Post ISIC Consolidation DLIM'!$A$150:$A$191,0),MATCH(TLIM!AQ$1,'Post ISIC Consolidation DLIM'!$B$149:$AQ$149,0)),0)</f>
        <v>3.0981228687474371E-7</v>
      </c>
    </row>
    <row r="16" spans="1:43" x14ac:dyDescent="0.35">
      <c r="A16" t="s">
        <v>93</v>
      </c>
      <c r="B16">
        <f>IFERROR(INDEX('Post ISIC Consolidation DLIM'!$B$150:$AQ$191,MATCH(TLIM!$A16,'Post ISIC Consolidation DLIM'!$A$150:$A$191,0),MATCH(TLIM!B$1,'Post ISIC Consolidation DLIM'!$B$149:$AQ$149,0)),0)</f>
        <v>9.1151530128615234E-3</v>
      </c>
      <c r="C16">
        <f>IFERROR(INDEX('Post ISIC Consolidation DLIM'!$B$150:$AQ$191,MATCH(TLIM!$A16,'Post ISIC Consolidation DLIM'!$A$150:$A$191,0),MATCH(TLIM!C$1,'Post ISIC Consolidation DLIM'!$B$149:$AQ$149,0)),0)</f>
        <v>1.2808660272331253E-2</v>
      </c>
      <c r="D16">
        <f>IFERROR(INDEX('Post ISIC Consolidation DLIM'!$B$150:$AQ$191,MATCH(TLIM!$A16,'Post ISIC Consolidation DLIM'!$A$150:$A$191,0),MATCH(TLIM!D$1,'Post ISIC Consolidation DLIM'!$B$149:$AQ$149,0)),0)</f>
        <v>1.2808660272331251E-2</v>
      </c>
      <c r="E16">
        <f>IFERROR(INDEX('Post ISIC Consolidation DLIM'!$B$150:$AQ$191,MATCH(TLIM!$A16,'Post ISIC Consolidation DLIM'!$A$150:$A$191,0),MATCH(TLIM!E$1,'Post ISIC Consolidation DLIM'!$B$149:$AQ$149,0)),0)</f>
        <v>1.2808660272331253E-2</v>
      </c>
      <c r="F16">
        <f>IFERROR(INDEX('Post ISIC Consolidation DLIM'!$B$150:$AQ$191,MATCH(TLIM!$A16,'Post ISIC Consolidation DLIM'!$A$150:$A$191,0),MATCH(TLIM!F$1,'Post ISIC Consolidation DLIM'!$B$149:$AQ$149,0)),0)</f>
        <v>1.2808660272331251E-2</v>
      </c>
      <c r="G16">
        <f>IFERROR(INDEX('Post ISIC Consolidation DLIM'!$B$150:$AQ$191,MATCH(TLIM!$A16,'Post ISIC Consolidation DLIM'!$A$150:$A$191,0),MATCH(TLIM!G$1,'Post ISIC Consolidation DLIM'!$B$149:$AQ$149,0)),0)</f>
        <v>1.2065043155444523E-2</v>
      </c>
      <c r="H16">
        <f>IFERROR(INDEX('Post ISIC Consolidation DLIM'!$B$150:$AQ$191,MATCH(TLIM!$A16,'Post ISIC Consolidation DLIM'!$A$150:$A$191,0),MATCH(TLIM!H$1,'Post ISIC Consolidation DLIM'!$B$149:$AQ$149,0)),0)</f>
        <v>7.1837333229830755E-3</v>
      </c>
      <c r="I16">
        <f>IFERROR(INDEX('Post ISIC Consolidation DLIM'!$B$150:$AQ$191,MATCH(TLIM!$A16,'Post ISIC Consolidation DLIM'!$A$150:$A$191,0),MATCH(TLIM!I$1,'Post ISIC Consolidation DLIM'!$B$149:$AQ$149,0)),0)</f>
        <v>2.4429066349963585E-2</v>
      </c>
      <c r="J16">
        <f>IFERROR(INDEX('Post ISIC Consolidation DLIM'!$B$150:$AQ$191,MATCH(TLIM!$A16,'Post ISIC Consolidation DLIM'!$A$150:$A$191,0),MATCH(TLIM!J$1,'Post ISIC Consolidation DLIM'!$B$149:$AQ$149,0)),0)</f>
        <v>6.4468449308051458E-3</v>
      </c>
      <c r="K16">
        <f>IFERROR(INDEX('Post ISIC Consolidation DLIM'!$B$150:$AQ$191,MATCH(TLIM!$A16,'Post ISIC Consolidation DLIM'!$A$150:$A$191,0),MATCH(TLIM!K$1,'Post ISIC Consolidation DLIM'!$B$149:$AQ$149,0)),0)</f>
        <v>1.0526787906546039E-2</v>
      </c>
      <c r="L16">
        <f>IFERROR(INDEX('Post ISIC Consolidation DLIM'!$B$150:$AQ$191,MATCH(TLIM!$A16,'Post ISIC Consolidation DLIM'!$A$150:$A$191,0),MATCH(TLIM!L$1,'Post ISIC Consolidation DLIM'!$B$149:$AQ$149,0)),0)</f>
        <v>1.289384239647772E-2</v>
      </c>
      <c r="M16">
        <f>IFERROR(INDEX('Post ISIC Consolidation DLIM'!$B$150:$AQ$191,MATCH(TLIM!$A16,'Post ISIC Consolidation DLIM'!$A$150:$A$191,0),MATCH(TLIM!M$1,'Post ISIC Consolidation DLIM'!$B$149:$AQ$149,0)),0)</f>
        <v>7.851154729971126E-3</v>
      </c>
      <c r="N16">
        <f>IFERROR(INDEX('Post ISIC Consolidation DLIM'!$B$150:$AQ$191,MATCH(TLIM!$A16,'Post ISIC Consolidation DLIM'!$A$150:$A$191,0),MATCH(TLIM!N$1,'Post ISIC Consolidation DLIM'!$B$149:$AQ$149,0)),0)</f>
        <v>1.3523277924500098E-2</v>
      </c>
      <c r="O16">
        <f>IFERROR(INDEX('Post ISIC Consolidation DLIM'!$B$150:$AQ$191,MATCH(TLIM!$A16,'Post ISIC Consolidation DLIM'!$A$150:$A$191,0),MATCH(TLIM!O$1,'Post ISIC Consolidation DLIM'!$B$149:$AQ$149,0)),0)</f>
        <v>0.01</v>
      </c>
      <c r="P16">
        <f>IFERROR(INDEX('Post ISIC Consolidation DLIM'!$B$150:$AQ$191,MATCH(TLIM!$A16,'Post ISIC Consolidation DLIM'!$A$150:$A$191,0),MATCH(TLIM!P$1,'Post ISIC Consolidation DLIM'!$B$149:$AQ$149,0)),0)</f>
        <v>1.1603402017883742</v>
      </c>
      <c r="Q16">
        <f>IFERROR(INDEX('Post ISIC Consolidation DLIM'!$B$150:$AQ$191,MATCH(TLIM!$A16,'Post ISIC Consolidation DLIM'!$A$150:$A$191,0),MATCH(TLIM!Q$1,'Post ISIC Consolidation DLIM'!$B$149:$AQ$149,0)),0)</f>
        <v>1.8411920138100425E-2</v>
      </c>
      <c r="R16">
        <f>IFERROR(INDEX('Post ISIC Consolidation DLIM'!$B$150:$AQ$191,MATCH(TLIM!$A16,'Post ISIC Consolidation DLIM'!$A$150:$A$191,0),MATCH(TLIM!R$1,'Post ISIC Consolidation DLIM'!$B$149:$AQ$149,0)),0)</f>
        <v>1.8411920138100425E-2</v>
      </c>
      <c r="S16">
        <f>IFERROR(INDEX('Post ISIC Consolidation DLIM'!$B$150:$AQ$191,MATCH(TLIM!$A16,'Post ISIC Consolidation DLIM'!$A$150:$A$191,0),MATCH(TLIM!S$1,'Post ISIC Consolidation DLIM'!$B$149:$AQ$149,0)),0)</f>
        <v>1.4402614783865963E-2</v>
      </c>
      <c r="T16">
        <f>IFERROR(INDEX('Post ISIC Consolidation DLIM'!$B$150:$AQ$191,MATCH(TLIM!$A16,'Post ISIC Consolidation DLIM'!$A$150:$A$191,0),MATCH(TLIM!T$1,'Post ISIC Consolidation DLIM'!$B$149:$AQ$149,0)),0)</f>
        <v>9.428741502993972E-3</v>
      </c>
      <c r="U16">
        <f>IFERROR(INDEX('Post ISIC Consolidation DLIM'!$B$150:$AQ$191,MATCH(TLIM!$A16,'Post ISIC Consolidation DLIM'!$A$150:$A$191,0),MATCH(TLIM!U$1,'Post ISIC Consolidation DLIM'!$B$149:$AQ$149,0)),0)</f>
        <v>1.5839180679636043E-2</v>
      </c>
      <c r="V16">
        <f>IFERROR(INDEX('Post ISIC Consolidation DLIM'!$B$150:$AQ$191,MATCH(TLIM!$A16,'Post ISIC Consolidation DLIM'!$A$150:$A$191,0),MATCH(TLIM!V$1,'Post ISIC Consolidation DLIM'!$B$149:$AQ$149,0)),0)</f>
        <v>1.059708873323254E-2</v>
      </c>
      <c r="W16">
        <f>IFERROR(INDEX('Post ISIC Consolidation DLIM'!$B$150:$AQ$191,MATCH(TLIM!$A16,'Post ISIC Consolidation DLIM'!$A$150:$A$191,0),MATCH(TLIM!W$1,'Post ISIC Consolidation DLIM'!$B$149:$AQ$149,0)),0)</f>
        <v>1.6214046622443357E-2</v>
      </c>
      <c r="X16">
        <f>IFERROR(INDEX('Post ISIC Consolidation DLIM'!$B$150:$AQ$191,MATCH(TLIM!$A16,'Post ISIC Consolidation DLIM'!$A$150:$A$191,0),MATCH(TLIM!X$1,'Post ISIC Consolidation DLIM'!$B$149:$AQ$149,0)),0)</f>
        <v>1.2738728159239621E-2</v>
      </c>
      <c r="Y16">
        <f>IFERROR(INDEX('Post ISIC Consolidation DLIM'!$B$150:$AQ$191,MATCH(TLIM!$A16,'Post ISIC Consolidation DLIM'!$A$150:$A$191,0),MATCH(TLIM!Y$1,'Post ISIC Consolidation DLIM'!$B$149:$AQ$149,0)),0)</f>
        <v>1.3420368226587978E-2</v>
      </c>
      <c r="Z16">
        <f>IFERROR(INDEX('Post ISIC Consolidation DLIM'!$B$150:$AQ$191,MATCH(TLIM!$A16,'Post ISIC Consolidation DLIM'!$A$150:$A$191,0),MATCH(TLIM!Z$1,'Post ISIC Consolidation DLIM'!$B$149:$AQ$149,0)),0)</f>
        <v>1.1696314729057423E-2</v>
      </c>
      <c r="AA16">
        <f>IFERROR(INDEX('Post ISIC Consolidation DLIM'!$B$150:$AQ$191,MATCH(TLIM!$A16,'Post ISIC Consolidation DLIM'!$A$150:$A$191,0),MATCH(TLIM!AA$1,'Post ISIC Consolidation DLIM'!$B$149:$AQ$149,0)),0)</f>
        <v>1.1696314729057423E-2</v>
      </c>
      <c r="AB16">
        <f>IFERROR(INDEX('Post ISIC Consolidation DLIM'!$B$150:$AQ$191,MATCH(TLIM!$A16,'Post ISIC Consolidation DLIM'!$A$150:$A$191,0),MATCH(TLIM!AB$1,'Post ISIC Consolidation DLIM'!$B$149:$AQ$149,0)),0)</f>
        <v>1.0119057738841891E-2</v>
      </c>
      <c r="AC16">
        <f>IFERROR(INDEX('Post ISIC Consolidation DLIM'!$B$150:$AQ$191,MATCH(TLIM!$A16,'Post ISIC Consolidation DLIM'!$A$150:$A$191,0),MATCH(TLIM!AC$1,'Post ISIC Consolidation DLIM'!$B$149:$AQ$149,0)),0)</f>
        <v>0</v>
      </c>
      <c r="AD16">
        <f>IFERROR(INDEX('Post ISIC Consolidation DLIM'!$B$150:$AQ$191,MATCH(TLIM!$A16,'Post ISIC Consolidation DLIM'!$A$150:$A$191,0),MATCH(TLIM!AD$1,'Post ISIC Consolidation DLIM'!$B$149:$AQ$149,0)),0)</f>
        <v>4.5706896105408429E-3</v>
      </c>
      <c r="AE16">
        <f>IFERROR(INDEX('Post ISIC Consolidation DLIM'!$B$150:$AQ$191,MATCH(TLIM!$A16,'Post ISIC Consolidation DLIM'!$A$150:$A$191,0),MATCH(TLIM!AE$1,'Post ISIC Consolidation DLIM'!$B$149:$AQ$149,0)),0)</f>
        <v>4.8436636564144894E-3</v>
      </c>
      <c r="AF16">
        <f>IFERROR(INDEX('Post ISIC Consolidation DLIM'!$B$150:$AQ$191,MATCH(TLIM!$A16,'Post ISIC Consolidation DLIM'!$A$150:$A$191,0),MATCH(TLIM!AF$1,'Post ISIC Consolidation DLIM'!$B$149:$AQ$149,0)),0)</f>
        <v>6.1642144974606754E-3</v>
      </c>
      <c r="AG16">
        <f>IFERROR(INDEX('Post ISIC Consolidation DLIM'!$B$150:$AQ$191,MATCH(TLIM!$A16,'Post ISIC Consolidation DLIM'!$A$150:$A$191,0),MATCH(TLIM!AG$1,'Post ISIC Consolidation DLIM'!$B$149:$AQ$149,0)),0)</f>
        <v>3.2552540133201193E-3</v>
      </c>
      <c r="AH16">
        <f>IFERROR(INDEX('Post ISIC Consolidation DLIM'!$B$150:$AQ$191,MATCH(TLIM!$A16,'Post ISIC Consolidation DLIM'!$A$150:$A$191,0),MATCH(TLIM!AH$1,'Post ISIC Consolidation DLIM'!$B$149:$AQ$149,0)),0)</f>
        <v>4.8775844771010435E-3</v>
      </c>
      <c r="AI16">
        <f>IFERROR(INDEX('Post ISIC Consolidation DLIM'!$B$150:$AQ$191,MATCH(TLIM!$A16,'Post ISIC Consolidation DLIM'!$A$150:$A$191,0),MATCH(TLIM!AI$1,'Post ISIC Consolidation DLIM'!$B$149:$AQ$149,0)),0)</f>
        <v>2.3060369365271454E-3</v>
      </c>
      <c r="AJ16">
        <f>IFERROR(INDEX('Post ISIC Consolidation DLIM'!$B$150:$AQ$191,MATCH(TLIM!$A16,'Post ISIC Consolidation DLIM'!$A$150:$A$191,0),MATCH(TLIM!AJ$1,'Post ISIC Consolidation DLIM'!$B$149:$AQ$149,0)),0)</f>
        <v>1.9741083910795065E-3</v>
      </c>
      <c r="AK16">
        <f>IFERROR(INDEX('Post ISIC Consolidation DLIM'!$B$150:$AQ$191,MATCH(TLIM!$A16,'Post ISIC Consolidation DLIM'!$A$150:$A$191,0),MATCH(TLIM!AK$1,'Post ISIC Consolidation DLIM'!$B$149:$AQ$149,0)),0)</f>
        <v>6.5126552465098785E-3</v>
      </c>
      <c r="AL16">
        <f>IFERROR(INDEX('Post ISIC Consolidation DLIM'!$B$150:$AQ$191,MATCH(TLIM!$A16,'Post ISIC Consolidation DLIM'!$A$150:$A$191,0),MATCH(TLIM!AL$1,'Post ISIC Consolidation DLIM'!$B$149:$AQ$149,0)),0)</f>
        <v>4.010188453727177E-3</v>
      </c>
      <c r="AM16">
        <f>IFERROR(INDEX('Post ISIC Consolidation DLIM'!$B$150:$AQ$191,MATCH(TLIM!$A16,'Post ISIC Consolidation DLIM'!$A$150:$A$191,0),MATCH(TLIM!AM$1,'Post ISIC Consolidation DLIM'!$B$149:$AQ$149,0)),0)</f>
        <v>3.7691859992284448E-3</v>
      </c>
      <c r="AN16">
        <f>IFERROR(INDEX('Post ISIC Consolidation DLIM'!$B$150:$AQ$191,MATCH(TLIM!$A16,'Post ISIC Consolidation DLIM'!$A$150:$A$191,0),MATCH(TLIM!AN$1,'Post ISIC Consolidation DLIM'!$B$149:$AQ$149,0)),0)</f>
        <v>2.2740703780443753E-3</v>
      </c>
      <c r="AO16">
        <f>IFERROR(INDEX('Post ISIC Consolidation DLIM'!$B$150:$AQ$191,MATCH(TLIM!$A16,'Post ISIC Consolidation DLIM'!$A$150:$A$191,0),MATCH(TLIM!AO$1,'Post ISIC Consolidation DLIM'!$B$149:$AQ$149,0)),0)</f>
        <v>3.3542343660062203E-3</v>
      </c>
      <c r="AP16">
        <f>IFERROR(INDEX('Post ISIC Consolidation DLIM'!$B$150:$AQ$191,MATCH(TLIM!$A16,'Post ISIC Consolidation DLIM'!$A$150:$A$191,0),MATCH(TLIM!AP$1,'Post ISIC Consolidation DLIM'!$B$149:$AQ$149,0)),0)</f>
        <v>4.6051548071843404E-3</v>
      </c>
      <c r="AQ16">
        <f>IFERROR(INDEX('Post ISIC Consolidation DLIM'!$B$150:$AQ$191,MATCH(TLIM!$A16,'Post ISIC Consolidation DLIM'!$A$150:$A$191,0),MATCH(TLIM!AQ$1,'Post ISIC Consolidation DLIM'!$B$149:$AQ$149,0)),0)</f>
        <v>3.0981228687474371E-7</v>
      </c>
    </row>
    <row r="17" spans="1:43" x14ac:dyDescent="0.35">
      <c r="A17" t="s">
        <v>94</v>
      </c>
      <c r="B17">
        <f>IFERROR(INDEX('Post ISIC Consolidation DLIM'!$B$150:$AQ$191,MATCH(TLIM!$A17,'Post ISIC Consolidation DLIM'!$A$150:$A$191,0),MATCH(TLIM!B$1,'Post ISIC Consolidation DLIM'!$B$149:$AQ$149,0)),0)</f>
        <v>1.2340080669370047E-2</v>
      </c>
      <c r="C17">
        <f>IFERROR(INDEX('Post ISIC Consolidation DLIM'!$B$150:$AQ$191,MATCH(TLIM!$A17,'Post ISIC Consolidation DLIM'!$A$150:$A$191,0),MATCH(TLIM!C$1,'Post ISIC Consolidation DLIM'!$B$149:$AQ$149,0)),0)</f>
        <v>2.9843978303269438E-2</v>
      </c>
      <c r="D17">
        <f>IFERROR(INDEX('Post ISIC Consolidation DLIM'!$B$150:$AQ$191,MATCH(TLIM!$A17,'Post ISIC Consolidation DLIM'!$A$150:$A$191,0),MATCH(TLIM!D$1,'Post ISIC Consolidation DLIM'!$B$149:$AQ$149,0)),0)</f>
        <v>2.9843978303269438E-2</v>
      </c>
      <c r="E17">
        <f>IFERROR(INDEX('Post ISIC Consolidation DLIM'!$B$150:$AQ$191,MATCH(TLIM!$A17,'Post ISIC Consolidation DLIM'!$A$150:$A$191,0),MATCH(TLIM!E$1,'Post ISIC Consolidation DLIM'!$B$149:$AQ$149,0)),0)</f>
        <v>2.9843978303269438E-2</v>
      </c>
      <c r="F17">
        <f>IFERROR(INDEX('Post ISIC Consolidation DLIM'!$B$150:$AQ$191,MATCH(TLIM!$A17,'Post ISIC Consolidation DLIM'!$A$150:$A$191,0),MATCH(TLIM!F$1,'Post ISIC Consolidation DLIM'!$B$149:$AQ$149,0)),0)</f>
        <v>2.9843978303269438E-2</v>
      </c>
      <c r="G17">
        <f>IFERROR(INDEX('Post ISIC Consolidation DLIM'!$B$150:$AQ$191,MATCH(TLIM!$A17,'Post ISIC Consolidation DLIM'!$A$150:$A$191,0),MATCH(TLIM!G$1,'Post ISIC Consolidation DLIM'!$B$149:$AQ$149,0)),0)</f>
        <v>1.4084945990078644E-2</v>
      </c>
      <c r="H17">
        <f>IFERROR(INDEX('Post ISIC Consolidation DLIM'!$B$150:$AQ$191,MATCH(TLIM!$A17,'Post ISIC Consolidation DLIM'!$A$150:$A$191,0),MATCH(TLIM!H$1,'Post ISIC Consolidation DLIM'!$B$149:$AQ$149,0)),0)</f>
        <v>1.3312993773901924E-2</v>
      </c>
      <c r="I17">
        <f>IFERROR(INDEX('Post ISIC Consolidation DLIM'!$B$150:$AQ$191,MATCH(TLIM!$A17,'Post ISIC Consolidation DLIM'!$A$150:$A$191,0),MATCH(TLIM!I$1,'Post ISIC Consolidation DLIM'!$B$149:$AQ$149,0)),0)</f>
        <v>2.1620987599161427E-2</v>
      </c>
      <c r="J17">
        <f>IFERROR(INDEX('Post ISIC Consolidation DLIM'!$B$150:$AQ$191,MATCH(TLIM!$A17,'Post ISIC Consolidation DLIM'!$A$150:$A$191,0),MATCH(TLIM!J$1,'Post ISIC Consolidation DLIM'!$B$149:$AQ$149,0)),0)</f>
        <v>1.8736574974029405E-2</v>
      </c>
      <c r="K17">
        <f>IFERROR(INDEX('Post ISIC Consolidation DLIM'!$B$150:$AQ$191,MATCH(TLIM!$A17,'Post ISIC Consolidation DLIM'!$A$150:$A$191,0),MATCH(TLIM!K$1,'Post ISIC Consolidation DLIM'!$B$149:$AQ$149,0)),0)</f>
        <v>2.779141187425635E-2</v>
      </c>
      <c r="L17">
        <f>IFERROR(INDEX('Post ISIC Consolidation DLIM'!$B$150:$AQ$191,MATCH(TLIM!$A17,'Post ISIC Consolidation DLIM'!$A$150:$A$191,0),MATCH(TLIM!L$1,'Post ISIC Consolidation DLIM'!$B$149:$AQ$149,0)),0)</f>
        <v>3.4083049908000401E-2</v>
      </c>
      <c r="M17">
        <f>IFERROR(INDEX('Post ISIC Consolidation DLIM'!$B$150:$AQ$191,MATCH(TLIM!$A17,'Post ISIC Consolidation DLIM'!$A$150:$A$191,0),MATCH(TLIM!M$1,'Post ISIC Consolidation DLIM'!$B$149:$AQ$149,0)),0)</f>
        <v>1.2897058681247284E-2</v>
      </c>
      <c r="N17">
        <f>IFERROR(INDEX('Post ISIC Consolidation DLIM'!$B$150:$AQ$191,MATCH(TLIM!$A17,'Post ISIC Consolidation DLIM'!$A$150:$A$191,0),MATCH(TLIM!N$1,'Post ISIC Consolidation DLIM'!$B$149:$AQ$149,0)),0)</f>
        <v>3.4013227657180699E-2</v>
      </c>
      <c r="O17">
        <f>IFERROR(INDEX('Post ISIC Consolidation DLIM'!$B$150:$AQ$191,MATCH(TLIM!$A17,'Post ISIC Consolidation DLIM'!$A$150:$A$191,0),MATCH(TLIM!O$1,'Post ISIC Consolidation DLIM'!$B$149:$AQ$149,0)),0)</f>
        <v>3.8454348671216596E-2</v>
      </c>
      <c r="P17">
        <f>IFERROR(INDEX('Post ISIC Consolidation DLIM'!$B$150:$AQ$191,MATCH(TLIM!$A17,'Post ISIC Consolidation DLIM'!$A$150:$A$191,0),MATCH(TLIM!P$1,'Post ISIC Consolidation DLIM'!$B$149:$AQ$149,0)),0)</f>
        <v>3.8454348671216596E-2</v>
      </c>
      <c r="Q17">
        <f>IFERROR(INDEX('Post ISIC Consolidation DLIM'!$B$150:$AQ$191,MATCH(TLIM!$A17,'Post ISIC Consolidation DLIM'!$A$150:$A$191,0),MATCH(TLIM!Q$1,'Post ISIC Consolidation DLIM'!$B$149:$AQ$149,0)),0)</f>
        <v>1.4738574956852422</v>
      </c>
      <c r="R17">
        <f>IFERROR(INDEX('Post ISIC Consolidation DLIM'!$B$150:$AQ$191,MATCH(TLIM!$A17,'Post ISIC Consolidation DLIM'!$A$150:$A$191,0),MATCH(TLIM!R$1,'Post ISIC Consolidation DLIM'!$B$149:$AQ$149,0)),0)</f>
        <v>0.01</v>
      </c>
      <c r="S17">
        <f>IFERROR(INDEX('Post ISIC Consolidation DLIM'!$B$150:$AQ$191,MATCH(TLIM!$A17,'Post ISIC Consolidation DLIM'!$A$150:$A$191,0),MATCH(TLIM!S$1,'Post ISIC Consolidation DLIM'!$B$149:$AQ$149,0)),0)</f>
        <v>0.26149073465544481</v>
      </c>
      <c r="T17">
        <f>IFERROR(INDEX('Post ISIC Consolidation DLIM'!$B$150:$AQ$191,MATCH(TLIM!$A17,'Post ISIC Consolidation DLIM'!$A$150:$A$191,0),MATCH(TLIM!T$1,'Post ISIC Consolidation DLIM'!$B$149:$AQ$149,0)),0)</f>
        <v>3.7260057415677846E-2</v>
      </c>
      <c r="U17">
        <f>IFERROR(INDEX('Post ISIC Consolidation DLIM'!$B$150:$AQ$191,MATCH(TLIM!$A17,'Post ISIC Consolidation DLIM'!$A$150:$A$191,0),MATCH(TLIM!U$1,'Post ISIC Consolidation DLIM'!$B$149:$AQ$149,0)),0)</f>
        <v>0.16213469015065668</v>
      </c>
      <c r="V17">
        <f>IFERROR(INDEX('Post ISIC Consolidation DLIM'!$B$150:$AQ$191,MATCH(TLIM!$A17,'Post ISIC Consolidation DLIM'!$A$150:$A$191,0),MATCH(TLIM!V$1,'Post ISIC Consolidation DLIM'!$B$149:$AQ$149,0)),0)</f>
        <v>0.13847702357976013</v>
      </c>
      <c r="W17">
        <f>IFERROR(INDEX('Post ISIC Consolidation DLIM'!$B$150:$AQ$191,MATCH(TLIM!$A17,'Post ISIC Consolidation DLIM'!$A$150:$A$191,0),MATCH(TLIM!W$1,'Post ISIC Consolidation DLIM'!$B$149:$AQ$149,0)),0)</f>
        <v>0.12502120009979703</v>
      </c>
      <c r="X17">
        <f>IFERROR(INDEX('Post ISIC Consolidation DLIM'!$B$150:$AQ$191,MATCH(TLIM!$A17,'Post ISIC Consolidation DLIM'!$A$150:$A$191,0),MATCH(TLIM!X$1,'Post ISIC Consolidation DLIM'!$B$149:$AQ$149,0)),0)</f>
        <v>9.3398889523212333E-2</v>
      </c>
      <c r="Y17">
        <f>IFERROR(INDEX('Post ISIC Consolidation DLIM'!$B$150:$AQ$191,MATCH(TLIM!$A17,'Post ISIC Consolidation DLIM'!$A$150:$A$191,0),MATCH(TLIM!Y$1,'Post ISIC Consolidation DLIM'!$B$149:$AQ$149,0)),0)</f>
        <v>7.759760345762215E-2</v>
      </c>
      <c r="Z17">
        <f>IFERROR(INDEX('Post ISIC Consolidation DLIM'!$B$150:$AQ$191,MATCH(TLIM!$A17,'Post ISIC Consolidation DLIM'!$A$150:$A$191,0),MATCH(TLIM!Z$1,'Post ISIC Consolidation DLIM'!$B$149:$AQ$149,0)),0)</f>
        <v>1.9346798420465196E-2</v>
      </c>
      <c r="AA17">
        <f>IFERROR(INDEX('Post ISIC Consolidation DLIM'!$B$150:$AQ$191,MATCH(TLIM!$A17,'Post ISIC Consolidation DLIM'!$A$150:$A$191,0),MATCH(TLIM!AA$1,'Post ISIC Consolidation DLIM'!$B$149:$AQ$149,0)),0)</f>
        <v>1.9346798420465196E-2</v>
      </c>
      <c r="AB17">
        <f>IFERROR(INDEX('Post ISIC Consolidation DLIM'!$B$150:$AQ$191,MATCH(TLIM!$A17,'Post ISIC Consolidation DLIM'!$A$150:$A$191,0),MATCH(TLIM!AB$1,'Post ISIC Consolidation DLIM'!$B$149:$AQ$149,0)),0)</f>
        <v>3.6315416543801445E-2</v>
      </c>
      <c r="AC17">
        <f>IFERROR(INDEX('Post ISIC Consolidation DLIM'!$B$150:$AQ$191,MATCH(TLIM!$A17,'Post ISIC Consolidation DLIM'!$A$150:$A$191,0),MATCH(TLIM!AC$1,'Post ISIC Consolidation DLIM'!$B$149:$AQ$149,0)),0)</f>
        <v>0</v>
      </c>
      <c r="AD17">
        <f>IFERROR(INDEX('Post ISIC Consolidation DLIM'!$B$150:$AQ$191,MATCH(TLIM!$A17,'Post ISIC Consolidation DLIM'!$A$150:$A$191,0),MATCH(TLIM!AD$1,'Post ISIC Consolidation DLIM'!$B$149:$AQ$149,0)),0)</f>
        <v>8.3768788600063603E-3</v>
      </c>
      <c r="AE17">
        <f>IFERROR(INDEX('Post ISIC Consolidation DLIM'!$B$150:$AQ$191,MATCH(TLIM!$A17,'Post ISIC Consolidation DLIM'!$A$150:$A$191,0),MATCH(TLIM!AE$1,'Post ISIC Consolidation DLIM'!$B$149:$AQ$149,0)),0)</f>
        <v>1.0696166157979491E-2</v>
      </c>
      <c r="AF17">
        <f>IFERROR(INDEX('Post ISIC Consolidation DLIM'!$B$150:$AQ$191,MATCH(TLIM!$A17,'Post ISIC Consolidation DLIM'!$A$150:$A$191,0),MATCH(TLIM!AF$1,'Post ISIC Consolidation DLIM'!$B$149:$AQ$149,0)),0)</f>
        <v>6.9148140554641975E-3</v>
      </c>
      <c r="AG17">
        <f>IFERROR(INDEX('Post ISIC Consolidation DLIM'!$B$150:$AQ$191,MATCH(TLIM!$A17,'Post ISIC Consolidation DLIM'!$A$150:$A$191,0),MATCH(TLIM!AG$1,'Post ISIC Consolidation DLIM'!$B$149:$AQ$149,0)),0)</f>
        <v>6.5621912904361744E-3</v>
      </c>
      <c r="AH17">
        <f>IFERROR(INDEX('Post ISIC Consolidation DLIM'!$B$150:$AQ$191,MATCH(TLIM!$A17,'Post ISIC Consolidation DLIM'!$A$150:$A$191,0),MATCH(TLIM!AH$1,'Post ISIC Consolidation DLIM'!$B$149:$AQ$149,0)),0)</f>
        <v>1.0293648629149372E-2</v>
      </c>
      <c r="AI17">
        <f>IFERROR(INDEX('Post ISIC Consolidation DLIM'!$B$150:$AQ$191,MATCH(TLIM!$A17,'Post ISIC Consolidation DLIM'!$A$150:$A$191,0),MATCH(TLIM!AI$1,'Post ISIC Consolidation DLIM'!$B$149:$AQ$149,0)),0)</f>
        <v>4.9162858202432018E-3</v>
      </c>
      <c r="AJ17">
        <f>IFERROR(INDEX('Post ISIC Consolidation DLIM'!$B$150:$AQ$191,MATCH(TLIM!$A17,'Post ISIC Consolidation DLIM'!$A$150:$A$191,0),MATCH(TLIM!AJ$1,'Post ISIC Consolidation DLIM'!$B$149:$AQ$149,0)),0)</f>
        <v>2.9189032418856075E-3</v>
      </c>
      <c r="AK17">
        <f>IFERROR(INDEX('Post ISIC Consolidation DLIM'!$B$150:$AQ$191,MATCH(TLIM!$A17,'Post ISIC Consolidation DLIM'!$A$150:$A$191,0),MATCH(TLIM!AK$1,'Post ISIC Consolidation DLIM'!$B$149:$AQ$149,0)),0)</f>
        <v>5.0631226060874751E-3</v>
      </c>
      <c r="AL17">
        <f>IFERROR(INDEX('Post ISIC Consolidation DLIM'!$B$150:$AQ$191,MATCH(TLIM!$A17,'Post ISIC Consolidation DLIM'!$A$150:$A$191,0),MATCH(TLIM!AL$1,'Post ISIC Consolidation DLIM'!$B$149:$AQ$149,0)),0)</f>
        <v>7.1708123304355803E-3</v>
      </c>
      <c r="AM17">
        <f>IFERROR(INDEX('Post ISIC Consolidation DLIM'!$B$150:$AQ$191,MATCH(TLIM!$A17,'Post ISIC Consolidation DLIM'!$A$150:$A$191,0),MATCH(TLIM!AM$1,'Post ISIC Consolidation DLIM'!$B$149:$AQ$149,0)),0)</f>
        <v>5.7835429936727977E-3</v>
      </c>
      <c r="AN17">
        <f>IFERROR(INDEX('Post ISIC Consolidation DLIM'!$B$150:$AQ$191,MATCH(TLIM!$A17,'Post ISIC Consolidation DLIM'!$A$150:$A$191,0),MATCH(TLIM!AN$1,'Post ISIC Consolidation DLIM'!$B$149:$AQ$149,0)),0)</f>
        <v>2.5941737933317705E-3</v>
      </c>
      <c r="AO17">
        <f>IFERROR(INDEX('Post ISIC Consolidation DLIM'!$B$150:$AQ$191,MATCH(TLIM!$A17,'Post ISIC Consolidation DLIM'!$A$150:$A$191,0),MATCH(TLIM!AO$1,'Post ISIC Consolidation DLIM'!$B$149:$AQ$149,0)),0)</f>
        <v>5.9297775588423541E-3</v>
      </c>
      <c r="AP17">
        <f>IFERROR(INDEX('Post ISIC Consolidation DLIM'!$B$150:$AQ$191,MATCH(TLIM!$A17,'Post ISIC Consolidation DLIM'!$A$150:$A$191,0),MATCH(TLIM!AP$1,'Post ISIC Consolidation DLIM'!$B$149:$AQ$149,0)),0)</f>
        <v>6.5509137445686075E-3</v>
      </c>
      <c r="AQ17">
        <f>IFERROR(INDEX('Post ISIC Consolidation DLIM'!$B$150:$AQ$191,MATCH(TLIM!$A17,'Post ISIC Consolidation DLIM'!$A$150:$A$191,0),MATCH(TLIM!AQ$1,'Post ISIC Consolidation DLIM'!$B$149:$AQ$149,0)),0)</f>
        <v>2.862131842725705E-6</v>
      </c>
    </row>
    <row r="18" spans="1:43" x14ac:dyDescent="0.35">
      <c r="A18" t="s">
        <v>95</v>
      </c>
      <c r="B18">
        <f>IFERROR(INDEX('Post ISIC Consolidation DLIM'!$B$150:$AQ$191,MATCH(TLIM!$A18,'Post ISIC Consolidation DLIM'!$A$150:$A$191,0),MATCH(TLIM!B$1,'Post ISIC Consolidation DLIM'!$B$149:$AQ$149,0)),0)</f>
        <v>1.860144337980563E-2</v>
      </c>
      <c r="C18">
        <f>IFERROR(INDEX('Post ISIC Consolidation DLIM'!$B$150:$AQ$191,MATCH(TLIM!$A18,'Post ISIC Consolidation DLIM'!$A$150:$A$191,0),MATCH(TLIM!C$1,'Post ISIC Consolidation DLIM'!$B$149:$AQ$149,0)),0)</f>
        <v>2.9843978303269438E-2</v>
      </c>
      <c r="D18">
        <f>IFERROR(INDEX('Post ISIC Consolidation DLIM'!$B$150:$AQ$191,MATCH(TLIM!$A18,'Post ISIC Consolidation DLIM'!$A$150:$A$191,0),MATCH(TLIM!D$1,'Post ISIC Consolidation DLIM'!$B$149:$AQ$149,0)),0)</f>
        <v>2.9843978303269438E-2</v>
      </c>
      <c r="E18">
        <f>IFERROR(INDEX('Post ISIC Consolidation DLIM'!$B$150:$AQ$191,MATCH(TLIM!$A18,'Post ISIC Consolidation DLIM'!$A$150:$A$191,0),MATCH(TLIM!E$1,'Post ISIC Consolidation DLIM'!$B$149:$AQ$149,0)),0)</f>
        <v>2.9843978303269438E-2</v>
      </c>
      <c r="F18">
        <f>IFERROR(INDEX('Post ISIC Consolidation DLIM'!$B$150:$AQ$191,MATCH(TLIM!$A18,'Post ISIC Consolidation DLIM'!$A$150:$A$191,0),MATCH(TLIM!F$1,'Post ISIC Consolidation DLIM'!$B$149:$AQ$149,0)),0)</f>
        <v>2.9843978303269438E-2</v>
      </c>
      <c r="G18">
        <f>IFERROR(INDEX('Post ISIC Consolidation DLIM'!$B$150:$AQ$191,MATCH(TLIM!$A18,'Post ISIC Consolidation DLIM'!$A$150:$A$191,0),MATCH(TLIM!G$1,'Post ISIC Consolidation DLIM'!$B$149:$AQ$149,0)),0)</f>
        <v>1.4084945990078646E-2</v>
      </c>
      <c r="H18">
        <f>IFERROR(INDEX('Post ISIC Consolidation DLIM'!$B$150:$AQ$191,MATCH(TLIM!$A18,'Post ISIC Consolidation DLIM'!$A$150:$A$191,0),MATCH(TLIM!H$1,'Post ISIC Consolidation DLIM'!$B$149:$AQ$149,0)),0)</f>
        <v>1.3312993773901922E-2</v>
      </c>
      <c r="I18">
        <f>IFERROR(INDEX('Post ISIC Consolidation DLIM'!$B$150:$AQ$191,MATCH(TLIM!$A18,'Post ISIC Consolidation DLIM'!$A$150:$A$191,0),MATCH(TLIM!I$1,'Post ISIC Consolidation DLIM'!$B$149:$AQ$149,0)),0)</f>
        <v>2.1620987599161427E-2</v>
      </c>
      <c r="J18">
        <f>IFERROR(INDEX('Post ISIC Consolidation DLIM'!$B$150:$AQ$191,MATCH(TLIM!$A18,'Post ISIC Consolidation DLIM'!$A$150:$A$191,0),MATCH(TLIM!J$1,'Post ISIC Consolidation DLIM'!$B$149:$AQ$149,0)),0)</f>
        <v>1.8736574974029405E-2</v>
      </c>
      <c r="K18">
        <f>IFERROR(INDEX('Post ISIC Consolidation DLIM'!$B$150:$AQ$191,MATCH(TLIM!$A18,'Post ISIC Consolidation DLIM'!$A$150:$A$191,0),MATCH(TLIM!K$1,'Post ISIC Consolidation DLIM'!$B$149:$AQ$149,0)),0)</f>
        <v>2.7791411874256353E-2</v>
      </c>
      <c r="L18">
        <f>IFERROR(INDEX('Post ISIC Consolidation DLIM'!$B$150:$AQ$191,MATCH(TLIM!$A18,'Post ISIC Consolidation DLIM'!$A$150:$A$191,0),MATCH(TLIM!L$1,'Post ISIC Consolidation DLIM'!$B$149:$AQ$149,0)),0)</f>
        <v>3.4083049908000401E-2</v>
      </c>
      <c r="M18">
        <f>IFERROR(INDEX('Post ISIC Consolidation DLIM'!$B$150:$AQ$191,MATCH(TLIM!$A18,'Post ISIC Consolidation DLIM'!$A$150:$A$191,0),MATCH(TLIM!M$1,'Post ISIC Consolidation DLIM'!$B$149:$AQ$149,0)),0)</f>
        <v>1.2897058681247282E-2</v>
      </c>
      <c r="N18">
        <f>IFERROR(INDEX('Post ISIC Consolidation DLIM'!$B$150:$AQ$191,MATCH(TLIM!$A18,'Post ISIC Consolidation DLIM'!$A$150:$A$191,0),MATCH(TLIM!N$1,'Post ISIC Consolidation DLIM'!$B$149:$AQ$149,0)),0)</f>
        <v>3.4013227657180699E-2</v>
      </c>
      <c r="O18">
        <f>IFERROR(INDEX('Post ISIC Consolidation DLIM'!$B$150:$AQ$191,MATCH(TLIM!$A18,'Post ISIC Consolidation DLIM'!$A$150:$A$191,0),MATCH(TLIM!O$1,'Post ISIC Consolidation DLIM'!$B$149:$AQ$149,0)),0)</f>
        <v>3.8454348671216596E-2</v>
      </c>
      <c r="P18">
        <f>IFERROR(INDEX('Post ISIC Consolidation DLIM'!$B$150:$AQ$191,MATCH(TLIM!$A18,'Post ISIC Consolidation DLIM'!$A$150:$A$191,0),MATCH(TLIM!P$1,'Post ISIC Consolidation DLIM'!$B$149:$AQ$149,0)),0)</f>
        <v>3.8454348671216596E-2</v>
      </c>
      <c r="Q18">
        <f>IFERROR(INDEX('Post ISIC Consolidation DLIM'!$B$150:$AQ$191,MATCH(TLIM!$A18,'Post ISIC Consolidation DLIM'!$A$150:$A$191,0),MATCH(TLIM!Q$1,'Post ISIC Consolidation DLIM'!$B$149:$AQ$149,0)),0)</f>
        <v>0.01</v>
      </c>
      <c r="R18">
        <f>IFERROR(INDEX('Post ISIC Consolidation DLIM'!$B$150:$AQ$191,MATCH(TLIM!$A18,'Post ISIC Consolidation DLIM'!$A$150:$A$191,0),MATCH(TLIM!R$1,'Post ISIC Consolidation DLIM'!$B$149:$AQ$149,0)),0)</f>
        <v>1.4738574956852422</v>
      </c>
      <c r="S18">
        <f>IFERROR(INDEX('Post ISIC Consolidation DLIM'!$B$150:$AQ$191,MATCH(TLIM!$A18,'Post ISIC Consolidation DLIM'!$A$150:$A$191,0),MATCH(TLIM!S$1,'Post ISIC Consolidation DLIM'!$B$149:$AQ$149,0)),0)</f>
        <v>0.26149073465544481</v>
      </c>
      <c r="T18">
        <f>IFERROR(INDEX('Post ISIC Consolidation DLIM'!$B$150:$AQ$191,MATCH(TLIM!$A18,'Post ISIC Consolidation DLIM'!$A$150:$A$191,0),MATCH(TLIM!T$1,'Post ISIC Consolidation DLIM'!$B$149:$AQ$149,0)),0)</f>
        <v>3.7260057415677846E-2</v>
      </c>
      <c r="U18">
        <f>IFERROR(INDEX('Post ISIC Consolidation DLIM'!$B$150:$AQ$191,MATCH(TLIM!$A18,'Post ISIC Consolidation DLIM'!$A$150:$A$191,0),MATCH(TLIM!U$1,'Post ISIC Consolidation DLIM'!$B$149:$AQ$149,0)),0)</f>
        <v>0.16213469015065668</v>
      </c>
      <c r="V18">
        <f>IFERROR(INDEX('Post ISIC Consolidation DLIM'!$B$150:$AQ$191,MATCH(TLIM!$A18,'Post ISIC Consolidation DLIM'!$A$150:$A$191,0),MATCH(TLIM!V$1,'Post ISIC Consolidation DLIM'!$B$149:$AQ$149,0)),0)</f>
        <v>0.13847702357976013</v>
      </c>
      <c r="W18">
        <f>IFERROR(INDEX('Post ISIC Consolidation DLIM'!$B$150:$AQ$191,MATCH(TLIM!$A18,'Post ISIC Consolidation DLIM'!$A$150:$A$191,0),MATCH(TLIM!W$1,'Post ISIC Consolidation DLIM'!$B$149:$AQ$149,0)),0)</f>
        <v>0.12502120009979703</v>
      </c>
      <c r="X18">
        <f>IFERROR(INDEX('Post ISIC Consolidation DLIM'!$B$150:$AQ$191,MATCH(TLIM!$A18,'Post ISIC Consolidation DLIM'!$A$150:$A$191,0),MATCH(TLIM!X$1,'Post ISIC Consolidation DLIM'!$B$149:$AQ$149,0)),0)</f>
        <v>9.3398889523212333E-2</v>
      </c>
      <c r="Y18">
        <f>IFERROR(INDEX('Post ISIC Consolidation DLIM'!$B$150:$AQ$191,MATCH(TLIM!$A18,'Post ISIC Consolidation DLIM'!$A$150:$A$191,0),MATCH(TLIM!Y$1,'Post ISIC Consolidation DLIM'!$B$149:$AQ$149,0)),0)</f>
        <v>7.759760345762215E-2</v>
      </c>
      <c r="Z18">
        <f>IFERROR(INDEX('Post ISIC Consolidation DLIM'!$B$150:$AQ$191,MATCH(TLIM!$A18,'Post ISIC Consolidation DLIM'!$A$150:$A$191,0),MATCH(TLIM!Z$1,'Post ISIC Consolidation DLIM'!$B$149:$AQ$149,0)),0)</f>
        <v>1.9346798420465196E-2</v>
      </c>
      <c r="AA18">
        <f>IFERROR(INDEX('Post ISIC Consolidation DLIM'!$B$150:$AQ$191,MATCH(TLIM!$A18,'Post ISIC Consolidation DLIM'!$A$150:$A$191,0),MATCH(TLIM!AA$1,'Post ISIC Consolidation DLIM'!$B$149:$AQ$149,0)),0)</f>
        <v>1.9346798420465196E-2</v>
      </c>
      <c r="AB18">
        <f>IFERROR(INDEX('Post ISIC Consolidation DLIM'!$B$150:$AQ$191,MATCH(TLIM!$A18,'Post ISIC Consolidation DLIM'!$A$150:$A$191,0),MATCH(TLIM!AB$1,'Post ISIC Consolidation DLIM'!$B$149:$AQ$149,0)),0)</f>
        <v>3.6315416543801445E-2</v>
      </c>
      <c r="AC18">
        <f>IFERROR(INDEX('Post ISIC Consolidation DLIM'!$B$150:$AQ$191,MATCH(TLIM!$A18,'Post ISIC Consolidation DLIM'!$A$150:$A$191,0),MATCH(TLIM!AC$1,'Post ISIC Consolidation DLIM'!$B$149:$AQ$149,0)),0)</f>
        <v>0</v>
      </c>
      <c r="AD18">
        <f>IFERROR(INDEX('Post ISIC Consolidation DLIM'!$B$150:$AQ$191,MATCH(TLIM!$A18,'Post ISIC Consolidation DLIM'!$A$150:$A$191,0),MATCH(TLIM!AD$1,'Post ISIC Consolidation DLIM'!$B$149:$AQ$149,0)),0)</f>
        <v>8.3768788600063603E-3</v>
      </c>
      <c r="AE18">
        <f>IFERROR(INDEX('Post ISIC Consolidation DLIM'!$B$150:$AQ$191,MATCH(TLIM!$A18,'Post ISIC Consolidation DLIM'!$A$150:$A$191,0),MATCH(TLIM!AE$1,'Post ISIC Consolidation DLIM'!$B$149:$AQ$149,0)),0)</f>
        <v>1.0696166157979491E-2</v>
      </c>
      <c r="AF18">
        <f>IFERROR(INDEX('Post ISIC Consolidation DLIM'!$B$150:$AQ$191,MATCH(TLIM!$A18,'Post ISIC Consolidation DLIM'!$A$150:$A$191,0),MATCH(TLIM!AF$1,'Post ISIC Consolidation DLIM'!$B$149:$AQ$149,0)),0)</f>
        <v>6.9148140554641984E-3</v>
      </c>
      <c r="AG18">
        <f>IFERROR(INDEX('Post ISIC Consolidation DLIM'!$B$150:$AQ$191,MATCH(TLIM!$A18,'Post ISIC Consolidation DLIM'!$A$150:$A$191,0),MATCH(TLIM!AG$1,'Post ISIC Consolidation DLIM'!$B$149:$AQ$149,0)),0)</f>
        <v>6.5621912904361736E-3</v>
      </c>
      <c r="AH18">
        <f>IFERROR(INDEX('Post ISIC Consolidation DLIM'!$B$150:$AQ$191,MATCH(TLIM!$A18,'Post ISIC Consolidation DLIM'!$A$150:$A$191,0),MATCH(TLIM!AH$1,'Post ISIC Consolidation DLIM'!$B$149:$AQ$149,0)),0)</f>
        <v>1.0293648629149372E-2</v>
      </c>
      <c r="AI18">
        <f>IFERROR(INDEX('Post ISIC Consolidation DLIM'!$B$150:$AQ$191,MATCH(TLIM!$A18,'Post ISIC Consolidation DLIM'!$A$150:$A$191,0),MATCH(TLIM!AI$1,'Post ISIC Consolidation DLIM'!$B$149:$AQ$149,0)),0)</f>
        <v>4.9162858202432018E-3</v>
      </c>
      <c r="AJ18">
        <f>IFERROR(INDEX('Post ISIC Consolidation DLIM'!$B$150:$AQ$191,MATCH(TLIM!$A18,'Post ISIC Consolidation DLIM'!$A$150:$A$191,0),MATCH(TLIM!AJ$1,'Post ISIC Consolidation DLIM'!$B$149:$AQ$149,0)),0)</f>
        <v>2.9189032418856075E-3</v>
      </c>
      <c r="AK18">
        <f>IFERROR(INDEX('Post ISIC Consolidation DLIM'!$B$150:$AQ$191,MATCH(TLIM!$A18,'Post ISIC Consolidation DLIM'!$A$150:$A$191,0),MATCH(TLIM!AK$1,'Post ISIC Consolidation DLIM'!$B$149:$AQ$149,0)),0)</f>
        <v>5.0631226060874751E-3</v>
      </c>
      <c r="AL18">
        <f>IFERROR(INDEX('Post ISIC Consolidation DLIM'!$B$150:$AQ$191,MATCH(TLIM!$A18,'Post ISIC Consolidation DLIM'!$A$150:$A$191,0),MATCH(TLIM!AL$1,'Post ISIC Consolidation DLIM'!$B$149:$AQ$149,0)),0)</f>
        <v>7.1708123304355812E-3</v>
      </c>
      <c r="AM18">
        <f>IFERROR(INDEX('Post ISIC Consolidation DLIM'!$B$150:$AQ$191,MATCH(TLIM!$A18,'Post ISIC Consolidation DLIM'!$A$150:$A$191,0),MATCH(TLIM!AM$1,'Post ISIC Consolidation DLIM'!$B$149:$AQ$149,0)),0)</f>
        <v>5.7835429936727977E-3</v>
      </c>
      <c r="AN18">
        <f>IFERROR(INDEX('Post ISIC Consolidation DLIM'!$B$150:$AQ$191,MATCH(TLIM!$A18,'Post ISIC Consolidation DLIM'!$A$150:$A$191,0),MATCH(TLIM!AN$1,'Post ISIC Consolidation DLIM'!$B$149:$AQ$149,0)),0)</f>
        <v>2.5941737933317705E-3</v>
      </c>
      <c r="AO18">
        <f>IFERROR(INDEX('Post ISIC Consolidation DLIM'!$B$150:$AQ$191,MATCH(TLIM!$A18,'Post ISIC Consolidation DLIM'!$A$150:$A$191,0),MATCH(TLIM!AO$1,'Post ISIC Consolidation DLIM'!$B$149:$AQ$149,0)),0)</f>
        <v>5.9297775588423541E-3</v>
      </c>
      <c r="AP18">
        <f>IFERROR(INDEX('Post ISIC Consolidation DLIM'!$B$150:$AQ$191,MATCH(TLIM!$A18,'Post ISIC Consolidation DLIM'!$A$150:$A$191,0),MATCH(TLIM!AP$1,'Post ISIC Consolidation DLIM'!$B$149:$AQ$149,0)),0)</f>
        <v>6.5509137445686075E-3</v>
      </c>
      <c r="AQ18">
        <f>IFERROR(INDEX('Post ISIC Consolidation DLIM'!$B$150:$AQ$191,MATCH(TLIM!$A18,'Post ISIC Consolidation DLIM'!$A$150:$A$191,0),MATCH(TLIM!AQ$1,'Post ISIC Consolidation DLIM'!$B$149:$AQ$149,0)),0)</f>
        <v>2.862131842725705E-6</v>
      </c>
    </row>
    <row r="19" spans="1:43" x14ac:dyDescent="0.35">
      <c r="A19" t="s">
        <v>13</v>
      </c>
      <c r="B19">
        <f>IFERROR(INDEX('Post ISIC Consolidation DLIM'!$B$150:$AQ$191,MATCH(TLIM!$A19,'Post ISIC Consolidation DLIM'!$A$150:$A$191,0),MATCH(TLIM!B$1,'Post ISIC Consolidation DLIM'!$B$149:$AQ$149,0)),0)</f>
        <v>1.860144337980563E-2</v>
      </c>
      <c r="C19">
        <f>IFERROR(INDEX('Post ISIC Consolidation DLIM'!$B$150:$AQ$191,MATCH(TLIM!$A19,'Post ISIC Consolidation DLIM'!$A$150:$A$191,0),MATCH(TLIM!C$1,'Post ISIC Consolidation DLIM'!$B$149:$AQ$149,0)),0)</f>
        <v>2.9756616936473381E-2</v>
      </c>
      <c r="D19">
        <f>IFERROR(INDEX('Post ISIC Consolidation DLIM'!$B$150:$AQ$191,MATCH(TLIM!$A19,'Post ISIC Consolidation DLIM'!$A$150:$A$191,0),MATCH(TLIM!D$1,'Post ISIC Consolidation DLIM'!$B$149:$AQ$149,0)),0)</f>
        <v>2.9756616936473381E-2</v>
      </c>
      <c r="E19">
        <f>IFERROR(INDEX('Post ISIC Consolidation DLIM'!$B$150:$AQ$191,MATCH(TLIM!$A19,'Post ISIC Consolidation DLIM'!$A$150:$A$191,0),MATCH(TLIM!E$1,'Post ISIC Consolidation DLIM'!$B$149:$AQ$149,0)),0)</f>
        <v>2.9756616936473381E-2</v>
      </c>
      <c r="F19">
        <f>IFERROR(INDEX('Post ISIC Consolidation DLIM'!$B$150:$AQ$191,MATCH(TLIM!$A19,'Post ISIC Consolidation DLIM'!$A$150:$A$191,0),MATCH(TLIM!F$1,'Post ISIC Consolidation DLIM'!$B$149:$AQ$149,0)),0)</f>
        <v>2.9756616936473381E-2</v>
      </c>
      <c r="G19">
        <f>IFERROR(INDEX('Post ISIC Consolidation DLIM'!$B$150:$AQ$191,MATCH(TLIM!$A19,'Post ISIC Consolidation DLIM'!$A$150:$A$191,0),MATCH(TLIM!G$1,'Post ISIC Consolidation DLIM'!$B$149:$AQ$149,0)),0)</f>
        <v>2.3327831081781523E-2</v>
      </c>
      <c r="H19">
        <f>IFERROR(INDEX('Post ISIC Consolidation DLIM'!$B$150:$AQ$191,MATCH(TLIM!$A19,'Post ISIC Consolidation DLIM'!$A$150:$A$191,0),MATCH(TLIM!H$1,'Post ISIC Consolidation DLIM'!$B$149:$AQ$149,0)),0)</f>
        <v>1.8778958545229381E-2</v>
      </c>
      <c r="I19">
        <f>IFERROR(INDEX('Post ISIC Consolidation DLIM'!$B$150:$AQ$191,MATCH(TLIM!$A19,'Post ISIC Consolidation DLIM'!$A$150:$A$191,0),MATCH(TLIM!I$1,'Post ISIC Consolidation DLIM'!$B$149:$AQ$149,0)),0)</f>
        <v>3.3605838398528577E-2</v>
      </c>
      <c r="J19">
        <f>IFERROR(INDEX('Post ISIC Consolidation DLIM'!$B$150:$AQ$191,MATCH(TLIM!$A19,'Post ISIC Consolidation DLIM'!$A$150:$A$191,0),MATCH(TLIM!J$1,'Post ISIC Consolidation DLIM'!$B$149:$AQ$149,0)),0)</f>
        <v>2.1630065959752205E-2</v>
      </c>
      <c r="K19">
        <f>IFERROR(INDEX('Post ISIC Consolidation DLIM'!$B$150:$AQ$191,MATCH(TLIM!$A19,'Post ISIC Consolidation DLIM'!$A$150:$A$191,0),MATCH(TLIM!K$1,'Post ISIC Consolidation DLIM'!$B$149:$AQ$149,0)),0)</f>
        <v>3.1660009221775871E-2</v>
      </c>
      <c r="L19">
        <f>IFERROR(INDEX('Post ISIC Consolidation DLIM'!$B$150:$AQ$191,MATCH(TLIM!$A19,'Post ISIC Consolidation DLIM'!$A$150:$A$191,0),MATCH(TLIM!L$1,'Post ISIC Consolidation DLIM'!$B$149:$AQ$149,0)),0)</f>
        <v>2.5927059856618594E-2</v>
      </c>
      <c r="M19">
        <f>IFERROR(INDEX('Post ISIC Consolidation DLIM'!$B$150:$AQ$191,MATCH(TLIM!$A19,'Post ISIC Consolidation DLIM'!$A$150:$A$191,0),MATCH(TLIM!M$1,'Post ISIC Consolidation DLIM'!$B$149:$AQ$149,0)),0)</f>
        <v>1.1600986045429697E-2</v>
      </c>
      <c r="N19">
        <f>IFERROR(INDEX('Post ISIC Consolidation DLIM'!$B$150:$AQ$191,MATCH(TLIM!$A19,'Post ISIC Consolidation DLIM'!$A$150:$A$191,0),MATCH(TLIM!N$1,'Post ISIC Consolidation DLIM'!$B$149:$AQ$149,0)),0)</f>
        <v>3.5282284580336352E-2</v>
      </c>
      <c r="O19">
        <f>IFERROR(INDEX('Post ISIC Consolidation DLIM'!$B$150:$AQ$191,MATCH(TLIM!$A19,'Post ISIC Consolidation DLIM'!$A$150:$A$191,0),MATCH(TLIM!O$1,'Post ISIC Consolidation DLIM'!$B$149:$AQ$149,0)),0)</f>
        <v>3.0085386224854061E-2</v>
      </c>
      <c r="P19">
        <f>IFERROR(INDEX('Post ISIC Consolidation DLIM'!$B$150:$AQ$191,MATCH(TLIM!$A19,'Post ISIC Consolidation DLIM'!$A$150:$A$191,0),MATCH(TLIM!P$1,'Post ISIC Consolidation DLIM'!$B$149:$AQ$149,0)),0)</f>
        <v>3.0085386224854065E-2</v>
      </c>
      <c r="Q19">
        <f>IFERROR(INDEX('Post ISIC Consolidation DLIM'!$B$150:$AQ$191,MATCH(TLIM!$A19,'Post ISIC Consolidation DLIM'!$A$150:$A$191,0),MATCH(TLIM!Q$1,'Post ISIC Consolidation DLIM'!$B$149:$AQ$149,0)),0)</f>
        <v>6.7746671767083239E-2</v>
      </c>
      <c r="R19">
        <f>IFERROR(INDEX('Post ISIC Consolidation DLIM'!$B$150:$AQ$191,MATCH(TLIM!$A19,'Post ISIC Consolidation DLIM'!$A$150:$A$191,0),MATCH(TLIM!R$1,'Post ISIC Consolidation DLIM'!$B$149:$AQ$149,0)),0)</f>
        <v>6.7746671767083239E-2</v>
      </c>
      <c r="S19">
        <f>IFERROR(INDEX('Post ISIC Consolidation DLIM'!$B$150:$AQ$191,MATCH(TLIM!$A19,'Post ISIC Consolidation DLIM'!$A$150:$A$191,0),MATCH(TLIM!S$1,'Post ISIC Consolidation DLIM'!$B$149:$AQ$149,0)),0)</f>
        <v>1.2423735055838994</v>
      </c>
      <c r="T19">
        <f>IFERROR(INDEX('Post ISIC Consolidation DLIM'!$B$150:$AQ$191,MATCH(TLIM!$A19,'Post ISIC Consolidation DLIM'!$A$150:$A$191,0),MATCH(TLIM!T$1,'Post ISIC Consolidation DLIM'!$B$149:$AQ$149,0)),0)</f>
        <v>3.4153829658954346E-2</v>
      </c>
      <c r="U19">
        <f>IFERROR(INDEX('Post ISIC Consolidation DLIM'!$B$150:$AQ$191,MATCH(TLIM!$A19,'Post ISIC Consolidation DLIM'!$A$150:$A$191,0),MATCH(TLIM!U$1,'Post ISIC Consolidation DLIM'!$B$149:$AQ$149,0)),0)</f>
        <v>8.2233718934888581E-2</v>
      </c>
      <c r="V19">
        <f>IFERROR(INDEX('Post ISIC Consolidation DLIM'!$B$150:$AQ$191,MATCH(TLIM!$A19,'Post ISIC Consolidation DLIM'!$A$150:$A$191,0),MATCH(TLIM!V$1,'Post ISIC Consolidation DLIM'!$B$149:$AQ$149,0)),0)</f>
        <v>0.15606579732129081</v>
      </c>
      <c r="W19">
        <f>IFERROR(INDEX('Post ISIC Consolidation DLIM'!$B$150:$AQ$191,MATCH(TLIM!$A19,'Post ISIC Consolidation DLIM'!$A$150:$A$191,0),MATCH(TLIM!W$1,'Post ISIC Consolidation DLIM'!$B$149:$AQ$149,0)),0)</f>
        <v>0.11890020553985294</v>
      </c>
      <c r="X19">
        <f>IFERROR(INDEX('Post ISIC Consolidation DLIM'!$B$150:$AQ$191,MATCH(TLIM!$A19,'Post ISIC Consolidation DLIM'!$A$150:$A$191,0),MATCH(TLIM!X$1,'Post ISIC Consolidation DLIM'!$B$149:$AQ$149,0)),0)</f>
        <v>0.11126618615824474</v>
      </c>
      <c r="Y19">
        <f>IFERROR(INDEX('Post ISIC Consolidation DLIM'!$B$150:$AQ$191,MATCH(TLIM!$A19,'Post ISIC Consolidation DLIM'!$A$150:$A$191,0),MATCH(TLIM!Y$1,'Post ISIC Consolidation DLIM'!$B$149:$AQ$149,0)),0)</f>
        <v>7.6038966705030436E-2</v>
      </c>
      <c r="Z19">
        <f>IFERROR(INDEX('Post ISIC Consolidation DLIM'!$B$150:$AQ$191,MATCH(TLIM!$A19,'Post ISIC Consolidation DLIM'!$A$150:$A$191,0),MATCH(TLIM!Z$1,'Post ISIC Consolidation DLIM'!$B$149:$AQ$149,0)),0)</f>
        <v>2.4581409776745583E-2</v>
      </c>
      <c r="AA19">
        <f>IFERROR(INDEX('Post ISIC Consolidation DLIM'!$B$150:$AQ$191,MATCH(TLIM!$A19,'Post ISIC Consolidation DLIM'!$A$150:$A$191,0),MATCH(TLIM!AA$1,'Post ISIC Consolidation DLIM'!$B$149:$AQ$149,0)),0)</f>
        <v>2.4581409776745583E-2</v>
      </c>
      <c r="AB19">
        <f>IFERROR(INDEX('Post ISIC Consolidation DLIM'!$B$150:$AQ$191,MATCH(TLIM!$A19,'Post ISIC Consolidation DLIM'!$A$150:$A$191,0),MATCH(TLIM!AB$1,'Post ISIC Consolidation DLIM'!$B$149:$AQ$149,0)),0)</f>
        <v>3.2803032956012272E-2</v>
      </c>
      <c r="AC19">
        <f>IFERROR(INDEX('Post ISIC Consolidation DLIM'!$B$150:$AQ$191,MATCH(TLIM!$A19,'Post ISIC Consolidation DLIM'!$A$150:$A$191,0),MATCH(TLIM!AC$1,'Post ISIC Consolidation DLIM'!$B$149:$AQ$149,0)),0)</f>
        <v>0</v>
      </c>
      <c r="AD19">
        <f>IFERROR(INDEX('Post ISIC Consolidation DLIM'!$B$150:$AQ$191,MATCH(TLIM!$A19,'Post ISIC Consolidation DLIM'!$A$150:$A$191,0),MATCH(TLIM!AD$1,'Post ISIC Consolidation DLIM'!$B$149:$AQ$149,0)),0)</f>
        <v>1.0254890472785702E-2</v>
      </c>
      <c r="AE19">
        <f>IFERROR(INDEX('Post ISIC Consolidation DLIM'!$B$150:$AQ$191,MATCH(TLIM!$A19,'Post ISIC Consolidation DLIM'!$A$150:$A$191,0),MATCH(TLIM!AE$1,'Post ISIC Consolidation DLIM'!$B$149:$AQ$149,0)),0)</f>
        <v>1.3963118087872551E-2</v>
      </c>
      <c r="AF19">
        <f>IFERROR(INDEX('Post ISIC Consolidation DLIM'!$B$150:$AQ$191,MATCH(TLIM!$A19,'Post ISIC Consolidation DLIM'!$A$150:$A$191,0),MATCH(TLIM!AF$1,'Post ISIC Consolidation DLIM'!$B$149:$AQ$149,0)),0)</f>
        <v>1.0345192680334375E-2</v>
      </c>
      <c r="AG19">
        <f>IFERROR(INDEX('Post ISIC Consolidation DLIM'!$B$150:$AQ$191,MATCH(TLIM!$A19,'Post ISIC Consolidation DLIM'!$A$150:$A$191,0),MATCH(TLIM!AG$1,'Post ISIC Consolidation DLIM'!$B$149:$AQ$149,0)),0)</f>
        <v>7.907902067225742E-3</v>
      </c>
      <c r="AH19">
        <f>IFERROR(INDEX('Post ISIC Consolidation DLIM'!$B$150:$AQ$191,MATCH(TLIM!$A19,'Post ISIC Consolidation DLIM'!$A$150:$A$191,0),MATCH(TLIM!AH$1,'Post ISIC Consolidation DLIM'!$B$149:$AQ$149,0)),0)</f>
        <v>1.1824768080671419E-2</v>
      </c>
      <c r="AI19">
        <f>IFERROR(INDEX('Post ISIC Consolidation DLIM'!$B$150:$AQ$191,MATCH(TLIM!$A19,'Post ISIC Consolidation DLIM'!$A$150:$A$191,0),MATCH(TLIM!AI$1,'Post ISIC Consolidation DLIM'!$B$149:$AQ$149,0)),0)</f>
        <v>6.3630489502794728E-3</v>
      </c>
      <c r="AJ19">
        <f>IFERROR(INDEX('Post ISIC Consolidation DLIM'!$B$150:$AQ$191,MATCH(TLIM!$A19,'Post ISIC Consolidation DLIM'!$A$150:$A$191,0),MATCH(TLIM!AJ$1,'Post ISIC Consolidation DLIM'!$B$149:$AQ$149,0)),0)</f>
        <v>3.8627895593216881E-3</v>
      </c>
      <c r="AK19">
        <f>IFERROR(INDEX('Post ISIC Consolidation DLIM'!$B$150:$AQ$191,MATCH(TLIM!$A19,'Post ISIC Consolidation DLIM'!$A$150:$A$191,0),MATCH(TLIM!AK$1,'Post ISIC Consolidation DLIM'!$B$149:$AQ$149,0)),0)</f>
        <v>6.6993583928666497E-3</v>
      </c>
      <c r="AL19">
        <f>IFERROR(INDEX('Post ISIC Consolidation DLIM'!$B$150:$AQ$191,MATCH(TLIM!$A19,'Post ISIC Consolidation DLIM'!$A$150:$A$191,0),MATCH(TLIM!AL$1,'Post ISIC Consolidation DLIM'!$B$149:$AQ$149,0)),0)</f>
        <v>9.0186573130720277E-3</v>
      </c>
      <c r="AM19">
        <f>IFERROR(INDEX('Post ISIC Consolidation DLIM'!$B$150:$AQ$191,MATCH(TLIM!$A19,'Post ISIC Consolidation DLIM'!$A$150:$A$191,0),MATCH(TLIM!AM$1,'Post ISIC Consolidation DLIM'!$B$149:$AQ$149,0)),0)</f>
        <v>8.8636783369351185E-3</v>
      </c>
      <c r="AN19">
        <f>IFERROR(INDEX('Post ISIC Consolidation DLIM'!$B$150:$AQ$191,MATCH(TLIM!$A19,'Post ISIC Consolidation DLIM'!$A$150:$A$191,0),MATCH(TLIM!AN$1,'Post ISIC Consolidation DLIM'!$B$149:$AQ$149,0)),0)</f>
        <v>3.6655001602269766E-3</v>
      </c>
      <c r="AO19">
        <f>IFERROR(INDEX('Post ISIC Consolidation DLIM'!$B$150:$AQ$191,MATCH(TLIM!$A19,'Post ISIC Consolidation DLIM'!$A$150:$A$191,0),MATCH(TLIM!AO$1,'Post ISIC Consolidation DLIM'!$B$149:$AQ$149,0)),0)</f>
        <v>5.6505234741410833E-3</v>
      </c>
      <c r="AP19">
        <f>IFERROR(INDEX('Post ISIC Consolidation DLIM'!$B$150:$AQ$191,MATCH(TLIM!$A19,'Post ISIC Consolidation DLIM'!$A$150:$A$191,0),MATCH(TLIM!AP$1,'Post ISIC Consolidation DLIM'!$B$149:$AQ$149,0)),0)</f>
        <v>8.2089401912078669E-3</v>
      </c>
      <c r="AQ19">
        <f>IFERROR(INDEX('Post ISIC Consolidation DLIM'!$B$150:$AQ$191,MATCH(TLIM!$A19,'Post ISIC Consolidation DLIM'!$A$150:$A$191,0),MATCH(TLIM!AQ$1,'Post ISIC Consolidation DLIM'!$B$149:$AQ$149,0)),0)</f>
        <v>1.4950244468937369E-6</v>
      </c>
    </row>
    <row r="20" spans="1:43" x14ac:dyDescent="0.35">
      <c r="A20" t="s">
        <v>14</v>
      </c>
      <c r="B20">
        <f>IFERROR(INDEX('Post ISIC Consolidation DLIM'!$B$150:$AQ$191,MATCH(TLIM!$A20,'Post ISIC Consolidation DLIM'!$A$150:$A$191,0),MATCH(TLIM!B$1,'Post ISIC Consolidation DLIM'!$B$149:$AQ$149,0)),0)</f>
        <v>4.5777017590876434E-3</v>
      </c>
      <c r="C20">
        <f>IFERROR(INDEX('Post ISIC Consolidation DLIM'!$B$150:$AQ$191,MATCH(TLIM!$A20,'Post ISIC Consolidation DLIM'!$A$150:$A$191,0),MATCH(TLIM!C$1,'Post ISIC Consolidation DLIM'!$B$149:$AQ$149,0)),0)</f>
        <v>6.7856522177822719E-3</v>
      </c>
      <c r="D20">
        <f>IFERROR(INDEX('Post ISIC Consolidation DLIM'!$B$150:$AQ$191,MATCH(TLIM!$A20,'Post ISIC Consolidation DLIM'!$A$150:$A$191,0),MATCH(TLIM!D$1,'Post ISIC Consolidation DLIM'!$B$149:$AQ$149,0)),0)</f>
        <v>6.7856522177822736E-3</v>
      </c>
      <c r="E20">
        <f>IFERROR(INDEX('Post ISIC Consolidation DLIM'!$B$150:$AQ$191,MATCH(TLIM!$A20,'Post ISIC Consolidation DLIM'!$A$150:$A$191,0),MATCH(TLIM!E$1,'Post ISIC Consolidation DLIM'!$B$149:$AQ$149,0)),0)</f>
        <v>6.7856522177822719E-3</v>
      </c>
      <c r="F20">
        <f>IFERROR(INDEX('Post ISIC Consolidation DLIM'!$B$150:$AQ$191,MATCH(TLIM!$A20,'Post ISIC Consolidation DLIM'!$A$150:$A$191,0),MATCH(TLIM!F$1,'Post ISIC Consolidation DLIM'!$B$149:$AQ$149,0)),0)</f>
        <v>6.7856522177822719E-3</v>
      </c>
      <c r="G20">
        <f>IFERROR(INDEX('Post ISIC Consolidation DLIM'!$B$150:$AQ$191,MATCH(TLIM!$A20,'Post ISIC Consolidation DLIM'!$A$150:$A$191,0),MATCH(TLIM!G$1,'Post ISIC Consolidation DLIM'!$B$149:$AQ$149,0)),0)</f>
        <v>5.536941164549016E-3</v>
      </c>
      <c r="H20">
        <f>IFERROR(INDEX('Post ISIC Consolidation DLIM'!$B$150:$AQ$191,MATCH(TLIM!$A20,'Post ISIC Consolidation DLIM'!$A$150:$A$191,0),MATCH(TLIM!H$1,'Post ISIC Consolidation DLIM'!$B$149:$AQ$149,0)),0)</f>
        <v>5.0672244908175996E-3</v>
      </c>
      <c r="I20">
        <f>IFERROR(INDEX('Post ISIC Consolidation DLIM'!$B$150:$AQ$191,MATCH(TLIM!$A20,'Post ISIC Consolidation DLIM'!$A$150:$A$191,0),MATCH(TLIM!I$1,'Post ISIC Consolidation DLIM'!$B$149:$AQ$149,0)),0)</f>
        <v>6.2311510392202459E-3</v>
      </c>
      <c r="J20">
        <f>IFERROR(INDEX('Post ISIC Consolidation DLIM'!$B$150:$AQ$191,MATCH(TLIM!$A20,'Post ISIC Consolidation DLIM'!$A$150:$A$191,0),MATCH(TLIM!J$1,'Post ISIC Consolidation DLIM'!$B$149:$AQ$149,0)),0)</f>
        <v>8.8643410293269363E-3</v>
      </c>
      <c r="K20">
        <f>IFERROR(INDEX('Post ISIC Consolidation DLIM'!$B$150:$AQ$191,MATCH(TLIM!$A20,'Post ISIC Consolidation DLIM'!$A$150:$A$191,0),MATCH(TLIM!K$1,'Post ISIC Consolidation DLIM'!$B$149:$AQ$149,0)),0)</f>
        <v>7.9790592743663423E-3</v>
      </c>
      <c r="L20">
        <f>IFERROR(INDEX('Post ISIC Consolidation DLIM'!$B$150:$AQ$191,MATCH(TLIM!$A20,'Post ISIC Consolidation DLIM'!$A$150:$A$191,0),MATCH(TLIM!L$1,'Post ISIC Consolidation DLIM'!$B$149:$AQ$149,0)),0)</f>
        <v>7.5187070361879106E-3</v>
      </c>
      <c r="M20">
        <f>IFERROR(INDEX('Post ISIC Consolidation DLIM'!$B$150:$AQ$191,MATCH(TLIM!$A20,'Post ISIC Consolidation DLIM'!$A$150:$A$191,0),MATCH(TLIM!M$1,'Post ISIC Consolidation DLIM'!$B$149:$AQ$149,0)),0)</f>
        <v>7.6173202625297344E-3</v>
      </c>
      <c r="N20">
        <f>IFERROR(INDEX('Post ISIC Consolidation DLIM'!$B$150:$AQ$191,MATCH(TLIM!$A20,'Post ISIC Consolidation DLIM'!$A$150:$A$191,0),MATCH(TLIM!N$1,'Post ISIC Consolidation DLIM'!$B$149:$AQ$149,0)),0)</f>
        <v>7.778341193611771E-3</v>
      </c>
      <c r="O20">
        <f>IFERROR(INDEX('Post ISIC Consolidation DLIM'!$B$150:$AQ$191,MATCH(TLIM!$A20,'Post ISIC Consolidation DLIM'!$A$150:$A$191,0),MATCH(TLIM!O$1,'Post ISIC Consolidation DLIM'!$B$149:$AQ$149,0)),0)</f>
        <v>7.9207280915614148E-3</v>
      </c>
      <c r="P20">
        <f>IFERROR(INDEX('Post ISIC Consolidation DLIM'!$B$150:$AQ$191,MATCH(TLIM!$A20,'Post ISIC Consolidation DLIM'!$A$150:$A$191,0),MATCH(TLIM!P$1,'Post ISIC Consolidation DLIM'!$B$149:$AQ$149,0)),0)</f>
        <v>7.9207280915614148E-3</v>
      </c>
      <c r="Q20">
        <f>IFERROR(INDEX('Post ISIC Consolidation DLIM'!$B$150:$AQ$191,MATCH(TLIM!$A20,'Post ISIC Consolidation DLIM'!$A$150:$A$191,0),MATCH(TLIM!Q$1,'Post ISIC Consolidation DLIM'!$B$149:$AQ$149,0)),0)</f>
        <v>9.3329071563324727E-3</v>
      </c>
      <c r="R20">
        <f>IFERROR(INDEX('Post ISIC Consolidation DLIM'!$B$150:$AQ$191,MATCH(TLIM!$A20,'Post ISIC Consolidation DLIM'!$A$150:$A$191,0),MATCH(TLIM!R$1,'Post ISIC Consolidation DLIM'!$B$149:$AQ$149,0)),0)</f>
        <v>9.3329071563324727E-3</v>
      </c>
      <c r="S20">
        <f>IFERROR(INDEX('Post ISIC Consolidation DLIM'!$B$150:$AQ$191,MATCH(TLIM!$A20,'Post ISIC Consolidation DLIM'!$A$150:$A$191,0),MATCH(TLIM!S$1,'Post ISIC Consolidation DLIM'!$B$149:$AQ$149,0)),0)</f>
        <v>1.0278862936088953E-2</v>
      </c>
      <c r="T20">
        <f>IFERROR(INDEX('Post ISIC Consolidation DLIM'!$B$150:$AQ$191,MATCH(TLIM!$A20,'Post ISIC Consolidation DLIM'!$A$150:$A$191,0),MATCH(TLIM!T$1,'Post ISIC Consolidation DLIM'!$B$149:$AQ$149,0)),0)</f>
        <v>1.2326165422762925</v>
      </c>
      <c r="U20">
        <f>IFERROR(INDEX('Post ISIC Consolidation DLIM'!$B$150:$AQ$191,MATCH(TLIM!$A20,'Post ISIC Consolidation DLIM'!$A$150:$A$191,0),MATCH(TLIM!U$1,'Post ISIC Consolidation DLIM'!$B$149:$AQ$149,0)),0)</f>
        <v>5.5754949631783186E-2</v>
      </c>
      <c r="V20">
        <f>IFERROR(INDEX('Post ISIC Consolidation DLIM'!$B$150:$AQ$191,MATCH(TLIM!$A20,'Post ISIC Consolidation DLIM'!$A$150:$A$191,0),MATCH(TLIM!V$1,'Post ISIC Consolidation DLIM'!$B$149:$AQ$149,0)),0)</f>
        <v>2.6514536694452424E-2</v>
      </c>
      <c r="W20">
        <f>IFERROR(INDEX('Post ISIC Consolidation DLIM'!$B$150:$AQ$191,MATCH(TLIM!$A20,'Post ISIC Consolidation DLIM'!$A$150:$A$191,0),MATCH(TLIM!W$1,'Post ISIC Consolidation DLIM'!$B$149:$AQ$149,0)),0)</f>
        <v>2.5328861319350814E-2</v>
      </c>
      <c r="X20">
        <f>IFERROR(INDEX('Post ISIC Consolidation DLIM'!$B$150:$AQ$191,MATCH(TLIM!$A20,'Post ISIC Consolidation DLIM'!$A$150:$A$191,0),MATCH(TLIM!X$1,'Post ISIC Consolidation DLIM'!$B$149:$AQ$149,0)),0)</f>
        <v>6.9717737536240248E-2</v>
      </c>
      <c r="Y20">
        <f>IFERROR(INDEX('Post ISIC Consolidation DLIM'!$B$150:$AQ$191,MATCH(TLIM!$A20,'Post ISIC Consolidation DLIM'!$A$150:$A$191,0),MATCH(TLIM!Y$1,'Post ISIC Consolidation DLIM'!$B$149:$AQ$149,0)),0)</f>
        <v>3.0754527997351469E-2</v>
      </c>
      <c r="Z20">
        <f>IFERROR(INDEX('Post ISIC Consolidation DLIM'!$B$150:$AQ$191,MATCH(TLIM!$A20,'Post ISIC Consolidation DLIM'!$A$150:$A$191,0),MATCH(TLIM!Z$1,'Post ISIC Consolidation DLIM'!$B$149:$AQ$149,0)),0)</f>
        <v>1.1742357037207971E-2</v>
      </c>
      <c r="AA20">
        <f>IFERROR(INDEX('Post ISIC Consolidation DLIM'!$B$150:$AQ$191,MATCH(TLIM!$A20,'Post ISIC Consolidation DLIM'!$A$150:$A$191,0),MATCH(TLIM!AA$1,'Post ISIC Consolidation DLIM'!$B$149:$AQ$149,0)),0)</f>
        <v>1.1742357037207971E-2</v>
      </c>
      <c r="AB20">
        <f>IFERROR(INDEX('Post ISIC Consolidation DLIM'!$B$150:$AQ$191,MATCH(TLIM!$A20,'Post ISIC Consolidation DLIM'!$A$150:$A$191,0),MATCH(TLIM!AB$1,'Post ISIC Consolidation DLIM'!$B$149:$AQ$149,0)),0)</f>
        <v>7.578926521138442E-3</v>
      </c>
      <c r="AC20">
        <f>IFERROR(INDEX('Post ISIC Consolidation DLIM'!$B$150:$AQ$191,MATCH(TLIM!$A20,'Post ISIC Consolidation DLIM'!$A$150:$A$191,0),MATCH(TLIM!AC$1,'Post ISIC Consolidation DLIM'!$B$149:$AQ$149,0)),0)</f>
        <v>0</v>
      </c>
      <c r="AD20">
        <f>IFERROR(INDEX('Post ISIC Consolidation DLIM'!$B$150:$AQ$191,MATCH(TLIM!$A20,'Post ISIC Consolidation DLIM'!$A$150:$A$191,0),MATCH(TLIM!AD$1,'Post ISIC Consolidation DLIM'!$B$149:$AQ$149,0)),0)</f>
        <v>6.0521768190149204E-3</v>
      </c>
      <c r="AE20">
        <f>IFERROR(INDEX('Post ISIC Consolidation DLIM'!$B$150:$AQ$191,MATCH(TLIM!$A20,'Post ISIC Consolidation DLIM'!$A$150:$A$191,0),MATCH(TLIM!AE$1,'Post ISIC Consolidation DLIM'!$B$149:$AQ$149,0)),0)</f>
        <v>6.2288242341908551E-3</v>
      </c>
      <c r="AF20">
        <f>IFERROR(INDEX('Post ISIC Consolidation DLIM'!$B$150:$AQ$191,MATCH(TLIM!$A20,'Post ISIC Consolidation DLIM'!$A$150:$A$191,0),MATCH(TLIM!AF$1,'Post ISIC Consolidation DLIM'!$B$149:$AQ$149,0)),0)</f>
        <v>4.5002152510740688E-3</v>
      </c>
      <c r="AG20">
        <f>IFERROR(INDEX('Post ISIC Consolidation DLIM'!$B$150:$AQ$191,MATCH(TLIM!$A20,'Post ISIC Consolidation DLIM'!$A$150:$A$191,0),MATCH(TLIM!AG$1,'Post ISIC Consolidation DLIM'!$B$149:$AQ$149,0)),0)</f>
        <v>1.0757774604315764E-2</v>
      </c>
      <c r="AH20">
        <f>IFERROR(INDEX('Post ISIC Consolidation DLIM'!$B$150:$AQ$191,MATCH(TLIM!$A20,'Post ISIC Consolidation DLIM'!$A$150:$A$191,0),MATCH(TLIM!AH$1,'Post ISIC Consolidation DLIM'!$B$149:$AQ$149,0)),0)</f>
        <v>4.9798962557235892E-2</v>
      </c>
      <c r="AI20">
        <f>IFERROR(INDEX('Post ISIC Consolidation DLIM'!$B$150:$AQ$191,MATCH(TLIM!$A20,'Post ISIC Consolidation DLIM'!$A$150:$A$191,0),MATCH(TLIM!AI$1,'Post ISIC Consolidation DLIM'!$B$149:$AQ$149,0)),0)</f>
        <v>2.0593874428022893E-2</v>
      </c>
      <c r="AJ20">
        <f>IFERROR(INDEX('Post ISIC Consolidation DLIM'!$B$150:$AQ$191,MATCH(TLIM!$A20,'Post ISIC Consolidation DLIM'!$A$150:$A$191,0),MATCH(TLIM!AJ$1,'Post ISIC Consolidation DLIM'!$B$149:$AQ$149,0)),0)</f>
        <v>5.176585215690423E-3</v>
      </c>
      <c r="AK20">
        <f>IFERROR(INDEX('Post ISIC Consolidation DLIM'!$B$150:$AQ$191,MATCH(TLIM!$A20,'Post ISIC Consolidation DLIM'!$A$150:$A$191,0),MATCH(TLIM!AK$1,'Post ISIC Consolidation DLIM'!$B$149:$AQ$149,0)),0)</f>
        <v>2.084782334997651E-3</v>
      </c>
      <c r="AL20">
        <f>IFERROR(INDEX('Post ISIC Consolidation DLIM'!$B$150:$AQ$191,MATCH(TLIM!$A20,'Post ISIC Consolidation DLIM'!$A$150:$A$191,0),MATCH(TLIM!AL$1,'Post ISIC Consolidation DLIM'!$B$149:$AQ$149,0)),0)</f>
        <v>9.4187065696407571E-3</v>
      </c>
      <c r="AM20">
        <f>IFERROR(INDEX('Post ISIC Consolidation DLIM'!$B$150:$AQ$191,MATCH(TLIM!$A20,'Post ISIC Consolidation DLIM'!$A$150:$A$191,0),MATCH(TLIM!AM$1,'Post ISIC Consolidation DLIM'!$B$149:$AQ$149,0)),0)</f>
        <v>6.2210546894168346E-3</v>
      </c>
      <c r="AN20">
        <f>IFERROR(INDEX('Post ISIC Consolidation DLIM'!$B$150:$AQ$191,MATCH(TLIM!$A20,'Post ISIC Consolidation DLIM'!$A$150:$A$191,0),MATCH(TLIM!AN$1,'Post ISIC Consolidation DLIM'!$B$149:$AQ$149,0)),0)</f>
        <v>3.0938012552719683E-3</v>
      </c>
      <c r="AO20">
        <f>IFERROR(INDEX('Post ISIC Consolidation DLIM'!$B$150:$AQ$191,MATCH(TLIM!$A20,'Post ISIC Consolidation DLIM'!$A$150:$A$191,0),MATCH(TLIM!AO$1,'Post ISIC Consolidation DLIM'!$B$149:$AQ$149,0)),0)</f>
        <v>6.5401201215996496E-3</v>
      </c>
      <c r="AP20">
        <f>IFERROR(INDEX('Post ISIC Consolidation DLIM'!$B$150:$AQ$191,MATCH(TLIM!$A20,'Post ISIC Consolidation DLIM'!$A$150:$A$191,0),MATCH(TLIM!AP$1,'Post ISIC Consolidation DLIM'!$B$149:$AQ$149,0)),0)</f>
        <v>9.3797612899402579E-3</v>
      </c>
      <c r="AQ20">
        <f>IFERROR(INDEX('Post ISIC Consolidation DLIM'!$B$150:$AQ$191,MATCH(TLIM!$A20,'Post ISIC Consolidation DLIM'!$A$150:$A$191,0),MATCH(TLIM!AQ$1,'Post ISIC Consolidation DLIM'!$B$149:$AQ$149,0)),0)</f>
        <v>9.7844584864966125E-7</v>
      </c>
    </row>
    <row r="21" spans="1:43" x14ac:dyDescent="0.35">
      <c r="A21" t="s">
        <v>15</v>
      </c>
      <c r="B21">
        <f>IFERROR(INDEX('Post ISIC Consolidation DLIM'!$B$150:$AQ$191,MATCH(TLIM!$A21,'Post ISIC Consolidation DLIM'!$A$150:$A$191,0),MATCH(TLIM!B$1,'Post ISIC Consolidation DLIM'!$B$149:$AQ$149,0)),0)</f>
        <v>5.7969550980604915E-3</v>
      </c>
      <c r="C21">
        <f>IFERROR(INDEX('Post ISIC Consolidation DLIM'!$B$150:$AQ$191,MATCH(TLIM!$A21,'Post ISIC Consolidation DLIM'!$A$150:$A$191,0),MATCH(TLIM!C$1,'Post ISIC Consolidation DLIM'!$B$149:$AQ$149,0)),0)</f>
        <v>9.8349717257382764E-3</v>
      </c>
      <c r="D21">
        <f>IFERROR(INDEX('Post ISIC Consolidation DLIM'!$B$150:$AQ$191,MATCH(TLIM!$A21,'Post ISIC Consolidation DLIM'!$A$150:$A$191,0),MATCH(TLIM!D$1,'Post ISIC Consolidation DLIM'!$B$149:$AQ$149,0)),0)</f>
        <v>9.8349717257382764E-3</v>
      </c>
      <c r="E21">
        <f>IFERROR(INDEX('Post ISIC Consolidation DLIM'!$B$150:$AQ$191,MATCH(TLIM!$A21,'Post ISIC Consolidation DLIM'!$A$150:$A$191,0),MATCH(TLIM!E$1,'Post ISIC Consolidation DLIM'!$B$149:$AQ$149,0)),0)</f>
        <v>9.8349717257382764E-3</v>
      </c>
      <c r="F21">
        <f>IFERROR(INDEX('Post ISIC Consolidation DLIM'!$B$150:$AQ$191,MATCH(TLIM!$A21,'Post ISIC Consolidation DLIM'!$A$150:$A$191,0),MATCH(TLIM!F$1,'Post ISIC Consolidation DLIM'!$B$149:$AQ$149,0)),0)</f>
        <v>9.8349717257382764E-3</v>
      </c>
      <c r="G21">
        <f>IFERROR(INDEX('Post ISIC Consolidation DLIM'!$B$150:$AQ$191,MATCH(TLIM!$A21,'Post ISIC Consolidation DLIM'!$A$150:$A$191,0),MATCH(TLIM!G$1,'Post ISIC Consolidation DLIM'!$B$149:$AQ$149,0)),0)</f>
        <v>6.3780609386905381E-3</v>
      </c>
      <c r="H21">
        <f>IFERROR(INDEX('Post ISIC Consolidation DLIM'!$B$150:$AQ$191,MATCH(TLIM!$A21,'Post ISIC Consolidation DLIM'!$A$150:$A$191,0),MATCH(TLIM!H$1,'Post ISIC Consolidation DLIM'!$B$149:$AQ$149,0)),0)</f>
        <v>5.5774995665012631E-3</v>
      </c>
      <c r="I21">
        <f>IFERROR(INDEX('Post ISIC Consolidation DLIM'!$B$150:$AQ$191,MATCH(TLIM!$A21,'Post ISIC Consolidation DLIM'!$A$150:$A$191,0),MATCH(TLIM!I$1,'Post ISIC Consolidation DLIM'!$B$149:$AQ$149,0)),0)</f>
        <v>7.1960253219291422E-3</v>
      </c>
      <c r="J21">
        <f>IFERROR(INDEX('Post ISIC Consolidation DLIM'!$B$150:$AQ$191,MATCH(TLIM!$A21,'Post ISIC Consolidation DLIM'!$A$150:$A$191,0),MATCH(TLIM!J$1,'Post ISIC Consolidation DLIM'!$B$149:$AQ$149,0)),0)</f>
        <v>8.1009272426428251E-3</v>
      </c>
      <c r="K21">
        <f>IFERROR(INDEX('Post ISIC Consolidation DLIM'!$B$150:$AQ$191,MATCH(TLIM!$A21,'Post ISIC Consolidation DLIM'!$A$150:$A$191,0),MATCH(TLIM!K$1,'Post ISIC Consolidation DLIM'!$B$149:$AQ$149,0)),0)</f>
        <v>1.0509250893810477E-2</v>
      </c>
      <c r="L21">
        <f>IFERROR(INDEX('Post ISIC Consolidation DLIM'!$B$150:$AQ$191,MATCH(TLIM!$A21,'Post ISIC Consolidation DLIM'!$A$150:$A$191,0),MATCH(TLIM!L$1,'Post ISIC Consolidation DLIM'!$B$149:$AQ$149,0)),0)</f>
        <v>8.6635750604307331E-3</v>
      </c>
      <c r="M21">
        <f>IFERROR(INDEX('Post ISIC Consolidation DLIM'!$B$150:$AQ$191,MATCH(TLIM!$A21,'Post ISIC Consolidation DLIM'!$A$150:$A$191,0),MATCH(TLIM!M$1,'Post ISIC Consolidation DLIM'!$B$149:$AQ$149,0)),0)</f>
        <v>4.5952841727700637E-3</v>
      </c>
      <c r="N21">
        <f>IFERROR(INDEX('Post ISIC Consolidation DLIM'!$B$150:$AQ$191,MATCH(TLIM!$A21,'Post ISIC Consolidation DLIM'!$A$150:$A$191,0),MATCH(TLIM!N$1,'Post ISIC Consolidation DLIM'!$B$149:$AQ$149,0)),0)</f>
        <v>9.2547197440200901E-3</v>
      </c>
      <c r="O21">
        <f>IFERROR(INDEX('Post ISIC Consolidation DLIM'!$B$150:$AQ$191,MATCH(TLIM!$A21,'Post ISIC Consolidation DLIM'!$A$150:$A$191,0),MATCH(TLIM!O$1,'Post ISIC Consolidation DLIM'!$B$149:$AQ$149,0)),0)</f>
        <v>9.7161814677192634E-3</v>
      </c>
      <c r="P21">
        <f>IFERROR(INDEX('Post ISIC Consolidation DLIM'!$B$150:$AQ$191,MATCH(TLIM!$A21,'Post ISIC Consolidation DLIM'!$A$150:$A$191,0),MATCH(TLIM!P$1,'Post ISIC Consolidation DLIM'!$B$149:$AQ$149,0)),0)</f>
        <v>9.7161814677192634E-3</v>
      </c>
      <c r="Q21">
        <f>IFERROR(INDEX('Post ISIC Consolidation DLIM'!$B$150:$AQ$191,MATCH(TLIM!$A21,'Post ISIC Consolidation DLIM'!$A$150:$A$191,0),MATCH(TLIM!Q$1,'Post ISIC Consolidation DLIM'!$B$149:$AQ$149,0)),0)</f>
        <v>1.5235180657339639E-2</v>
      </c>
      <c r="R21">
        <f>IFERROR(INDEX('Post ISIC Consolidation DLIM'!$B$150:$AQ$191,MATCH(TLIM!$A21,'Post ISIC Consolidation DLIM'!$A$150:$A$191,0),MATCH(TLIM!R$1,'Post ISIC Consolidation DLIM'!$B$149:$AQ$149,0)),0)</f>
        <v>1.5235180657339639E-2</v>
      </c>
      <c r="S21">
        <f>IFERROR(INDEX('Post ISIC Consolidation DLIM'!$B$150:$AQ$191,MATCH(TLIM!$A21,'Post ISIC Consolidation DLIM'!$A$150:$A$191,0),MATCH(TLIM!S$1,'Post ISIC Consolidation DLIM'!$B$149:$AQ$149,0)),0)</f>
        <v>1.7234057295218243E-2</v>
      </c>
      <c r="T21">
        <f>IFERROR(INDEX('Post ISIC Consolidation DLIM'!$B$150:$AQ$191,MATCH(TLIM!$A21,'Post ISIC Consolidation DLIM'!$A$150:$A$191,0),MATCH(TLIM!T$1,'Post ISIC Consolidation DLIM'!$B$149:$AQ$149,0)),0)</f>
        <v>3.5866774459731458E-2</v>
      </c>
      <c r="U21">
        <f>IFERROR(INDEX('Post ISIC Consolidation DLIM'!$B$150:$AQ$191,MATCH(TLIM!$A21,'Post ISIC Consolidation DLIM'!$A$150:$A$191,0),MATCH(TLIM!U$1,'Post ISIC Consolidation DLIM'!$B$149:$AQ$149,0)),0)</f>
        <v>1.1960243778803559</v>
      </c>
      <c r="V21">
        <f>IFERROR(INDEX('Post ISIC Consolidation DLIM'!$B$150:$AQ$191,MATCH(TLIM!$A21,'Post ISIC Consolidation DLIM'!$A$150:$A$191,0),MATCH(TLIM!V$1,'Post ISIC Consolidation DLIM'!$B$149:$AQ$149,0)),0)</f>
        <v>4.2416352891753911E-2</v>
      </c>
      <c r="W21">
        <f>IFERROR(INDEX('Post ISIC Consolidation DLIM'!$B$150:$AQ$191,MATCH(TLIM!$A21,'Post ISIC Consolidation DLIM'!$A$150:$A$191,0),MATCH(TLIM!W$1,'Post ISIC Consolidation DLIM'!$B$149:$AQ$149,0)),0)</f>
        <v>4.3795745667976907E-2</v>
      </c>
      <c r="X21">
        <f>IFERROR(INDEX('Post ISIC Consolidation DLIM'!$B$150:$AQ$191,MATCH(TLIM!$A21,'Post ISIC Consolidation DLIM'!$A$150:$A$191,0),MATCH(TLIM!X$1,'Post ISIC Consolidation DLIM'!$B$149:$AQ$149,0)),0)</f>
        <v>3.9283165814333366E-2</v>
      </c>
      <c r="Y21">
        <f>IFERROR(INDEX('Post ISIC Consolidation DLIM'!$B$150:$AQ$191,MATCH(TLIM!$A21,'Post ISIC Consolidation DLIM'!$A$150:$A$191,0),MATCH(TLIM!Y$1,'Post ISIC Consolidation DLIM'!$B$149:$AQ$149,0)),0)</f>
        <v>2.7426222896769926E-2</v>
      </c>
      <c r="Z21">
        <f>IFERROR(INDEX('Post ISIC Consolidation DLIM'!$B$150:$AQ$191,MATCH(TLIM!$A21,'Post ISIC Consolidation DLIM'!$A$150:$A$191,0),MATCH(TLIM!Z$1,'Post ISIC Consolidation DLIM'!$B$149:$AQ$149,0)),0)</f>
        <v>2.393735125091092E-2</v>
      </c>
      <c r="AA21">
        <f>IFERROR(INDEX('Post ISIC Consolidation DLIM'!$B$150:$AQ$191,MATCH(TLIM!$A21,'Post ISIC Consolidation DLIM'!$A$150:$A$191,0),MATCH(TLIM!AA$1,'Post ISIC Consolidation DLIM'!$B$149:$AQ$149,0)),0)</f>
        <v>2.393735125091092E-2</v>
      </c>
      <c r="AB21">
        <f>IFERROR(INDEX('Post ISIC Consolidation DLIM'!$B$150:$AQ$191,MATCH(TLIM!$A21,'Post ISIC Consolidation DLIM'!$A$150:$A$191,0),MATCH(TLIM!AB$1,'Post ISIC Consolidation DLIM'!$B$149:$AQ$149,0)),0)</f>
        <v>9.1239057185111116E-3</v>
      </c>
      <c r="AC21">
        <f>IFERROR(INDEX('Post ISIC Consolidation DLIM'!$B$150:$AQ$191,MATCH(TLIM!$A21,'Post ISIC Consolidation DLIM'!$A$150:$A$191,0),MATCH(TLIM!AC$1,'Post ISIC Consolidation DLIM'!$B$149:$AQ$149,0)),0)</f>
        <v>0</v>
      </c>
      <c r="AD21">
        <f>IFERROR(INDEX('Post ISIC Consolidation DLIM'!$B$150:$AQ$191,MATCH(TLIM!$A21,'Post ISIC Consolidation DLIM'!$A$150:$A$191,0),MATCH(TLIM!AD$1,'Post ISIC Consolidation DLIM'!$B$149:$AQ$149,0)),0)</f>
        <v>5.6027372010038472E-3</v>
      </c>
      <c r="AE21">
        <f>IFERROR(INDEX('Post ISIC Consolidation DLIM'!$B$150:$AQ$191,MATCH(TLIM!$A21,'Post ISIC Consolidation DLIM'!$A$150:$A$191,0),MATCH(TLIM!AE$1,'Post ISIC Consolidation DLIM'!$B$149:$AQ$149,0)),0)</f>
        <v>6.9870355027697971E-3</v>
      </c>
      <c r="AF21">
        <f>IFERROR(INDEX('Post ISIC Consolidation DLIM'!$B$150:$AQ$191,MATCH(TLIM!$A21,'Post ISIC Consolidation DLIM'!$A$150:$A$191,0),MATCH(TLIM!AF$1,'Post ISIC Consolidation DLIM'!$B$149:$AQ$149,0)),0)</f>
        <v>5.9823229058109462E-3</v>
      </c>
      <c r="AG21">
        <f>IFERROR(INDEX('Post ISIC Consolidation DLIM'!$B$150:$AQ$191,MATCH(TLIM!$A21,'Post ISIC Consolidation DLIM'!$A$150:$A$191,0),MATCH(TLIM!AG$1,'Post ISIC Consolidation DLIM'!$B$149:$AQ$149,0)),0)</f>
        <v>4.8680324342538156E-3</v>
      </c>
      <c r="AH21">
        <f>IFERROR(INDEX('Post ISIC Consolidation DLIM'!$B$150:$AQ$191,MATCH(TLIM!$A21,'Post ISIC Consolidation DLIM'!$A$150:$A$191,0),MATCH(TLIM!AH$1,'Post ISIC Consolidation DLIM'!$B$149:$AQ$149,0)),0)</f>
        <v>1.7977076264761957E-2</v>
      </c>
      <c r="AI21">
        <f>IFERROR(INDEX('Post ISIC Consolidation DLIM'!$B$150:$AQ$191,MATCH(TLIM!$A21,'Post ISIC Consolidation DLIM'!$A$150:$A$191,0),MATCH(TLIM!AI$1,'Post ISIC Consolidation DLIM'!$B$149:$AQ$149,0)),0)</f>
        <v>6.1313275233269423E-3</v>
      </c>
      <c r="AJ21">
        <f>IFERROR(INDEX('Post ISIC Consolidation DLIM'!$B$150:$AQ$191,MATCH(TLIM!$A21,'Post ISIC Consolidation DLIM'!$A$150:$A$191,0),MATCH(TLIM!AJ$1,'Post ISIC Consolidation DLIM'!$B$149:$AQ$149,0)),0)</f>
        <v>2.4536543202435209E-3</v>
      </c>
      <c r="AK21">
        <f>IFERROR(INDEX('Post ISIC Consolidation DLIM'!$B$150:$AQ$191,MATCH(TLIM!$A21,'Post ISIC Consolidation DLIM'!$A$150:$A$191,0),MATCH(TLIM!AK$1,'Post ISIC Consolidation DLIM'!$B$149:$AQ$149,0)),0)</f>
        <v>3.4561706589844206E-3</v>
      </c>
      <c r="AL21">
        <f>IFERROR(INDEX('Post ISIC Consolidation DLIM'!$B$150:$AQ$191,MATCH(TLIM!$A21,'Post ISIC Consolidation DLIM'!$A$150:$A$191,0),MATCH(TLIM!AL$1,'Post ISIC Consolidation DLIM'!$B$149:$AQ$149,0)),0)</f>
        <v>5.7116890932263128E-3</v>
      </c>
      <c r="AM21">
        <f>IFERROR(INDEX('Post ISIC Consolidation DLIM'!$B$150:$AQ$191,MATCH(TLIM!$A21,'Post ISIC Consolidation DLIM'!$A$150:$A$191,0),MATCH(TLIM!AM$1,'Post ISIC Consolidation DLIM'!$B$149:$AQ$149,0)),0)</f>
        <v>3.6548107764413072E-3</v>
      </c>
      <c r="AN21">
        <f>IFERROR(INDEX('Post ISIC Consolidation DLIM'!$B$150:$AQ$191,MATCH(TLIM!$A21,'Post ISIC Consolidation DLIM'!$A$150:$A$191,0),MATCH(TLIM!AN$1,'Post ISIC Consolidation DLIM'!$B$149:$AQ$149,0)),0)</f>
        <v>1.9873730737411423E-3</v>
      </c>
      <c r="AO21">
        <f>IFERROR(INDEX('Post ISIC Consolidation DLIM'!$B$150:$AQ$191,MATCH(TLIM!$A21,'Post ISIC Consolidation DLIM'!$A$150:$A$191,0),MATCH(TLIM!AO$1,'Post ISIC Consolidation DLIM'!$B$149:$AQ$149,0)),0)</f>
        <v>2.7789932157526978E-3</v>
      </c>
      <c r="AP21">
        <f>IFERROR(INDEX('Post ISIC Consolidation DLIM'!$B$150:$AQ$191,MATCH(TLIM!$A21,'Post ISIC Consolidation DLIM'!$A$150:$A$191,0),MATCH(TLIM!AP$1,'Post ISIC Consolidation DLIM'!$B$149:$AQ$149,0)),0)</f>
        <v>6.1293761396521455E-3</v>
      </c>
      <c r="AQ21">
        <f>IFERROR(INDEX('Post ISIC Consolidation DLIM'!$B$150:$AQ$191,MATCH(TLIM!$A21,'Post ISIC Consolidation DLIM'!$A$150:$A$191,0),MATCH(TLIM!AQ$1,'Post ISIC Consolidation DLIM'!$B$149:$AQ$149,0)),0)</f>
        <v>2.0509459316298703E-5</v>
      </c>
    </row>
    <row r="22" spans="1:43" x14ac:dyDescent="0.35">
      <c r="A22" t="s">
        <v>16</v>
      </c>
      <c r="B22">
        <f>IFERROR(INDEX('Post ISIC Consolidation DLIM'!$B$150:$AQ$191,MATCH(TLIM!$A22,'Post ISIC Consolidation DLIM'!$A$150:$A$191,0),MATCH(TLIM!B$1,'Post ISIC Consolidation DLIM'!$B$149:$AQ$149,0)),0)</f>
        <v>1.5253666469508795E-2</v>
      </c>
      <c r="C22">
        <f>IFERROR(INDEX('Post ISIC Consolidation DLIM'!$B$150:$AQ$191,MATCH(TLIM!$A22,'Post ISIC Consolidation DLIM'!$A$150:$A$191,0),MATCH(TLIM!C$1,'Post ISIC Consolidation DLIM'!$B$149:$AQ$149,0)),0)</f>
        <v>2.8629538266496838E-2</v>
      </c>
      <c r="D22">
        <f>IFERROR(INDEX('Post ISIC Consolidation DLIM'!$B$150:$AQ$191,MATCH(TLIM!$A22,'Post ISIC Consolidation DLIM'!$A$150:$A$191,0),MATCH(TLIM!D$1,'Post ISIC Consolidation DLIM'!$B$149:$AQ$149,0)),0)</f>
        <v>2.8629538266496838E-2</v>
      </c>
      <c r="E22">
        <f>IFERROR(INDEX('Post ISIC Consolidation DLIM'!$B$150:$AQ$191,MATCH(TLIM!$A22,'Post ISIC Consolidation DLIM'!$A$150:$A$191,0),MATCH(TLIM!E$1,'Post ISIC Consolidation DLIM'!$B$149:$AQ$149,0)),0)</f>
        <v>2.8629538266496838E-2</v>
      </c>
      <c r="F22">
        <f>IFERROR(INDEX('Post ISIC Consolidation DLIM'!$B$150:$AQ$191,MATCH(TLIM!$A22,'Post ISIC Consolidation DLIM'!$A$150:$A$191,0),MATCH(TLIM!F$1,'Post ISIC Consolidation DLIM'!$B$149:$AQ$149,0)),0)</f>
        <v>2.8629538266496838E-2</v>
      </c>
      <c r="G22">
        <f>IFERROR(INDEX('Post ISIC Consolidation DLIM'!$B$150:$AQ$191,MATCH(TLIM!$A22,'Post ISIC Consolidation DLIM'!$A$150:$A$191,0),MATCH(TLIM!G$1,'Post ISIC Consolidation DLIM'!$B$149:$AQ$149,0)),0)</f>
        <v>1.2926924270839699E-2</v>
      </c>
      <c r="H22">
        <f>IFERROR(INDEX('Post ISIC Consolidation DLIM'!$B$150:$AQ$191,MATCH(TLIM!$A22,'Post ISIC Consolidation DLIM'!$A$150:$A$191,0),MATCH(TLIM!H$1,'Post ISIC Consolidation DLIM'!$B$149:$AQ$149,0)),0)</f>
        <v>1.2456424373060463E-2</v>
      </c>
      <c r="I22">
        <f>IFERROR(INDEX('Post ISIC Consolidation DLIM'!$B$150:$AQ$191,MATCH(TLIM!$A22,'Post ISIC Consolidation DLIM'!$A$150:$A$191,0),MATCH(TLIM!I$1,'Post ISIC Consolidation DLIM'!$B$149:$AQ$149,0)),0)</f>
        <v>1.4951319561971276E-2</v>
      </c>
      <c r="J22">
        <f>IFERROR(INDEX('Post ISIC Consolidation DLIM'!$B$150:$AQ$191,MATCH(TLIM!$A22,'Post ISIC Consolidation DLIM'!$A$150:$A$191,0),MATCH(TLIM!J$1,'Post ISIC Consolidation DLIM'!$B$149:$AQ$149,0)),0)</f>
        <v>1.7007417886758126E-2</v>
      </c>
      <c r="K22">
        <f>IFERROR(INDEX('Post ISIC Consolidation DLIM'!$B$150:$AQ$191,MATCH(TLIM!$A22,'Post ISIC Consolidation DLIM'!$A$150:$A$191,0),MATCH(TLIM!K$1,'Post ISIC Consolidation DLIM'!$B$149:$AQ$149,0)),0)</f>
        <v>2.5349639121216822E-2</v>
      </c>
      <c r="L22">
        <f>IFERROR(INDEX('Post ISIC Consolidation DLIM'!$B$150:$AQ$191,MATCH(TLIM!$A22,'Post ISIC Consolidation DLIM'!$A$150:$A$191,0),MATCH(TLIM!L$1,'Post ISIC Consolidation DLIM'!$B$149:$AQ$149,0)),0)</f>
        <v>1.5423959251518952E-2</v>
      </c>
      <c r="M22">
        <f>IFERROR(INDEX('Post ISIC Consolidation DLIM'!$B$150:$AQ$191,MATCH(TLIM!$A22,'Post ISIC Consolidation DLIM'!$A$150:$A$191,0),MATCH(TLIM!M$1,'Post ISIC Consolidation DLIM'!$B$149:$AQ$149,0)),0)</f>
        <v>9.7230692675406606E-3</v>
      </c>
      <c r="N22">
        <f>IFERROR(INDEX('Post ISIC Consolidation DLIM'!$B$150:$AQ$191,MATCH(TLIM!$A22,'Post ISIC Consolidation DLIM'!$A$150:$A$191,0),MATCH(TLIM!N$1,'Post ISIC Consolidation DLIM'!$B$149:$AQ$149,0)),0)</f>
        <v>1.836152913340185E-2</v>
      </c>
      <c r="O22">
        <f>IFERROR(INDEX('Post ISIC Consolidation DLIM'!$B$150:$AQ$191,MATCH(TLIM!$A22,'Post ISIC Consolidation DLIM'!$A$150:$A$191,0),MATCH(TLIM!O$1,'Post ISIC Consolidation DLIM'!$B$149:$AQ$149,0)),0)</f>
        <v>1.908293883099995E-2</v>
      </c>
      <c r="P22">
        <f>IFERROR(INDEX('Post ISIC Consolidation DLIM'!$B$150:$AQ$191,MATCH(TLIM!$A22,'Post ISIC Consolidation DLIM'!$A$150:$A$191,0),MATCH(TLIM!P$1,'Post ISIC Consolidation DLIM'!$B$149:$AQ$149,0)),0)</f>
        <v>1.908293883099995E-2</v>
      </c>
      <c r="Q22">
        <f>IFERROR(INDEX('Post ISIC Consolidation DLIM'!$B$150:$AQ$191,MATCH(TLIM!$A22,'Post ISIC Consolidation DLIM'!$A$150:$A$191,0),MATCH(TLIM!Q$1,'Post ISIC Consolidation DLIM'!$B$149:$AQ$149,0)),0)</f>
        <v>2.6606863645583161E-2</v>
      </c>
      <c r="R22">
        <f>IFERROR(INDEX('Post ISIC Consolidation DLIM'!$B$150:$AQ$191,MATCH(TLIM!$A22,'Post ISIC Consolidation DLIM'!$A$150:$A$191,0),MATCH(TLIM!R$1,'Post ISIC Consolidation DLIM'!$B$149:$AQ$149,0)),0)</f>
        <v>2.6606863645583158E-2</v>
      </c>
      <c r="S22">
        <f>IFERROR(INDEX('Post ISIC Consolidation DLIM'!$B$150:$AQ$191,MATCH(TLIM!$A22,'Post ISIC Consolidation DLIM'!$A$150:$A$191,0),MATCH(TLIM!S$1,'Post ISIC Consolidation DLIM'!$B$149:$AQ$149,0)),0)</f>
        <v>2.8620607010459213E-2</v>
      </c>
      <c r="T22">
        <f>IFERROR(INDEX('Post ISIC Consolidation DLIM'!$B$150:$AQ$191,MATCH(TLIM!$A22,'Post ISIC Consolidation DLIM'!$A$150:$A$191,0),MATCH(TLIM!T$1,'Post ISIC Consolidation DLIM'!$B$149:$AQ$149,0)),0)</f>
        <v>1.6468923987572191E-2</v>
      </c>
      <c r="U22">
        <f>IFERROR(INDEX('Post ISIC Consolidation DLIM'!$B$150:$AQ$191,MATCH(TLIM!$A22,'Post ISIC Consolidation DLIM'!$A$150:$A$191,0),MATCH(TLIM!U$1,'Post ISIC Consolidation DLIM'!$B$149:$AQ$149,0)),0)</f>
        <v>3.3701660862854955E-2</v>
      </c>
      <c r="V22">
        <f>IFERROR(INDEX('Post ISIC Consolidation DLIM'!$B$150:$AQ$191,MATCH(TLIM!$A22,'Post ISIC Consolidation DLIM'!$A$150:$A$191,0),MATCH(TLIM!V$1,'Post ISIC Consolidation DLIM'!$B$149:$AQ$149,0)),0)</f>
        <v>1.2004416573138785</v>
      </c>
      <c r="W22">
        <f>IFERROR(INDEX('Post ISIC Consolidation DLIM'!$B$150:$AQ$191,MATCH(TLIM!$A22,'Post ISIC Consolidation DLIM'!$A$150:$A$191,0),MATCH(TLIM!W$1,'Post ISIC Consolidation DLIM'!$B$149:$AQ$149,0)),0)</f>
        <v>8.2057642863461663E-2</v>
      </c>
      <c r="X22">
        <f>IFERROR(INDEX('Post ISIC Consolidation DLIM'!$B$150:$AQ$191,MATCH(TLIM!$A22,'Post ISIC Consolidation DLIM'!$A$150:$A$191,0),MATCH(TLIM!X$1,'Post ISIC Consolidation DLIM'!$B$149:$AQ$149,0)),0)</f>
        <v>7.5292132243761523E-2</v>
      </c>
      <c r="Y22">
        <f>IFERROR(INDEX('Post ISIC Consolidation DLIM'!$B$150:$AQ$191,MATCH(TLIM!$A22,'Post ISIC Consolidation DLIM'!$A$150:$A$191,0),MATCH(TLIM!Y$1,'Post ISIC Consolidation DLIM'!$B$149:$AQ$149,0)),0)</f>
        <v>4.5284919913556945E-2</v>
      </c>
      <c r="Z22">
        <f>IFERROR(INDEX('Post ISIC Consolidation DLIM'!$B$150:$AQ$191,MATCH(TLIM!$A22,'Post ISIC Consolidation DLIM'!$A$150:$A$191,0),MATCH(TLIM!Z$1,'Post ISIC Consolidation DLIM'!$B$149:$AQ$149,0)),0)</f>
        <v>1.7156871038893951E-2</v>
      </c>
      <c r="AA22">
        <f>IFERROR(INDEX('Post ISIC Consolidation DLIM'!$B$150:$AQ$191,MATCH(TLIM!$A22,'Post ISIC Consolidation DLIM'!$A$150:$A$191,0),MATCH(TLIM!AA$1,'Post ISIC Consolidation DLIM'!$B$149:$AQ$149,0)),0)</f>
        <v>1.7156871038893951E-2</v>
      </c>
      <c r="AB22">
        <f>IFERROR(INDEX('Post ISIC Consolidation DLIM'!$B$150:$AQ$191,MATCH(TLIM!$A22,'Post ISIC Consolidation DLIM'!$A$150:$A$191,0),MATCH(TLIM!AB$1,'Post ISIC Consolidation DLIM'!$B$149:$AQ$149,0)),0)</f>
        <v>1.8410897945894518E-2</v>
      </c>
      <c r="AC22">
        <f>IFERROR(INDEX('Post ISIC Consolidation DLIM'!$B$150:$AQ$191,MATCH(TLIM!$A22,'Post ISIC Consolidation DLIM'!$A$150:$A$191,0),MATCH(TLIM!AC$1,'Post ISIC Consolidation DLIM'!$B$149:$AQ$149,0)),0)</f>
        <v>0</v>
      </c>
      <c r="AD22">
        <f>IFERROR(INDEX('Post ISIC Consolidation DLIM'!$B$150:$AQ$191,MATCH(TLIM!$A22,'Post ISIC Consolidation DLIM'!$A$150:$A$191,0),MATCH(TLIM!AD$1,'Post ISIC Consolidation DLIM'!$B$149:$AQ$149,0)),0)</f>
        <v>6.9741532793937766E-3</v>
      </c>
      <c r="AE22">
        <f>IFERROR(INDEX('Post ISIC Consolidation DLIM'!$B$150:$AQ$191,MATCH(TLIM!$A22,'Post ISIC Consolidation DLIM'!$A$150:$A$191,0),MATCH(TLIM!AE$1,'Post ISIC Consolidation DLIM'!$B$149:$AQ$149,0)),0)</f>
        <v>9.0233065621679737E-3</v>
      </c>
      <c r="AF22">
        <f>IFERROR(INDEX('Post ISIC Consolidation DLIM'!$B$150:$AQ$191,MATCH(TLIM!$A22,'Post ISIC Consolidation DLIM'!$A$150:$A$191,0),MATCH(TLIM!AF$1,'Post ISIC Consolidation DLIM'!$B$149:$AQ$149,0)),0)</f>
        <v>6.3242825685296223E-3</v>
      </c>
      <c r="AG22">
        <f>IFERROR(INDEX('Post ISIC Consolidation DLIM'!$B$150:$AQ$191,MATCH(TLIM!$A22,'Post ISIC Consolidation DLIM'!$A$150:$A$191,0),MATCH(TLIM!AG$1,'Post ISIC Consolidation DLIM'!$B$149:$AQ$149,0)),0)</f>
        <v>5.8524013688041783E-3</v>
      </c>
      <c r="AH22">
        <f>IFERROR(INDEX('Post ISIC Consolidation DLIM'!$B$150:$AQ$191,MATCH(TLIM!$A22,'Post ISIC Consolidation DLIM'!$A$150:$A$191,0),MATCH(TLIM!AH$1,'Post ISIC Consolidation DLIM'!$B$149:$AQ$149,0)),0)</f>
        <v>7.7494171109898325E-3</v>
      </c>
      <c r="AI22">
        <f>IFERROR(INDEX('Post ISIC Consolidation DLIM'!$B$150:$AQ$191,MATCH(TLIM!$A22,'Post ISIC Consolidation DLIM'!$A$150:$A$191,0),MATCH(TLIM!AI$1,'Post ISIC Consolidation DLIM'!$B$149:$AQ$149,0)),0)</f>
        <v>4.2608932193028085E-3</v>
      </c>
      <c r="AJ22">
        <f>IFERROR(INDEX('Post ISIC Consolidation DLIM'!$B$150:$AQ$191,MATCH(TLIM!$A22,'Post ISIC Consolidation DLIM'!$A$150:$A$191,0),MATCH(TLIM!AJ$1,'Post ISIC Consolidation DLIM'!$B$149:$AQ$149,0)),0)</f>
        <v>2.4526926430027221E-3</v>
      </c>
      <c r="AK22">
        <f>IFERROR(INDEX('Post ISIC Consolidation DLIM'!$B$150:$AQ$191,MATCH(TLIM!$A22,'Post ISIC Consolidation DLIM'!$A$150:$A$191,0),MATCH(TLIM!AK$1,'Post ISIC Consolidation DLIM'!$B$149:$AQ$149,0)),0)</f>
        <v>2.6546767014477774E-3</v>
      </c>
      <c r="AL22">
        <f>IFERROR(INDEX('Post ISIC Consolidation DLIM'!$B$150:$AQ$191,MATCH(TLIM!$A22,'Post ISIC Consolidation DLIM'!$A$150:$A$191,0),MATCH(TLIM!AL$1,'Post ISIC Consolidation DLIM'!$B$149:$AQ$149,0)),0)</f>
        <v>6.0937664511407858E-3</v>
      </c>
      <c r="AM22">
        <f>IFERROR(INDEX('Post ISIC Consolidation DLIM'!$B$150:$AQ$191,MATCH(TLIM!$A22,'Post ISIC Consolidation DLIM'!$A$150:$A$191,0),MATCH(TLIM!AM$1,'Post ISIC Consolidation DLIM'!$B$149:$AQ$149,0)),0)</f>
        <v>3.9835620030738792E-3</v>
      </c>
      <c r="AN22">
        <f>IFERROR(INDEX('Post ISIC Consolidation DLIM'!$B$150:$AQ$191,MATCH(TLIM!$A22,'Post ISIC Consolidation DLIM'!$A$150:$A$191,0),MATCH(TLIM!AN$1,'Post ISIC Consolidation DLIM'!$B$149:$AQ$149,0)),0)</f>
        <v>1.9140491378985731E-3</v>
      </c>
      <c r="AO22">
        <f>IFERROR(INDEX('Post ISIC Consolidation DLIM'!$B$150:$AQ$191,MATCH(TLIM!$A22,'Post ISIC Consolidation DLIM'!$A$150:$A$191,0),MATCH(TLIM!AO$1,'Post ISIC Consolidation DLIM'!$B$149:$AQ$149,0)),0)</f>
        <v>3.5243838308779717E-3</v>
      </c>
      <c r="AP22">
        <f>IFERROR(INDEX('Post ISIC Consolidation DLIM'!$B$150:$AQ$191,MATCH(TLIM!$A22,'Post ISIC Consolidation DLIM'!$A$150:$A$191,0),MATCH(TLIM!AP$1,'Post ISIC Consolidation DLIM'!$B$149:$AQ$149,0)),0)</f>
        <v>5.3381655213856297E-3</v>
      </c>
      <c r="AQ22">
        <f>IFERROR(INDEX('Post ISIC Consolidation DLIM'!$B$150:$AQ$191,MATCH(TLIM!$A22,'Post ISIC Consolidation DLIM'!$A$150:$A$191,0),MATCH(TLIM!AQ$1,'Post ISIC Consolidation DLIM'!$B$149:$AQ$149,0)),0)</f>
        <v>6.2920345264645615E-7</v>
      </c>
    </row>
    <row r="23" spans="1:43" x14ac:dyDescent="0.35">
      <c r="A23" t="s">
        <v>17</v>
      </c>
      <c r="B23">
        <f>IFERROR(INDEX('Post ISIC Consolidation DLIM'!$B$150:$AQ$191,MATCH(TLIM!$A23,'Post ISIC Consolidation DLIM'!$A$150:$A$191,0),MATCH(TLIM!B$1,'Post ISIC Consolidation DLIM'!$B$149:$AQ$149,0)),0)</f>
        <v>6.1706646143095236E-3</v>
      </c>
      <c r="C23">
        <f>IFERROR(INDEX('Post ISIC Consolidation DLIM'!$B$150:$AQ$191,MATCH(TLIM!$A23,'Post ISIC Consolidation DLIM'!$A$150:$A$191,0),MATCH(TLIM!C$1,'Post ISIC Consolidation DLIM'!$B$149:$AQ$149,0)),0)</f>
        <v>6.4724259468360371E-3</v>
      </c>
      <c r="D23">
        <f>IFERROR(INDEX('Post ISIC Consolidation DLIM'!$B$150:$AQ$191,MATCH(TLIM!$A23,'Post ISIC Consolidation DLIM'!$A$150:$A$191,0),MATCH(TLIM!D$1,'Post ISIC Consolidation DLIM'!$B$149:$AQ$149,0)),0)</f>
        <v>6.4724259468360371E-3</v>
      </c>
      <c r="E23">
        <f>IFERROR(INDEX('Post ISIC Consolidation DLIM'!$B$150:$AQ$191,MATCH(TLIM!$A23,'Post ISIC Consolidation DLIM'!$A$150:$A$191,0),MATCH(TLIM!E$1,'Post ISIC Consolidation DLIM'!$B$149:$AQ$149,0)),0)</f>
        <v>6.4724259468360371E-3</v>
      </c>
      <c r="F23">
        <f>IFERROR(INDEX('Post ISIC Consolidation DLIM'!$B$150:$AQ$191,MATCH(TLIM!$A23,'Post ISIC Consolidation DLIM'!$A$150:$A$191,0),MATCH(TLIM!F$1,'Post ISIC Consolidation DLIM'!$B$149:$AQ$149,0)),0)</f>
        <v>6.4724259468360371E-3</v>
      </c>
      <c r="G23">
        <f>IFERROR(INDEX('Post ISIC Consolidation DLIM'!$B$150:$AQ$191,MATCH(TLIM!$A23,'Post ISIC Consolidation DLIM'!$A$150:$A$191,0),MATCH(TLIM!G$1,'Post ISIC Consolidation DLIM'!$B$149:$AQ$149,0)),0)</f>
        <v>5.2773081808500204E-3</v>
      </c>
      <c r="H23">
        <f>IFERROR(INDEX('Post ISIC Consolidation DLIM'!$B$150:$AQ$191,MATCH(TLIM!$A23,'Post ISIC Consolidation DLIM'!$A$150:$A$191,0),MATCH(TLIM!H$1,'Post ISIC Consolidation DLIM'!$B$149:$AQ$149,0)),0)</f>
        <v>3.8544001707097098E-3</v>
      </c>
      <c r="I23">
        <f>IFERROR(INDEX('Post ISIC Consolidation DLIM'!$B$150:$AQ$191,MATCH(TLIM!$A23,'Post ISIC Consolidation DLIM'!$A$150:$A$191,0),MATCH(TLIM!I$1,'Post ISIC Consolidation DLIM'!$B$149:$AQ$149,0)),0)</f>
        <v>7.1467333459363479E-3</v>
      </c>
      <c r="J23">
        <f>IFERROR(INDEX('Post ISIC Consolidation DLIM'!$B$150:$AQ$191,MATCH(TLIM!$A23,'Post ISIC Consolidation DLIM'!$A$150:$A$191,0),MATCH(TLIM!J$1,'Post ISIC Consolidation DLIM'!$B$149:$AQ$149,0)),0)</f>
        <v>5.1164218886872205E-3</v>
      </c>
      <c r="K23">
        <f>IFERROR(INDEX('Post ISIC Consolidation DLIM'!$B$150:$AQ$191,MATCH(TLIM!$A23,'Post ISIC Consolidation DLIM'!$A$150:$A$191,0),MATCH(TLIM!K$1,'Post ISIC Consolidation DLIM'!$B$149:$AQ$149,0)),0)</f>
        <v>7.7182713514964826E-3</v>
      </c>
      <c r="L23">
        <f>IFERROR(INDEX('Post ISIC Consolidation DLIM'!$B$150:$AQ$191,MATCH(TLIM!$A23,'Post ISIC Consolidation DLIM'!$A$150:$A$191,0),MATCH(TLIM!L$1,'Post ISIC Consolidation DLIM'!$B$149:$AQ$149,0)),0)</f>
        <v>7.7690380809268189E-3</v>
      </c>
      <c r="M23">
        <f>IFERROR(INDEX('Post ISIC Consolidation DLIM'!$B$150:$AQ$191,MATCH(TLIM!$A23,'Post ISIC Consolidation DLIM'!$A$150:$A$191,0),MATCH(TLIM!M$1,'Post ISIC Consolidation DLIM'!$B$149:$AQ$149,0)),0)</f>
        <v>3.3481441359905517E-3</v>
      </c>
      <c r="N23">
        <f>IFERROR(INDEX('Post ISIC Consolidation DLIM'!$B$150:$AQ$191,MATCH(TLIM!$A23,'Post ISIC Consolidation DLIM'!$A$150:$A$191,0),MATCH(TLIM!N$1,'Post ISIC Consolidation DLIM'!$B$149:$AQ$149,0)),0)</f>
        <v>8.0339174536305531E-3</v>
      </c>
      <c r="O23">
        <f>IFERROR(INDEX('Post ISIC Consolidation DLIM'!$B$150:$AQ$191,MATCH(TLIM!$A23,'Post ISIC Consolidation DLIM'!$A$150:$A$191,0),MATCH(TLIM!O$1,'Post ISIC Consolidation DLIM'!$B$149:$AQ$149,0)),0)</f>
        <v>1.0761087000281441E-2</v>
      </c>
      <c r="P23">
        <f>IFERROR(INDEX('Post ISIC Consolidation DLIM'!$B$150:$AQ$191,MATCH(TLIM!$A23,'Post ISIC Consolidation DLIM'!$A$150:$A$191,0),MATCH(TLIM!P$1,'Post ISIC Consolidation DLIM'!$B$149:$AQ$149,0)),0)</f>
        <v>1.0761087000281441E-2</v>
      </c>
      <c r="Q23">
        <f>IFERROR(INDEX('Post ISIC Consolidation DLIM'!$B$150:$AQ$191,MATCH(TLIM!$A23,'Post ISIC Consolidation DLIM'!$A$150:$A$191,0),MATCH(TLIM!Q$1,'Post ISIC Consolidation DLIM'!$B$149:$AQ$149,0)),0)</f>
        <v>7.8485373358509417E-3</v>
      </c>
      <c r="R23">
        <f>IFERROR(INDEX('Post ISIC Consolidation DLIM'!$B$150:$AQ$191,MATCH(TLIM!$A23,'Post ISIC Consolidation DLIM'!$A$150:$A$191,0),MATCH(TLIM!R$1,'Post ISIC Consolidation DLIM'!$B$149:$AQ$149,0)),0)</f>
        <v>7.8485373358509417E-3</v>
      </c>
      <c r="S23">
        <f>IFERROR(INDEX('Post ISIC Consolidation DLIM'!$B$150:$AQ$191,MATCH(TLIM!$A23,'Post ISIC Consolidation DLIM'!$A$150:$A$191,0),MATCH(TLIM!S$1,'Post ISIC Consolidation DLIM'!$B$149:$AQ$149,0)),0)</f>
        <v>9.7351463882512142E-3</v>
      </c>
      <c r="T23">
        <f>IFERROR(INDEX('Post ISIC Consolidation DLIM'!$B$150:$AQ$191,MATCH(TLIM!$A23,'Post ISIC Consolidation DLIM'!$A$150:$A$191,0),MATCH(TLIM!T$1,'Post ISIC Consolidation DLIM'!$B$149:$AQ$149,0)),0)</f>
        <v>5.3584818062624856E-3</v>
      </c>
      <c r="U23">
        <f>IFERROR(INDEX('Post ISIC Consolidation DLIM'!$B$150:$AQ$191,MATCH(TLIM!$A23,'Post ISIC Consolidation DLIM'!$A$150:$A$191,0),MATCH(TLIM!U$1,'Post ISIC Consolidation DLIM'!$B$149:$AQ$149,0)),0)</f>
        <v>1.8262004164819538E-2</v>
      </c>
      <c r="V23">
        <f>IFERROR(INDEX('Post ISIC Consolidation DLIM'!$B$150:$AQ$191,MATCH(TLIM!$A23,'Post ISIC Consolidation DLIM'!$A$150:$A$191,0),MATCH(TLIM!V$1,'Post ISIC Consolidation DLIM'!$B$149:$AQ$149,0)),0)</f>
        <v>4.0914244186044495E-2</v>
      </c>
      <c r="W23">
        <f>IFERROR(INDEX('Post ISIC Consolidation DLIM'!$B$150:$AQ$191,MATCH(TLIM!$A23,'Post ISIC Consolidation DLIM'!$A$150:$A$191,0),MATCH(TLIM!W$1,'Post ISIC Consolidation DLIM'!$B$149:$AQ$149,0)),0)</f>
        <v>1.4100321324861342</v>
      </c>
      <c r="X23">
        <f>IFERROR(INDEX('Post ISIC Consolidation DLIM'!$B$150:$AQ$191,MATCH(TLIM!$A23,'Post ISIC Consolidation DLIM'!$A$150:$A$191,0),MATCH(TLIM!X$1,'Post ISIC Consolidation DLIM'!$B$149:$AQ$149,0)),0)</f>
        <v>2.1251789351322822E-2</v>
      </c>
      <c r="Y23">
        <f>IFERROR(INDEX('Post ISIC Consolidation DLIM'!$B$150:$AQ$191,MATCH(TLIM!$A23,'Post ISIC Consolidation DLIM'!$A$150:$A$191,0),MATCH(TLIM!Y$1,'Post ISIC Consolidation DLIM'!$B$149:$AQ$149,0)),0)</f>
        <v>1.5611143070368937E-2</v>
      </c>
      <c r="Z23">
        <f>IFERROR(INDEX('Post ISIC Consolidation DLIM'!$B$150:$AQ$191,MATCH(TLIM!$A23,'Post ISIC Consolidation DLIM'!$A$150:$A$191,0),MATCH(TLIM!Z$1,'Post ISIC Consolidation DLIM'!$B$149:$AQ$149,0)),0)</f>
        <v>5.0791767469772773E-3</v>
      </c>
      <c r="AA23">
        <f>IFERROR(INDEX('Post ISIC Consolidation DLIM'!$B$150:$AQ$191,MATCH(TLIM!$A23,'Post ISIC Consolidation DLIM'!$A$150:$A$191,0),MATCH(TLIM!AA$1,'Post ISIC Consolidation DLIM'!$B$149:$AQ$149,0)),0)</f>
        <v>5.0791767469772773E-3</v>
      </c>
      <c r="AB23">
        <f>IFERROR(INDEX('Post ISIC Consolidation DLIM'!$B$150:$AQ$191,MATCH(TLIM!$A23,'Post ISIC Consolidation DLIM'!$A$150:$A$191,0),MATCH(TLIM!AB$1,'Post ISIC Consolidation DLIM'!$B$149:$AQ$149,0)),0)</f>
        <v>1.1259924663294212E-2</v>
      </c>
      <c r="AC23">
        <f>IFERROR(INDEX('Post ISIC Consolidation DLIM'!$B$150:$AQ$191,MATCH(TLIM!$A23,'Post ISIC Consolidation DLIM'!$A$150:$A$191,0),MATCH(TLIM!AC$1,'Post ISIC Consolidation DLIM'!$B$149:$AQ$149,0)),0)</f>
        <v>0</v>
      </c>
      <c r="AD23">
        <f>IFERROR(INDEX('Post ISIC Consolidation DLIM'!$B$150:$AQ$191,MATCH(TLIM!$A23,'Post ISIC Consolidation DLIM'!$A$150:$A$191,0),MATCH(TLIM!AD$1,'Post ISIC Consolidation DLIM'!$B$149:$AQ$149,0)),0)</f>
        <v>1.3601060574957614E-2</v>
      </c>
      <c r="AE23">
        <f>IFERROR(INDEX('Post ISIC Consolidation DLIM'!$B$150:$AQ$191,MATCH(TLIM!$A23,'Post ISIC Consolidation DLIM'!$A$150:$A$191,0),MATCH(TLIM!AE$1,'Post ISIC Consolidation DLIM'!$B$149:$AQ$149,0)),0)</f>
        <v>1.3880640635539784E-2</v>
      </c>
      <c r="AF23">
        <f>IFERROR(INDEX('Post ISIC Consolidation DLIM'!$B$150:$AQ$191,MATCH(TLIM!$A23,'Post ISIC Consolidation DLIM'!$A$150:$A$191,0),MATCH(TLIM!AF$1,'Post ISIC Consolidation DLIM'!$B$149:$AQ$149,0)),0)</f>
        <v>2.5397635105535157E-3</v>
      </c>
      <c r="AG23">
        <f>IFERROR(INDEX('Post ISIC Consolidation DLIM'!$B$150:$AQ$191,MATCH(TLIM!$A23,'Post ISIC Consolidation DLIM'!$A$150:$A$191,0),MATCH(TLIM!AG$1,'Post ISIC Consolidation DLIM'!$B$149:$AQ$149,0)),0)</f>
        <v>3.0547048371794682E-3</v>
      </c>
      <c r="AH23">
        <f>IFERROR(INDEX('Post ISIC Consolidation DLIM'!$B$150:$AQ$191,MATCH(TLIM!$A23,'Post ISIC Consolidation DLIM'!$A$150:$A$191,0),MATCH(TLIM!AH$1,'Post ISIC Consolidation DLIM'!$B$149:$AQ$149,0)),0)</f>
        <v>3.0693592302274936E-3</v>
      </c>
      <c r="AI23">
        <f>IFERROR(INDEX('Post ISIC Consolidation DLIM'!$B$150:$AQ$191,MATCH(TLIM!$A23,'Post ISIC Consolidation DLIM'!$A$150:$A$191,0),MATCH(TLIM!AI$1,'Post ISIC Consolidation DLIM'!$B$149:$AQ$149,0)),0)</f>
        <v>2.1869958136562632E-3</v>
      </c>
      <c r="AJ23">
        <f>IFERROR(INDEX('Post ISIC Consolidation DLIM'!$B$150:$AQ$191,MATCH(TLIM!$A23,'Post ISIC Consolidation DLIM'!$A$150:$A$191,0),MATCH(TLIM!AJ$1,'Post ISIC Consolidation DLIM'!$B$149:$AQ$149,0)),0)</f>
        <v>1.3838831954818191E-3</v>
      </c>
      <c r="AK23">
        <f>IFERROR(INDEX('Post ISIC Consolidation DLIM'!$B$150:$AQ$191,MATCH(TLIM!$A23,'Post ISIC Consolidation DLIM'!$A$150:$A$191,0),MATCH(TLIM!AK$1,'Post ISIC Consolidation DLIM'!$B$149:$AQ$149,0)),0)</f>
        <v>9.6778496068987744E-4</v>
      </c>
      <c r="AL23">
        <f>IFERROR(INDEX('Post ISIC Consolidation DLIM'!$B$150:$AQ$191,MATCH(TLIM!$A23,'Post ISIC Consolidation DLIM'!$A$150:$A$191,0),MATCH(TLIM!AL$1,'Post ISIC Consolidation DLIM'!$B$149:$AQ$149,0)),0)</f>
        <v>3.2316552702584267E-3</v>
      </c>
      <c r="AM23">
        <f>IFERROR(INDEX('Post ISIC Consolidation DLIM'!$B$150:$AQ$191,MATCH(TLIM!$A23,'Post ISIC Consolidation DLIM'!$A$150:$A$191,0),MATCH(TLIM!AM$1,'Post ISIC Consolidation DLIM'!$B$149:$AQ$149,0)),0)</f>
        <v>2.3124169216023269E-3</v>
      </c>
      <c r="AN23">
        <f>IFERROR(INDEX('Post ISIC Consolidation DLIM'!$B$150:$AQ$191,MATCH(TLIM!$A23,'Post ISIC Consolidation DLIM'!$A$150:$A$191,0),MATCH(TLIM!AN$1,'Post ISIC Consolidation DLIM'!$B$149:$AQ$149,0)),0)</f>
        <v>1.1269171853081274E-3</v>
      </c>
      <c r="AO23">
        <f>IFERROR(INDEX('Post ISIC Consolidation DLIM'!$B$150:$AQ$191,MATCH(TLIM!$A23,'Post ISIC Consolidation DLIM'!$A$150:$A$191,0),MATCH(TLIM!AO$1,'Post ISIC Consolidation DLIM'!$B$149:$AQ$149,0)),0)</f>
        <v>1.6457227960896879E-3</v>
      </c>
      <c r="AP23">
        <f>IFERROR(INDEX('Post ISIC Consolidation DLIM'!$B$150:$AQ$191,MATCH(TLIM!$A23,'Post ISIC Consolidation DLIM'!$A$150:$A$191,0),MATCH(TLIM!AP$1,'Post ISIC Consolidation DLIM'!$B$149:$AQ$149,0)),0)</f>
        <v>2.683699672903622E-3</v>
      </c>
      <c r="AQ23">
        <f>IFERROR(INDEX('Post ISIC Consolidation DLIM'!$B$150:$AQ$191,MATCH(TLIM!$A23,'Post ISIC Consolidation DLIM'!$A$150:$A$191,0),MATCH(TLIM!AQ$1,'Post ISIC Consolidation DLIM'!$B$149:$AQ$149,0)),0)</f>
        <v>3.3509967869363547E-7</v>
      </c>
    </row>
    <row r="24" spans="1:43" x14ac:dyDescent="0.35">
      <c r="A24" t="s">
        <v>18</v>
      </c>
      <c r="B24">
        <f>IFERROR(INDEX('Post ISIC Consolidation DLIM'!$B$150:$AQ$191,MATCH(TLIM!$A24,'Post ISIC Consolidation DLIM'!$A$150:$A$191,0),MATCH(TLIM!B$1,'Post ISIC Consolidation DLIM'!$B$149:$AQ$149,0)),0)</f>
        <v>2.5379854392541651E-3</v>
      </c>
      <c r="C24">
        <f>IFERROR(INDEX('Post ISIC Consolidation DLIM'!$B$150:$AQ$191,MATCH(TLIM!$A24,'Post ISIC Consolidation DLIM'!$A$150:$A$191,0),MATCH(TLIM!C$1,'Post ISIC Consolidation DLIM'!$B$149:$AQ$149,0)),0)</f>
        <v>3.5047223793708468E-3</v>
      </c>
      <c r="D24">
        <f>IFERROR(INDEX('Post ISIC Consolidation DLIM'!$B$150:$AQ$191,MATCH(TLIM!$A24,'Post ISIC Consolidation DLIM'!$A$150:$A$191,0),MATCH(TLIM!D$1,'Post ISIC Consolidation DLIM'!$B$149:$AQ$149,0)),0)</f>
        <v>3.5047223793708468E-3</v>
      </c>
      <c r="E24">
        <f>IFERROR(INDEX('Post ISIC Consolidation DLIM'!$B$150:$AQ$191,MATCH(TLIM!$A24,'Post ISIC Consolidation DLIM'!$A$150:$A$191,0),MATCH(TLIM!E$1,'Post ISIC Consolidation DLIM'!$B$149:$AQ$149,0)),0)</f>
        <v>3.5047223793708468E-3</v>
      </c>
      <c r="F24">
        <f>IFERROR(INDEX('Post ISIC Consolidation DLIM'!$B$150:$AQ$191,MATCH(TLIM!$A24,'Post ISIC Consolidation DLIM'!$A$150:$A$191,0),MATCH(TLIM!F$1,'Post ISIC Consolidation DLIM'!$B$149:$AQ$149,0)),0)</f>
        <v>3.5047223793708468E-3</v>
      </c>
      <c r="G24">
        <f>IFERROR(INDEX('Post ISIC Consolidation DLIM'!$B$150:$AQ$191,MATCH(TLIM!$A24,'Post ISIC Consolidation DLIM'!$A$150:$A$191,0),MATCH(TLIM!G$1,'Post ISIC Consolidation DLIM'!$B$149:$AQ$149,0)),0)</f>
        <v>2.0222709015574945E-3</v>
      </c>
      <c r="H24">
        <f>IFERROR(INDEX('Post ISIC Consolidation DLIM'!$B$150:$AQ$191,MATCH(TLIM!$A24,'Post ISIC Consolidation DLIM'!$A$150:$A$191,0),MATCH(TLIM!H$1,'Post ISIC Consolidation DLIM'!$B$149:$AQ$149,0)),0)</f>
        <v>1.5800523196415222E-3</v>
      </c>
      <c r="I24">
        <f>IFERROR(INDEX('Post ISIC Consolidation DLIM'!$B$150:$AQ$191,MATCH(TLIM!$A24,'Post ISIC Consolidation DLIM'!$A$150:$A$191,0),MATCH(TLIM!I$1,'Post ISIC Consolidation DLIM'!$B$149:$AQ$149,0)),0)</f>
        <v>2.3604248570212759E-3</v>
      </c>
      <c r="J24">
        <f>IFERROR(INDEX('Post ISIC Consolidation DLIM'!$B$150:$AQ$191,MATCH(TLIM!$A24,'Post ISIC Consolidation DLIM'!$A$150:$A$191,0),MATCH(TLIM!J$1,'Post ISIC Consolidation DLIM'!$B$149:$AQ$149,0)),0)</f>
        <v>2.2957997685747449E-3</v>
      </c>
      <c r="K24">
        <f>IFERROR(INDEX('Post ISIC Consolidation DLIM'!$B$150:$AQ$191,MATCH(TLIM!$A24,'Post ISIC Consolidation DLIM'!$A$150:$A$191,0),MATCH(TLIM!K$1,'Post ISIC Consolidation DLIM'!$B$149:$AQ$149,0)),0)</f>
        <v>3.1342174804354509E-3</v>
      </c>
      <c r="L24">
        <f>IFERROR(INDEX('Post ISIC Consolidation DLIM'!$B$150:$AQ$191,MATCH(TLIM!$A24,'Post ISIC Consolidation DLIM'!$A$150:$A$191,0),MATCH(TLIM!L$1,'Post ISIC Consolidation DLIM'!$B$149:$AQ$149,0)),0)</f>
        <v>2.1773220186592853E-3</v>
      </c>
      <c r="M24">
        <f>IFERROR(INDEX('Post ISIC Consolidation DLIM'!$B$150:$AQ$191,MATCH(TLIM!$A24,'Post ISIC Consolidation DLIM'!$A$150:$A$191,0),MATCH(TLIM!M$1,'Post ISIC Consolidation DLIM'!$B$149:$AQ$149,0)),0)</f>
        <v>2.2035822648144841E-3</v>
      </c>
      <c r="N24">
        <f>IFERROR(INDEX('Post ISIC Consolidation DLIM'!$B$150:$AQ$191,MATCH(TLIM!$A24,'Post ISIC Consolidation DLIM'!$A$150:$A$191,0),MATCH(TLIM!N$1,'Post ISIC Consolidation DLIM'!$B$149:$AQ$149,0)),0)</f>
        <v>2.6190383198819861E-3</v>
      </c>
      <c r="O24">
        <f>IFERROR(INDEX('Post ISIC Consolidation DLIM'!$B$150:$AQ$191,MATCH(TLIM!$A24,'Post ISIC Consolidation DLIM'!$A$150:$A$191,0),MATCH(TLIM!O$1,'Post ISIC Consolidation DLIM'!$B$149:$AQ$149,0)),0)</f>
        <v>2.4442537021687411E-3</v>
      </c>
      <c r="P24">
        <f>IFERROR(INDEX('Post ISIC Consolidation DLIM'!$B$150:$AQ$191,MATCH(TLIM!$A24,'Post ISIC Consolidation DLIM'!$A$150:$A$191,0),MATCH(TLIM!P$1,'Post ISIC Consolidation DLIM'!$B$149:$AQ$149,0)),0)</f>
        <v>2.4442537021687411E-3</v>
      </c>
      <c r="Q24">
        <f>IFERROR(INDEX('Post ISIC Consolidation DLIM'!$B$150:$AQ$191,MATCH(TLIM!$A24,'Post ISIC Consolidation DLIM'!$A$150:$A$191,0),MATCH(TLIM!Q$1,'Post ISIC Consolidation DLIM'!$B$149:$AQ$149,0)),0)</f>
        <v>3.1031567771535777E-3</v>
      </c>
      <c r="R24">
        <f>IFERROR(INDEX('Post ISIC Consolidation DLIM'!$B$150:$AQ$191,MATCH(TLIM!$A24,'Post ISIC Consolidation DLIM'!$A$150:$A$191,0),MATCH(TLIM!R$1,'Post ISIC Consolidation DLIM'!$B$149:$AQ$149,0)),0)</f>
        <v>3.1031567771535773E-3</v>
      </c>
      <c r="S24">
        <f>IFERROR(INDEX('Post ISIC Consolidation DLIM'!$B$150:$AQ$191,MATCH(TLIM!$A24,'Post ISIC Consolidation DLIM'!$A$150:$A$191,0),MATCH(TLIM!S$1,'Post ISIC Consolidation DLIM'!$B$149:$AQ$149,0)),0)</f>
        <v>2.4870145648992511E-3</v>
      </c>
      <c r="T24">
        <f>IFERROR(INDEX('Post ISIC Consolidation DLIM'!$B$150:$AQ$191,MATCH(TLIM!$A24,'Post ISIC Consolidation DLIM'!$A$150:$A$191,0),MATCH(TLIM!T$1,'Post ISIC Consolidation DLIM'!$B$149:$AQ$149,0)),0)</f>
        <v>2.1751966948275791E-3</v>
      </c>
      <c r="U24">
        <f>IFERROR(INDEX('Post ISIC Consolidation DLIM'!$B$150:$AQ$191,MATCH(TLIM!$A24,'Post ISIC Consolidation DLIM'!$A$150:$A$191,0),MATCH(TLIM!U$1,'Post ISIC Consolidation DLIM'!$B$149:$AQ$149,0)),0)</f>
        <v>4.2686953613062222E-3</v>
      </c>
      <c r="V24">
        <f>IFERROR(INDEX('Post ISIC Consolidation DLIM'!$B$150:$AQ$191,MATCH(TLIM!$A24,'Post ISIC Consolidation DLIM'!$A$150:$A$191,0),MATCH(TLIM!V$1,'Post ISIC Consolidation DLIM'!$B$149:$AQ$149,0)),0)</f>
        <v>2.8854605236647095E-3</v>
      </c>
      <c r="W24">
        <f>IFERROR(INDEX('Post ISIC Consolidation DLIM'!$B$150:$AQ$191,MATCH(TLIM!$A24,'Post ISIC Consolidation DLIM'!$A$150:$A$191,0),MATCH(TLIM!W$1,'Post ISIC Consolidation DLIM'!$B$149:$AQ$149,0)),0)</f>
        <v>4.1122385504461859E-3</v>
      </c>
      <c r="X24">
        <f>IFERROR(INDEX('Post ISIC Consolidation DLIM'!$B$150:$AQ$191,MATCH(TLIM!$A24,'Post ISIC Consolidation DLIM'!$A$150:$A$191,0),MATCH(TLIM!X$1,'Post ISIC Consolidation DLIM'!$B$149:$AQ$149,0)),0)</f>
        <v>1.328462759771782</v>
      </c>
      <c r="Y24">
        <f>IFERROR(INDEX('Post ISIC Consolidation DLIM'!$B$150:$AQ$191,MATCH(TLIM!$A24,'Post ISIC Consolidation DLIM'!$A$150:$A$191,0),MATCH(TLIM!Y$1,'Post ISIC Consolidation DLIM'!$B$149:$AQ$149,0)),0)</f>
        <v>2.0662414074771058E-2</v>
      </c>
      <c r="Z24">
        <f>IFERROR(INDEX('Post ISIC Consolidation DLIM'!$B$150:$AQ$191,MATCH(TLIM!$A24,'Post ISIC Consolidation DLIM'!$A$150:$A$191,0),MATCH(TLIM!Z$1,'Post ISIC Consolidation DLIM'!$B$149:$AQ$149,0)),0)</f>
        <v>2.560435444804548E-3</v>
      </c>
      <c r="AA24">
        <f>IFERROR(INDEX('Post ISIC Consolidation DLIM'!$B$150:$AQ$191,MATCH(TLIM!$A24,'Post ISIC Consolidation DLIM'!$A$150:$A$191,0),MATCH(TLIM!AA$1,'Post ISIC Consolidation DLIM'!$B$149:$AQ$149,0)),0)</f>
        <v>2.560435444804548E-3</v>
      </c>
      <c r="AB24">
        <f>IFERROR(INDEX('Post ISIC Consolidation DLIM'!$B$150:$AQ$191,MATCH(TLIM!$A24,'Post ISIC Consolidation DLIM'!$A$150:$A$191,0),MATCH(TLIM!AB$1,'Post ISIC Consolidation DLIM'!$B$149:$AQ$149,0)),0)</f>
        <v>1.8708333021133434E-3</v>
      </c>
      <c r="AC24">
        <f>IFERROR(INDEX('Post ISIC Consolidation DLIM'!$B$150:$AQ$191,MATCH(TLIM!$A24,'Post ISIC Consolidation DLIM'!$A$150:$A$191,0),MATCH(TLIM!AC$1,'Post ISIC Consolidation DLIM'!$B$149:$AQ$149,0)),0)</f>
        <v>0</v>
      </c>
      <c r="AD24">
        <f>IFERROR(INDEX('Post ISIC Consolidation DLIM'!$B$150:$AQ$191,MATCH(TLIM!$A24,'Post ISIC Consolidation DLIM'!$A$150:$A$191,0),MATCH(TLIM!AD$1,'Post ISIC Consolidation DLIM'!$B$149:$AQ$149,0)),0)</f>
        <v>1.8253099653897857E-3</v>
      </c>
      <c r="AE24">
        <f>IFERROR(INDEX('Post ISIC Consolidation DLIM'!$B$150:$AQ$191,MATCH(TLIM!$A24,'Post ISIC Consolidation DLIM'!$A$150:$A$191,0),MATCH(TLIM!AE$1,'Post ISIC Consolidation DLIM'!$B$149:$AQ$149,0)),0)</f>
        <v>8.0433898271142293E-3</v>
      </c>
      <c r="AF24">
        <f>IFERROR(INDEX('Post ISIC Consolidation DLIM'!$B$150:$AQ$191,MATCH(TLIM!$A24,'Post ISIC Consolidation DLIM'!$A$150:$A$191,0),MATCH(TLIM!AF$1,'Post ISIC Consolidation DLIM'!$B$149:$AQ$149,0)),0)</f>
        <v>1.248171377898178E-3</v>
      </c>
      <c r="AG24">
        <f>IFERROR(INDEX('Post ISIC Consolidation DLIM'!$B$150:$AQ$191,MATCH(TLIM!$A24,'Post ISIC Consolidation DLIM'!$A$150:$A$191,0),MATCH(TLIM!AG$1,'Post ISIC Consolidation DLIM'!$B$149:$AQ$149,0)),0)</f>
        <v>1.4276339026979953E-3</v>
      </c>
      <c r="AH24">
        <f>IFERROR(INDEX('Post ISIC Consolidation DLIM'!$B$150:$AQ$191,MATCH(TLIM!$A24,'Post ISIC Consolidation DLIM'!$A$150:$A$191,0),MATCH(TLIM!AH$1,'Post ISIC Consolidation DLIM'!$B$149:$AQ$149,0)),0)</f>
        <v>1.4562060477475555E-3</v>
      </c>
      <c r="AI24">
        <f>IFERROR(INDEX('Post ISIC Consolidation DLIM'!$B$150:$AQ$191,MATCH(TLIM!$A24,'Post ISIC Consolidation DLIM'!$A$150:$A$191,0),MATCH(TLIM!AI$1,'Post ISIC Consolidation DLIM'!$B$149:$AQ$149,0)),0)</f>
        <v>1.9139597970280924E-3</v>
      </c>
      <c r="AJ24">
        <f>IFERROR(INDEX('Post ISIC Consolidation DLIM'!$B$150:$AQ$191,MATCH(TLIM!$A24,'Post ISIC Consolidation DLIM'!$A$150:$A$191,0),MATCH(TLIM!AJ$1,'Post ISIC Consolidation DLIM'!$B$149:$AQ$149,0)),0)</f>
        <v>7.8245827110919942E-4</v>
      </c>
      <c r="AK24">
        <f>IFERROR(INDEX('Post ISIC Consolidation DLIM'!$B$150:$AQ$191,MATCH(TLIM!$A24,'Post ISIC Consolidation DLIM'!$A$150:$A$191,0),MATCH(TLIM!AK$1,'Post ISIC Consolidation DLIM'!$B$149:$AQ$149,0)),0)</f>
        <v>4.4266263722549939E-4</v>
      </c>
      <c r="AL24">
        <f>IFERROR(INDEX('Post ISIC Consolidation DLIM'!$B$150:$AQ$191,MATCH(TLIM!$A24,'Post ISIC Consolidation DLIM'!$A$150:$A$191,0),MATCH(TLIM!AL$1,'Post ISIC Consolidation DLIM'!$B$149:$AQ$149,0)),0)</f>
        <v>2.5463634402702515E-3</v>
      </c>
      <c r="AM24">
        <f>IFERROR(INDEX('Post ISIC Consolidation DLIM'!$B$150:$AQ$191,MATCH(TLIM!$A24,'Post ISIC Consolidation DLIM'!$A$150:$A$191,0),MATCH(TLIM!AM$1,'Post ISIC Consolidation DLIM'!$B$149:$AQ$149,0)),0)</f>
        <v>8.323675604629887E-3</v>
      </c>
      <c r="AN24">
        <f>IFERROR(INDEX('Post ISIC Consolidation DLIM'!$B$150:$AQ$191,MATCH(TLIM!$A24,'Post ISIC Consolidation DLIM'!$A$150:$A$191,0),MATCH(TLIM!AN$1,'Post ISIC Consolidation DLIM'!$B$149:$AQ$149,0)),0)</f>
        <v>5.4167126315896117E-4</v>
      </c>
      <c r="AO24">
        <f>IFERROR(INDEX('Post ISIC Consolidation DLIM'!$B$150:$AQ$191,MATCH(TLIM!$A24,'Post ISIC Consolidation DLIM'!$A$150:$A$191,0),MATCH(TLIM!AO$1,'Post ISIC Consolidation DLIM'!$B$149:$AQ$149,0)),0)</f>
        <v>9.4295692029208234E-4</v>
      </c>
      <c r="AP24">
        <f>IFERROR(INDEX('Post ISIC Consolidation DLIM'!$B$150:$AQ$191,MATCH(TLIM!$A24,'Post ISIC Consolidation DLIM'!$A$150:$A$191,0),MATCH(TLIM!AP$1,'Post ISIC Consolidation DLIM'!$B$149:$AQ$149,0)),0)</f>
        <v>1.6405316353273942E-3</v>
      </c>
      <c r="AQ24">
        <f>IFERROR(INDEX('Post ISIC Consolidation DLIM'!$B$150:$AQ$191,MATCH(TLIM!$A24,'Post ISIC Consolidation DLIM'!$A$150:$A$191,0),MATCH(TLIM!AQ$1,'Post ISIC Consolidation DLIM'!$B$149:$AQ$149,0)),0)</f>
        <v>8.0517180961286452E-8</v>
      </c>
    </row>
    <row r="25" spans="1:43" x14ac:dyDescent="0.35">
      <c r="A25" t="s">
        <v>19</v>
      </c>
      <c r="B25">
        <f>IFERROR(INDEX('Post ISIC Consolidation DLIM'!$B$150:$AQ$191,MATCH(TLIM!$A25,'Post ISIC Consolidation DLIM'!$A$150:$A$191,0),MATCH(TLIM!B$1,'Post ISIC Consolidation DLIM'!$B$149:$AQ$149,0)),0)</f>
        <v>1.4923039728197396E-2</v>
      </c>
      <c r="C25">
        <f>IFERROR(INDEX('Post ISIC Consolidation DLIM'!$B$150:$AQ$191,MATCH(TLIM!$A25,'Post ISIC Consolidation DLIM'!$A$150:$A$191,0),MATCH(TLIM!C$1,'Post ISIC Consolidation DLIM'!$B$149:$AQ$149,0)),0)</f>
        <v>2.256819159218932E-2</v>
      </c>
      <c r="D25">
        <f>IFERROR(INDEX('Post ISIC Consolidation DLIM'!$B$150:$AQ$191,MATCH(TLIM!$A25,'Post ISIC Consolidation DLIM'!$A$150:$A$191,0),MATCH(TLIM!D$1,'Post ISIC Consolidation DLIM'!$B$149:$AQ$149,0)),0)</f>
        <v>2.256819159218932E-2</v>
      </c>
      <c r="E25">
        <f>IFERROR(INDEX('Post ISIC Consolidation DLIM'!$B$150:$AQ$191,MATCH(TLIM!$A25,'Post ISIC Consolidation DLIM'!$A$150:$A$191,0),MATCH(TLIM!E$1,'Post ISIC Consolidation DLIM'!$B$149:$AQ$149,0)),0)</f>
        <v>2.256819159218932E-2</v>
      </c>
      <c r="F25">
        <f>IFERROR(INDEX('Post ISIC Consolidation DLIM'!$B$150:$AQ$191,MATCH(TLIM!$A25,'Post ISIC Consolidation DLIM'!$A$150:$A$191,0),MATCH(TLIM!F$1,'Post ISIC Consolidation DLIM'!$B$149:$AQ$149,0)),0)</f>
        <v>2.256819159218932E-2</v>
      </c>
      <c r="G25">
        <f>IFERROR(INDEX('Post ISIC Consolidation DLIM'!$B$150:$AQ$191,MATCH(TLIM!$A25,'Post ISIC Consolidation DLIM'!$A$150:$A$191,0),MATCH(TLIM!G$1,'Post ISIC Consolidation DLIM'!$B$149:$AQ$149,0)),0)</f>
        <v>1.0878115724660645E-2</v>
      </c>
      <c r="H25">
        <f>IFERROR(INDEX('Post ISIC Consolidation DLIM'!$B$150:$AQ$191,MATCH(TLIM!$A25,'Post ISIC Consolidation DLIM'!$A$150:$A$191,0),MATCH(TLIM!H$1,'Post ISIC Consolidation DLIM'!$B$149:$AQ$149,0)),0)</f>
        <v>1.0281260214557317E-2</v>
      </c>
      <c r="I25">
        <f>IFERROR(INDEX('Post ISIC Consolidation DLIM'!$B$150:$AQ$191,MATCH(TLIM!$A25,'Post ISIC Consolidation DLIM'!$A$150:$A$191,0),MATCH(TLIM!I$1,'Post ISIC Consolidation DLIM'!$B$149:$AQ$149,0)),0)</f>
        <v>1.5611010339505247E-2</v>
      </c>
      <c r="J25">
        <f>IFERROR(INDEX('Post ISIC Consolidation DLIM'!$B$150:$AQ$191,MATCH(TLIM!$A25,'Post ISIC Consolidation DLIM'!$A$150:$A$191,0),MATCH(TLIM!J$1,'Post ISIC Consolidation DLIM'!$B$149:$AQ$149,0)),0)</f>
        <v>1.456391353692702E-2</v>
      </c>
      <c r="K25">
        <f>IFERROR(INDEX('Post ISIC Consolidation DLIM'!$B$150:$AQ$191,MATCH(TLIM!$A25,'Post ISIC Consolidation DLIM'!$A$150:$A$191,0),MATCH(TLIM!K$1,'Post ISIC Consolidation DLIM'!$B$149:$AQ$149,0)),0)</f>
        <v>1.8607786189877074E-2</v>
      </c>
      <c r="L25">
        <f>IFERROR(INDEX('Post ISIC Consolidation DLIM'!$B$150:$AQ$191,MATCH(TLIM!$A25,'Post ISIC Consolidation DLIM'!$A$150:$A$191,0),MATCH(TLIM!L$1,'Post ISIC Consolidation DLIM'!$B$149:$AQ$149,0)),0)</f>
        <v>1.2943067153980895E-2</v>
      </c>
      <c r="M25">
        <f>IFERROR(INDEX('Post ISIC Consolidation DLIM'!$B$150:$AQ$191,MATCH(TLIM!$A25,'Post ISIC Consolidation DLIM'!$A$150:$A$191,0),MATCH(TLIM!M$1,'Post ISIC Consolidation DLIM'!$B$149:$AQ$149,0)),0)</f>
        <v>7.7774634020955817E-3</v>
      </c>
      <c r="N25">
        <f>IFERROR(INDEX('Post ISIC Consolidation DLIM'!$B$150:$AQ$191,MATCH(TLIM!$A25,'Post ISIC Consolidation DLIM'!$A$150:$A$191,0),MATCH(TLIM!N$1,'Post ISIC Consolidation DLIM'!$B$149:$AQ$149,0)),0)</f>
        <v>1.0318791400353276E-2</v>
      </c>
      <c r="O25">
        <f>IFERROR(INDEX('Post ISIC Consolidation DLIM'!$B$150:$AQ$191,MATCH(TLIM!$A25,'Post ISIC Consolidation DLIM'!$A$150:$A$191,0),MATCH(TLIM!O$1,'Post ISIC Consolidation DLIM'!$B$149:$AQ$149,0)),0)</f>
        <v>1.4210822525331705E-2</v>
      </c>
      <c r="P25">
        <f>IFERROR(INDEX('Post ISIC Consolidation DLIM'!$B$150:$AQ$191,MATCH(TLIM!$A25,'Post ISIC Consolidation DLIM'!$A$150:$A$191,0),MATCH(TLIM!P$1,'Post ISIC Consolidation DLIM'!$B$149:$AQ$149,0)),0)</f>
        <v>1.4210822525331705E-2</v>
      </c>
      <c r="Q25">
        <f>IFERROR(INDEX('Post ISIC Consolidation DLIM'!$B$150:$AQ$191,MATCH(TLIM!$A25,'Post ISIC Consolidation DLIM'!$A$150:$A$191,0),MATCH(TLIM!Q$1,'Post ISIC Consolidation DLIM'!$B$149:$AQ$149,0)),0)</f>
        <v>2.0788571072843955E-2</v>
      </c>
      <c r="R25">
        <f>IFERROR(INDEX('Post ISIC Consolidation DLIM'!$B$150:$AQ$191,MATCH(TLIM!$A25,'Post ISIC Consolidation DLIM'!$A$150:$A$191,0),MATCH(TLIM!R$1,'Post ISIC Consolidation DLIM'!$B$149:$AQ$149,0)),0)</f>
        <v>2.0788571072843955E-2</v>
      </c>
      <c r="S25">
        <f>IFERROR(INDEX('Post ISIC Consolidation DLIM'!$B$150:$AQ$191,MATCH(TLIM!$A25,'Post ISIC Consolidation DLIM'!$A$150:$A$191,0),MATCH(TLIM!S$1,'Post ISIC Consolidation DLIM'!$B$149:$AQ$149,0)),0)</f>
        <v>1.4373856265328964E-2</v>
      </c>
      <c r="T25">
        <f>IFERROR(INDEX('Post ISIC Consolidation DLIM'!$B$150:$AQ$191,MATCH(TLIM!$A25,'Post ISIC Consolidation DLIM'!$A$150:$A$191,0),MATCH(TLIM!T$1,'Post ISIC Consolidation DLIM'!$B$149:$AQ$149,0)),0)</f>
        <v>1.1668397833753293E-2</v>
      </c>
      <c r="U25">
        <f>IFERROR(INDEX('Post ISIC Consolidation DLIM'!$B$150:$AQ$191,MATCH(TLIM!$A25,'Post ISIC Consolidation DLIM'!$A$150:$A$191,0),MATCH(TLIM!U$1,'Post ISIC Consolidation DLIM'!$B$149:$AQ$149,0)),0)</f>
        <v>1.3727248802280431E-2</v>
      </c>
      <c r="V25">
        <f>IFERROR(INDEX('Post ISIC Consolidation DLIM'!$B$150:$AQ$191,MATCH(TLIM!$A25,'Post ISIC Consolidation DLIM'!$A$150:$A$191,0),MATCH(TLIM!V$1,'Post ISIC Consolidation DLIM'!$B$149:$AQ$149,0)),0)</f>
        <v>1.5178845597299618E-2</v>
      </c>
      <c r="W25">
        <f>IFERROR(INDEX('Post ISIC Consolidation DLIM'!$B$150:$AQ$191,MATCH(TLIM!$A25,'Post ISIC Consolidation DLIM'!$A$150:$A$191,0),MATCH(TLIM!W$1,'Post ISIC Consolidation DLIM'!$B$149:$AQ$149,0)),0)</f>
        <v>1.6239290845492835E-2</v>
      </c>
      <c r="X25">
        <f>IFERROR(INDEX('Post ISIC Consolidation DLIM'!$B$150:$AQ$191,MATCH(TLIM!$A25,'Post ISIC Consolidation DLIM'!$A$150:$A$191,0),MATCH(TLIM!X$1,'Post ISIC Consolidation DLIM'!$B$149:$AQ$149,0)),0)</f>
        <v>4.0670689367323348E-2</v>
      </c>
      <c r="Y25">
        <f>IFERROR(INDEX('Post ISIC Consolidation DLIM'!$B$150:$AQ$191,MATCH(TLIM!$A25,'Post ISIC Consolidation DLIM'!$A$150:$A$191,0),MATCH(TLIM!Y$1,'Post ISIC Consolidation DLIM'!$B$149:$AQ$149,0)),0)</f>
        <v>1.0924132457263223</v>
      </c>
      <c r="Z25">
        <f>IFERROR(INDEX('Post ISIC Consolidation DLIM'!$B$150:$AQ$191,MATCH(TLIM!$A25,'Post ISIC Consolidation DLIM'!$A$150:$A$191,0),MATCH(TLIM!Z$1,'Post ISIC Consolidation DLIM'!$B$149:$AQ$149,0)),0)</f>
        <v>1.4370699097219121E-2</v>
      </c>
      <c r="AA25">
        <f>IFERROR(INDEX('Post ISIC Consolidation DLIM'!$B$150:$AQ$191,MATCH(TLIM!$A25,'Post ISIC Consolidation DLIM'!$A$150:$A$191,0),MATCH(TLIM!AA$1,'Post ISIC Consolidation DLIM'!$B$149:$AQ$149,0)),0)</f>
        <v>1.4370699097219121E-2</v>
      </c>
      <c r="AB25">
        <f>IFERROR(INDEX('Post ISIC Consolidation DLIM'!$B$150:$AQ$191,MATCH(TLIM!$A25,'Post ISIC Consolidation DLIM'!$A$150:$A$191,0),MATCH(TLIM!AB$1,'Post ISIC Consolidation DLIM'!$B$149:$AQ$149,0)),0)</f>
        <v>1.1115506566027613E-2</v>
      </c>
      <c r="AC25">
        <f>IFERROR(INDEX('Post ISIC Consolidation DLIM'!$B$150:$AQ$191,MATCH(TLIM!$A25,'Post ISIC Consolidation DLIM'!$A$150:$A$191,0),MATCH(TLIM!AC$1,'Post ISIC Consolidation DLIM'!$B$149:$AQ$149,0)),0)</f>
        <v>0</v>
      </c>
      <c r="AD25">
        <f>IFERROR(INDEX('Post ISIC Consolidation DLIM'!$B$150:$AQ$191,MATCH(TLIM!$A25,'Post ISIC Consolidation DLIM'!$A$150:$A$191,0),MATCH(TLIM!AD$1,'Post ISIC Consolidation DLIM'!$B$149:$AQ$149,0)),0)</f>
        <v>5.5494098719091698E-3</v>
      </c>
      <c r="AE25">
        <f>IFERROR(INDEX('Post ISIC Consolidation DLIM'!$B$150:$AQ$191,MATCH(TLIM!$A25,'Post ISIC Consolidation DLIM'!$A$150:$A$191,0),MATCH(TLIM!AE$1,'Post ISIC Consolidation DLIM'!$B$149:$AQ$149,0)),0)</f>
        <v>1.1906046310083091E-2</v>
      </c>
      <c r="AF25">
        <f>IFERROR(INDEX('Post ISIC Consolidation DLIM'!$B$150:$AQ$191,MATCH(TLIM!$A25,'Post ISIC Consolidation DLIM'!$A$150:$A$191,0),MATCH(TLIM!AF$1,'Post ISIC Consolidation DLIM'!$B$149:$AQ$149,0)),0)</f>
        <v>6.4470719051638549E-3</v>
      </c>
      <c r="AG25">
        <f>IFERROR(INDEX('Post ISIC Consolidation DLIM'!$B$150:$AQ$191,MATCH(TLIM!$A25,'Post ISIC Consolidation DLIM'!$A$150:$A$191,0),MATCH(TLIM!AG$1,'Post ISIC Consolidation DLIM'!$B$149:$AQ$149,0)),0)</f>
        <v>6.2727923903052691E-3</v>
      </c>
      <c r="AH25">
        <f>IFERROR(INDEX('Post ISIC Consolidation DLIM'!$B$150:$AQ$191,MATCH(TLIM!$A25,'Post ISIC Consolidation DLIM'!$A$150:$A$191,0),MATCH(TLIM!AH$1,'Post ISIC Consolidation DLIM'!$B$149:$AQ$149,0)),0)</f>
        <v>9.2349548515999903E-3</v>
      </c>
      <c r="AI25">
        <f>IFERROR(INDEX('Post ISIC Consolidation DLIM'!$B$150:$AQ$191,MATCH(TLIM!$A25,'Post ISIC Consolidation DLIM'!$A$150:$A$191,0),MATCH(TLIM!AI$1,'Post ISIC Consolidation DLIM'!$B$149:$AQ$149,0)),0)</f>
        <v>4.0528318954143145E-3</v>
      </c>
      <c r="AJ25">
        <f>IFERROR(INDEX('Post ISIC Consolidation DLIM'!$B$150:$AQ$191,MATCH(TLIM!$A25,'Post ISIC Consolidation DLIM'!$A$150:$A$191,0),MATCH(TLIM!AJ$1,'Post ISIC Consolidation DLIM'!$B$149:$AQ$149,0)),0)</f>
        <v>2.6958639953644664E-3</v>
      </c>
      <c r="AK25">
        <f>IFERROR(INDEX('Post ISIC Consolidation DLIM'!$B$150:$AQ$191,MATCH(TLIM!$A25,'Post ISIC Consolidation DLIM'!$A$150:$A$191,0),MATCH(TLIM!AK$1,'Post ISIC Consolidation DLIM'!$B$149:$AQ$149,0)),0)</f>
        <v>3.3422157784841517E-3</v>
      </c>
      <c r="AL25">
        <f>IFERROR(INDEX('Post ISIC Consolidation DLIM'!$B$150:$AQ$191,MATCH(TLIM!$A25,'Post ISIC Consolidation DLIM'!$A$150:$A$191,0),MATCH(TLIM!AL$1,'Post ISIC Consolidation DLIM'!$B$149:$AQ$149,0)),0)</f>
        <v>5.2791971482434178E-3</v>
      </c>
      <c r="AM25">
        <f>IFERROR(INDEX('Post ISIC Consolidation DLIM'!$B$150:$AQ$191,MATCH(TLIM!$A25,'Post ISIC Consolidation DLIM'!$A$150:$A$191,0),MATCH(TLIM!AM$1,'Post ISIC Consolidation DLIM'!$B$149:$AQ$149,0)),0)</f>
        <v>5.3502490740038539E-3</v>
      </c>
      <c r="AN25">
        <f>IFERROR(INDEX('Post ISIC Consolidation DLIM'!$B$150:$AQ$191,MATCH(TLIM!$A25,'Post ISIC Consolidation DLIM'!$A$150:$A$191,0),MATCH(TLIM!AN$1,'Post ISIC Consolidation DLIM'!$B$149:$AQ$149,0)),0)</f>
        <v>2.5053474386599376E-3</v>
      </c>
      <c r="AO25">
        <f>IFERROR(INDEX('Post ISIC Consolidation DLIM'!$B$150:$AQ$191,MATCH(TLIM!$A25,'Post ISIC Consolidation DLIM'!$A$150:$A$191,0),MATCH(TLIM!AO$1,'Post ISIC Consolidation DLIM'!$B$149:$AQ$149,0)),0)</f>
        <v>1.260149727824585E-2</v>
      </c>
      <c r="AP25">
        <f>IFERROR(INDEX('Post ISIC Consolidation DLIM'!$B$150:$AQ$191,MATCH(TLIM!$A25,'Post ISIC Consolidation DLIM'!$A$150:$A$191,0),MATCH(TLIM!AP$1,'Post ISIC Consolidation DLIM'!$B$149:$AQ$149,0)),0)</f>
        <v>7.1124876323043181E-3</v>
      </c>
      <c r="AQ25">
        <f>IFERROR(INDEX('Post ISIC Consolidation DLIM'!$B$150:$AQ$191,MATCH(TLIM!$A25,'Post ISIC Consolidation DLIM'!$A$150:$A$191,0),MATCH(TLIM!AQ$1,'Post ISIC Consolidation DLIM'!$B$149:$AQ$149,0)),0)</f>
        <v>2.7529746234767858E-7</v>
      </c>
    </row>
    <row r="26" spans="1:43" x14ac:dyDescent="0.35">
      <c r="A26" t="s">
        <v>97</v>
      </c>
      <c r="B26">
        <f>IFERROR(INDEX('Post ISIC Consolidation DLIM'!$B$150:$AQ$191,MATCH(TLIM!$A26,'Post ISIC Consolidation DLIM'!$A$150:$A$191,0),MATCH(TLIM!B$1,'Post ISIC Consolidation DLIM'!$B$149:$AQ$149,0)),0)</f>
        <v>4.5360816011426414E-2</v>
      </c>
      <c r="C26">
        <f>IFERROR(INDEX('Post ISIC Consolidation DLIM'!$B$150:$AQ$191,MATCH(TLIM!$A26,'Post ISIC Consolidation DLIM'!$A$150:$A$191,0),MATCH(TLIM!C$1,'Post ISIC Consolidation DLIM'!$B$149:$AQ$149,0)),0)</f>
        <v>8.6413176197085897E-2</v>
      </c>
      <c r="D26">
        <f>IFERROR(INDEX('Post ISIC Consolidation DLIM'!$B$150:$AQ$191,MATCH(TLIM!$A26,'Post ISIC Consolidation DLIM'!$A$150:$A$191,0),MATCH(TLIM!D$1,'Post ISIC Consolidation DLIM'!$B$149:$AQ$149,0)),0)</f>
        <v>8.6413176197085897E-2</v>
      </c>
      <c r="E26">
        <f>IFERROR(INDEX('Post ISIC Consolidation DLIM'!$B$150:$AQ$191,MATCH(TLIM!$A26,'Post ISIC Consolidation DLIM'!$A$150:$A$191,0),MATCH(TLIM!E$1,'Post ISIC Consolidation DLIM'!$B$149:$AQ$149,0)),0)</f>
        <v>8.6413176197085897E-2</v>
      </c>
      <c r="F26">
        <f>IFERROR(INDEX('Post ISIC Consolidation DLIM'!$B$150:$AQ$191,MATCH(TLIM!$A26,'Post ISIC Consolidation DLIM'!$A$150:$A$191,0),MATCH(TLIM!F$1,'Post ISIC Consolidation DLIM'!$B$149:$AQ$149,0)),0)</f>
        <v>8.6413176197085897E-2</v>
      </c>
      <c r="G26">
        <f>IFERROR(INDEX('Post ISIC Consolidation DLIM'!$B$150:$AQ$191,MATCH(TLIM!$A26,'Post ISIC Consolidation DLIM'!$A$150:$A$191,0),MATCH(TLIM!G$1,'Post ISIC Consolidation DLIM'!$B$149:$AQ$149,0)),0)</f>
        <v>5.4656725346639658E-2</v>
      </c>
      <c r="H26">
        <f>IFERROR(INDEX('Post ISIC Consolidation DLIM'!$B$150:$AQ$191,MATCH(TLIM!$A26,'Post ISIC Consolidation DLIM'!$A$150:$A$191,0),MATCH(TLIM!H$1,'Post ISIC Consolidation DLIM'!$B$149:$AQ$149,0)),0)</f>
        <v>4.749662141912344E-2</v>
      </c>
      <c r="I26">
        <f>IFERROR(INDEX('Post ISIC Consolidation DLIM'!$B$150:$AQ$191,MATCH(TLIM!$A26,'Post ISIC Consolidation DLIM'!$A$150:$A$191,0),MATCH(TLIM!I$1,'Post ISIC Consolidation DLIM'!$B$149:$AQ$149,0)),0)</f>
        <v>6.1142251193957789E-2</v>
      </c>
      <c r="J26">
        <f>IFERROR(INDEX('Post ISIC Consolidation DLIM'!$B$150:$AQ$191,MATCH(TLIM!$A26,'Post ISIC Consolidation DLIM'!$A$150:$A$191,0),MATCH(TLIM!J$1,'Post ISIC Consolidation DLIM'!$B$149:$AQ$149,0)),0)</f>
        <v>9.2005950907593212E-2</v>
      </c>
      <c r="K26">
        <f>IFERROR(INDEX('Post ISIC Consolidation DLIM'!$B$150:$AQ$191,MATCH(TLIM!$A26,'Post ISIC Consolidation DLIM'!$A$150:$A$191,0),MATCH(TLIM!K$1,'Post ISIC Consolidation DLIM'!$B$149:$AQ$149,0)),0)</f>
        <v>8.4852032340783867E-2</v>
      </c>
      <c r="L26">
        <f>IFERROR(INDEX('Post ISIC Consolidation DLIM'!$B$150:$AQ$191,MATCH(TLIM!$A26,'Post ISIC Consolidation DLIM'!$A$150:$A$191,0),MATCH(TLIM!L$1,'Post ISIC Consolidation DLIM'!$B$149:$AQ$149,0)),0)</f>
        <v>8.9862235177692956E-2</v>
      </c>
      <c r="M26">
        <f>IFERROR(INDEX('Post ISIC Consolidation DLIM'!$B$150:$AQ$191,MATCH(TLIM!$A26,'Post ISIC Consolidation DLIM'!$A$150:$A$191,0),MATCH(TLIM!M$1,'Post ISIC Consolidation DLIM'!$B$149:$AQ$149,0)),0)</f>
        <v>2.8716122312796178E-2</v>
      </c>
      <c r="N26">
        <f>IFERROR(INDEX('Post ISIC Consolidation DLIM'!$B$150:$AQ$191,MATCH(TLIM!$A26,'Post ISIC Consolidation DLIM'!$A$150:$A$191,0),MATCH(TLIM!N$1,'Post ISIC Consolidation DLIM'!$B$149:$AQ$149,0)),0)</f>
        <v>6.8137951192520529E-2</v>
      </c>
      <c r="O26">
        <f>IFERROR(INDEX('Post ISIC Consolidation DLIM'!$B$150:$AQ$191,MATCH(TLIM!$A26,'Post ISIC Consolidation DLIM'!$A$150:$A$191,0),MATCH(TLIM!O$1,'Post ISIC Consolidation DLIM'!$B$149:$AQ$149,0)),0)</f>
        <v>0.10686370506996407</v>
      </c>
      <c r="P26">
        <f>IFERROR(INDEX('Post ISIC Consolidation DLIM'!$B$150:$AQ$191,MATCH(TLIM!$A26,'Post ISIC Consolidation DLIM'!$A$150:$A$191,0),MATCH(TLIM!P$1,'Post ISIC Consolidation DLIM'!$B$149:$AQ$149,0)),0)</f>
        <v>0.10686370506996407</v>
      </c>
      <c r="Q26">
        <f>IFERROR(INDEX('Post ISIC Consolidation DLIM'!$B$150:$AQ$191,MATCH(TLIM!$A26,'Post ISIC Consolidation DLIM'!$A$150:$A$191,0),MATCH(TLIM!Q$1,'Post ISIC Consolidation DLIM'!$B$149:$AQ$149,0)),0)</f>
        <v>0.13987368491184476</v>
      </c>
      <c r="R26">
        <f>IFERROR(INDEX('Post ISIC Consolidation DLIM'!$B$150:$AQ$191,MATCH(TLIM!$A26,'Post ISIC Consolidation DLIM'!$A$150:$A$191,0),MATCH(TLIM!R$1,'Post ISIC Consolidation DLIM'!$B$149:$AQ$149,0)),0)</f>
        <v>0.13987368491184476</v>
      </c>
      <c r="S26">
        <f>IFERROR(INDEX('Post ISIC Consolidation DLIM'!$B$150:$AQ$191,MATCH(TLIM!$A26,'Post ISIC Consolidation DLIM'!$A$150:$A$191,0),MATCH(TLIM!S$1,'Post ISIC Consolidation DLIM'!$B$149:$AQ$149,0)),0)</f>
        <v>5.9262637483642515E-2</v>
      </c>
      <c r="T26">
        <f>IFERROR(INDEX('Post ISIC Consolidation DLIM'!$B$150:$AQ$191,MATCH(TLIM!$A26,'Post ISIC Consolidation DLIM'!$A$150:$A$191,0),MATCH(TLIM!T$1,'Post ISIC Consolidation DLIM'!$B$149:$AQ$149,0)),0)</f>
        <v>2.6354861514299711E-2</v>
      </c>
      <c r="U26">
        <f>IFERROR(INDEX('Post ISIC Consolidation DLIM'!$B$150:$AQ$191,MATCH(TLIM!$A26,'Post ISIC Consolidation DLIM'!$A$150:$A$191,0),MATCH(TLIM!U$1,'Post ISIC Consolidation DLIM'!$B$149:$AQ$149,0)),0)</f>
        <v>4.510799620695026E-2</v>
      </c>
      <c r="V26">
        <f>IFERROR(INDEX('Post ISIC Consolidation DLIM'!$B$150:$AQ$191,MATCH(TLIM!$A26,'Post ISIC Consolidation DLIM'!$A$150:$A$191,0),MATCH(TLIM!V$1,'Post ISIC Consolidation DLIM'!$B$149:$AQ$149,0)),0)</f>
        <v>4.288968920259998E-2</v>
      </c>
      <c r="W26">
        <f>IFERROR(INDEX('Post ISIC Consolidation DLIM'!$B$150:$AQ$191,MATCH(TLIM!$A26,'Post ISIC Consolidation DLIM'!$A$150:$A$191,0),MATCH(TLIM!W$1,'Post ISIC Consolidation DLIM'!$B$149:$AQ$149,0)),0)</f>
        <v>4.475680776024385E-2</v>
      </c>
      <c r="X26">
        <f>IFERROR(INDEX('Post ISIC Consolidation DLIM'!$B$150:$AQ$191,MATCH(TLIM!$A26,'Post ISIC Consolidation DLIM'!$A$150:$A$191,0),MATCH(TLIM!X$1,'Post ISIC Consolidation DLIM'!$B$149:$AQ$149,0)),0)</f>
        <v>3.5862180296539148E-2</v>
      </c>
      <c r="Y26">
        <f>IFERROR(INDEX('Post ISIC Consolidation DLIM'!$B$150:$AQ$191,MATCH(TLIM!$A26,'Post ISIC Consolidation DLIM'!$A$150:$A$191,0),MATCH(TLIM!Y$1,'Post ISIC Consolidation DLIM'!$B$149:$AQ$149,0)),0)</f>
        <v>3.8565912307792431E-2</v>
      </c>
      <c r="Z26">
        <f>IFERROR(INDEX('Post ISIC Consolidation DLIM'!$B$150:$AQ$191,MATCH(TLIM!$A26,'Post ISIC Consolidation DLIM'!$A$150:$A$191,0),MATCH(TLIM!Z$1,'Post ISIC Consolidation DLIM'!$B$149:$AQ$149,0)),0)</f>
        <v>1.4215946743582664</v>
      </c>
      <c r="AA26">
        <f>IFERROR(INDEX('Post ISIC Consolidation DLIM'!$B$150:$AQ$191,MATCH(TLIM!$A26,'Post ISIC Consolidation DLIM'!$A$150:$A$191,0),MATCH(TLIM!AA$1,'Post ISIC Consolidation DLIM'!$B$149:$AQ$149,0)),0)</f>
        <v>0.01</v>
      </c>
      <c r="AB26">
        <f>IFERROR(INDEX('Post ISIC Consolidation DLIM'!$B$150:$AQ$191,MATCH(TLIM!$A26,'Post ISIC Consolidation DLIM'!$A$150:$A$191,0),MATCH(TLIM!AB$1,'Post ISIC Consolidation DLIM'!$B$149:$AQ$149,0)),0)</f>
        <v>5.1393925742294809E-2</v>
      </c>
      <c r="AC26">
        <f>IFERROR(INDEX('Post ISIC Consolidation DLIM'!$B$150:$AQ$191,MATCH(TLIM!$A26,'Post ISIC Consolidation DLIM'!$A$150:$A$191,0),MATCH(TLIM!AC$1,'Post ISIC Consolidation DLIM'!$B$149:$AQ$149,0)),0)</f>
        <v>0</v>
      </c>
      <c r="AD26">
        <f>IFERROR(INDEX('Post ISIC Consolidation DLIM'!$B$150:$AQ$191,MATCH(TLIM!$A26,'Post ISIC Consolidation DLIM'!$A$150:$A$191,0),MATCH(TLIM!AD$1,'Post ISIC Consolidation DLIM'!$B$149:$AQ$149,0)),0)</f>
        <v>2.8227957486689687E-2</v>
      </c>
      <c r="AE26">
        <f>IFERROR(INDEX('Post ISIC Consolidation DLIM'!$B$150:$AQ$191,MATCH(TLIM!$A26,'Post ISIC Consolidation DLIM'!$A$150:$A$191,0),MATCH(TLIM!AE$1,'Post ISIC Consolidation DLIM'!$B$149:$AQ$149,0)),0)</f>
        <v>3.510151210460865E-2</v>
      </c>
      <c r="AF26">
        <f>IFERROR(INDEX('Post ISIC Consolidation DLIM'!$B$150:$AQ$191,MATCH(TLIM!$A26,'Post ISIC Consolidation DLIM'!$A$150:$A$191,0),MATCH(TLIM!AF$1,'Post ISIC Consolidation DLIM'!$B$149:$AQ$149,0)),0)</f>
        <v>4.1485036458657705E-2</v>
      </c>
      <c r="AG26">
        <f>IFERROR(INDEX('Post ISIC Consolidation DLIM'!$B$150:$AQ$191,MATCH(TLIM!$A26,'Post ISIC Consolidation DLIM'!$A$150:$A$191,0),MATCH(TLIM!AG$1,'Post ISIC Consolidation DLIM'!$B$149:$AQ$149,0)),0)</f>
        <v>3.1401810593096317E-2</v>
      </c>
      <c r="AH26">
        <f>IFERROR(INDEX('Post ISIC Consolidation DLIM'!$B$150:$AQ$191,MATCH(TLIM!$A26,'Post ISIC Consolidation DLIM'!$A$150:$A$191,0),MATCH(TLIM!AH$1,'Post ISIC Consolidation DLIM'!$B$149:$AQ$149,0)),0)</f>
        <v>3.3960863856847462E-2</v>
      </c>
      <c r="AI26">
        <f>IFERROR(INDEX('Post ISIC Consolidation DLIM'!$B$150:$AQ$191,MATCH(TLIM!$A26,'Post ISIC Consolidation DLIM'!$A$150:$A$191,0),MATCH(TLIM!AI$1,'Post ISIC Consolidation DLIM'!$B$149:$AQ$149,0)),0)</f>
        <v>1.4251972797767104E-2</v>
      </c>
      <c r="AJ26">
        <f>IFERROR(INDEX('Post ISIC Consolidation DLIM'!$B$150:$AQ$191,MATCH(TLIM!$A26,'Post ISIC Consolidation DLIM'!$A$150:$A$191,0),MATCH(TLIM!AJ$1,'Post ISIC Consolidation DLIM'!$B$149:$AQ$149,0)),0)</f>
        <v>1.2515682288691928E-2</v>
      </c>
      <c r="AK26">
        <f>IFERROR(INDEX('Post ISIC Consolidation DLIM'!$B$150:$AQ$191,MATCH(TLIM!$A26,'Post ISIC Consolidation DLIM'!$A$150:$A$191,0),MATCH(TLIM!AK$1,'Post ISIC Consolidation DLIM'!$B$149:$AQ$149,0)),0)</f>
        <v>1.2771862616117935E-2</v>
      </c>
      <c r="AL26">
        <f>IFERROR(INDEX('Post ISIC Consolidation DLIM'!$B$150:$AQ$191,MATCH(TLIM!$A26,'Post ISIC Consolidation DLIM'!$A$150:$A$191,0),MATCH(TLIM!AL$1,'Post ISIC Consolidation DLIM'!$B$149:$AQ$149,0)),0)</f>
        <v>1.8709850416801635E-2</v>
      </c>
      <c r="AM26">
        <f>IFERROR(INDEX('Post ISIC Consolidation DLIM'!$B$150:$AQ$191,MATCH(TLIM!$A26,'Post ISIC Consolidation DLIM'!$A$150:$A$191,0),MATCH(TLIM!AM$1,'Post ISIC Consolidation DLIM'!$B$149:$AQ$149,0)),0)</f>
        <v>2.0778634569320754E-2</v>
      </c>
      <c r="AN26">
        <f>IFERROR(INDEX('Post ISIC Consolidation DLIM'!$B$150:$AQ$191,MATCH(TLIM!$A26,'Post ISIC Consolidation DLIM'!$A$150:$A$191,0),MATCH(TLIM!AN$1,'Post ISIC Consolidation DLIM'!$B$149:$AQ$149,0)),0)</f>
        <v>1.7564876230994047E-2</v>
      </c>
      <c r="AO26">
        <f>IFERROR(INDEX('Post ISIC Consolidation DLIM'!$B$150:$AQ$191,MATCH(TLIM!$A26,'Post ISIC Consolidation DLIM'!$A$150:$A$191,0),MATCH(TLIM!AO$1,'Post ISIC Consolidation DLIM'!$B$149:$AQ$149,0)),0)</f>
        <v>2.1761153956551423E-2</v>
      </c>
      <c r="AP26">
        <f>IFERROR(INDEX('Post ISIC Consolidation DLIM'!$B$150:$AQ$191,MATCH(TLIM!$A26,'Post ISIC Consolidation DLIM'!$A$150:$A$191,0),MATCH(TLIM!AP$1,'Post ISIC Consolidation DLIM'!$B$149:$AQ$149,0)),0)</f>
        <v>3.3908284282581205E-2</v>
      </c>
      <c r="AQ26">
        <f>IFERROR(INDEX('Post ISIC Consolidation DLIM'!$B$150:$AQ$191,MATCH(TLIM!$A26,'Post ISIC Consolidation DLIM'!$A$150:$A$191,0),MATCH(TLIM!AQ$1,'Post ISIC Consolidation DLIM'!$B$149:$AQ$149,0)),0)</f>
        <v>1.6033448970801881E-6</v>
      </c>
    </row>
    <row r="27" spans="1:43" x14ac:dyDescent="0.35">
      <c r="A27" t="s">
        <v>98</v>
      </c>
      <c r="B27">
        <f>IFERROR(INDEX('Post ISIC Consolidation DLIM'!$B$150:$AQ$191,MATCH(TLIM!$A27,'Post ISIC Consolidation DLIM'!$A$150:$A$191,0),MATCH(TLIM!B$1,'Post ISIC Consolidation DLIM'!$B$149:$AQ$149,0)),0)</f>
        <v>4.5360816011426414E-2</v>
      </c>
      <c r="C27">
        <f>IFERROR(INDEX('Post ISIC Consolidation DLIM'!$B$150:$AQ$191,MATCH(TLIM!$A27,'Post ISIC Consolidation DLIM'!$A$150:$A$191,0),MATCH(TLIM!C$1,'Post ISIC Consolidation DLIM'!$B$149:$AQ$149,0)),0)</f>
        <v>8.6413176197085897E-2</v>
      </c>
      <c r="D27">
        <f>IFERROR(INDEX('Post ISIC Consolidation DLIM'!$B$150:$AQ$191,MATCH(TLIM!$A27,'Post ISIC Consolidation DLIM'!$A$150:$A$191,0),MATCH(TLIM!D$1,'Post ISIC Consolidation DLIM'!$B$149:$AQ$149,0)),0)</f>
        <v>8.6413176197085897E-2</v>
      </c>
      <c r="E27">
        <f>IFERROR(INDEX('Post ISIC Consolidation DLIM'!$B$150:$AQ$191,MATCH(TLIM!$A27,'Post ISIC Consolidation DLIM'!$A$150:$A$191,0),MATCH(TLIM!E$1,'Post ISIC Consolidation DLIM'!$B$149:$AQ$149,0)),0)</f>
        <v>8.6413176197085897E-2</v>
      </c>
      <c r="F27">
        <f>IFERROR(INDEX('Post ISIC Consolidation DLIM'!$B$150:$AQ$191,MATCH(TLIM!$A27,'Post ISIC Consolidation DLIM'!$A$150:$A$191,0),MATCH(TLIM!F$1,'Post ISIC Consolidation DLIM'!$B$149:$AQ$149,0)),0)</f>
        <v>8.6413176197085897E-2</v>
      </c>
      <c r="G27">
        <f>IFERROR(INDEX('Post ISIC Consolidation DLIM'!$B$150:$AQ$191,MATCH(TLIM!$A27,'Post ISIC Consolidation DLIM'!$A$150:$A$191,0),MATCH(TLIM!G$1,'Post ISIC Consolidation DLIM'!$B$149:$AQ$149,0)),0)</f>
        <v>5.4656725346639658E-2</v>
      </c>
      <c r="H27">
        <f>IFERROR(INDEX('Post ISIC Consolidation DLIM'!$B$150:$AQ$191,MATCH(TLIM!$A27,'Post ISIC Consolidation DLIM'!$A$150:$A$191,0),MATCH(TLIM!H$1,'Post ISIC Consolidation DLIM'!$B$149:$AQ$149,0)),0)</f>
        <v>4.7496621419123433E-2</v>
      </c>
      <c r="I27">
        <f>IFERROR(INDEX('Post ISIC Consolidation DLIM'!$B$150:$AQ$191,MATCH(TLIM!$A27,'Post ISIC Consolidation DLIM'!$A$150:$A$191,0),MATCH(TLIM!I$1,'Post ISIC Consolidation DLIM'!$B$149:$AQ$149,0)),0)</f>
        <v>6.1142251193957782E-2</v>
      </c>
      <c r="J27">
        <f>IFERROR(INDEX('Post ISIC Consolidation DLIM'!$B$150:$AQ$191,MATCH(TLIM!$A27,'Post ISIC Consolidation DLIM'!$A$150:$A$191,0),MATCH(TLIM!J$1,'Post ISIC Consolidation DLIM'!$B$149:$AQ$149,0)),0)</f>
        <v>9.2005950907593212E-2</v>
      </c>
      <c r="K27">
        <f>IFERROR(INDEX('Post ISIC Consolidation DLIM'!$B$150:$AQ$191,MATCH(TLIM!$A27,'Post ISIC Consolidation DLIM'!$A$150:$A$191,0),MATCH(TLIM!K$1,'Post ISIC Consolidation DLIM'!$B$149:$AQ$149,0)),0)</f>
        <v>8.4852032340783867E-2</v>
      </c>
      <c r="L27">
        <f>IFERROR(INDEX('Post ISIC Consolidation DLIM'!$B$150:$AQ$191,MATCH(TLIM!$A27,'Post ISIC Consolidation DLIM'!$A$150:$A$191,0),MATCH(TLIM!L$1,'Post ISIC Consolidation DLIM'!$B$149:$AQ$149,0)),0)</f>
        <v>8.9862235177692956E-2</v>
      </c>
      <c r="M27">
        <f>IFERROR(INDEX('Post ISIC Consolidation DLIM'!$B$150:$AQ$191,MATCH(TLIM!$A27,'Post ISIC Consolidation DLIM'!$A$150:$A$191,0),MATCH(TLIM!M$1,'Post ISIC Consolidation DLIM'!$B$149:$AQ$149,0)),0)</f>
        <v>2.8716122312796178E-2</v>
      </c>
      <c r="N27">
        <f>IFERROR(INDEX('Post ISIC Consolidation DLIM'!$B$150:$AQ$191,MATCH(TLIM!$A27,'Post ISIC Consolidation DLIM'!$A$150:$A$191,0),MATCH(TLIM!N$1,'Post ISIC Consolidation DLIM'!$B$149:$AQ$149,0)),0)</f>
        <v>6.8137951192520529E-2</v>
      </c>
      <c r="O27">
        <f>IFERROR(INDEX('Post ISIC Consolidation DLIM'!$B$150:$AQ$191,MATCH(TLIM!$A27,'Post ISIC Consolidation DLIM'!$A$150:$A$191,0),MATCH(TLIM!O$1,'Post ISIC Consolidation DLIM'!$B$149:$AQ$149,0)),0)</f>
        <v>0.10686370506996407</v>
      </c>
      <c r="P27">
        <f>IFERROR(INDEX('Post ISIC Consolidation DLIM'!$B$150:$AQ$191,MATCH(TLIM!$A27,'Post ISIC Consolidation DLIM'!$A$150:$A$191,0),MATCH(TLIM!P$1,'Post ISIC Consolidation DLIM'!$B$149:$AQ$149,0)),0)</f>
        <v>0.10686370506996407</v>
      </c>
      <c r="Q27">
        <f>IFERROR(INDEX('Post ISIC Consolidation DLIM'!$B$150:$AQ$191,MATCH(TLIM!$A27,'Post ISIC Consolidation DLIM'!$A$150:$A$191,0),MATCH(TLIM!Q$1,'Post ISIC Consolidation DLIM'!$B$149:$AQ$149,0)),0)</f>
        <v>0.13987368491184476</v>
      </c>
      <c r="R27">
        <f>IFERROR(INDEX('Post ISIC Consolidation DLIM'!$B$150:$AQ$191,MATCH(TLIM!$A27,'Post ISIC Consolidation DLIM'!$A$150:$A$191,0),MATCH(TLIM!R$1,'Post ISIC Consolidation DLIM'!$B$149:$AQ$149,0)),0)</f>
        <v>0.13987368491184476</v>
      </c>
      <c r="S27">
        <f>IFERROR(INDEX('Post ISIC Consolidation DLIM'!$B$150:$AQ$191,MATCH(TLIM!$A27,'Post ISIC Consolidation DLIM'!$A$150:$A$191,0),MATCH(TLIM!S$1,'Post ISIC Consolidation DLIM'!$B$149:$AQ$149,0)),0)</f>
        <v>5.9262637483642515E-2</v>
      </c>
      <c r="T27">
        <f>IFERROR(INDEX('Post ISIC Consolidation DLIM'!$B$150:$AQ$191,MATCH(TLIM!$A27,'Post ISIC Consolidation DLIM'!$A$150:$A$191,0),MATCH(TLIM!T$1,'Post ISIC Consolidation DLIM'!$B$149:$AQ$149,0)),0)</f>
        <v>2.6354861514299711E-2</v>
      </c>
      <c r="U27">
        <f>IFERROR(INDEX('Post ISIC Consolidation DLIM'!$B$150:$AQ$191,MATCH(TLIM!$A27,'Post ISIC Consolidation DLIM'!$A$150:$A$191,0),MATCH(TLIM!U$1,'Post ISIC Consolidation DLIM'!$B$149:$AQ$149,0)),0)</f>
        <v>4.510799620695026E-2</v>
      </c>
      <c r="V27">
        <f>IFERROR(INDEX('Post ISIC Consolidation DLIM'!$B$150:$AQ$191,MATCH(TLIM!$A27,'Post ISIC Consolidation DLIM'!$A$150:$A$191,0),MATCH(TLIM!V$1,'Post ISIC Consolidation DLIM'!$B$149:$AQ$149,0)),0)</f>
        <v>4.288968920259998E-2</v>
      </c>
      <c r="W27">
        <f>IFERROR(INDEX('Post ISIC Consolidation DLIM'!$B$150:$AQ$191,MATCH(TLIM!$A27,'Post ISIC Consolidation DLIM'!$A$150:$A$191,0),MATCH(TLIM!W$1,'Post ISIC Consolidation DLIM'!$B$149:$AQ$149,0)),0)</f>
        <v>4.475680776024385E-2</v>
      </c>
      <c r="X27">
        <f>IFERROR(INDEX('Post ISIC Consolidation DLIM'!$B$150:$AQ$191,MATCH(TLIM!$A27,'Post ISIC Consolidation DLIM'!$A$150:$A$191,0),MATCH(TLIM!X$1,'Post ISIC Consolidation DLIM'!$B$149:$AQ$149,0)),0)</f>
        <v>3.5862180296539148E-2</v>
      </c>
      <c r="Y27">
        <f>IFERROR(INDEX('Post ISIC Consolidation DLIM'!$B$150:$AQ$191,MATCH(TLIM!$A27,'Post ISIC Consolidation DLIM'!$A$150:$A$191,0),MATCH(TLIM!Y$1,'Post ISIC Consolidation DLIM'!$B$149:$AQ$149,0)),0)</f>
        <v>3.8565912307792431E-2</v>
      </c>
      <c r="Z27">
        <f>IFERROR(INDEX('Post ISIC Consolidation DLIM'!$B$150:$AQ$191,MATCH(TLIM!$A27,'Post ISIC Consolidation DLIM'!$A$150:$A$191,0),MATCH(TLIM!Z$1,'Post ISIC Consolidation DLIM'!$B$149:$AQ$149,0)),0)</f>
        <v>0.01</v>
      </c>
      <c r="AA27">
        <f>IFERROR(INDEX('Post ISIC Consolidation DLIM'!$B$150:$AQ$191,MATCH(TLIM!$A27,'Post ISIC Consolidation DLIM'!$A$150:$A$191,0),MATCH(TLIM!AA$1,'Post ISIC Consolidation DLIM'!$B$149:$AQ$149,0)),0)</f>
        <v>1.4215946743582664</v>
      </c>
      <c r="AB27">
        <f>IFERROR(INDEX('Post ISIC Consolidation DLIM'!$B$150:$AQ$191,MATCH(TLIM!$A27,'Post ISIC Consolidation DLIM'!$A$150:$A$191,0),MATCH(TLIM!AB$1,'Post ISIC Consolidation DLIM'!$B$149:$AQ$149,0)),0)</f>
        <v>5.1393925742294809E-2</v>
      </c>
      <c r="AC27">
        <f>IFERROR(INDEX('Post ISIC Consolidation DLIM'!$B$150:$AQ$191,MATCH(TLIM!$A27,'Post ISIC Consolidation DLIM'!$A$150:$A$191,0),MATCH(TLIM!AC$1,'Post ISIC Consolidation DLIM'!$B$149:$AQ$149,0)),0)</f>
        <v>0</v>
      </c>
      <c r="AD27">
        <f>IFERROR(INDEX('Post ISIC Consolidation DLIM'!$B$150:$AQ$191,MATCH(TLIM!$A27,'Post ISIC Consolidation DLIM'!$A$150:$A$191,0),MATCH(TLIM!AD$1,'Post ISIC Consolidation DLIM'!$B$149:$AQ$149,0)),0)</f>
        <v>2.8227957486689687E-2</v>
      </c>
      <c r="AE27">
        <f>IFERROR(INDEX('Post ISIC Consolidation DLIM'!$B$150:$AQ$191,MATCH(TLIM!$A27,'Post ISIC Consolidation DLIM'!$A$150:$A$191,0),MATCH(TLIM!AE$1,'Post ISIC Consolidation DLIM'!$B$149:$AQ$149,0)),0)</f>
        <v>3.510151210460865E-2</v>
      </c>
      <c r="AF27">
        <f>IFERROR(INDEX('Post ISIC Consolidation DLIM'!$B$150:$AQ$191,MATCH(TLIM!$A27,'Post ISIC Consolidation DLIM'!$A$150:$A$191,0),MATCH(TLIM!AF$1,'Post ISIC Consolidation DLIM'!$B$149:$AQ$149,0)),0)</f>
        <v>4.1485036458657705E-2</v>
      </c>
      <c r="AG27">
        <f>IFERROR(INDEX('Post ISIC Consolidation DLIM'!$B$150:$AQ$191,MATCH(TLIM!$A27,'Post ISIC Consolidation DLIM'!$A$150:$A$191,0),MATCH(TLIM!AG$1,'Post ISIC Consolidation DLIM'!$B$149:$AQ$149,0)),0)</f>
        <v>3.1401810593096317E-2</v>
      </c>
      <c r="AH27">
        <f>IFERROR(INDEX('Post ISIC Consolidation DLIM'!$B$150:$AQ$191,MATCH(TLIM!$A27,'Post ISIC Consolidation DLIM'!$A$150:$A$191,0),MATCH(TLIM!AH$1,'Post ISIC Consolidation DLIM'!$B$149:$AQ$149,0)),0)</f>
        <v>3.3960863856847462E-2</v>
      </c>
      <c r="AI27">
        <f>IFERROR(INDEX('Post ISIC Consolidation DLIM'!$B$150:$AQ$191,MATCH(TLIM!$A27,'Post ISIC Consolidation DLIM'!$A$150:$A$191,0),MATCH(TLIM!AI$1,'Post ISIC Consolidation DLIM'!$B$149:$AQ$149,0)),0)</f>
        <v>1.4251972797767104E-2</v>
      </c>
      <c r="AJ27">
        <f>IFERROR(INDEX('Post ISIC Consolidation DLIM'!$B$150:$AQ$191,MATCH(TLIM!$A27,'Post ISIC Consolidation DLIM'!$A$150:$A$191,0),MATCH(TLIM!AJ$1,'Post ISIC Consolidation DLIM'!$B$149:$AQ$149,0)),0)</f>
        <v>1.2515682288691928E-2</v>
      </c>
      <c r="AK27">
        <f>IFERROR(INDEX('Post ISIC Consolidation DLIM'!$B$150:$AQ$191,MATCH(TLIM!$A27,'Post ISIC Consolidation DLIM'!$A$150:$A$191,0),MATCH(TLIM!AK$1,'Post ISIC Consolidation DLIM'!$B$149:$AQ$149,0)),0)</f>
        <v>1.2771862616117935E-2</v>
      </c>
      <c r="AL27">
        <f>IFERROR(INDEX('Post ISIC Consolidation DLIM'!$B$150:$AQ$191,MATCH(TLIM!$A27,'Post ISIC Consolidation DLIM'!$A$150:$A$191,0),MATCH(TLIM!AL$1,'Post ISIC Consolidation DLIM'!$B$149:$AQ$149,0)),0)</f>
        <v>1.8709850416801635E-2</v>
      </c>
      <c r="AM27">
        <f>IFERROR(INDEX('Post ISIC Consolidation DLIM'!$B$150:$AQ$191,MATCH(TLIM!$A27,'Post ISIC Consolidation DLIM'!$A$150:$A$191,0),MATCH(TLIM!AM$1,'Post ISIC Consolidation DLIM'!$B$149:$AQ$149,0)),0)</f>
        <v>2.0778634569320754E-2</v>
      </c>
      <c r="AN27">
        <f>IFERROR(INDEX('Post ISIC Consolidation DLIM'!$B$150:$AQ$191,MATCH(TLIM!$A27,'Post ISIC Consolidation DLIM'!$A$150:$A$191,0),MATCH(TLIM!AN$1,'Post ISIC Consolidation DLIM'!$B$149:$AQ$149,0)),0)</f>
        <v>1.7564876230994047E-2</v>
      </c>
      <c r="AO27">
        <f>IFERROR(INDEX('Post ISIC Consolidation DLIM'!$B$150:$AQ$191,MATCH(TLIM!$A27,'Post ISIC Consolidation DLIM'!$A$150:$A$191,0),MATCH(TLIM!AO$1,'Post ISIC Consolidation DLIM'!$B$149:$AQ$149,0)),0)</f>
        <v>2.1761153956551423E-2</v>
      </c>
      <c r="AP27">
        <f>IFERROR(INDEX('Post ISIC Consolidation DLIM'!$B$150:$AQ$191,MATCH(TLIM!$A27,'Post ISIC Consolidation DLIM'!$A$150:$A$191,0),MATCH(TLIM!AP$1,'Post ISIC Consolidation DLIM'!$B$149:$AQ$149,0)),0)</f>
        <v>3.3908284282581205E-2</v>
      </c>
      <c r="AQ27">
        <f>IFERROR(INDEX('Post ISIC Consolidation DLIM'!$B$150:$AQ$191,MATCH(TLIM!$A27,'Post ISIC Consolidation DLIM'!$A$150:$A$191,0),MATCH(TLIM!AQ$1,'Post ISIC Consolidation DLIM'!$B$149:$AQ$149,0)),0)</f>
        <v>1.6033448970801881E-6</v>
      </c>
    </row>
    <row r="28" spans="1:43" x14ac:dyDescent="0.35">
      <c r="A28" t="s">
        <v>96</v>
      </c>
      <c r="B28">
        <f>IFERROR(INDEX('Post ISIC Consolidation DLIM'!$B$150:$AQ$191,MATCH(TLIM!$A28,'Post ISIC Consolidation DLIM'!$A$150:$A$191,0),MATCH(TLIM!B$1,'Post ISIC Consolidation DLIM'!$B$149:$AQ$149,0)),0)</f>
        <v>1.1312016503193092E-2</v>
      </c>
      <c r="C28">
        <f>IFERROR(INDEX('Post ISIC Consolidation DLIM'!$B$150:$AQ$191,MATCH(TLIM!$A28,'Post ISIC Consolidation DLIM'!$A$150:$A$191,0),MATCH(TLIM!C$1,'Post ISIC Consolidation DLIM'!$B$149:$AQ$149,0)),0)</f>
        <v>1.433587562674017E-2</v>
      </c>
      <c r="D28">
        <f>IFERROR(INDEX('Post ISIC Consolidation DLIM'!$B$150:$AQ$191,MATCH(TLIM!$A28,'Post ISIC Consolidation DLIM'!$A$150:$A$191,0),MATCH(TLIM!D$1,'Post ISIC Consolidation DLIM'!$B$149:$AQ$149,0)),0)</f>
        <v>1.4335875626740172E-2</v>
      </c>
      <c r="E28">
        <f>IFERROR(INDEX('Post ISIC Consolidation DLIM'!$B$150:$AQ$191,MATCH(TLIM!$A28,'Post ISIC Consolidation DLIM'!$A$150:$A$191,0),MATCH(TLIM!E$1,'Post ISIC Consolidation DLIM'!$B$149:$AQ$149,0)),0)</f>
        <v>1.4335875626740173E-2</v>
      </c>
      <c r="F28">
        <f>IFERROR(INDEX('Post ISIC Consolidation DLIM'!$B$150:$AQ$191,MATCH(TLIM!$A28,'Post ISIC Consolidation DLIM'!$A$150:$A$191,0),MATCH(TLIM!F$1,'Post ISIC Consolidation DLIM'!$B$149:$AQ$149,0)),0)</f>
        <v>1.4335875626740172E-2</v>
      </c>
      <c r="G28">
        <f>IFERROR(INDEX('Post ISIC Consolidation DLIM'!$B$150:$AQ$191,MATCH(TLIM!$A28,'Post ISIC Consolidation DLIM'!$A$150:$A$191,0),MATCH(TLIM!G$1,'Post ISIC Consolidation DLIM'!$B$149:$AQ$149,0)),0)</f>
        <v>1.4953508661899957E-2</v>
      </c>
      <c r="H28">
        <f>IFERROR(INDEX('Post ISIC Consolidation DLIM'!$B$150:$AQ$191,MATCH(TLIM!$A28,'Post ISIC Consolidation DLIM'!$A$150:$A$191,0),MATCH(TLIM!H$1,'Post ISIC Consolidation DLIM'!$B$149:$AQ$149,0)),0)</f>
        <v>1.5489732540573571E-2</v>
      </c>
      <c r="I28">
        <f>IFERROR(INDEX('Post ISIC Consolidation DLIM'!$B$150:$AQ$191,MATCH(TLIM!$A28,'Post ISIC Consolidation DLIM'!$A$150:$A$191,0),MATCH(TLIM!I$1,'Post ISIC Consolidation DLIM'!$B$149:$AQ$149,0)),0)</f>
        <v>1.7676380745093565E-2</v>
      </c>
      <c r="J28">
        <f>IFERROR(INDEX('Post ISIC Consolidation DLIM'!$B$150:$AQ$191,MATCH(TLIM!$A28,'Post ISIC Consolidation DLIM'!$A$150:$A$191,0),MATCH(TLIM!J$1,'Post ISIC Consolidation DLIM'!$B$149:$AQ$149,0)),0)</f>
        <v>3.6185683520642005E-2</v>
      </c>
      <c r="K28">
        <f>IFERROR(INDEX('Post ISIC Consolidation DLIM'!$B$150:$AQ$191,MATCH(TLIM!$A28,'Post ISIC Consolidation DLIM'!$A$150:$A$191,0),MATCH(TLIM!K$1,'Post ISIC Consolidation DLIM'!$B$149:$AQ$149,0)),0)</f>
        <v>1.6436144216067226E-2</v>
      </c>
      <c r="L28">
        <f>IFERROR(INDEX('Post ISIC Consolidation DLIM'!$B$150:$AQ$191,MATCH(TLIM!$A28,'Post ISIC Consolidation DLIM'!$A$150:$A$191,0),MATCH(TLIM!L$1,'Post ISIC Consolidation DLIM'!$B$149:$AQ$149,0)),0)</f>
        <v>1.8547463617926238E-2</v>
      </c>
      <c r="M28">
        <f>IFERROR(INDEX('Post ISIC Consolidation DLIM'!$B$150:$AQ$191,MATCH(TLIM!$A28,'Post ISIC Consolidation DLIM'!$A$150:$A$191,0),MATCH(TLIM!M$1,'Post ISIC Consolidation DLIM'!$B$149:$AQ$149,0)),0)</f>
        <v>8.5385230355678136E-3</v>
      </c>
      <c r="N28">
        <f>IFERROR(INDEX('Post ISIC Consolidation DLIM'!$B$150:$AQ$191,MATCH(TLIM!$A28,'Post ISIC Consolidation DLIM'!$A$150:$A$191,0),MATCH(TLIM!N$1,'Post ISIC Consolidation DLIM'!$B$149:$AQ$149,0)),0)</f>
        <v>2.6868378466133845E-2</v>
      </c>
      <c r="O28">
        <f>IFERROR(INDEX('Post ISIC Consolidation DLIM'!$B$150:$AQ$191,MATCH(TLIM!$A28,'Post ISIC Consolidation DLIM'!$A$150:$A$191,0),MATCH(TLIM!O$1,'Post ISIC Consolidation DLIM'!$B$149:$AQ$149,0)),0)</f>
        <v>2.1234411318309894E-2</v>
      </c>
      <c r="P28">
        <f>IFERROR(INDEX('Post ISIC Consolidation DLIM'!$B$150:$AQ$191,MATCH(TLIM!$A28,'Post ISIC Consolidation DLIM'!$A$150:$A$191,0),MATCH(TLIM!P$1,'Post ISIC Consolidation DLIM'!$B$149:$AQ$149,0)),0)</f>
        <v>2.1234411318309894E-2</v>
      </c>
      <c r="Q28">
        <f>IFERROR(INDEX('Post ISIC Consolidation DLIM'!$B$150:$AQ$191,MATCH(TLIM!$A28,'Post ISIC Consolidation DLIM'!$A$150:$A$191,0),MATCH(TLIM!Q$1,'Post ISIC Consolidation DLIM'!$B$149:$AQ$149,0)),0)</f>
        <v>0.11436744772949112</v>
      </c>
      <c r="R28">
        <f>IFERROR(INDEX('Post ISIC Consolidation DLIM'!$B$150:$AQ$191,MATCH(TLIM!$A28,'Post ISIC Consolidation DLIM'!$A$150:$A$191,0),MATCH(TLIM!R$1,'Post ISIC Consolidation DLIM'!$B$149:$AQ$149,0)),0)</f>
        <v>0.11436744772949112</v>
      </c>
      <c r="S28">
        <f>IFERROR(INDEX('Post ISIC Consolidation DLIM'!$B$150:$AQ$191,MATCH(TLIM!$A28,'Post ISIC Consolidation DLIM'!$A$150:$A$191,0),MATCH(TLIM!S$1,'Post ISIC Consolidation DLIM'!$B$149:$AQ$149,0)),0)</f>
        <v>3.9783194190490444E-2</v>
      </c>
      <c r="T28">
        <f>IFERROR(INDEX('Post ISIC Consolidation DLIM'!$B$150:$AQ$191,MATCH(TLIM!$A28,'Post ISIC Consolidation DLIM'!$A$150:$A$191,0),MATCH(TLIM!T$1,'Post ISIC Consolidation DLIM'!$B$149:$AQ$149,0)),0)</f>
        <v>8.3752222260383043E-3</v>
      </c>
      <c r="U28">
        <f>IFERROR(INDEX('Post ISIC Consolidation DLIM'!$B$150:$AQ$191,MATCH(TLIM!$A28,'Post ISIC Consolidation DLIM'!$A$150:$A$191,0),MATCH(TLIM!U$1,'Post ISIC Consolidation DLIM'!$B$149:$AQ$149,0)),0)</f>
        <v>2.029770368132286E-2</v>
      </c>
      <c r="V28">
        <f>IFERROR(INDEX('Post ISIC Consolidation DLIM'!$B$150:$AQ$191,MATCH(TLIM!$A28,'Post ISIC Consolidation DLIM'!$A$150:$A$191,0),MATCH(TLIM!V$1,'Post ISIC Consolidation DLIM'!$B$149:$AQ$149,0)),0)</f>
        <v>1.9407554612391062E-2</v>
      </c>
      <c r="W28">
        <f>IFERROR(INDEX('Post ISIC Consolidation DLIM'!$B$150:$AQ$191,MATCH(TLIM!$A28,'Post ISIC Consolidation DLIM'!$A$150:$A$191,0),MATCH(TLIM!W$1,'Post ISIC Consolidation DLIM'!$B$149:$AQ$149,0)),0)</f>
        <v>1.8620048461410063E-2</v>
      </c>
      <c r="X28">
        <f>IFERROR(INDEX('Post ISIC Consolidation DLIM'!$B$150:$AQ$191,MATCH(TLIM!$A28,'Post ISIC Consolidation DLIM'!$A$150:$A$191,0),MATCH(TLIM!X$1,'Post ISIC Consolidation DLIM'!$B$149:$AQ$149,0)),0)</f>
        <v>1.7459849828034172E-2</v>
      </c>
      <c r="Y28">
        <f>IFERROR(INDEX('Post ISIC Consolidation DLIM'!$B$150:$AQ$191,MATCH(TLIM!$A28,'Post ISIC Consolidation DLIM'!$A$150:$A$191,0),MATCH(TLIM!Y$1,'Post ISIC Consolidation DLIM'!$B$149:$AQ$149,0)),0)</f>
        <v>1.4950069313627678E-2</v>
      </c>
      <c r="Z28">
        <f>IFERROR(INDEX('Post ISIC Consolidation DLIM'!$B$150:$AQ$191,MATCH(TLIM!$A28,'Post ISIC Consolidation DLIM'!$A$150:$A$191,0),MATCH(TLIM!Z$1,'Post ISIC Consolidation DLIM'!$B$149:$AQ$149,0)),0)</f>
        <v>1.2142913298126589E-2</v>
      </c>
      <c r="AA28">
        <f>IFERROR(INDEX('Post ISIC Consolidation DLIM'!$B$150:$AQ$191,MATCH(TLIM!$A28,'Post ISIC Consolidation DLIM'!$A$150:$A$191,0),MATCH(TLIM!AA$1,'Post ISIC Consolidation DLIM'!$B$149:$AQ$149,0)),0)</f>
        <v>1.2142913298126589E-2</v>
      </c>
      <c r="AB28">
        <f>IFERROR(INDEX('Post ISIC Consolidation DLIM'!$B$150:$AQ$191,MATCH(TLIM!$A28,'Post ISIC Consolidation DLIM'!$A$150:$A$191,0),MATCH(TLIM!AB$1,'Post ISIC Consolidation DLIM'!$B$149:$AQ$149,0)),0)</f>
        <v>1.2037874999410199</v>
      </c>
      <c r="AC28">
        <f>IFERROR(INDEX('Post ISIC Consolidation DLIM'!$B$150:$AQ$191,MATCH(TLIM!$A28,'Post ISIC Consolidation DLIM'!$A$150:$A$191,0),MATCH(TLIM!AC$1,'Post ISIC Consolidation DLIM'!$B$149:$AQ$149,0)),0)</f>
        <v>0</v>
      </c>
      <c r="AD28">
        <f>IFERROR(INDEX('Post ISIC Consolidation DLIM'!$B$150:$AQ$191,MATCH(TLIM!$A28,'Post ISIC Consolidation DLIM'!$A$150:$A$191,0),MATCH(TLIM!AD$1,'Post ISIC Consolidation DLIM'!$B$149:$AQ$149,0)),0)</f>
        <v>7.0892125881943449E-3</v>
      </c>
      <c r="AE28">
        <f>IFERROR(INDEX('Post ISIC Consolidation DLIM'!$B$150:$AQ$191,MATCH(TLIM!$A28,'Post ISIC Consolidation DLIM'!$A$150:$A$191,0),MATCH(TLIM!AE$1,'Post ISIC Consolidation DLIM'!$B$149:$AQ$149,0)),0)</f>
        <v>6.3752221424488303E-3</v>
      </c>
      <c r="AF28">
        <f>IFERROR(INDEX('Post ISIC Consolidation DLIM'!$B$150:$AQ$191,MATCH(TLIM!$A28,'Post ISIC Consolidation DLIM'!$A$150:$A$191,0),MATCH(TLIM!AF$1,'Post ISIC Consolidation DLIM'!$B$149:$AQ$149,0)),0)</f>
        <v>1.1097238560512125E-2</v>
      </c>
      <c r="AG28">
        <f>IFERROR(INDEX('Post ISIC Consolidation DLIM'!$B$150:$AQ$191,MATCH(TLIM!$A28,'Post ISIC Consolidation DLIM'!$A$150:$A$191,0),MATCH(TLIM!AG$1,'Post ISIC Consolidation DLIM'!$B$149:$AQ$149,0)),0)</f>
        <v>7.9163899951599365E-3</v>
      </c>
      <c r="AH28">
        <f>IFERROR(INDEX('Post ISIC Consolidation DLIM'!$B$150:$AQ$191,MATCH(TLIM!$A28,'Post ISIC Consolidation DLIM'!$A$150:$A$191,0),MATCH(TLIM!AH$1,'Post ISIC Consolidation DLIM'!$B$149:$AQ$149,0)),0)</f>
        <v>6.9381191482344728E-3</v>
      </c>
      <c r="AI28">
        <f>IFERROR(INDEX('Post ISIC Consolidation DLIM'!$B$150:$AQ$191,MATCH(TLIM!$A28,'Post ISIC Consolidation DLIM'!$A$150:$A$191,0),MATCH(TLIM!AI$1,'Post ISIC Consolidation DLIM'!$B$149:$AQ$149,0)),0)</f>
        <v>5.0727161295550556E-3</v>
      </c>
      <c r="AJ28">
        <f>IFERROR(INDEX('Post ISIC Consolidation DLIM'!$B$150:$AQ$191,MATCH(TLIM!$A28,'Post ISIC Consolidation DLIM'!$A$150:$A$191,0),MATCH(TLIM!AJ$1,'Post ISIC Consolidation DLIM'!$B$149:$AQ$149,0)),0)</f>
        <v>3.4922459718406767E-3</v>
      </c>
      <c r="AK28">
        <f>IFERROR(INDEX('Post ISIC Consolidation DLIM'!$B$150:$AQ$191,MATCH(TLIM!$A28,'Post ISIC Consolidation DLIM'!$A$150:$A$191,0),MATCH(TLIM!AK$1,'Post ISIC Consolidation DLIM'!$B$149:$AQ$149,0)),0)</f>
        <v>6.608040482733145E-3</v>
      </c>
      <c r="AL28">
        <f>IFERROR(INDEX('Post ISIC Consolidation DLIM'!$B$150:$AQ$191,MATCH(TLIM!$A28,'Post ISIC Consolidation DLIM'!$A$150:$A$191,0),MATCH(TLIM!AL$1,'Post ISIC Consolidation DLIM'!$B$149:$AQ$149,0)),0)</f>
        <v>6.8951267162844863E-3</v>
      </c>
      <c r="AM28">
        <f>IFERROR(INDEX('Post ISIC Consolidation DLIM'!$B$150:$AQ$191,MATCH(TLIM!$A28,'Post ISIC Consolidation DLIM'!$A$150:$A$191,0),MATCH(TLIM!AM$1,'Post ISIC Consolidation DLIM'!$B$149:$AQ$149,0)),0)</f>
        <v>1.6013424388533478E-2</v>
      </c>
      <c r="AN28">
        <f>IFERROR(INDEX('Post ISIC Consolidation DLIM'!$B$150:$AQ$191,MATCH(TLIM!$A28,'Post ISIC Consolidation DLIM'!$A$150:$A$191,0),MATCH(TLIM!AN$1,'Post ISIC Consolidation DLIM'!$B$149:$AQ$149,0)),0)</f>
        <v>3.6599456200331589E-3</v>
      </c>
      <c r="AO28">
        <f>IFERROR(INDEX('Post ISIC Consolidation DLIM'!$B$150:$AQ$191,MATCH(TLIM!$A28,'Post ISIC Consolidation DLIM'!$A$150:$A$191,0),MATCH(TLIM!AO$1,'Post ISIC Consolidation DLIM'!$B$149:$AQ$149,0)),0)</f>
        <v>5.8680930227680804E-3</v>
      </c>
      <c r="AP28">
        <f>IFERROR(INDEX('Post ISIC Consolidation DLIM'!$B$150:$AQ$191,MATCH(TLIM!$A28,'Post ISIC Consolidation DLIM'!$A$150:$A$191,0),MATCH(TLIM!AP$1,'Post ISIC Consolidation DLIM'!$B$149:$AQ$149,0)),0)</f>
        <v>7.444806987233348E-3</v>
      </c>
      <c r="AQ28">
        <f>IFERROR(INDEX('Post ISIC Consolidation DLIM'!$B$150:$AQ$191,MATCH(TLIM!$A28,'Post ISIC Consolidation DLIM'!$A$150:$A$191,0),MATCH(TLIM!AQ$1,'Post ISIC Consolidation DLIM'!$B$149:$AQ$149,0)),0)</f>
        <v>4.0818601153857551E-7</v>
      </c>
    </row>
    <row r="29" spans="1:43" x14ac:dyDescent="0.35">
      <c r="A29" t="s">
        <v>20</v>
      </c>
      <c r="B29">
        <f>IFERROR(INDEX('Post ISIC Consolidation DLIM'!$B$150:$AQ$191,MATCH(TLIM!$A29,'Post ISIC Consolidation DLIM'!$A$150:$A$191,0),MATCH(TLIM!B$1,'Post ISIC Consolidation DLIM'!$B$149:$AQ$149,0)),0)</f>
        <v>0</v>
      </c>
      <c r="C29">
        <f>IFERROR(INDEX('Post ISIC Consolidation DLIM'!$B$150:$AQ$191,MATCH(TLIM!$A29,'Post ISIC Consolidation DLIM'!$A$150:$A$191,0),MATCH(TLIM!C$1,'Post ISIC Consolidation DLIM'!$B$149:$AQ$149,0)),0)</f>
        <v>0</v>
      </c>
      <c r="D29">
        <f>IFERROR(INDEX('Post ISIC Consolidation DLIM'!$B$150:$AQ$191,MATCH(TLIM!$A29,'Post ISIC Consolidation DLIM'!$A$150:$A$191,0),MATCH(TLIM!D$1,'Post ISIC Consolidation DLIM'!$B$149:$AQ$149,0)),0)</f>
        <v>0</v>
      </c>
      <c r="E29">
        <f>IFERROR(INDEX('Post ISIC Consolidation DLIM'!$B$150:$AQ$191,MATCH(TLIM!$A29,'Post ISIC Consolidation DLIM'!$A$150:$A$191,0),MATCH(TLIM!E$1,'Post ISIC Consolidation DLIM'!$B$149:$AQ$149,0)),0)</f>
        <v>0</v>
      </c>
      <c r="F29">
        <f>IFERROR(INDEX('Post ISIC Consolidation DLIM'!$B$150:$AQ$191,MATCH(TLIM!$A29,'Post ISIC Consolidation DLIM'!$A$150:$A$191,0),MATCH(TLIM!F$1,'Post ISIC Consolidation DLIM'!$B$149:$AQ$149,0)),0)</f>
        <v>0</v>
      </c>
      <c r="G29">
        <f>IFERROR(INDEX('Post ISIC Consolidation DLIM'!$B$150:$AQ$191,MATCH(TLIM!$A29,'Post ISIC Consolidation DLIM'!$A$150:$A$191,0),MATCH(TLIM!G$1,'Post ISIC Consolidation DLIM'!$B$149:$AQ$149,0)),0)</f>
        <v>0</v>
      </c>
      <c r="H29">
        <f>IFERROR(INDEX('Post ISIC Consolidation DLIM'!$B$150:$AQ$191,MATCH(TLIM!$A29,'Post ISIC Consolidation DLIM'!$A$150:$A$191,0),MATCH(TLIM!H$1,'Post ISIC Consolidation DLIM'!$B$149:$AQ$149,0)),0)</f>
        <v>0</v>
      </c>
      <c r="I29">
        <f>IFERROR(INDEX('Post ISIC Consolidation DLIM'!$B$150:$AQ$191,MATCH(TLIM!$A29,'Post ISIC Consolidation DLIM'!$A$150:$A$191,0),MATCH(TLIM!I$1,'Post ISIC Consolidation DLIM'!$B$149:$AQ$149,0)),0)</f>
        <v>0</v>
      </c>
      <c r="J29">
        <f>IFERROR(INDEX('Post ISIC Consolidation DLIM'!$B$150:$AQ$191,MATCH(TLIM!$A29,'Post ISIC Consolidation DLIM'!$A$150:$A$191,0),MATCH(TLIM!J$1,'Post ISIC Consolidation DLIM'!$B$149:$AQ$149,0)),0)</f>
        <v>0</v>
      </c>
      <c r="K29">
        <f>IFERROR(INDEX('Post ISIC Consolidation DLIM'!$B$150:$AQ$191,MATCH(TLIM!$A29,'Post ISIC Consolidation DLIM'!$A$150:$A$191,0),MATCH(TLIM!K$1,'Post ISIC Consolidation DLIM'!$B$149:$AQ$149,0)),0)</f>
        <v>0</v>
      </c>
      <c r="L29">
        <f>IFERROR(INDEX('Post ISIC Consolidation DLIM'!$B$150:$AQ$191,MATCH(TLIM!$A29,'Post ISIC Consolidation DLIM'!$A$150:$A$191,0),MATCH(TLIM!L$1,'Post ISIC Consolidation DLIM'!$B$149:$AQ$149,0)),0)</f>
        <v>0</v>
      </c>
      <c r="M29">
        <f>IFERROR(INDEX('Post ISIC Consolidation DLIM'!$B$150:$AQ$191,MATCH(TLIM!$A29,'Post ISIC Consolidation DLIM'!$A$150:$A$191,0),MATCH(TLIM!M$1,'Post ISIC Consolidation DLIM'!$B$149:$AQ$149,0)),0)</f>
        <v>0</v>
      </c>
      <c r="N29">
        <f>IFERROR(INDEX('Post ISIC Consolidation DLIM'!$B$150:$AQ$191,MATCH(TLIM!$A29,'Post ISIC Consolidation DLIM'!$A$150:$A$191,0),MATCH(TLIM!N$1,'Post ISIC Consolidation DLIM'!$B$149:$AQ$149,0)),0)</f>
        <v>0</v>
      </c>
      <c r="O29">
        <f>IFERROR(INDEX('Post ISIC Consolidation DLIM'!$B$150:$AQ$191,MATCH(TLIM!$A29,'Post ISIC Consolidation DLIM'!$A$150:$A$191,0),MATCH(TLIM!O$1,'Post ISIC Consolidation DLIM'!$B$149:$AQ$149,0)),0)</f>
        <v>0</v>
      </c>
      <c r="P29">
        <f>IFERROR(INDEX('Post ISIC Consolidation DLIM'!$B$150:$AQ$191,MATCH(TLIM!$A29,'Post ISIC Consolidation DLIM'!$A$150:$A$191,0),MATCH(TLIM!P$1,'Post ISIC Consolidation DLIM'!$B$149:$AQ$149,0)),0)</f>
        <v>0</v>
      </c>
      <c r="Q29">
        <f>IFERROR(INDEX('Post ISIC Consolidation DLIM'!$B$150:$AQ$191,MATCH(TLIM!$A29,'Post ISIC Consolidation DLIM'!$A$150:$A$191,0),MATCH(TLIM!Q$1,'Post ISIC Consolidation DLIM'!$B$149:$AQ$149,0)),0)</f>
        <v>0</v>
      </c>
      <c r="R29">
        <f>IFERROR(INDEX('Post ISIC Consolidation DLIM'!$B$150:$AQ$191,MATCH(TLIM!$A29,'Post ISIC Consolidation DLIM'!$A$150:$A$191,0),MATCH(TLIM!R$1,'Post ISIC Consolidation DLIM'!$B$149:$AQ$149,0)),0)</f>
        <v>0</v>
      </c>
      <c r="S29">
        <f>IFERROR(INDEX('Post ISIC Consolidation DLIM'!$B$150:$AQ$191,MATCH(TLIM!$A29,'Post ISIC Consolidation DLIM'!$A$150:$A$191,0),MATCH(TLIM!S$1,'Post ISIC Consolidation DLIM'!$B$149:$AQ$149,0)),0)</f>
        <v>0</v>
      </c>
      <c r="T29">
        <f>IFERROR(INDEX('Post ISIC Consolidation DLIM'!$B$150:$AQ$191,MATCH(TLIM!$A29,'Post ISIC Consolidation DLIM'!$A$150:$A$191,0),MATCH(TLIM!T$1,'Post ISIC Consolidation DLIM'!$B$149:$AQ$149,0)),0)</f>
        <v>0</v>
      </c>
      <c r="U29">
        <f>IFERROR(INDEX('Post ISIC Consolidation DLIM'!$B$150:$AQ$191,MATCH(TLIM!$A29,'Post ISIC Consolidation DLIM'!$A$150:$A$191,0),MATCH(TLIM!U$1,'Post ISIC Consolidation DLIM'!$B$149:$AQ$149,0)),0)</f>
        <v>0</v>
      </c>
      <c r="V29">
        <f>IFERROR(INDEX('Post ISIC Consolidation DLIM'!$B$150:$AQ$191,MATCH(TLIM!$A29,'Post ISIC Consolidation DLIM'!$A$150:$A$191,0),MATCH(TLIM!V$1,'Post ISIC Consolidation DLIM'!$B$149:$AQ$149,0)),0)</f>
        <v>0</v>
      </c>
      <c r="W29">
        <f>IFERROR(INDEX('Post ISIC Consolidation DLIM'!$B$150:$AQ$191,MATCH(TLIM!$A29,'Post ISIC Consolidation DLIM'!$A$150:$A$191,0),MATCH(TLIM!W$1,'Post ISIC Consolidation DLIM'!$B$149:$AQ$149,0)),0)</f>
        <v>0</v>
      </c>
      <c r="X29">
        <f>IFERROR(INDEX('Post ISIC Consolidation DLIM'!$B$150:$AQ$191,MATCH(TLIM!$A29,'Post ISIC Consolidation DLIM'!$A$150:$A$191,0),MATCH(TLIM!X$1,'Post ISIC Consolidation DLIM'!$B$149:$AQ$149,0)),0)</f>
        <v>0</v>
      </c>
      <c r="Y29">
        <f>IFERROR(INDEX('Post ISIC Consolidation DLIM'!$B$150:$AQ$191,MATCH(TLIM!$A29,'Post ISIC Consolidation DLIM'!$A$150:$A$191,0),MATCH(TLIM!Y$1,'Post ISIC Consolidation DLIM'!$B$149:$AQ$149,0)),0)</f>
        <v>0</v>
      </c>
      <c r="Z29">
        <f>IFERROR(INDEX('Post ISIC Consolidation DLIM'!$B$150:$AQ$191,MATCH(TLIM!$A29,'Post ISIC Consolidation DLIM'!$A$150:$A$191,0),MATCH(TLIM!Z$1,'Post ISIC Consolidation DLIM'!$B$149:$AQ$149,0)),0)</f>
        <v>0</v>
      </c>
      <c r="AA29">
        <f>IFERROR(INDEX('Post ISIC Consolidation DLIM'!$B$150:$AQ$191,MATCH(TLIM!$A29,'Post ISIC Consolidation DLIM'!$A$150:$A$191,0),MATCH(TLIM!AA$1,'Post ISIC Consolidation DLIM'!$B$149:$AQ$149,0)),0)</f>
        <v>0</v>
      </c>
      <c r="AB29">
        <f>IFERROR(INDEX('Post ISIC Consolidation DLIM'!$B$150:$AQ$191,MATCH(TLIM!$A29,'Post ISIC Consolidation DLIM'!$A$150:$A$191,0),MATCH(TLIM!AB$1,'Post ISIC Consolidation DLIM'!$B$149:$AQ$149,0)),0)</f>
        <v>0</v>
      </c>
      <c r="AC29">
        <f>IFERROR(INDEX('Post ISIC Consolidation DLIM'!$B$150:$AQ$191,MATCH(TLIM!$A29,'Post ISIC Consolidation DLIM'!$A$150:$A$191,0),MATCH(TLIM!AC$1,'Post ISIC Consolidation DLIM'!$B$149:$AQ$149,0)),0)</f>
        <v>0</v>
      </c>
      <c r="AD29">
        <f>IFERROR(INDEX('Post ISIC Consolidation DLIM'!$B$150:$AQ$191,MATCH(TLIM!$A29,'Post ISIC Consolidation DLIM'!$A$150:$A$191,0),MATCH(TLIM!AD$1,'Post ISIC Consolidation DLIM'!$B$149:$AQ$149,0)),0)</f>
        <v>0</v>
      </c>
      <c r="AE29">
        <f>IFERROR(INDEX('Post ISIC Consolidation DLIM'!$B$150:$AQ$191,MATCH(TLIM!$A29,'Post ISIC Consolidation DLIM'!$A$150:$A$191,0),MATCH(TLIM!AE$1,'Post ISIC Consolidation DLIM'!$B$149:$AQ$149,0)),0)</f>
        <v>0</v>
      </c>
      <c r="AF29">
        <f>IFERROR(INDEX('Post ISIC Consolidation DLIM'!$B$150:$AQ$191,MATCH(TLIM!$A29,'Post ISIC Consolidation DLIM'!$A$150:$A$191,0),MATCH(TLIM!AF$1,'Post ISIC Consolidation DLIM'!$B$149:$AQ$149,0)),0)</f>
        <v>0</v>
      </c>
      <c r="AG29">
        <f>IFERROR(INDEX('Post ISIC Consolidation DLIM'!$B$150:$AQ$191,MATCH(TLIM!$A29,'Post ISIC Consolidation DLIM'!$A$150:$A$191,0),MATCH(TLIM!AG$1,'Post ISIC Consolidation DLIM'!$B$149:$AQ$149,0)),0)</f>
        <v>0</v>
      </c>
      <c r="AH29">
        <f>IFERROR(INDEX('Post ISIC Consolidation DLIM'!$B$150:$AQ$191,MATCH(TLIM!$A29,'Post ISIC Consolidation DLIM'!$A$150:$A$191,0),MATCH(TLIM!AH$1,'Post ISIC Consolidation DLIM'!$B$149:$AQ$149,0)),0)</f>
        <v>0</v>
      </c>
      <c r="AI29">
        <f>IFERROR(INDEX('Post ISIC Consolidation DLIM'!$B$150:$AQ$191,MATCH(TLIM!$A29,'Post ISIC Consolidation DLIM'!$A$150:$A$191,0),MATCH(TLIM!AI$1,'Post ISIC Consolidation DLIM'!$B$149:$AQ$149,0)),0)</f>
        <v>0</v>
      </c>
      <c r="AJ29">
        <f>IFERROR(INDEX('Post ISIC Consolidation DLIM'!$B$150:$AQ$191,MATCH(TLIM!$A29,'Post ISIC Consolidation DLIM'!$A$150:$A$191,0),MATCH(TLIM!AJ$1,'Post ISIC Consolidation DLIM'!$B$149:$AQ$149,0)),0)</f>
        <v>0</v>
      </c>
      <c r="AK29">
        <f>IFERROR(INDEX('Post ISIC Consolidation DLIM'!$B$150:$AQ$191,MATCH(TLIM!$A29,'Post ISIC Consolidation DLIM'!$A$150:$A$191,0),MATCH(TLIM!AK$1,'Post ISIC Consolidation DLIM'!$B$149:$AQ$149,0)),0)</f>
        <v>0</v>
      </c>
      <c r="AL29">
        <f>IFERROR(INDEX('Post ISIC Consolidation DLIM'!$B$150:$AQ$191,MATCH(TLIM!$A29,'Post ISIC Consolidation DLIM'!$A$150:$A$191,0),MATCH(TLIM!AL$1,'Post ISIC Consolidation DLIM'!$B$149:$AQ$149,0)),0)</f>
        <v>0</v>
      </c>
      <c r="AM29">
        <f>IFERROR(INDEX('Post ISIC Consolidation DLIM'!$B$150:$AQ$191,MATCH(TLIM!$A29,'Post ISIC Consolidation DLIM'!$A$150:$A$191,0),MATCH(TLIM!AM$1,'Post ISIC Consolidation DLIM'!$B$149:$AQ$149,0)),0)</f>
        <v>0</v>
      </c>
      <c r="AN29">
        <f>IFERROR(INDEX('Post ISIC Consolidation DLIM'!$B$150:$AQ$191,MATCH(TLIM!$A29,'Post ISIC Consolidation DLIM'!$A$150:$A$191,0),MATCH(TLIM!AN$1,'Post ISIC Consolidation DLIM'!$B$149:$AQ$149,0)),0)</f>
        <v>0</v>
      </c>
      <c r="AO29">
        <f>IFERROR(INDEX('Post ISIC Consolidation DLIM'!$B$150:$AQ$191,MATCH(TLIM!$A29,'Post ISIC Consolidation DLIM'!$A$150:$A$191,0),MATCH(TLIM!AO$1,'Post ISIC Consolidation DLIM'!$B$149:$AQ$149,0)),0)</f>
        <v>0</v>
      </c>
      <c r="AP29">
        <f>IFERROR(INDEX('Post ISIC Consolidation DLIM'!$B$150:$AQ$191,MATCH(TLIM!$A29,'Post ISIC Consolidation DLIM'!$A$150:$A$191,0),MATCH(TLIM!AP$1,'Post ISIC Consolidation DLIM'!$B$149:$AQ$149,0)),0)</f>
        <v>0</v>
      </c>
      <c r="AQ29">
        <f>IFERROR(INDEX('Post ISIC Consolidation DLIM'!$B$150:$AQ$191,MATCH(TLIM!$A29,'Post ISIC Consolidation DLIM'!$A$150:$A$191,0),MATCH(TLIM!AQ$1,'Post ISIC Consolidation DLIM'!$B$149:$AQ$149,0)),0)</f>
        <v>0</v>
      </c>
    </row>
    <row r="30" spans="1:43" x14ac:dyDescent="0.35">
      <c r="A30" t="s">
        <v>21</v>
      </c>
      <c r="B30">
        <f>IFERROR(INDEX('Post ISIC Consolidation DLIM'!$B$150:$AQ$191,MATCH(TLIM!$A30,'Post ISIC Consolidation DLIM'!$A$150:$A$191,0),MATCH(TLIM!B$1,'Post ISIC Consolidation DLIM'!$B$149:$AQ$149,0)),0)</f>
        <v>6.3079436525174531E-2</v>
      </c>
      <c r="C30">
        <f>IFERROR(INDEX('Post ISIC Consolidation DLIM'!$B$150:$AQ$191,MATCH(TLIM!$A30,'Post ISIC Consolidation DLIM'!$A$150:$A$191,0),MATCH(TLIM!C$1,'Post ISIC Consolidation DLIM'!$B$149:$AQ$149,0)),0)</f>
        <v>3.3487141807420129E-2</v>
      </c>
      <c r="D30">
        <f>IFERROR(INDEX('Post ISIC Consolidation DLIM'!$B$150:$AQ$191,MATCH(TLIM!$A30,'Post ISIC Consolidation DLIM'!$A$150:$A$191,0),MATCH(TLIM!D$1,'Post ISIC Consolidation DLIM'!$B$149:$AQ$149,0)),0)</f>
        <v>3.3487141807420129E-2</v>
      </c>
      <c r="E30">
        <f>IFERROR(INDEX('Post ISIC Consolidation DLIM'!$B$150:$AQ$191,MATCH(TLIM!$A30,'Post ISIC Consolidation DLIM'!$A$150:$A$191,0),MATCH(TLIM!E$1,'Post ISIC Consolidation DLIM'!$B$149:$AQ$149,0)),0)</f>
        <v>3.3487141807420129E-2</v>
      </c>
      <c r="F30">
        <f>IFERROR(INDEX('Post ISIC Consolidation DLIM'!$B$150:$AQ$191,MATCH(TLIM!$A30,'Post ISIC Consolidation DLIM'!$A$150:$A$191,0),MATCH(TLIM!F$1,'Post ISIC Consolidation DLIM'!$B$149:$AQ$149,0)),0)</f>
        <v>3.3487141807420129E-2</v>
      </c>
      <c r="G30">
        <f>IFERROR(INDEX('Post ISIC Consolidation DLIM'!$B$150:$AQ$191,MATCH(TLIM!$A30,'Post ISIC Consolidation DLIM'!$A$150:$A$191,0),MATCH(TLIM!G$1,'Post ISIC Consolidation DLIM'!$B$149:$AQ$149,0)),0)</f>
        <v>9.0097668370472811E-2</v>
      </c>
      <c r="H30">
        <f>IFERROR(INDEX('Post ISIC Consolidation DLIM'!$B$150:$AQ$191,MATCH(TLIM!$A30,'Post ISIC Consolidation DLIM'!$A$150:$A$191,0),MATCH(TLIM!H$1,'Post ISIC Consolidation DLIM'!$B$149:$AQ$149,0)),0)</f>
        <v>7.7265089827811911E-2</v>
      </c>
      <c r="I30">
        <f>IFERROR(INDEX('Post ISIC Consolidation DLIM'!$B$150:$AQ$191,MATCH(TLIM!$A30,'Post ISIC Consolidation DLIM'!$A$150:$A$191,0),MATCH(TLIM!I$1,'Post ISIC Consolidation DLIM'!$B$149:$AQ$149,0)),0)</f>
        <v>7.4161174740943206E-2</v>
      </c>
      <c r="J30">
        <f>IFERROR(INDEX('Post ISIC Consolidation DLIM'!$B$150:$AQ$191,MATCH(TLIM!$A30,'Post ISIC Consolidation DLIM'!$A$150:$A$191,0),MATCH(TLIM!J$1,'Post ISIC Consolidation DLIM'!$B$149:$AQ$149,0)),0)</f>
        <v>6.2295043446005532E-2</v>
      </c>
      <c r="K30">
        <f>IFERROR(INDEX('Post ISIC Consolidation DLIM'!$B$150:$AQ$191,MATCH(TLIM!$A30,'Post ISIC Consolidation DLIM'!$A$150:$A$191,0),MATCH(TLIM!K$1,'Post ISIC Consolidation DLIM'!$B$149:$AQ$149,0)),0)</f>
        <v>5.9877787324504265E-2</v>
      </c>
      <c r="L30">
        <f>IFERROR(INDEX('Post ISIC Consolidation DLIM'!$B$150:$AQ$191,MATCH(TLIM!$A30,'Post ISIC Consolidation DLIM'!$A$150:$A$191,0),MATCH(TLIM!L$1,'Post ISIC Consolidation DLIM'!$B$149:$AQ$149,0)),0)</f>
        <v>6.6195885289634604E-2</v>
      </c>
      <c r="M30">
        <f>IFERROR(INDEX('Post ISIC Consolidation DLIM'!$B$150:$AQ$191,MATCH(TLIM!$A30,'Post ISIC Consolidation DLIM'!$A$150:$A$191,0),MATCH(TLIM!M$1,'Post ISIC Consolidation DLIM'!$B$149:$AQ$149,0)),0)</f>
        <v>6.9035035869104561E-2</v>
      </c>
      <c r="N30">
        <f>IFERROR(INDEX('Post ISIC Consolidation DLIM'!$B$150:$AQ$191,MATCH(TLIM!$A30,'Post ISIC Consolidation DLIM'!$A$150:$A$191,0),MATCH(TLIM!N$1,'Post ISIC Consolidation DLIM'!$B$149:$AQ$149,0)),0)</f>
        <v>6.1090853269337213E-2</v>
      </c>
      <c r="O30">
        <f>IFERROR(INDEX('Post ISIC Consolidation DLIM'!$B$150:$AQ$191,MATCH(TLIM!$A30,'Post ISIC Consolidation DLIM'!$A$150:$A$191,0),MATCH(TLIM!O$1,'Post ISIC Consolidation DLIM'!$B$149:$AQ$149,0)),0)</f>
        <v>5.930958981388585E-2</v>
      </c>
      <c r="P30">
        <f>IFERROR(INDEX('Post ISIC Consolidation DLIM'!$B$150:$AQ$191,MATCH(TLIM!$A30,'Post ISIC Consolidation DLIM'!$A$150:$A$191,0),MATCH(TLIM!P$1,'Post ISIC Consolidation DLIM'!$B$149:$AQ$149,0)),0)</f>
        <v>5.930958981388585E-2</v>
      </c>
      <c r="Q30">
        <f>IFERROR(INDEX('Post ISIC Consolidation DLIM'!$B$150:$AQ$191,MATCH(TLIM!$A30,'Post ISIC Consolidation DLIM'!$A$150:$A$191,0),MATCH(TLIM!Q$1,'Post ISIC Consolidation DLIM'!$B$149:$AQ$149,0)),0)</f>
        <v>6.5023120710024238E-2</v>
      </c>
      <c r="R30">
        <f>IFERROR(INDEX('Post ISIC Consolidation DLIM'!$B$150:$AQ$191,MATCH(TLIM!$A30,'Post ISIC Consolidation DLIM'!$A$150:$A$191,0),MATCH(TLIM!R$1,'Post ISIC Consolidation DLIM'!$B$149:$AQ$149,0)),0)</f>
        <v>6.5023120710024238E-2</v>
      </c>
      <c r="S30">
        <f>IFERROR(INDEX('Post ISIC Consolidation DLIM'!$B$150:$AQ$191,MATCH(TLIM!$A30,'Post ISIC Consolidation DLIM'!$A$150:$A$191,0),MATCH(TLIM!S$1,'Post ISIC Consolidation DLIM'!$B$149:$AQ$149,0)),0)</f>
        <v>5.5201427168013843E-2</v>
      </c>
      <c r="T30">
        <f>IFERROR(INDEX('Post ISIC Consolidation DLIM'!$B$150:$AQ$191,MATCH(TLIM!$A30,'Post ISIC Consolidation DLIM'!$A$150:$A$191,0),MATCH(TLIM!T$1,'Post ISIC Consolidation DLIM'!$B$149:$AQ$149,0)),0)</f>
        <v>8.3151619443492489E-2</v>
      </c>
      <c r="U30">
        <f>IFERROR(INDEX('Post ISIC Consolidation DLIM'!$B$150:$AQ$191,MATCH(TLIM!$A30,'Post ISIC Consolidation DLIM'!$A$150:$A$191,0),MATCH(TLIM!U$1,'Post ISIC Consolidation DLIM'!$B$149:$AQ$149,0)),0)</f>
        <v>6.7040512765646612E-2</v>
      </c>
      <c r="V30">
        <f>IFERROR(INDEX('Post ISIC Consolidation DLIM'!$B$150:$AQ$191,MATCH(TLIM!$A30,'Post ISIC Consolidation DLIM'!$A$150:$A$191,0),MATCH(TLIM!V$1,'Post ISIC Consolidation DLIM'!$B$149:$AQ$149,0)),0)</f>
        <v>6.2308788309946392E-2</v>
      </c>
      <c r="W30">
        <f>IFERROR(INDEX('Post ISIC Consolidation DLIM'!$B$150:$AQ$191,MATCH(TLIM!$A30,'Post ISIC Consolidation DLIM'!$A$150:$A$191,0),MATCH(TLIM!W$1,'Post ISIC Consolidation DLIM'!$B$149:$AQ$149,0)),0)</f>
        <v>6.4683527858103426E-2</v>
      </c>
      <c r="X30">
        <f>IFERROR(INDEX('Post ISIC Consolidation DLIM'!$B$150:$AQ$191,MATCH(TLIM!$A30,'Post ISIC Consolidation DLIM'!$A$150:$A$191,0),MATCH(TLIM!X$1,'Post ISIC Consolidation DLIM'!$B$149:$AQ$149,0)),0)</f>
        <v>6.7945129598806969E-2</v>
      </c>
      <c r="Y30">
        <f>IFERROR(INDEX('Post ISIC Consolidation DLIM'!$B$150:$AQ$191,MATCH(TLIM!$A30,'Post ISIC Consolidation DLIM'!$A$150:$A$191,0),MATCH(TLIM!Y$1,'Post ISIC Consolidation DLIM'!$B$149:$AQ$149,0)),0)</f>
        <v>7.1017976834765711E-2</v>
      </c>
      <c r="Z30">
        <f>IFERROR(INDEX('Post ISIC Consolidation DLIM'!$B$150:$AQ$191,MATCH(TLIM!$A30,'Post ISIC Consolidation DLIM'!$A$150:$A$191,0),MATCH(TLIM!Z$1,'Post ISIC Consolidation DLIM'!$B$149:$AQ$149,0)),0)</f>
        <v>3.3780733894312423E-2</v>
      </c>
      <c r="AA30">
        <f>IFERROR(INDEX('Post ISIC Consolidation DLIM'!$B$150:$AQ$191,MATCH(TLIM!$A30,'Post ISIC Consolidation DLIM'!$A$150:$A$191,0),MATCH(TLIM!AA$1,'Post ISIC Consolidation DLIM'!$B$149:$AQ$149,0)),0)</f>
        <v>3.3780733894312423E-2</v>
      </c>
      <c r="AB30">
        <f>IFERROR(INDEX('Post ISIC Consolidation DLIM'!$B$150:$AQ$191,MATCH(TLIM!$A30,'Post ISIC Consolidation DLIM'!$A$150:$A$191,0),MATCH(TLIM!AB$1,'Post ISIC Consolidation DLIM'!$B$149:$AQ$149,0)),0)</f>
        <v>3.5334363274094373E-2</v>
      </c>
      <c r="AC30">
        <f>IFERROR(INDEX('Post ISIC Consolidation DLIM'!$B$150:$AQ$191,MATCH(TLIM!$A30,'Post ISIC Consolidation DLIM'!$A$150:$A$191,0),MATCH(TLIM!AC$1,'Post ISIC Consolidation DLIM'!$B$149:$AQ$149,0)),0)</f>
        <v>0</v>
      </c>
      <c r="AD30">
        <f>IFERROR(INDEX('Post ISIC Consolidation DLIM'!$B$150:$AQ$191,MATCH(TLIM!$A30,'Post ISIC Consolidation DLIM'!$A$150:$A$191,0),MATCH(TLIM!AD$1,'Post ISIC Consolidation DLIM'!$B$149:$AQ$149,0)),0)</f>
        <v>1.0636180411109482</v>
      </c>
      <c r="AE30">
        <f>IFERROR(INDEX('Post ISIC Consolidation DLIM'!$B$150:$AQ$191,MATCH(TLIM!$A30,'Post ISIC Consolidation DLIM'!$A$150:$A$191,0),MATCH(TLIM!AE$1,'Post ISIC Consolidation DLIM'!$B$149:$AQ$149,0)),0)</f>
        <v>2.7809229882449875E-2</v>
      </c>
      <c r="AF30">
        <f>IFERROR(INDEX('Post ISIC Consolidation DLIM'!$B$150:$AQ$191,MATCH(TLIM!$A30,'Post ISIC Consolidation DLIM'!$A$150:$A$191,0),MATCH(TLIM!AF$1,'Post ISIC Consolidation DLIM'!$B$149:$AQ$149,0)),0)</f>
        <v>5.9147910732040405E-2</v>
      </c>
      <c r="AG30">
        <f>IFERROR(INDEX('Post ISIC Consolidation DLIM'!$B$150:$AQ$191,MATCH(TLIM!$A30,'Post ISIC Consolidation DLIM'!$A$150:$A$191,0),MATCH(TLIM!AG$1,'Post ISIC Consolidation DLIM'!$B$149:$AQ$149,0)),0)</f>
        <v>3.9393887432175721E-2</v>
      </c>
      <c r="AH30">
        <f>IFERROR(INDEX('Post ISIC Consolidation DLIM'!$B$150:$AQ$191,MATCH(TLIM!$A30,'Post ISIC Consolidation DLIM'!$A$150:$A$191,0),MATCH(TLIM!AH$1,'Post ISIC Consolidation DLIM'!$B$149:$AQ$149,0)),0)</f>
        <v>3.1646553787205461E-2</v>
      </c>
      <c r="AI30">
        <f>IFERROR(INDEX('Post ISIC Consolidation DLIM'!$B$150:$AQ$191,MATCH(TLIM!$A30,'Post ISIC Consolidation DLIM'!$A$150:$A$191,0),MATCH(TLIM!AI$1,'Post ISIC Consolidation DLIM'!$B$149:$AQ$149,0)),0)</f>
        <v>3.865585820267587E-2</v>
      </c>
      <c r="AJ30">
        <f>IFERROR(INDEX('Post ISIC Consolidation DLIM'!$B$150:$AQ$191,MATCH(TLIM!$A30,'Post ISIC Consolidation DLIM'!$A$150:$A$191,0),MATCH(TLIM!AJ$1,'Post ISIC Consolidation DLIM'!$B$149:$AQ$149,0)),0)</f>
        <v>1.574832467833942E-2</v>
      </c>
      <c r="AK30">
        <f>IFERROR(INDEX('Post ISIC Consolidation DLIM'!$B$150:$AQ$191,MATCH(TLIM!$A30,'Post ISIC Consolidation DLIM'!$A$150:$A$191,0),MATCH(TLIM!AK$1,'Post ISIC Consolidation DLIM'!$B$149:$AQ$149,0)),0)</f>
        <v>7.6994867089849577E-3</v>
      </c>
      <c r="AL30">
        <f>IFERROR(INDEX('Post ISIC Consolidation DLIM'!$B$150:$AQ$191,MATCH(TLIM!$A30,'Post ISIC Consolidation DLIM'!$A$150:$A$191,0),MATCH(TLIM!AL$1,'Post ISIC Consolidation DLIM'!$B$149:$AQ$149,0)),0)</f>
        <v>2.0609077695588257E-2</v>
      </c>
      <c r="AM30">
        <f>IFERROR(INDEX('Post ISIC Consolidation DLIM'!$B$150:$AQ$191,MATCH(TLIM!$A30,'Post ISIC Consolidation DLIM'!$A$150:$A$191,0),MATCH(TLIM!AM$1,'Post ISIC Consolidation DLIM'!$B$149:$AQ$149,0)),0)</f>
        <v>1.4174470029242303E-2</v>
      </c>
      <c r="AN30">
        <f>IFERROR(INDEX('Post ISIC Consolidation DLIM'!$B$150:$AQ$191,MATCH(TLIM!$A30,'Post ISIC Consolidation DLIM'!$A$150:$A$191,0),MATCH(TLIM!AN$1,'Post ISIC Consolidation DLIM'!$B$149:$AQ$149,0)),0)</f>
        <v>1.0285341964081859E-2</v>
      </c>
      <c r="AO30">
        <f>IFERROR(INDEX('Post ISIC Consolidation DLIM'!$B$150:$AQ$191,MATCH(TLIM!$A30,'Post ISIC Consolidation DLIM'!$A$150:$A$191,0),MATCH(TLIM!AO$1,'Post ISIC Consolidation DLIM'!$B$149:$AQ$149,0)),0)</f>
        <v>2.9329846260417149E-2</v>
      </c>
      <c r="AP30">
        <f>IFERROR(INDEX('Post ISIC Consolidation DLIM'!$B$150:$AQ$191,MATCH(TLIM!$A30,'Post ISIC Consolidation DLIM'!$A$150:$A$191,0),MATCH(TLIM!AP$1,'Post ISIC Consolidation DLIM'!$B$149:$AQ$149,0)),0)</f>
        <v>2.3043564061856561E-2</v>
      </c>
      <c r="AQ30">
        <f>IFERROR(INDEX('Post ISIC Consolidation DLIM'!$B$150:$AQ$191,MATCH(TLIM!$A30,'Post ISIC Consolidation DLIM'!$A$150:$A$191,0),MATCH(TLIM!AQ$1,'Post ISIC Consolidation DLIM'!$B$149:$AQ$149,0)),0)</f>
        <v>1.3363784240611709E-6</v>
      </c>
    </row>
    <row r="31" spans="1:43" x14ac:dyDescent="0.35">
      <c r="A31" t="s">
        <v>22</v>
      </c>
      <c r="B31">
        <f>IFERROR(INDEX('Post ISIC Consolidation DLIM'!$B$150:$AQ$191,MATCH(TLIM!$A31,'Post ISIC Consolidation DLIM'!$A$150:$A$191,0),MATCH(TLIM!B$1,'Post ISIC Consolidation DLIM'!$B$149:$AQ$149,0)),0)</f>
        <v>2.8869646112705222E-2</v>
      </c>
      <c r="C31">
        <f>IFERROR(INDEX('Post ISIC Consolidation DLIM'!$B$150:$AQ$191,MATCH(TLIM!$A31,'Post ISIC Consolidation DLIM'!$A$150:$A$191,0),MATCH(TLIM!C$1,'Post ISIC Consolidation DLIM'!$B$149:$AQ$149,0)),0)</f>
        <v>4.4604796709619081E-2</v>
      </c>
      <c r="D31">
        <f>IFERROR(INDEX('Post ISIC Consolidation DLIM'!$B$150:$AQ$191,MATCH(TLIM!$A31,'Post ISIC Consolidation DLIM'!$A$150:$A$191,0),MATCH(TLIM!D$1,'Post ISIC Consolidation DLIM'!$B$149:$AQ$149,0)),0)</f>
        <v>4.4604796709619081E-2</v>
      </c>
      <c r="E31">
        <f>IFERROR(INDEX('Post ISIC Consolidation DLIM'!$B$150:$AQ$191,MATCH(TLIM!$A31,'Post ISIC Consolidation DLIM'!$A$150:$A$191,0),MATCH(TLIM!E$1,'Post ISIC Consolidation DLIM'!$B$149:$AQ$149,0)),0)</f>
        <v>4.4604796709619081E-2</v>
      </c>
      <c r="F31">
        <f>IFERROR(INDEX('Post ISIC Consolidation DLIM'!$B$150:$AQ$191,MATCH(TLIM!$A31,'Post ISIC Consolidation DLIM'!$A$150:$A$191,0),MATCH(TLIM!F$1,'Post ISIC Consolidation DLIM'!$B$149:$AQ$149,0)),0)</f>
        <v>4.4604796709619081E-2</v>
      </c>
      <c r="G31">
        <f>IFERROR(INDEX('Post ISIC Consolidation DLIM'!$B$150:$AQ$191,MATCH(TLIM!$A31,'Post ISIC Consolidation DLIM'!$A$150:$A$191,0),MATCH(TLIM!G$1,'Post ISIC Consolidation DLIM'!$B$149:$AQ$149,0)),0)</f>
        <v>4.8950605607893515E-2</v>
      </c>
      <c r="H31">
        <f>IFERROR(INDEX('Post ISIC Consolidation DLIM'!$B$150:$AQ$191,MATCH(TLIM!$A31,'Post ISIC Consolidation DLIM'!$A$150:$A$191,0),MATCH(TLIM!H$1,'Post ISIC Consolidation DLIM'!$B$149:$AQ$149,0)),0)</f>
        <v>3.3577129702160785E-2</v>
      </c>
      <c r="I31">
        <f>IFERROR(INDEX('Post ISIC Consolidation DLIM'!$B$150:$AQ$191,MATCH(TLIM!$A31,'Post ISIC Consolidation DLIM'!$A$150:$A$191,0),MATCH(TLIM!I$1,'Post ISIC Consolidation DLIM'!$B$149:$AQ$149,0)),0)</f>
        <v>5.7123461593062107E-2</v>
      </c>
      <c r="J31">
        <f>IFERROR(INDEX('Post ISIC Consolidation DLIM'!$B$150:$AQ$191,MATCH(TLIM!$A31,'Post ISIC Consolidation DLIM'!$A$150:$A$191,0),MATCH(TLIM!J$1,'Post ISIC Consolidation DLIM'!$B$149:$AQ$149,0)),0)</f>
        <v>5.2377285464446026E-2</v>
      </c>
      <c r="K31">
        <f>IFERROR(INDEX('Post ISIC Consolidation DLIM'!$B$150:$AQ$191,MATCH(TLIM!$A31,'Post ISIC Consolidation DLIM'!$A$150:$A$191,0),MATCH(TLIM!K$1,'Post ISIC Consolidation DLIM'!$B$149:$AQ$149,0)),0)</f>
        <v>6.1307548748551405E-2</v>
      </c>
      <c r="L31">
        <f>IFERROR(INDEX('Post ISIC Consolidation DLIM'!$B$150:$AQ$191,MATCH(TLIM!$A31,'Post ISIC Consolidation DLIM'!$A$150:$A$191,0),MATCH(TLIM!L$1,'Post ISIC Consolidation DLIM'!$B$149:$AQ$149,0)),0)</f>
        <v>4.7773286302718147E-2</v>
      </c>
      <c r="M31">
        <f>IFERROR(INDEX('Post ISIC Consolidation DLIM'!$B$150:$AQ$191,MATCH(TLIM!$A31,'Post ISIC Consolidation DLIM'!$A$150:$A$191,0),MATCH(TLIM!M$1,'Post ISIC Consolidation DLIM'!$B$149:$AQ$149,0)),0)</f>
        <v>2.3848965058813492E-2</v>
      </c>
      <c r="N31">
        <f>IFERROR(INDEX('Post ISIC Consolidation DLIM'!$B$150:$AQ$191,MATCH(TLIM!$A31,'Post ISIC Consolidation DLIM'!$A$150:$A$191,0),MATCH(TLIM!N$1,'Post ISIC Consolidation DLIM'!$B$149:$AQ$149,0)),0)</f>
        <v>4.0805374227191465E-2</v>
      </c>
      <c r="O31">
        <f>IFERROR(INDEX('Post ISIC Consolidation DLIM'!$B$150:$AQ$191,MATCH(TLIM!$A31,'Post ISIC Consolidation DLIM'!$A$150:$A$191,0),MATCH(TLIM!O$1,'Post ISIC Consolidation DLIM'!$B$149:$AQ$149,0)),0)</f>
        <v>5.7895034574252401E-2</v>
      </c>
      <c r="P31">
        <f>IFERROR(INDEX('Post ISIC Consolidation DLIM'!$B$150:$AQ$191,MATCH(TLIM!$A31,'Post ISIC Consolidation DLIM'!$A$150:$A$191,0),MATCH(TLIM!P$1,'Post ISIC Consolidation DLIM'!$B$149:$AQ$149,0)),0)</f>
        <v>5.7895034574252401E-2</v>
      </c>
      <c r="Q31">
        <f>IFERROR(INDEX('Post ISIC Consolidation DLIM'!$B$150:$AQ$191,MATCH(TLIM!$A31,'Post ISIC Consolidation DLIM'!$A$150:$A$191,0),MATCH(TLIM!Q$1,'Post ISIC Consolidation DLIM'!$B$149:$AQ$149,0)),0)</f>
        <v>5.5980468825323294E-2</v>
      </c>
      <c r="R31">
        <f>IFERROR(INDEX('Post ISIC Consolidation DLIM'!$B$150:$AQ$191,MATCH(TLIM!$A31,'Post ISIC Consolidation DLIM'!$A$150:$A$191,0),MATCH(TLIM!R$1,'Post ISIC Consolidation DLIM'!$B$149:$AQ$149,0)),0)</f>
        <v>5.5980468825323294E-2</v>
      </c>
      <c r="S31">
        <f>IFERROR(INDEX('Post ISIC Consolidation DLIM'!$B$150:$AQ$191,MATCH(TLIM!$A31,'Post ISIC Consolidation DLIM'!$A$150:$A$191,0),MATCH(TLIM!S$1,'Post ISIC Consolidation DLIM'!$B$149:$AQ$149,0)),0)</f>
        <v>3.2127944984009345E-2</v>
      </c>
      <c r="T31">
        <f>IFERROR(INDEX('Post ISIC Consolidation DLIM'!$B$150:$AQ$191,MATCH(TLIM!$A31,'Post ISIC Consolidation DLIM'!$A$150:$A$191,0),MATCH(TLIM!T$1,'Post ISIC Consolidation DLIM'!$B$149:$AQ$149,0)),0)</f>
        <v>2.5576944119531184E-2</v>
      </c>
      <c r="U31">
        <f>IFERROR(INDEX('Post ISIC Consolidation DLIM'!$B$150:$AQ$191,MATCH(TLIM!$A31,'Post ISIC Consolidation DLIM'!$A$150:$A$191,0),MATCH(TLIM!U$1,'Post ISIC Consolidation DLIM'!$B$149:$AQ$149,0)),0)</f>
        <v>3.450376478508177E-2</v>
      </c>
      <c r="V31">
        <f>IFERROR(INDEX('Post ISIC Consolidation DLIM'!$B$150:$AQ$191,MATCH(TLIM!$A31,'Post ISIC Consolidation DLIM'!$A$150:$A$191,0),MATCH(TLIM!V$1,'Post ISIC Consolidation DLIM'!$B$149:$AQ$149,0)),0)</f>
        <v>3.3175579958748765E-2</v>
      </c>
      <c r="W31">
        <f>IFERROR(INDEX('Post ISIC Consolidation DLIM'!$B$150:$AQ$191,MATCH(TLIM!$A31,'Post ISIC Consolidation DLIM'!$A$150:$A$191,0),MATCH(TLIM!W$1,'Post ISIC Consolidation DLIM'!$B$149:$AQ$149,0)),0)</f>
        <v>3.7272495767516636E-2</v>
      </c>
      <c r="X31">
        <f>IFERROR(INDEX('Post ISIC Consolidation DLIM'!$B$150:$AQ$191,MATCH(TLIM!$A31,'Post ISIC Consolidation DLIM'!$A$150:$A$191,0),MATCH(TLIM!X$1,'Post ISIC Consolidation DLIM'!$B$149:$AQ$149,0)),0)</f>
        <v>2.9070032235919828E-2</v>
      </c>
      <c r="Y31">
        <f>IFERROR(INDEX('Post ISIC Consolidation DLIM'!$B$150:$AQ$191,MATCH(TLIM!$A31,'Post ISIC Consolidation DLIM'!$A$150:$A$191,0),MATCH(TLIM!Y$1,'Post ISIC Consolidation DLIM'!$B$149:$AQ$149,0)),0)</f>
        <v>3.1400805255895232E-2</v>
      </c>
      <c r="Z31">
        <f>IFERROR(INDEX('Post ISIC Consolidation DLIM'!$B$150:$AQ$191,MATCH(TLIM!$A31,'Post ISIC Consolidation DLIM'!$A$150:$A$191,0),MATCH(TLIM!Z$1,'Post ISIC Consolidation DLIM'!$B$149:$AQ$149,0)),0)</f>
        <v>3.9631416679002079E-2</v>
      </c>
      <c r="AA31">
        <f>IFERROR(INDEX('Post ISIC Consolidation DLIM'!$B$150:$AQ$191,MATCH(TLIM!$A31,'Post ISIC Consolidation DLIM'!$A$150:$A$191,0),MATCH(TLIM!AA$1,'Post ISIC Consolidation DLIM'!$B$149:$AQ$149,0)),0)</f>
        <v>3.9631416679002079E-2</v>
      </c>
      <c r="AB31">
        <f>IFERROR(INDEX('Post ISIC Consolidation DLIM'!$B$150:$AQ$191,MATCH(TLIM!$A31,'Post ISIC Consolidation DLIM'!$A$150:$A$191,0),MATCH(TLIM!AB$1,'Post ISIC Consolidation DLIM'!$B$149:$AQ$149,0)),0)</f>
        <v>2.6633106115275505E-2</v>
      </c>
      <c r="AC31">
        <f>IFERROR(INDEX('Post ISIC Consolidation DLIM'!$B$150:$AQ$191,MATCH(TLIM!$A31,'Post ISIC Consolidation DLIM'!$A$150:$A$191,0),MATCH(TLIM!AC$1,'Post ISIC Consolidation DLIM'!$B$149:$AQ$149,0)),0)</f>
        <v>0</v>
      </c>
      <c r="AD31">
        <f>IFERROR(INDEX('Post ISIC Consolidation DLIM'!$B$150:$AQ$191,MATCH(TLIM!$A31,'Post ISIC Consolidation DLIM'!$A$150:$A$191,0),MATCH(TLIM!AD$1,'Post ISIC Consolidation DLIM'!$B$149:$AQ$149,0)),0)</f>
        <v>4.8709969251625733E-2</v>
      </c>
      <c r="AE31">
        <f>IFERROR(INDEX('Post ISIC Consolidation DLIM'!$B$150:$AQ$191,MATCH(TLIM!$A31,'Post ISIC Consolidation DLIM'!$A$150:$A$191,0),MATCH(TLIM!AE$1,'Post ISIC Consolidation DLIM'!$B$149:$AQ$149,0)),0)</f>
        <v>1.1885235932993314</v>
      </c>
      <c r="AF31">
        <f>IFERROR(INDEX('Post ISIC Consolidation DLIM'!$B$150:$AQ$191,MATCH(TLIM!$A31,'Post ISIC Consolidation DLIM'!$A$150:$A$191,0),MATCH(TLIM!AF$1,'Post ISIC Consolidation DLIM'!$B$149:$AQ$149,0)),0)</f>
        <v>2.1916807329694889E-2</v>
      </c>
      <c r="AG31">
        <f>IFERROR(INDEX('Post ISIC Consolidation DLIM'!$B$150:$AQ$191,MATCH(TLIM!$A31,'Post ISIC Consolidation DLIM'!$A$150:$A$191,0),MATCH(TLIM!AG$1,'Post ISIC Consolidation DLIM'!$B$149:$AQ$149,0)),0)</f>
        <v>2.370525377400098E-2</v>
      </c>
      <c r="AH31">
        <f>IFERROR(INDEX('Post ISIC Consolidation DLIM'!$B$150:$AQ$191,MATCH(TLIM!$A31,'Post ISIC Consolidation DLIM'!$A$150:$A$191,0),MATCH(TLIM!AH$1,'Post ISIC Consolidation DLIM'!$B$149:$AQ$149,0)),0)</f>
        <v>1.6595256203042173E-2</v>
      </c>
      <c r="AI31">
        <f>IFERROR(INDEX('Post ISIC Consolidation DLIM'!$B$150:$AQ$191,MATCH(TLIM!$A31,'Post ISIC Consolidation DLIM'!$A$150:$A$191,0),MATCH(TLIM!AI$1,'Post ISIC Consolidation DLIM'!$B$149:$AQ$149,0)),0)</f>
        <v>1.285824432258008E-2</v>
      </c>
      <c r="AJ31">
        <f>IFERROR(INDEX('Post ISIC Consolidation DLIM'!$B$150:$AQ$191,MATCH(TLIM!$A31,'Post ISIC Consolidation DLIM'!$A$150:$A$191,0),MATCH(TLIM!AJ$1,'Post ISIC Consolidation DLIM'!$B$149:$AQ$149,0)),0)</f>
        <v>8.7826632299331572E-3</v>
      </c>
      <c r="AK31">
        <f>IFERROR(INDEX('Post ISIC Consolidation DLIM'!$B$150:$AQ$191,MATCH(TLIM!$A31,'Post ISIC Consolidation DLIM'!$A$150:$A$191,0),MATCH(TLIM!AK$1,'Post ISIC Consolidation DLIM'!$B$149:$AQ$149,0)),0)</f>
        <v>4.3518018347333143E-3</v>
      </c>
      <c r="AL31">
        <f>IFERROR(INDEX('Post ISIC Consolidation DLIM'!$B$150:$AQ$191,MATCH(TLIM!$A31,'Post ISIC Consolidation DLIM'!$A$150:$A$191,0),MATCH(TLIM!AL$1,'Post ISIC Consolidation DLIM'!$B$149:$AQ$149,0)),0)</f>
        <v>1.5462814719617041E-2</v>
      </c>
      <c r="AM31">
        <f>IFERROR(INDEX('Post ISIC Consolidation DLIM'!$B$150:$AQ$191,MATCH(TLIM!$A31,'Post ISIC Consolidation DLIM'!$A$150:$A$191,0),MATCH(TLIM!AM$1,'Post ISIC Consolidation DLIM'!$B$149:$AQ$149,0)),0)</f>
        <v>1.2809692603286861E-2</v>
      </c>
      <c r="AN31">
        <f>IFERROR(INDEX('Post ISIC Consolidation DLIM'!$B$150:$AQ$191,MATCH(TLIM!$A31,'Post ISIC Consolidation DLIM'!$A$150:$A$191,0),MATCH(TLIM!AN$1,'Post ISIC Consolidation DLIM'!$B$149:$AQ$149,0)),0)</f>
        <v>1.2952333634475894E-2</v>
      </c>
      <c r="AO31">
        <f>IFERROR(INDEX('Post ISIC Consolidation DLIM'!$B$150:$AQ$191,MATCH(TLIM!$A31,'Post ISIC Consolidation DLIM'!$A$150:$A$191,0),MATCH(TLIM!AO$1,'Post ISIC Consolidation DLIM'!$B$149:$AQ$149,0)),0)</f>
        <v>1.0138043232884275E-2</v>
      </c>
      <c r="AP31">
        <f>IFERROR(INDEX('Post ISIC Consolidation DLIM'!$B$150:$AQ$191,MATCH(TLIM!$A31,'Post ISIC Consolidation DLIM'!$A$150:$A$191,0),MATCH(TLIM!AP$1,'Post ISIC Consolidation DLIM'!$B$149:$AQ$149,0)),0)</f>
        <v>1.4248080087466629E-2</v>
      </c>
      <c r="AQ31">
        <f>IFERROR(INDEX('Post ISIC Consolidation DLIM'!$B$150:$AQ$191,MATCH(TLIM!$A31,'Post ISIC Consolidation DLIM'!$A$150:$A$191,0),MATCH(TLIM!AQ$1,'Post ISIC Consolidation DLIM'!$B$149:$AQ$149,0)),0)</f>
        <v>7.1578434608945722E-7</v>
      </c>
    </row>
    <row r="32" spans="1:43" x14ac:dyDescent="0.35">
      <c r="A32" t="s">
        <v>23</v>
      </c>
      <c r="B32">
        <f>IFERROR(INDEX('Post ISIC Consolidation DLIM'!$B$150:$AQ$191,MATCH(TLIM!$A32,'Post ISIC Consolidation DLIM'!$A$150:$A$191,0),MATCH(TLIM!B$1,'Post ISIC Consolidation DLIM'!$B$149:$AQ$149,0)),0)</f>
        <v>6.0262231851621519E-3</v>
      </c>
      <c r="C32">
        <f>IFERROR(INDEX('Post ISIC Consolidation DLIM'!$B$150:$AQ$191,MATCH(TLIM!$A32,'Post ISIC Consolidation DLIM'!$A$150:$A$191,0),MATCH(TLIM!C$1,'Post ISIC Consolidation DLIM'!$B$149:$AQ$149,0)),0)</f>
        <v>8.5761032444423083E-3</v>
      </c>
      <c r="D32">
        <f>IFERROR(INDEX('Post ISIC Consolidation DLIM'!$B$150:$AQ$191,MATCH(TLIM!$A32,'Post ISIC Consolidation DLIM'!$A$150:$A$191,0),MATCH(TLIM!D$1,'Post ISIC Consolidation DLIM'!$B$149:$AQ$149,0)),0)</f>
        <v>8.5761032444423083E-3</v>
      </c>
      <c r="E32">
        <f>IFERROR(INDEX('Post ISIC Consolidation DLIM'!$B$150:$AQ$191,MATCH(TLIM!$A32,'Post ISIC Consolidation DLIM'!$A$150:$A$191,0),MATCH(TLIM!E$1,'Post ISIC Consolidation DLIM'!$B$149:$AQ$149,0)),0)</f>
        <v>8.5761032444423083E-3</v>
      </c>
      <c r="F32">
        <f>IFERROR(INDEX('Post ISIC Consolidation DLIM'!$B$150:$AQ$191,MATCH(TLIM!$A32,'Post ISIC Consolidation DLIM'!$A$150:$A$191,0),MATCH(TLIM!F$1,'Post ISIC Consolidation DLIM'!$B$149:$AQ$149,0)),0)</f>
        <v>8.5761032444423083E-3</v>
      </c>
      <c r="G32">
        <f>IFERROR(INDEX('Post ISIC Consolidation DLIM'!$B$150:$AQ$191,MATCH(TLIM!$A32,'Post ISIC Consolidation DLIM'!$A$150:$A$191,0),MATCH(TLIM!G$1,'Post ISIC Consolidation DLIM'!$B$149:$AQ$149,0)),0)</f>
        <v>8.6336291027723708E-3</v>
      </c>
      <c r="H32">
        <f>IFERROR(INDEX('Post ISIC Consolidation DLIM'!$B$150:$AQ$191,MATCH(TLIM!$A32,'Post ISIC Consolidation DLIM'!$A$150:$A$191,0),MATCH(TLIM!H$1,'Post ISIC Consolidation DLIM'!$B$149:$AQ$149,0)),0)</f>
        <v>1.109827131050394E-2</v>
      </c>
      <c r="I32">
        <f>IFERROR(INDEX('Post ISIC Consolidation DLIM'!$B$150:$AQ$191,MATCH(TLIM!$A32,'Post ISIC Consolidation DLIM'!$A$150:$A$191,0),MATCH(TLIM!I$1,'Post ISIC Consolidation DLIM'!$B$149:$AQ$149,0)),0)</f>
        <v>1.0254053346418358E-2</v>
      </c>
      <c r="J32">
        <f>IFERROR(INDEX('Post ISIC Consolidation DLIM'!$B$150:$AQ$191,MATCH(TLIM!$A32,'Post ISIC Consolidation DLIM'!$A$150:$A$191,0),MATCH(TLIM!J$1,'Post ISIC Consolidation DLIM'!$B$149:$AQ$149,0)),0)</f>
        <v>8.7222642459492163E-3</v>
      </c>
      <c r="K32">
        <f>IFERROR(INDEX('Post ISIC Consolidation DLIM'!$B$150:$AQ$191,MATCH(TLIM!$A32,'Post ISIC Consolidation DLIM'!$A$150:$A$191,0),MATCH(TLIM!K$1,'Post ISIC Consolidation DLIM'!$B$149:$AQ$149,0)),0)</f>
        <v>1.0152411037552878E-2</v>
      </c>
      <c r="L32">
        <f>IFERROR(INDEX('Post ISIC Consolidation DLIM'!$B$150:$AQ$191,MATCH(TLIM!$A32,'Post ISIC Consolidation DLIM'!$A$150:$A$191,0),MATCH(TLIM!L$1,'Post ISIC Consolidation DLIM'!$B$149:$AQ$149,0)),0)</f>
        <v>1.0878856315944721E-2</v>
      </c>
      <c r="M32">
        <f>IFERROR(INDEX('Post ISIC Consolidation DLIM'!$B$150:$AQ$191,MATCH(TLIM!$A32,'Post ISIC Consolidation DLIM'!$A$150:$A$191,0),MATCH(TLIM!M$1,'Post ISIC Consolidation DLIM'!$B$149:$AQ$149,0)),0)</f>
        <v>9.2109519870005076E-3</v>
      </c>
      <c r="N32">
        <f>IFERROR(INDEX('Post ISIC Consolidation DLIM'!$B$150:$AQ$191,MATCH(TLIM!$A32,'Post ISIC Consolidation DLIM'!$A$150:$A$191,0),MATCH(TLIM!N$1,'Post ISIC Consolidation DLIM'!$B$149:$AQ$149,0)),0)</f>
        <v>1.1133767413364654E-2</v>
      </c>
      <c r="O32">
        <f>IFERROR(INDEX('Post ISIC Consolidation DLIM'!$B$150:$AQ$191,MATCH(TLIM!$A32,'Post ISIC Consolidation DLIM'!$A$150:$A$191,0),MATCH(TLIM!O$1,'Post ISIC Consolidation DLIM'!$B$149:$AQ$149,0)),0)</f>
        <v>1.0585434929392516E-2</v>
      </c>
      <c r="P32">
        <f>IFERROR(INDEX('Post ISIC Consolidation DLIM'!$B$150:$AQ$191,MATCH(TLIM!$A32,'Post ISIC Consolidation DLIM'!$A$150:$A$191,0),MATCH(TLIM!P$1,'Post ISIC Consolidation DLIM'!$B$149:$AQ$149,0)),0)</f>
        <v>1.0585434929392516E-2</v>
      </c>
      <c r="Q32">
        <f>IFERROR(INDEX('Post ISIC Consolidation DLIM'!$B$150:$AQ$191,MATCH(TLIM!$A32,'Post ISIC Consolidation DLIM'!$A$150:$A$191,0),MATCH(TLIM!Q$1,'Post ISIC Consolidation DLIM'!$B$149:$AQ$149,0)),0)</f>
        <v>1.2701885000691688E-2</v>
      </c>
      <c r="R32">
        <f>IFERROR(INDEX('Post ISIC Consolidation DLIM'!$B$150:$AQ$191,MATCH(TLIM!$A32,'Post ISIC Consolidation DLIM'!$A$150:$A$191,0),MATCH(TLIM!R$1,'Post ISIC Consolidation DLIM'!$B$149:$AQ$149,0)),0)</f>
        <v>1.2701885000691688E-2</v>
      </c>
      <c r="S32">
        <f>IFERROR(INDEX('Post ISIC Consolidation DLIM'!$B$150:$AQ$191,MATCH(TLIM!$A32,'Post ISIC Consolidation DLIM'!$A$150:$A$191,0),MATCH(TLIM!S$1,'Post ISIC Consolidation DLIM'!$B$149:$AQ$149,0)),0)</f>
        <v>1.0687746794335094E-2</v>
      </c>
      <c r="T32">
        <f>IFERROR(INDEX('Post ISIC Consolidation DLIM'!$B$150:$AQ$191,MATCH(TLIM!$A32,'Post ISIC Consolidation DLIM'!$A$150:$A$191,0),MATCH(TLIM!T$1,'Post ISIC Consolidation DLIM'!$B$149:$AQ$149,0)),0)</f>
        <v>8.7787401113673235E-3</v>
      </c>
      <c r="U32">
        <f>IFERROR(INDEX('Post ISIC Consolidation DLIM'!$B$150:$AQ$191,MATCH(TLIM!$A32,'Post ISIC Consolidation DLIM'!$A$150:$A$191,0),MATCH(TLIM!U$1,'Post ISIC Consolidation DLIM'!$B$149:$AQ$149,0)),0)</f>
        <v>1.0955303005231377E-2</v>
      </c>
      <c r="V32">
        <f>IFERROR(INDEX('Post ISIC Consolidation DLIM'!$B$150:$AQ$191,MATCH(TLIM!$A32,'Post ISIC Consolidation DLIM'!$A$150:$A$191,0),MATCH(TLIM!V$1,'Post ISIC Consolidation DLIM'!$B$149:$AQ$149,0)),0)</f>
        <v>1.1725054825639791E-2</v>
      </c>
      <c r="W32">
        <f>IFERROR(INDEX('Post ISIC Consolidation DLIM'!$B$150:$AQ$191,MATCH(TLIM!$A32,'Post ISIC Consolidation DLIM'!$A$150:$A$191,0),MATCH(TLIM!W$1,'Post ISIC Consolidation DLIM'!$B$149:$AQ$149,0)),0)</f>
        <v>8.7450205842008102E-3</v>
      </c>
      <c r="X32">
        <f>IFERROR(INDEX('Post ISIC Consolidation DLIM'!$B$150:$AQ$191,MATCH(TLIM!$A32,'Post ISIC Consolidation DLIM'!$A$150:$A$191,0),MATCH(TLIM!X$1,'Post ISIC Consolidation DLIM'!$B$149:$AQ$149,0)),0)</f>
        <v>1.1036910168956814E-2</v>
      </c>
      <c r="Y32">
        <f>IFERROR(INDEX('Post ISIC Consolidation DLIM'!$B$150:$AQ$191,MATCH(TLIM!$A32,'Post ISIC Consolidation DLIM'!$A$150:$A$191,0),MATCH(TLIM!Y$1,'Post ISIC Consolidation DLIM'!$B$149:$AQ$149,0)),0)</f>
        <v>1.1461085608612892E-2</v>
      </c>
      <c r="Z32">
        <f>IFERROR(INDEX('Post ISIC Consolidation DLIM'!$B$150:$AQ$191,MATCH(TLIM!$A32,'Post ISIC Consolidation DLIM'!$A$150:$A$191,0),MATCH(TLIM!Z$1,'Post ISIC Consolidation DLIM'!$B$149:$AQ$149,0)),0)</f>
        <v>1.1065147252827912E-2</v>
      </c>
      <c r="AA32">
        <f>IFERROR(INDEX('Post ISIC Consolidation DLIM'!$B$150:$AQ$191,MATCH(TLIM!$A32,'Post ISIC Consolidation DLIM'!$A$150:$A$191,0),MATCH(TLIM!AA$1,'Post ISIC Consolidation DLIM'!$B$149:$AQ$149,0)),0)</f>
        <v>1.1065147252827912E-2</v>
      </c>
      <c r="AB32">
        <f>IFERROR(INDEX('Post ISIC Consolidation DLIM'!$B$150:$AQ$191,MATCH(TLIM!$A32,'Post ISIC Consolidation DLIM'!$A$150:$A$191,0),MATCH(TLIM!AB$1,'Post ISIC Consolidation DLIM'!$B$149:$AQ$149,0)),0)</f>
        <v>9.5459049054616666E-3</v>
      </c>
      <c r="AC32">
        <f>IFERROR(INDEX('Post ISIC Consolidation DLIM'!$B$150:$AQ$191,MATCH(TLIM!$A32,'Post ISIC Consolidation DLIM'!$A$150:$A$191,0),MATCH(TLIM!AC$1,'Post ISIC Consolidation DLIM'!$B$149:$AQ$149,0)),0)</f>
        <v>0</v>
      </c>
      <c r="AD32">
        <f>IFERROR(INDEX('Post ISIC Consolidation DLIM'!$B$150:$AQ$191,MATCH(TLIM!$A32,'Post ISIC Consolidation DLIM'!$A$150:$A$191,0),MATCH(TLIM!AD$1,'Post ISIC Consolidation DLIM'!$B$149:$AQ$149,0)),0)</f>
        <v>1.2236976346557732E-2</v>
      </c>
      <c r="AE32">
        <f>IFERROR(INDEX('Post ISIC Consolidation DLIM'!$B$150:$AQ$191,MATCH(TLIM!$A32,'Post ISIC Consolidation DLIM'!$A$150:$A$191,0),MATCH(TLIM!AE$1,'Post ISIC Consolidation DLIM'!$B$149:$AQ$149,0)),0)</f>
        <v>1.4759604731771264E-2</v>
      </c>
      <c r="AF32">
        <f>IFERROR(INDEX('Post ISIC Consolidation DLIM'!$B$150:$AQ$191,MATCH(TLIM!$A32,'Post ISIC Consolidation DLIM'!$A$150:$A$191,0),MATCH(TLIM!AF$1,'Post ISIC Consolidation DLIM'!$B$149:$AQ$149,0)),0)</f>
        <v>1.0127972591658869</v>
      </c>
      <c r="AG32">
        <f>IFERROR(INDEX('Post ISIC Consolidation DLIM'!$B$150:$AQ$191,MATCH(TLIM!$A32,'Post ISIC Consolidation DLIM'!$A$150:$A$191,0),MATCH(TLIM!AG$1,'Post ISIC Consolidation DLIM'!$B$149:$AQ$149,0)),0)</f>
        <v>1.3673773255951614E-2</v>
      </c>
      <c r="AH32">
        <f>IFERROR(INDEX('Post ISIC Consolidation DLIM'!$B$150:$AQ$191,MATCH(TLIM!$A32,'Post ISIC Consolidation DLIM'!$A$150:$A$191,0),MATCH(TLIM!AH$1,'Post ISIC Consolidation DLIM'!$B$149:$AQ$149,0)),0)</f>
        <v>9.9643007280256109E-3</v>
      </c>
      <c r="AI32">
        <f>IFERROR(INDEX('Post ISIC Consolidation DLIM'!$B$150:$AQ$191,MATCH(TLIM!$A32,'Post ISIC Consolidation DLIM'!$A$150:$A$191,0),MATCH(TLIM!AI$1,'Post ISIC Consolidation DLIM'!$B$149:$AQ$149,0)),0)</f>
        <v>1.1651527544213214E-2</v>
      </c>
      <c r="AJ32">
        <f>IFERROR(INDEX('Post ISIC Consolidation DLIM'!$B$150:$AQ$191,MATCH(TLIM!$A32,'Post ISIC Consolidation DLIM'!$A$150:$A$191,0),MATCH(TLIM!AJ$1,'Post ISIC Consolidation DLIM'!$B$149:$AQ$149,0)),0)</f>
        <v>9.8818884569803894E-3</v>
      </c>
      <c r="AK32">
        <f>IFERROR(INDEX('Post ISIC Consolidation DLIM'!$B$150:$AQ$191,MATCH(TLIM!$A32,'Post ISIC Consolidation DLIM'!$A$150:$A$191,0),MATCH(TLIM!AK$1,'Post ISIC Consolidation DLIM'!$B$149:$AQ$149,0)),0)</f>
        <v>3.1803907255245891E-3</v>
      </c>
      <c r="AL32">
        <f>IFERROR(INDEX('Post ISIC Consolidation DLIM'!$B$150:$AQ$191,MATCH(TLIM!$A32,'Post ISIC Consolidation DLIM'!$A$150:$A$191,0),MATCH(TLIM!AL$1,'Post ISIC Consolidation DLIM'!$B$149:$AQ$149,0)),0)</f>
        <v>2.0465631008325127E-2</v>
      </c>
      <c r="AM32">
        <f>IFERROR(INDEX('Post ISIC Consolidation DLIM'!$B$150:$AQ$191,MATCH(TLIM!$A32,'Post ISIC Consolidation DLIM'!$A$150:$A$191,0),MATCH(TLIM!AM$1,'Post ISIC Consolidation DLIM'!$B$149:$AQ$149,0)),0)</f>
        <v>7.5191379872579399E-3</v>
      </c>
      <c r="AN32">
        <f>IFERROR(INDEX('Post ISIC Consolidation DLIM'!$B$150:$AQ$191,MATCH(TLIM!$A32,'Post ISIC Consolidation DLIM'!$A$150:$A$191,0),MATCH(TLIM!AN$1,'Post ISIC Consolidation DLIM'!$B$149:$AQ$149,0)),0)</f>
        <v>7.7842910483553497E-3</v>
      </c>
      <c r="AO32">
        <f>IFERROR(INDEX('Post ISIC Consolidation DLIM'!$B$150:$AQ$191,MATCH(TLIM!$A32,'Post ISIC Consolidation DLIM'!$A$150:$A$191,0),MATCH(TLIM!AO$1,'Post ISIC Consolidation DLIM'!$B$149:$AQ$149,0)),0)</f>
        <v>9.7500648194586148E-3</v>
      </c>
      <c r="AP32">
        <f>IFERROR(INDEX('Post ISIC Consolidation DLIM'!$B$150:$AQ$191,MATCH(TLIM!$A32,'Post ISIC Consolidation DLIM'!$A$150:$A$191,0),MATCH(TLIM!AP$1,'Post ISIC Consolidation DLIM'!$B$149:$AQ$149,0)),0)</f>
        <v>1.4379838497302806E-2</v>
      </c>
      <c r="AQ32">
        <f>IFERROR(INDEX('Post ISIC Consolidation DLIM'!$B$150:$AQ$191,MATCH(TLIM!$A32,'Post ISIC Consolidation DLIM'!$A$150:$A$191,0),MATCH(TLIM!AQ$1,'Post ISIC Consolidation DLIM'!$B$149:$AQ$149,0)),0)</f>
        <v>2.190491675942251E-7</v>
      </c>
    </row>
    <row r="33" spans="1:43" x14ac:dyDescent="0.35">
      <c r="A33" t="s">
        <v>24</v>
      </c>
      <c r="B33">
        <f>IFERROR(INDEX('Post ISIC Consolidation DLIM'!$B$150:$AQ$191,MATCH(TLIM!$A33,'Post ISIC Consolidation DLIM'!$A$150:$A$191,0),MATCH(TLIM!B$1,'Post ISIC Consolidation DLIM'!$B$149:$AQ$149,0)),0)</f>
        <v>3.4493316648563366E-3</v>
      </c>
      <c r="C33">
        <f>IFERROR(INDEX('Post ISIC Consolidation DLIM'!$B$150:$AQ$191,MATCH(TLIM!$A33,'Post ISIC Consolidation DLIM'!$A$150:$A$191,0),MATCH(TLIM!C$1,'Post ISIC Consolidation DLIM'!$B$149:$AQ$149,0)),0)</f>
        <v>5.2276018867850101E-3</v>
      </c>
      <c r="D33">
        <f>IFERROR(INDEX('Post ISIC Consolidation DLIM'!$B$150:$AQ$191,MATCH(TLIM!$A33,'Post ISIC Consolidation DLIM'!$A$150:$A$191,0),MATCH(TLIM!D$1,'Post ISIC Consolidation DLIM'!$B$149:$AQ$149,0)),0)</f>
        <v>5.2276018867850101E-3</v>
      </c>
      <c r="E33">
        <f>IFERROR(INDEX('Post ISIC Consolidation DLIM'!$B$150:$AQ$191,MATCH(TLIM!$A33,'Post ISIC Consolidation DLIM'!$A$150:$A$191,0),MATCH(TLIM!E$1,'Post ISIC Consolidation DLIM'!$B$149:$AQ$149,0)),0)</f>
        <v>5.2276018867850101E-3</v>
      </c>
      <c r="F33">
        <f>IFERROR(INDEX('Post ISIC Consolidation DLIM'!$B$150:$AQ$191,MATCH(TLIM!$A33,'Post ISIC Consolidation DLIM'!$A$150:$A$191,0),MATCH(TLIM!F$1,'Post ISIC Consolidation DLIM'!$B$149:$AQ$149,0)),0)</f>
        <v>5.2276018867850101E-3</v>
      </c>
      <c r="G33">
        <f>IFERROR(INDEX('Post ISIC Consolidation DLIM'!$B$150:$AQ$191,MATCH(TLIM!$A33,'Post ISIC Consolidation DLIM'!$A$150:$A$191,0),MATCH(TLIM!G$1,'Post ISIC Consolidation DLIM'!$B$149:$AQ$149,0)),0)</f>
        <v>6.7185229157615701E-3</v>
      </c>
      <c r="H33">
        <f>IFERROR(INDEX('Post ISIC Consolidation DLIM'!$B$150:$AQ$191,MATCH(TLIM!$A33,'Post ISIC Consolidation DLIM'!$A$150:$A$191,0),MATCH(TLIM!H$1,'Post ISIC Consolidation DLIM'!$B$149:$AQ$149,0)),0)</f>
        <v>5.3341521534464595E-3</v>
      </c>
      <c r="I33">
        <f>IFERROR(INDEX('Post ISIC Consolidation DLIM'!$B$150:$AQ$191,MATCH(TLIM!$A33,'Post ISIC Consolidation DLIM'!$A$150:$A$191,0),MATCH(TLIM!I$1,'Post ISIC Consolidation DLIM'!$B$149:$AQ$149,0)),0)</f>
        <v>4.2969699673248603E-3</v>
      </c>
      <c r="J33">
        <f>IFERROR(INDEX('Post ISIC Consolidation DLIM'!$B$150:$AQ$191,MATCH(TLIM!$A33,'Post ISIC Consolidation DLIM'!$A$150:$A$191,0),MATCH(TLIM!J$1,'Post ISIC Consolidation DLIM'!$B$149:$AQ$149,0)),0)</f>
        <v>8.2904367535571941E-3</v>
      </c>
      <c r="K33">
        <f>IFERROR(INDEX('Post ISIC Consolidation DLIM'!$B$150:$AQ$191,MATCH(TLIM!$A33,'Post ISIC Consolidation DLIM'!$A$150:$A$191,0),MATCH(TLIM!K$1,'Post ISIC Consolidation DLIM'!$B$149:$AQ$149,0)),0)</f>
        <v>6.4277593092463706E-3</v>
      </c>
      <c r="L33">
        <f>IFERROR(INDEX('Post ISIC Consolidation DLIM'!$B$150:$AQ$191,MATCH(TLIM!$A33,'Post ISIC Consolidation DLIM'!$A$150:$A$191,0),MATCH(TLIM!L$1,'Post ISIC Consolidation DLIM'!$B$149:$AQ$149,0)),0)</f>
        <v>6.3345177813267537E-3</v>
      </c>
      <c r="M33">
        <f>IFERROR(INDEX('Post ISIC Consolidation DLIM'!$B$150:$AQ$191,MATCH(TLIM!$A33,'Post ISIC Consolidation DLIM'!$A$150:$A$191,0),MATCH(TLIM!M$1,'Post ISIC Consolidation DLIM'!$B$149:$AQ$149,0)),0)</f>
        <v>8.2979754783160491E-3</v>
      </c>
      <c r="N33">
        <f>IFERROR(INDEX('Post ISIC Consolidation DLIM'!$B$150:$AQ$191,MATCH(TLIM!$A33,'Post ISIC Consolidation DLIM'!$A$150:$A$191,0),MATCH(TLIM!N$1,'Post ISIC Consolidation DLIM'!$B$149:$AQ$149,0)),0)</f>
        <v>5.0328865462851112E-3</v>
      </c>
      <c r="O33">
        <f>IFERROR(INDEX('Post ISIC Consolidation DLIM'!$B$150:$AQ$191,MATCH(TLIM!$A33,'Post ISIC Consolidation DLIM'!$A$150:$A$191,0),MATCH(TLIM!O$1,'Post ISIC Consolidation DLIM'!$B$149:$AQ$149,0)),0)</f>
        <v>4.8205958770983267E-3</v>
      </c>
      <c r="P33">
        <f>IFERROR(INDEX('Post ISIC Consolidation DLIM'!$B$150:$AQ$191,MATCH(TLIM!$A33,'Post ISIC Consolidation DLIM'!$A$150:$A$191,0),MATCH(TLIM!P$1,'Post ISIC Consolidation DLIM'!$B$149:$AQ$149,0)),0)</f>
        <v>4.8205958770983267E-3</v>
      </c>
      <c r="Q33">
        <f>IFERROR(INDEX('Post ISIC Consolidation DLIM'!$B$150:$AQ$191,MATCH(TLIM!$A33,'Post ISIC Consolidation DLIM'!$A$150:$A$191,0),MATCH(TLIM!Q$1,'Post ISIC Consolidation DLIM'!$B$149:$AQ$149,0)),0)</f>
        <v>5.1604559422172395E-3</v>
      </c>
      <c r="R33">
        <f>IFERROR(INDEX('Post ISIC Consolidation DLIM'!$B$150:$AQ$191,MATCH(TLIM!$A33,'Post ISIC Consolidation DLIM'!$A$150:$A$191,0),MATCH(TLIM!R$1,'Post ISIC Consolidation DLIM'!$B$149:$AQ$149,0)),0)</f>
        <v>5.1604559422172395E-3</v>
      </c>
      <c r="S33">
        <f>IFERROR(INDEX('Post ISIC Consolidation DLIM'!$B$150:$AQ$191,MATCH(TLIM!$A33,'Post ISIC Consolidation DLIM'!$A$150:$A$191,0),MATCH(TLIM!S$1,'Post ISIC Consolidation DLIM'!$B$149:$AQ$149,0)),0)</f>
        <v>4.2807366602538276E-3</v>
      </c>
      <c r="T33">
        <f>IFERROR(INDEX('Post ISIC Consolidation DLIM'!$B$150:$AQ$191,MATCH(TLIM!$A33,'Post ISIC Consolidation DLIM'!$A$150:$A$191,0),MATCH(TLIM!T$1,'Post ISIC Consolidation DLIM'!$B$149:$AQ$149,0)),0)</f>
        <v>5.1663543112144376E-3</v>
      </c>
      <c r="U33">
        <f>IFERROR(INDEX('Post ISIC Consolidation DLIM'!$B$150:$AQ$191,MATCH(TLIM!$A33,'Post ISIC Consolidation DLIM'!$A$150:$A$191,0),MATCH(TLIM!U$1,'Post ISIC Consolidation DLIM'!$B$149:$AQ$149,0)),0)</f>
        <v>5.4439890597091194E-3</v>
      </c>
      <c r="V33">
        <f>IFERROR(INDEX('Post ISIC Consolidation DLIM'!$B$150:$AQ$191,MATCH(TLIM!$A33,'Post ISIC Consolidation DLIM'!$A$150:$A$191,0),MATCH(TLIM!V$1,'Post ISIC Consolidation DLIM'!$B$149:$AQ$149,0)),0)</f>
        <v>4.601310467817487E-3</v>
      </c>
      <c r="W33">
        <f>IFERROR(INDEX('Post ISIC Consolidation DLIM'!$B$150:$AQ$191,MATCH(TLIM!$A33,'Post ISIC Consolidation DLIM'!$A$150:$A$191,0),MATCH(TLIM!W$1,'Post ISIC Consolidation DLIM'!$B$149:$AQ$149,0)),0)</f>
        <v>5.1700535391707419E-3</v>
      </c>
      <c r="X33">
        <f>IFERROR(INDEX('Post ISIC Consolidation DLIM'!$B$150:$AQ$191,MATCH(TLIM!$A33,'Post ISIC Consolidation DLIM'!$A$150:$A$191,0),MATCH(TLIM!X$1,'Post ISIC Consolidation DLIM'!$B$149:$AQ$149,0)),0)</f>
        <v>5.1311858808126476E-3</v>
      </c>
      <c r="Y33">
        <f>IFERROR(INDEX('Post ISIC Consolidation DLIM'!$B$150:$AQ$191,MATCH(TLIM!$A33,'Post ISIC Consolidation DLIM'!$A$150:$A$191,0),MATCH(TLIM!Y$1,'Post ISIC Consolidation DLIM'!$B$149:$AQ$149,0)),0)</f>
        <v>4.8942075656772969E-3</v>
      </c>
      <c r="Z33">
        <f>IFERROR(INDEX('Post ISIC Consolidation DLIM'!$B$150:$AQ$191,MATCH(TLIM!$A33,'Post ISIC Consolidation DLIM'!$A$150:$A$191,0),MATCH(TLIM!Z$1,'Post ISIC Consolidation DLIM'!$B$149:$AQ$149,0)),0)</f>
        <v>4.4378360876857655E-3</v>
      </c>
      <c r="AA33">
        <f>IFERROR(INDEX('Post ISIC Consolidation DLIM'!$B$150:$AQ$191,MATCH(TLIM!$A33,'Post ISIC Consolidation DLIM'!$A$150:$A$191,0),MATCH(TLIM!AA$1,'Post ISIC Consolidation DLIM'!$B$149:$AQ$149,0)),0)</f>
        <v>4.4378360876857655E-3</v>
      </c>
      <c r="AB33">
        <f>IFERROR(INDEX('Post ISIC Consolidation DLIM'!$B$150:$AQ$191,MATCH(TLIM!$A33,'Post ISIC Consolidation DLIM'!$A$150:$A$191,0),MATCH(TLIM!AB$1,'Post ISIC Consolidation DLIM'!$B$149:$AQ$149,0)),0)</f>
        <v>5.8723791606844454E-3</v>
      </c>
      <c r="AC33">
        <f>IFERROR(INDEX('Post ISIC Consolidation DLIM'!$B$150:$AQ$191,MATCH(TLIM!$A33,'Post ISIC Consolidation DLIM'!$A$150:$A$191,0),MATCH(TLIM!AC$1,'Post ISIC Consolidation DLIM'!$B$149:$AQ$149,0)),0)</f>
        <v>0</v>
      </c>
      <c r="AD33">
        <f>IFERROR(INDEX('Post ISIC Consolidation DLIM'!$B$150:$AQ$191,MATCH(TLIM!$A33,'Post ISIC Consolidation DLIM'!$A$150:$A$191,0),MATCH(TLIM!AD$1,'Post ISIC Consolidation DLIM'!$B$149:$AQ$149,0)),0)</f>
        <v>6.6229487898666305E-3</v>
      </c>
      <c r="AE33">
        <f>IFERROR(INDEX('Post ISIC Consolidation DLIM'!$B$150:$AQ$191,MATCH(TLIM!$A33,'Post ISIC Consolidation DLIM'!$A$150:$A$191,0),MATCH(TLIM!AE$1,'Post ISIC Consolidation DLIM'!$B$149:$AQ$149,0)),0)</f>
        <v>4.0996313570978993E-3</v>
      </c>
      <c r="AF33">
        <f>IFERROR(INDEX('Post ISIC Consolidation DLIM'!$B$150:$AQ$191,MATCH(TLIM!$A33,'Post ISIC Consolidation DLIM'!$A$150:$A$191,0),MATCH(TLIM!AF$1,'Post ISIC Consolidation DLIM'!$B$149:$AQ$149,0)),0)</f>
        <v>5.5527588059699449E-3</v>
      </c>
      <c r="AG33">
        <f>IFERROR(INDEX('Post ISIC Consolidation DLIM'!$B$150:$AQ$191,MATCH(TLIM!$A33,'Post ISIC Consolidation DLIM'!$A$150:$A$191,0),MATCH(TLIM!AG$1,'Post ISIC Consolidation DLIM'!$B$149:$AQ$149,0)),0)</f>
        <v>1.1121795107339445</v>
      </c>
      <c r="AH33">
        <f>IFERROR(INDEX('Post ISIC Consolidation DLIM'!$B$150:$AQ$191,MATCH(TLIM!$A33,'Post ISIC Consolidation DLIM'!$A$150:$A$191,0),MATCH(TLIM!AH$1,'Post ISIC Consolidation DLIM'!$B$149:$AQ$149,0)),0)</f>
        <v>1.5688919764461483E-2</v>
      </c>
      <c r="AI33">
        <f>IFERROR(INDEX('Post ISIC Consolidation DLIM'!$B$150:$AQ$191,MATCH(TLIM!$A33,'Post ISIC Consolidation DLIM'!$A$150:$A$191,0),MATCH(TLIM!AI$1,'Post ISIC Consolidation DLIM'!$B$149:$AQ$149,0)),0)</f>
        <v>1.2190653941283366E-2</v>
      </c>
      <c r="AJ33">
        <f>IFERROR(INDEX('Post ISIC Consolidation DLIM'!$B$150:$AQ$191,MATCH(TLIM!$A33,'Post ISIC Consolidation DLIM'!$A$150:$A$191,0),MATCH(TLIM!AJ$1,'Post ISIC Consolidation DLIM'!$B$149:$AQ$149,0)),0)</f>
        <v>8.3577749976462192E-3</v>
      </c>
      <c r="AK33">
        <f>IFERROR(INDEX('Post ISIC Consolidation DLIM'!$B$150:$AQ$191,MATCH(TLIM!$A33,'Post ISIC Consolidation DLIM'!$A$150:$A$191,0),MATCH(TLIM!AK$1,'Post ISIC Consolidation DLIM'!$B$149:$AQ$149,0)),0)</f>
        <v>1.7546150081140862E-3</v>
      </c>
      <c r="AL33">
        <f>IFERROR(INDEX('Post ISIC Consolidation DLIM'!$B$150:$AQ$191,MATCH(TLIM!$A33,'Post ISIC Consolidation DLIM'!$A$150:$A$191,0),MATCH(TLIM!AL$1,'Post ISIC Consolidation DLIM'!$B$149:$AQ$149,0)),0)</f>
        <v>1.3408802393926566E-2</v>
      </c>
      <c r="AM33">
        <f>IFERROR(INDEX('Post ISIC Consolidation DLIM'!$B$150:$AQ$191,MATCH(TLIM!$A33,'Post ISIC Consolidation DLIM'!$A$150:$A$191,0),MATCH(TLIM!AM$1,'Post ISIC Consolidation DLIM'!$B$149:$AQ$149,0)),0)</f>
        <v>5.126320510039712E-3</v>
      </c>
      <c r="AN33">
        <f>IFERROR(INDEX('Post ISIC Consolidation DLIM'!$B$150:$AQ$191,MATCH(TLIM!$A33,'Post ISIC Consolidation DLIM'!$A$150:$A$191,0),MATCH(TLIM!AN$1,'Post ISIC Consolidation DLIM'!$B$149:$AQ$149,0)),0)</f>
        <v>6.2941636761788804E-3</v>
      </c>
      <c r="AO33">
        <f>IFERROR(INDEX('Post ISIC Consolidation DLIM'!$B$150:$AQ$191,MATCH(TLIM!$A33,'Post ISIC Consolidation DLIM'!$A$150:$A$191,0),MATCH(TLIM!AO$1,'Post ISIC Consolidation DLIM'!$B$149:$AQ$149,0)),0)</f>
        <v>3.7100019217398647E-3</v>
      </c>
      <c r="AP33">
        <f>IFERROR(INDEX('Post ISIC Consolidation DLIM'!$B$150:$AQ$191,MATCH(TLIM!$A33,'Post ISIC Consolidation DLIM'!$A$150:$A$191,0),MATCH(TLIM!AP$1,'Post ISIC Consolidation DLIM'!$B$149:$AQ$149,0)),0)</f>
        <v>1.0298072819739663E-2</v>
      </c>
      <c r="AQ33">
        <f>IFERROR(INDEX('Post ISIC Consolidation DLIM'!$B$150:$AQ$191,MATCH(TLIM!$A33,'Post ISIC Consolidation DLIM'!$A$150:$A$191,0),MATCH(TLIM!AQ$1,'Post ISIC Consolidation DLIM'!$B$149:$AQ$149,0)),0)</f>
        <v>1.0899121277385825E-7</v>
      </c>
    </row>
    <row r="34" spans="1:43" x14ac:dyDescent="0.35">
      <c r="A34" t="s">
        <v>25</v>
      </c>
      <c r="B34">
        <f>IFERROR(INDEX('Post ISIC Consolidation DLIM'!$B$150:$AQ$191,MATCH(TLIM!$A34,'Post ISIC Consolidation DLIM'!$A$150:$A$191,0),MATCH(TLIM!B$1,'Post ISIC Consolidation DLIM'!$B$149:$AQ$149,0)),0)</f>
        <v>7.9479620872943395E-3</v>
      </c>
      <c r="C34">
        <f>IFERROR(INDEX('Post ISIC Consolidation DLIM'!$B$150:$AQ$191,MATCH(TLIM!$A34,'Post ISIC Consolidation DLIM'!$A$150:$A$191,0),MATCH(TLIM!C$1,'Post ISIC Consolidation DLIM'!$B$149:$AQ$149,0)),0)</f>
        <v>1.0919148350914872E-2</v>
      </c>
      <c r="D34">
        <f>IFERROR(INDEX('Post ISIC Consolidation DLIM'!$B$150:$AQ$191,MATCH(TLIM!$A34,'Post ISIC Consolidation DLIM'!$A$150:$A$191,0),MATCH(TLIM!D$1,'Post ISIC Consolidation DLIM'!$B$149:$AQ$149,0)),0)</f>
        <v>1.0919148350914872E-2</v>
      </c>
      <c r="E34">
        <f>IFERROR(INDEX('Post ISIC Consolidation DLIM'!$B$150:$AQ$191,MATCH(TLIM!$A34,'Post ISIC Consolidation DLIM'!$A$150:$A$191,0),MATCH(TLIM!E$1,'Post ISIC Consolidation DLIM'!$B$149:$AQ$149,0)),0)</f>
        <v>1.0919148350914872E-2</v>
      </c>
      <c r="F34">
        <f>IFERROR(INDEX('Post ISIC Consolidation DLIM'!$B$150:$AQ$191,MATCH(TLIM!$A34,'Post ISIC Consolidation DLIM'!$A$150:$A$191,0),MATCH(TLIM!F$1,'Post ISIC Consolidation DLIM'!$B$149:$AQ$149,0)),0)</f>
        <v>1.0919148350914872E-2</v>
      </c>
      <c r="G34">
        <f>IFERROR(INDEX('Post ISIC Consolidation DLIM'!$B$150:$AQ$191,MATCH(TLIM!$A34,'Post ISIC Consolidation DLIM'!$A$150:$A$191,0),MATCH(TLIM!G$1,'Post ISIC Consolidation DLIM'!$B$149:$AQ$149,0)),0)</f>
        <v>1.2135184563342389E-2</v>
      </c>
      <c r="H34">
        <f>IFERROR(INDEX('Post ISIC Consolidation DLIM'!$B$150:$AQ$191,MATCH(TLIM!$A34,'Post ISIC Consolidation DLIM'!$A$150:$A$191,0),MATCH(TLIM!H$1,'Post ISIC Consolidation DLIM'!$B$149:$AQ$149,0)),0)</f>
        <v>1.2992722348206328E-2</v>
      </c>
      <c r="I34">
        <f>IFERROR(INDEX('Post ISIC Consolidation DLIM'!$B$150:$AQ$191,MATCH(TLIM!$A34,'Post ISIC Consolidation DLIM'!$A$150:$A$191,0),MATCH(TLIM!I$1,'Post ISIC Consolidation DLIM'!$B$149:$AQ$149,0)),0)</f>
        <v>1.1482391386407812E-2</v>
      </c>
      <c r="J34">
        <f>IFERROR(INDEX('Post ISIC Consolidation DLIM'!$B$150:$AQ$191,MATCH(TLIM!$A34,'Post ISIC Consolidation DLIM'!$A$150:$A$191,0),MATCH(TLIM!J$1,'Post ISIC Consolidation DLIM'!$B$149:$AQ$149,0)),0)</f>
        <v>1.3199309929716477E-2</v>
      </c>
      <c r="K34">
        <f>IFERROR(INDEX('Post ISIC Consolidation DLIM'!$B$150:$AQ$191,MATCH(TLIM!$A34,'Post ISIC Consolidation DLIM'!$A$150:$A$191,0),MATCH(TLIM!K$1,'Post ISIC Consolidation DLIM'!$B$149:$AQ$149,0)),0)</f>
        <v>1.2656792188214187E-2</v>
      </c>
      <c r="L34">
        <f>IFERROR(INDEX('Post ISIC Consolidation DLIM'!$B$150:$AQ$191,MATCH(TLIM!$A34,'Post ISIC Consolidation DLIM'!$A$150:$A$191,0),MATCH(TLIM!L$1,'Post ISIC Consolidation DLIM'!$B$149:$AQ$149,0)),0)</f>
        <v>1.293152697789357E-2</v>
      </c>
      <c r="M34">
        <f>IFERROR(INDEX('Post ISIC Consolidation DLIM'!$B$150:$AQ$191,MATCH(TLIM!$A34,'Post ISIC Consolidation DLIM'!$A$150:$A$191,0),MATCH(TLIM!M$1,'Post ISIC Consolidation DLIM'!$B$149:$AQ$149,0)),0)</f>
        <v>1.1750767225574773E-2</v>
      </c>
      <c r="N34">
        <f>IFERROR(INDEX('Post ISIC Consolidation DLIM'!$B$150:$AQ$191,MATCH(TLIM!$A34,'Post ISIC Consolidation DLIM'!$A$150:$A$191,0),MATCH(TLIM!N$1,'Post ISIC Consolidation DLIM'!$B$149:$AQ$149,0)),0)</f>
        <v>1.3387539762595971E-2</v>
      </c>
      <c r="O34">
        <f>IFERROR(INDEX('Post ISIC Consolidation DLIM'!$B$150:$AQ$191,MATCH(TLIM!$A34,'Post ISIC Consolidation DLIM'!$A$150:$A$191,0),MATCH(TLIM!O$1,'Post ISIC Consolidation DLIM'!$B$149:$AQ$149,0)),0)</f>
        <v>1.4530765973603445E-2</v>
      </c>
      <c r="P34">
        <f>IFERROR(INDEX('Post ISIC Consolidation DLIM'!$B$150:$AQ$191,MATCH(TLIM!$A34,'Post ISIC Consolidation DLIM'!$A$150:$A$191,0),MATCH(TLIM!P$1,'Post ISIC Consolidation DLIM'!$B$149:$AQ$149,0)),0)</f>
        <v>1.4530765973603449E-2</v>
      </c>
      <c r="Q34">
        <f>IFERROR(INDEX('Post ISIC Consolidation DLIM'!$B$150:$AQ$191,MATCH(TLIM!$A34,'Post ISIC Consolidation DLIM'!$A$150:$A$191,0),MATCH(TLIM!Q$1,'Post ISIC Consolidation DLIM'!$B$149:$AQ$149,0)),0)</f>
        <v>1.4599534284763228E-2</v>
      </c>
      <c r="R34">
        <f>IFERROR(INDEX('Post ISIC Consolidation DLIM'!$B$150:$AQ$191,MATCH(TLIM!$A34,'Post ISIC Consolidation DLIM'!$A$150:$A$191,0),MATCH(TLIM!R$1,'Post ISIC Consolidation DLIM'!$B$149:$AQ$149,0)),0)</f>
        <v>1.4599534284763231E-2</v>
      </c>
      <c r="S34">
        <f>IFERROR(INDEX('Post ISIC Consolidation DLIM'!$B$150:$AQ$191,MATCH(TLIM!$A34,'Post ISIC Consolidation DLIM'!$A$150:$A$191,0),MATCH(TLIM!S$1,'Post ISIC Consolidation DLIM'!$B$149:$AQ$149,0)),0)</f>
        <v>1.193489666102978E-2</v>
      </c>
      <c r="T34">
        <f>IFERROR(INDEX('Post ISIC Consolidation DLIM'!$B$150:$AQ$191,MATCH(TLIM!$A34,'Post ISIC Consolidation DLIM'!$A$150:$A$191,0),MATCH(TLIM!T$1,'Post ISIC Consolidation DLIM'!$B$149:$AQ$149,0)),0)</f>
        <v>1.0780304407751967E-2</v>
      </c>
      <c r="U34">
        <f>IFERROR(INDEX('Post ISIC Consolidation DLIM'!$B$150:$AQ$191,MATCH(TLIM!$A34,'Post ISIC Consolidation DLIM'!$A$150:$A$191,0),MATCH(TLIM!U$1,'Post ISIC Consolidation DLIM'!$B$149:$AQ$149,0)),0)</f>
        <v>1.1741253822140876E-2</v>
      </c>
      <c r="V34">
        <f>IFERROR(INDEX('Post ISIC Consolidation DLIM'!$B$150:$AQ$191,MATCH(TLIM!$A34,'Post ISIC Consolidation DLIM'!$A$150:$A$191,0),MATCH(TLIM!V$1,'Post ISIC Consolidation DLIM'!$B$149:$AQ$149,0)),0)</f>
        <v>1.21118421947677E-2</v>
      </c>
      <c r="W34">
        <f>IFERROR(INDEX('Post ISIC Consolidation DLIM'!$B$150:$AQ$191,MATCH(TLIM!$A34,'Post ISIC Consolidation DLIM'!$A$150:$A$191,0),MATCH(TLIM!W$1,'Post ISIC Consolidation DLIM'!$B$149:$AQ$149,0)),0)</f>
        <v>1.0846311994949906E-2</v>
      </c>
      <c r="X34">
        <f>IFERROR(INDEX('Post ISIC Consolidation DLIM'!$B$150:$AQ$191,MATCH(TLIM!$A34,'Post ISIC Consolidation DLIM'!$A$150:$A$191,0),MATCH(TLIM!X$1,'Post ISIC Consolidation DLIM'!$B$149:$AQ$149,0)),0)</f>
        <v>1.2029036707691671E-2</v>
      </c>
      <c r="Y34">
        <f>IFERROR(INDEX('Post ISIC Consolidation DLIM'!$B$150:$AQ$191,MATCH(TLIM!$A34,'Post ISIC Consolidation DLIM'!$A$150:$A$191,0),MATCH(TLIM!Y$1,'Post ISIC Consolidation DLIM'!$B$149:$AQ$149,0)),0)</f>
        <v>1.1121725069581052E-2</v>
      </c>
      <c r="Z34">
        <f>IFERROR(INDEX('Post ISIC Consolidation DLIM'!$B$150:$AQ$191,MATCH(TLIM!$A34,'Post ISIC Consolidation DLIM'!$A$150:$A$191,0),MATCH(TLIM!Z$1,'Post ISIC Consolidation DLIM'!$B$149:$AQ$149,0)),0)</f>
        <v>1.4236368634840124E-2</v>
      </c>
      <c r="AA34">
        <f>IFERROR(INDEX('Post ISIC Consolidation DLIM'!$B$150:$AQ$191,MATCH(TLIM!$A34,'Post ISIC Consolidation DLIM'!$A$150:$A$191,0),MATCH(TLIM!AA$1,'Post ISIC Consolidation DLIM'!$B$149:$AQ$149,0)),0)</f>
        <v>1.4236368634840124E-2</v>
      </c>
      <c r="AB34">
        <f>IFERROR(INDEX('Post ISIC Consolidation DLIM'!$B$150:$AQ$191,MATCH(TLIM!$A34,'Post ISIC Consolidation DLIM'!$A$150:$A$191,0),MATCH(TLIM!AB$1,'Post ISIC Consolidation DLIM'!$B$149:$AQ$149,0)),0)</f>
        <v>1.3449305245729772E-2</v>
      </c>
      <c r="AC34">
        <f>IFERROR(INDEX('Post ISIC Consolidation DLIM'!$B$150:$AQ$191,MATCH(TLIM!$A34,'Post ISIC Consolidation DLIM'!$A$150:$A$191,0),MATCH(TLIM!AC$1,'Post ISIC Consolidation DLIM'!$B$149:$AQ$149,0)),0)</f>
        <v>0</v>
      </c>
      <c r="AD34">
        <f>IFERROR(INDEX('Post ISIC Consolidation DLIM'!$B$150:$AQ$191,MATCH(TLIM!$A34,'Post ISIC Consolidation DLIM'!$A$150:$A$191,0),MATCH(TLIM!AD$1,'Post ISIC Consolidation DLIM'!$B$149:$AQ$149,0)),0)</f>
        <v>1.4266369129566093E-2</v>
      </c>
      <c r="AE34">
        <f>IFERROR(INDEX('Post ISIC Consolidation DLIM'!$B$150:$AQ$191,MATCH(TLIM!$A34,'Post ISIC Consolidation DLIM'!$A$150:$A$191,0),MATCH(TLIM!AE$1,'Post ISIC Consolidation DLIM'!$B$149:$AQ$149,0)),0)</f>
        <v>1.2529600980877501E-2</v>
      </c>
      <c r="AF34">
        <f>IFERROR(INDEX('Post ISIC Consolidation DLIM'!$B$150:$AQ$191,MATCH(TLIM!$A34,'Post ISIC Consolidation DLIM'!$A$150:$A$191,0),MATCH(TLIM!AF$1,'Post ISIC Consolidation DLIM'!$B$149:$AQ$149,0)),0)</f>
        <v>1.4930727555855644E-2</v>
      </c>
      <c r="AG34">
        <f>IFERROR(INDEX('Post ISIC Consolidation DLIM'!$B$150:$AQ$191,MATCH(TLIM!$A34,'Post ISIC Consolidation DLIM'!$A$150:$A$191,0),MATCH(TLIM!AG$1,'Post ISIC Consolidation DLIM'!$B$149:$AQ$149,0)),0)</f>
        <v>2.7184010749764741E-2</v>
      </c>
      <c r="AH34">
        <f>IFERROR(INDEX('Post ISIC Consolidation DLIM'!$B$150:$AQ$191,MATCH(TLIM!$A34,'Post ISIC Consolidation DLIM'!$A$150:$A$191,0),MATCH(TLIM!AH$1,'Post ISIC Consolidation DLIM'!$B$149:$AQ$149,0)),0)</f>
        <v>1.218621594926099</v>
      </c>
      <c r="AI34">
        <f>IFERROR(INDEX('Post ISIC Consolidation DLIM'!$B$150:$AQ$191,MATCH(TLIM!$A34,'Post ISIC Consolidation DLIM'!$A$150:$A$191,0),MATCH(TLIM!AI$1,'Post ISIC Consolidation DLIM'!$B$149:$AQ$149,0)),0)</f>
        <v>2.0254073286608956E-2</v>
      </c>
      <c r="AJ34">
        <f>IFERROR(INDEX('Post ISIC Consolidation DLIM'!$B$150:$AQ$191,MATCH(TLIM!$A34,'Post ISIC Consolidation DLIM'!$A$150:$A$191,0),MATCH(TLIM!AJ$1,'Post ISIC Consolidation DLIM'!$B$149:$AQ$149,0)),0)</f>
        <v>2.3155105575884724E-2</v>
      </c>
      <c r="AK34">
        <f>IFERROR(INDEX('Post ISIC Consolidation DLIM'!$B$150:$AQ$191,MATCH(TLIM!$A34,'Post ISIC Consolidation DLIM'!$A$150:$A$191,0),MATCH(TLIM!AK$1,'Post ISIC Consolidation DLIM'!$B$149:$AQ$149,0)),0)</f>
        <v>5.0119665704428801E-3</v>
      </c>
      <c r="AL34">
        <f>IFERROR(INDEX('Post ISIC Consolidation DLIM'!$B$150:$AQ$191,MATCH(TLIM!$A34,'Post ISIC Consolidation DLIM'!$A$150:$A$191,0),MATCH(TLIM!AL$1,'Post ISIC Consolidation DLIM'!$B$149:$AQ$149,0)),0)</f>
        <v>1.66639915988968E-2</v>
      </c>
      <c r="AM34">
        <f>IFERROR(INDEX('Post ISIC Consolidation DLIM'!$B$150:$AQ$191,MATCH(TLIM!$A34,'Post ISIC Consolidation DLIM'!$A$150:$A$191,0),MATCH(TLIM!AM$1,'Post ISIC Consolidation DLIM'!$B$149:$AQ$149,0)),0)</f>
        <v>1.2168239229592832E-2</v>
      </c>
      <c r="AN34">
        <f>IFERROR(INDEX('Post ISIC Consolidation DLIM'!$B$150:$AQ$191,MATCH(TLIM!$A34,'Post ISIC Consolidation DLIM'!$A$150:$A$191,0),MATCH(TLIM!AN$1,'Post ISIC Consolidation DLIM'!$B$149:$AQ$149,0)),0)</f>
        <v>5.6286091001414816E-3</v>
      </c>
      <c r="AO34">
        <f>IFERROR(INDEX('Post ISIC Consolidation DLIM'!$B$150:$AQ$191,MATCH(TLIM!$A34,'Post ISIC Consolidation DLIM'!$A$150:$A$191,0),MATCH(TLIM!AO$1,'Post ISIC Consolidation DLIM'!$B$149:$AQ$149,0)),0)</f>
        <v>7.6104127867611436E-3</v>
      </c>
      <c r="AP34">
        <f>IFERROR(INDEX('Post ISIC Consolidation DLIM'!$B$150:$AQ$191,MATCH(TLIM!$A34,'Post ISIC Consolidation DLIM'!$A$150:$A$191,0),MATCH(TLIM!AP$1,'Post ISIC Consolidation DLIM'!$B$149:$AQ$149,0)),0)</f>
        <v>1.4323207903412903E-2</v>
      </c>
      <c r="AQ34">
        <f>IFERROR(INDEX('Post ISIC Consolidation DLIM'!$B$150:$AQ$191,MATCH(TLIM!$A34,'Post ISIC Consolidation DLIM'!$A$150:$A$191,0),MATCH(TLIM!AQ$1,'Post ISIC Consolidation DLIM'!$B$149:$AQ$149,0)),0)</f>
        <v>2.3955656918290015E-7</v>
      </c>
    </row>
    <row r="35" spans="1:43" x14ac:dyDescent="0.35">
      <c r="A35" t="s">
        <v>26</v>
      </c>
      <c r="B35">
        <f>IFERROR(INDEX('Post ISIC Consolidation DLIM'!$B$150:$AQ$191,MATCH(TLIM!$A35,'Post ISIC Consolidation DLIM'!$A$150:$A$191,0),MATCH(TLIM!B$1,'Post ISIC Consolidation DLIM'!$B$149:$AQ$149,0)),0)</f>
        <v>1.3950614785995881E-2</v>
      </c>
      <c r="C35">
        <f>IFERROR(INDEX('Post ISIC Consolidation DLIM'!$B$150:$AQ$191,MATCH(TLIM!$A35,'Post ISIC Consolidation DLIM'!$A$150:$A$191,0),MATCH(TLIM!C$1,'Post ISIC Consolidation DLIM'!$B$149:$AQ$149,0)),0)</f>
        <v>2.0073429747442816E-2</v>
      </c>
      <c r="D35">
        <f>IFERROR(INDEX('Post ISIC Consolidation DLIM'!$B$150:$AQ$191,MATCH(TLIM!$A35,'Post ISIC Consolidation DLIM'!$A$150:$A$191,0),MATCH(TLIM!D$1,'Post ISIC Consolidation DLIM'!$B$149:$AQ$149,0)),0)</f>
        <v>2.0073429747442816E-2</v>
      </c>
      <c r="E35">
        <f>IFERROR(INDEX('Post ISIC Consolidation DLIM'!$B$150:$AQ$191,MATCH(TLIM!$A35,'Post ISIC Consolidation DLIM'!$A$150:$A$191,0),MATCH(TLIM!E$1,'Post ISIC Consolidation DLIM'!$B$149:$AQ$149,0)),0)</f>
        <v>2.0073429747442816E-2</v>
      </c>
      <c r="F35">
        <f>IFERROR(INDEX('Post ISIC Consolidation DLIM'!$B$150:$AQ$191,MATCH(TLIM!$A35,'Post ISIC Consolidation DLIM'!$A$150:$A$191,0),MATCH(TLIM!F$1,'Post ISIC Consolidation DLIM'!$B$149:$AQ$149,0)),0)</f>
        <v>2.0073429747442816E-2</v>
      </c>
      <c r="G35">
        <f>IFERROR(INDEX('Post ISIC Consolidation DLIM'!$B$150:$AQ$191,MATCH(TLIM!$A35,'Post ISIC Consolidation DLIM'!$A$150:$A$191,0),MATCH(TLIM!G$1,'Post ISIC Consolidation DLIM'!$B$149:$AQ$149,0)),0)</f>
        <v>2.1448861344788604E-2</v>
      </c>
      <c r="H35">
        <f>IFERROR(INDEX('Post ISIC Consolidation DLIM'!$B$150:$AQ$191,MATCH(TLIM!$A35,'Post ISIC Consolidation DLIM'!$A$150:$A$191,0),MATCH(TLIM!H$1,'Post ISIC Consolidation DLIM'!$B$149:$AQ$149,0)),0)</f>
        <v>2.2597296581726878E-2</v>
      </c>
      <c r="I35">
        <f>IFERROR(INDEX('Post ISIC Consolidation DLIM'!$B$150:$AQ$191,MATCH(TLIM!$A35,'Post ISIC Consolidation DLIM'!$A$150:$A$191,0),MATCH(TLIM!I$1,'Post ISIC Consolidation DLIM'!$B$149:$AQ$149,0)),0)</f>
        <v>2.0149050129548787E-2</v>
      </c>
      <c r="J35">
        <f>IFERROR(INDEX('Post ISIC Consolidation DLIM'!$B$150:$AQ$191,MATCH(TLIM!$A35,'Post ISIC Consolidation DLIM'!$A$150:$A$191,0),MATCH(TLIM!J$1,'Post ISIC Consolidation DLIM'!$B$149:$AQ$149,0)),0)</f>
        <v>2.8759571962282543E-2</v>
      </c>
      <c r="K35">
        <f>IFERROR(INDEX('Post ISIC Consolidation DLIM'!$B$150:$AQ$191,MATCH(TLIM!$A35,'Post ISIC Consolidation DLIM'!$A$150:$A$191,0),MATCH(TLIM!K$1,'Post ISIC Consolidation DLIM'!$B$149:$AQ$149,0)),0)</f>
        <v>2.693986004777154E-2</v>
      </c>
      <c r="L35">
        <f>IFERROR(INDEX('Post ISIC Consolidation DLIM'!$B$150:$AQ$191,MATCH(TLIM!$A35,'Post ISIC Consolidation DLIM'!$A$150:$A$191,0),MATCH(TLIM!L$1,'Post ISIC Consolidation DLIM'!$B$149:$AQ$149,0)),0)</f>
        <v>2.9342057275574082E-2</v>
      </c>
      <c r="M35">
        <f>IFERROR(INDEX('Post ISIC Consolidation DLIM'!$B$150:$AQ$191,MATCH(TLIM!$A35,'Post ISIC Consolidation DLIM'!$A$150:$A$191,0),MATCH(TLIM!M$1,'Post ISIC Consolidation DLIM'!$B$149:$AQ$149,0)),0)</f>
        <v>2.5223462797851922E-2</v>
      </c>
      <c r="N35">
        <f>IFERROR(INDEX('Post ISIC Consolidation DLIM'!$B$150:$AQ$191,MATCH(TLIM!$A35,'Post ISIC Consolidation DLIM'!$A$150:$A$191,0),MATCH(TLIM!N$1,'Post ISIC Consolidation DLIM'!$B$149:$AQ$149,0)),0)</f>
        <v>2.4324790996026104E-2</v>
      </c>
      <c r="O35">
        <f>IFERROR(INDEX('Post ISIC Consolidation DLIM'!$B$150:$AQ$191,MATCH(TLIM!$A35,'Post ISIC Consolidation DLIM'!$A$150:$A$191,0),MATCH(TLIM!O$1,'Post ISIC Consolidation DLIM'!$B$149:$AQ$149,0)),0)</f>
        <v>2.3523071972603952E-2</v>
      </c>
      <c r="P35">
        <f>IFERROR(INDEX('Post ISIC Consolidation DLIM'!$B$150:$AQ$191,MATCH(TLIM!$A35,'Post ISIC Consolidation DLIM'!$A$150:$A$191,0),MATCH(TLIM!P$1,'Post ISIC Consolidation DLIM'!$B$149:$AQ$149,0)),0)</f>
        <v>2.3523071972603952E-2</v>
      </c>
      <c r="Q35">
        <f>IFERROR(INDEX('Post ISIC Consolidation DLIM'!$B$150:$AQ$191,MATCH(TLIM!$A35,'Post ISIC Consolidation DLIM'!$A$150:$A$191,0),MATCH(TLIM!Q$1,'Post ISIC Consolidation DLIM'!$B$149:$AQ$149,0)),0)</f>
        <v>2.9413012268807427E-2</v>
      </c>
      <c r="R35">
        <f>IFERROR(INDEX('Post ISIC Consolidation DLIM'!$B$150:$AQ$191,MATCH(TLIM!$A35,'Post ISIC Consolidation DLIM'!$A$150:$A$191,0),MATCH(TLIM!R$1,'Post ISIC Consolidation DLIM'!$B$149:$AQ$149,0)),0)</f>
        <v>2.9413012268807423E-2</v>
      </c>
      <c r="S35">
        <f>IFERROR(INDEX('Post ISIC Consolidation DLIM'!$B$150:$AQ$191,MATCH(TLIM!$A35,'Post ISIC Consolidation DLIM'!$A$150:$A$191,0),MATCH(TLIM!S$1,'Post ISIC Consolidation DLIM'!$B$149:$AQ$149,0)),0)</f>
        <v>2.4691269669986922E-2</v>
      </c>
      <c r="T35">
        <f>IFERROR(INDEX('Post ISIC Consolidation DLIM'!$B$150:$AQ$191,MATCH(TLIM!$A35,'Post ISIC Consolidation DLIM'!$A$150:$A$191,0),MATCH(TLIM!T$1,'Post ISIC Consolidation DLIM'!$B$149:$AQ$149,0)),0)</f>
        <v>3.0165937498775358E-2</v>
      </c>
      <c r="U35">
        <f>IFERROR(INDEX('Post ISIC Consolidation DLIM'!$B$150:$AQ$191,MATCH(TLIM!$A35,'Post ISIC Consolidation DLIM'!$A$150:$A$191,0),MATCH(TLIM!U$1,'Post ISIC Consolidation DLIM'!$B$149:$AQ$149,0)),0)</f>
        <v>2.9128525559988478E-2</v>
      </c>
      <c r="V35">
        <f>IFERROR(INDEX('Post ISIC Consolidation DLIM'!$B$150:$AQ$191,MATCH(TLIM!$A35,'Post ISIC Consolidation DLIM'!$A$150:$A$191,0),MATCH(TLIM!V$1,'Post ISIC Consolidation DLIM'!$B$149:$AQ$149,0)),0)</f>
        <v>2.8897672965991713E-2</v>
      </c>
      <c r="W35">
        <f>IFERROR(INDEX('Post ISIC Consolidation DLIM'!$B$150:$AQ$191,MATCH(TLIM!$A35,'Post ISIC Consolidation DLIM'!$A$150:$A$191,0),MATCH(TLIM!W$1,'Post ISIC Consolidation DLIM'!$B$149:$AQ$149,0)),0)</f>
        <v>2.6717442077321643E-2</v>
      </c>
      <c r="X35">
        <f>IFERROR(INDEX('Post ISIC Consolidation DLIM'!$B$150:$AQ$191,MATCH(TLIM!$A35,'Post ISIC Consolidation DLIM'!$A$150:$A$191,0),MATCH(TLIM!X$1,'Post ISIC Consolidation DLIM'!$B$149:$AQ$149,0)),0)</f>
        <v>3.0685783459573065E-2</v>
      </c>
      <c r="Y35">
        <f>IFERROR(INDEX('Post ISIC Consolidation DLIM'!$B$150:$AQ$191,MATCH(TLIM!$A35,'Post ISIC Consolidation DLIM'!$A$150:$A$191,0),MATCH(TLIM!Y$1,'Post ISIC Consolidation DLIM'!$B$149:$AQ$149,0)),0)</f>
        <v>2.3999925985173854E-2</v>
      </c>
      <c r="Z35">
        <f>IFERROR(INDEX('Post ISIC Consolidation DLIM'!$B$150:$AQ$191,MATCH(TLIM!$A35,'Post ISIC Consolidation DLIM'!$A$150:$A$191,0),MATCH(TLIM!Z$1,'Post ISIC Consolidation DLIM'!$B$149:$AQ$149,0)),0)</f>
        <v>2.7109721356704291E-2</v>
      </c>
      <c r="AA35">
        <f>IFERROR(INDEX('Post ISIC Consolidation DLIM'!$B$150:$AQ$191,MATCH(TLIM!$A35,'Post ISIC Consolidation DLIM'!$A$150:$A$191,0),MATCH(TLIM!AA$1,'Post ISIC Consolidation DLIM'!$B$149:$AQ$149,0)),0)</f>
        <v>2.7109721356704287E-2</v>
      </c>
      <c r="AB35">
        <f>IFERROR(INDEX('Post ISIC Consolidation DLIM'!$B$150:$AQ$191,MATCH(TLIM!$A35,'Post ISIC Consolidation DLIM'!$A$150:$A$191,0),MATCH(TLIM!AB$1,'Post ISIC Consolidation DLIM'!$B$149:$AQ$149,0)),0)</f>
        <v>3.2299879858029408E-2</v>
      </c>
      <c r="AC35">
        <f>IFERROR(INDEX('Post ISIC Consolidation DLIM'!$B$150:$AQ$191,MATCH(TLIM!$A35,'Post ISIC Consolidation DLIM'!$A$150:$A$191,0),MATCH(TLIM!AC$1,'Post ISIC Consolidation DLIM'!$B$149:$AQ$149,0)),0)</f>
        <v>0</v>
      </c>
      <c r="AD35">
        <f>IFERROR(INDEX('Post ISIC Consolidation DLIM'!$B$150:$AQ$191,MATCH(TLIM!$A35,'Post ISIC Consolidation DLIM'!$A$150:$A$191,0),MATCH(TLIM!AD$1,'Post ISIC Consolidation DLIM'!$B$149:$AQ$149,0)),0)</f>
        <v>2.5459541628810183E-2</v>
      </c>
      <c r="AE35">
        <f>IFERROR(INDEX('Post ISIC Consolidation DLIM'!$B$150:$AQ$191,MATCH(TLIM!$A35,'Post ISIC Consolidation DLIM'!$A$150:$A$191,0),MATCH(TLIM!AE$1,'Post ISIC Consolidation DLIM'!$B$149:$AQ$149,0)),0)</f>
        <v>2.7581372544804882E-2</v>
      </c>
      <c r="AF35">
        <f>IFERROR(INDEX('Post ISIC Consolidation DLIM'!$B$150:$AQ$191,MATCH(TLIM!$A35,'Post ISIC Consolidation DLIM'!$A$150:$A$191,0),MATCH(TLIM!AF$1,'Post ISIC Consolidation DLIM'!$B$149:$AQ$149,0)),0)</f>
        <v>1.6273164298765911E-2</v>
      </c>
      <c r="AG35">
        <f>IFERROR(INDEX('Post ISIC Consolidation DLIM'!$B$150:$AQ$191,MATCH(TLIM!$A35,'Post ISIC Consolidation DLIM'!$A$150:$A$191,0),MATCH(TLIM!AG$1,'Post ISIC Consolidation DLIM'!$B$149:$AQ$149,0)),0)</f>
        <v>6.235853395082562E-2</v>
      </c>
      <c r="AH35">
        <f>IFERROR(INDEX('Post ISIC Consolidation DLIM'!$B$150:$AQ$191,MATCH(TLIM!$A35,'Post ISIC Consolidation DLIM'!$A$150:$A$191,0),MATCH(TLIM!AH$1,'Post ISIC Consolidation DLIM'!$B$149:$AQ$149,0)),0)</f>
        <v>6.0957402801449623E-2</v>
      </c>
      <c r="AI35">
        <f>IFERROR(INDEX('Post ISIC Consolidation DLIM'!$B$150:$AQ$191,MATCH(TLIM!$A35,'Post ISIC Consolidation DLIM'!$A$150:$A$191,0),MATCH(TLIM!AI$1,'Post ISIC Consolidation DLIM'!$B$149:$AQ$149,0)),0)</f>
        <v>1.2619137691553501</v>
      </c>
      <c r="AJ35">
        <f>IFERROR(INDEX('Post ISIC Consolidation DLIM'!$B$150:$AQ$191,MATCH(TLIM!$A35,'Post ISIC Consolidation DLIM'!$A$150:$A$191,0),MATCH(TLIM!AJ$1,'Post ISIC Consolidation DLIM'!$B$149:$AQ$149,0)),0)</f>
        <v>5.6923656324721968E-2</v>
      </c>
      <c r="AK35">
        <f>IFERROR(INDEX('Post ISIC Consolidation DLIM'!$B$150:$AQ$191,MATCH(TLIM!$A35,'Post ISIC Consolidation DLIM'!$A$150:$A$191,0),MATCH(TLIM!AK$1,'Post ISIC Consolidation DLIM'!$B$149:$AQ$149,0)),0)</f>
        <v>1.0056887486691478E-2</v>
      </c>
      <c r="AL35">
        <f>IFERROR(INDEX('Post ISIC Consolidation DLIM'!$B$150:$AQ$191,MATCH(TLIM!$A35,'Post ISIC Consolidation DLIM'!$A$150:$A$191,0),MATCH(TLIM!AL$1,'Post ISIC Consolidation DLIM'!$B$149:$AQ$149,0)),0)</f>
        <v>3.498144019412705E-2</v>
      </c>
      <c r="AM35">
        <f>IFERROR(INDEX('Post ISIC Consolidation DLIM'!$B$150:$AQ$191,MATCH(TLIM!$A35,'Post ISIC Consolidation DLIM'!$A$150:$A$191,0),MATCH(TLIM!AM$1,'Post ISIC Consolidation DLIM'!$B$149:$AQ$149,0)),0)</f>
        <v>2.2515208262047032E-2</v>
      </c>
      <c r="AN35">
        <f>IFERROR(INDEX('Post ISIC Consolidation DLIM'!$B$150:$AQ$191,MATCH(TLIM!$A35,'Post ISIC Consolidation DLIM'!$A$150:$A$191,0),MATCH(TLIM!AN$1,'Post ISIC Consolidation DLIM'!$B$149:$AQ$149,0)),0)</f>
        <v>1.3379123941097833E-2</v>
      </c>
      <c r="AO35">
        <f>IFERROR(INDEX('Post ISIC Consolidation DLIM'!$B$150:$AQ$191,MATCH(TLIM!$A35,'Post ISIC Consolidation DLIM'!$A$150:$A$191,0),MATCH(TLIM!AO$1,'Post ISIC Consolidation DLIM'!$B$149:$AQ$149,0)),0)</f>
        <v>1.4757902869045613E-2</v>
      </c>
      <c r="AP35">
        <f>IFERROR(INDEX('Post ISIC Consolidation DLIM'!$B$150:$AQ$191,MATCH(TLIM!$A35,'Post ISIC Consolidation DLIM'!$A$150:$A$191,0),MATCH(TLIM!AP$1,'Post ISIC Consolidation DLIM'!$B$149:$AQ$149,0)),0)</f>
        <v>2.3254367890352654E-2</v>
      </c>
      <c r="AQ35">
        <f>IFERROR(INDEX('Post ISIC Consolidation DLIM'!$B$150:$AQ$191,MATCH(TLIM!$A35,'Post ISIC Consolidation DLIM'!$A$150:$A$191,0),MATCH(TLIM!AQ$1,'Post ISIC Consolidation DLIM'!$B$149:$AQ$149,0)),0)</f>
        <v>5.7439610312599902E-7</v>
      </c>
    </row>
    <row r="36" spans="1:43" x14ac:dyDescent="0.35">
      <c r="A36" t="s">
        <v>27</v>
      </c>
      <c r="B36">
        <f>IFERROR(INDEX('Post ISIC Consolidation DLIM'!$B$150:$AQ$191,MATCH(TLIM!$A36,'Post ISIC Consolidation DLIM'!$A$150:$A$191,0),MATCH(TLIM!B$1,'Post ISIC Consolidation DLIM'!$B$149:$AQ$149,0)),0)</f>
        <v>2.9722495421608024E-2</v>
      </c>
      <c r="C36">
        <f>IFERROR(INDEX('Post ISIC Consolidation DLIM'!$B$150:$AQ$191,MATCH(TLIM!$A36,'Post ISIC Consolidation DLIM'!$A$150:$A$191,0),MATCH(TLIM!C$1,'Post ISIC Consolidation DLIM'!$B$149:$AQ$149,0)),0)</f>
        <v>2.2922227077273791E-2</v>
      </c>
      <c r="D36">
        <f>IFERROR(INDEX('Post ISIC Consolidation DLIM'!$B$150:$AQ$191,MATCH(TLIM!$A36,'Post ISIC Consolidation DLIM'!$A$150:$A$191,0),MATCH(TLIM!D$1,'Post ISIC Consolidation DLIM'!$B$149:$AQ$149,0)),0)</f>
        <v>2.2922227077273791E-2</v>
      </c>
      <c r="E36">
        <f>IFERROR(INDEX('Post ISIC Consolidation DLIM'!$B$150:$AQ$191,MATCH(TLIM!$A36,'Post ISIC Consolidation DLIM'!$A$150:$A$191,0),MATCH(TLIM!E$1,'Post ISIC Consolidation DLIM'!$B$149:$AQ$149,0)),0)</f>
        <v>2.2922227077273791E-2</v>
      </c>
      <c r="F36">
        <f>IFERROR(INDEX('Post ISIC Consolidation DLIM'!$B$150:$AQ$191,MATCH(TLIM!$A36,'Post ISIC Consolidation DLIM'!$A$150:$A$191,0),MATCH(TLIM!F$1,'Post ISIC Consolidation DLIM'!$B$149:$AQ$149,0)),0)</f>
        <v>2.2922227077273791E-2</v>
      </c>
      <c r="G36">
        <f>IFERROR(INDEX('Post ISIC Consolidation DLIM'!$B$150:$AQ$191,MATCH(TLIM!$A36,'Post ISIC Consolidation DLIM'!$A$150:$A$191,0),MATCH(TLIM!G$1,'Post ISIC Consolidation DLIM'!$B$149:$AQ$149,0)),0)</f>
        <v>3.1814120954548157E-2</v>
      </c>
      <c r="H36">
        <f>IFERROR(INDEX('Post ISIC Consolidation DLIM'!$B$150:$AQ$191,MATCH(TLIM!$A36,'Post ISIC Consolidation DLIM'!$A$150:$A$191,0),MATCH(TLIM!H$1,'Post ISIC Consolidation DLIM'!$B$149:$AQ$149,0)),0)</f>
        <v>3.0445923007504636E-2</v>
      </c>
      <c r="I36">
        <f>IFERROR(INDEX('Post ISIC Consolidation DLIM'!$B$150:$AQ$191,MATCH(TLIM!$A36,'Post ISIC Consolidation DLIM'!$A$150:$A$191,0),MATCH(TLIM!I$1,'Post ISIC Consolidation DLIM'!$B$149:$AQ$149,0)),0)</f>
        <v>2.8579683967387724E-2</v>
      </c>
      <c r="J36">
        <f>IFERROR(INDEX('Post ISIC Consolidation DLIM'!$B$150:$AQ$191,MATCH(TLIM!$A36,'Post ISIC Consolidation DLIM'!$A$150:$A$191,0),MATCH(TLIM!J$1,'Post ISIC Consolidation DLIM'!$B$149:$AQ$149,0)),0)</f>
        <v>2.8926395530993031E-2</v>
      </c>
      <c r="K36">
        <f>IFERROR(INDEX('Post ISIC Consolidation DLIM'!$B$150:$AQ$191,MATCH(TLIM!$A36,'Post ISIC Consolidation DLIM'!$A$150:$A$191,0),MATCH(TLIM!K$1,'Post ISIC Consolidation DLIM'!$B$149:$AQ$149,0)),0)</f>
        <v>3.2017591225091631E-2</v>
      </c>
      <c r="L36">
        <f>IFERROR(INDEX('Post ISIC Consolidation DLIM'!$B$150:$AQ$191,MATCH(TLIM!$A36,'Post ISIC Consolidation DLIM'!$A$150:$A$191,0),MATCH(TLIM!L$1,'Post ISIC Consolidation DLIM'!$B$149:$AQ$149,0)),0)</f>
        <v>2.9092664894997827E-2</v>
      </c>
      <c r="M36">
        <f>IFERROR(INDEX('Post ISIC Consolidation DLIM'!$B$150:$AQ$191,MATCH(TLIM!$A36,'Post ISIC Consolidation DLIM'!$A$150:$A$191,0),MATCH(TLIM!M$1,'Post ISIC Consolidation DLIM'!$B$149:$AQ$149,0)),0)</f>
        <v>2.2251085424145983E-2</v>
      </c>
      <c r="N36">
        <f>IFERROR(INDEX('Post ISIC Consolidation DLIM'!$B$150:$AQ$191,MATCH(TLIM!$A36,'Post ISIC Consolidation DLIM'!$A$150:$A$191,0),MATCH(TLIM!N$1,'Post ISIC Consolidation DLIM'!$B$149:$AQ$149,0)),0)</f>
        <v>2.7613988820101649E-2</v>
      </c>
      <c r="O36">
        <f>IFERROR(INDEX('Post ISIC Consolidation DLIM'!$B$150:$AQ$191,MATCH(TLIM!$A36,'Post ISIC Consolidation DLIM'!$A$150:$A$191,0),MATCH(TLIM!O$1,'Post ISIC Consolidation DLIM'!$B$149:$AQ$149,0)),0)</f>
        <v>2.7631190493109907E-2</v>
      </c>
      <c r="P36">
        <f>IFERROR(INDEX('Post ISIC Consolidation DLIM'!$B$150:$AQ$191,MATCH(TLIM!$A36,'Post ISIC Consolidation DLIM'!$A$150:$A$191,0),MATCH(TLIM!P$1,'Post ISIC Consolidation DLIM'!$B$149:$AQ$149,0)),0)</f>
        <v>2.7631190493109907E-2</v>
      </c>
      <c r="Q36">
        <f>IFERROR(INDEX('Post ISIC Consolidation DLIM'!$B$150:$AQ$191,MATCH(TLIM!$A36,'Post ISIC Consolidation DLIM'!$A$150:$A$191,0),MATCH(TLIM!Q$1,'Post ISIC Consolidation DLIM'!$B$149:$AQ$149,0)),0)</f>
        <v>3.1011324129711988E-2</v>
      </c>
      <c r="R36">
        <f>IFERROR(INDEX('Post ISIC Consolidation DLIM'!$B$150:$AQ$191,MATCH(TLIM!$A36,'Post ISIC Consolidation DLIM'!$A$150:$A$191,0),MATCH(TLIM!R$1,'Post ISIC Consolidation DLIM'!$B$149:$AQ$149,0)),0)</f>
        <v>3.1011324129711988E-2</v>
      </c>
      <c r="S36">
        <f>IFERROR(INDEX('Post ISIC Consolidation DLIM'!$B$150:$AQ$191,MATCH(TLIM!$A36,'Post ISIC Consolidation DLIM'!$A$150:$A$191,0),MATCH(TLIM!S$1,'Post ISIC Consolidation DLIM'!$B$149:$AQ$149,0)),0)</f>
        <v>2.5708797960775125E-2</v>
      </c>
      <c r="T36">
        <f>IFERROR(INDEX('Post ISIC Consolidation DLIM'!$B$150:$AQ$191,MATCH(TLIM!$A36,'Post ISIC Consolidation DLIM'!$A$150:$A$191,0),MATCH(TLIM!T$1,'Post ISIC Consolidation DLIM'!$B$149:$AQ$149,0)),0)</f>
        <v>2.3314000012436761E-2</v>
      </c>
      <c r="U36">
        <f>IFERROR(INDEX('Post ISIC Consolidation DLIM'!$B$150:$AQ$191,MATCH(TLIM!$A36,'Post ISIC Consolidation DLIM'!$A$150:$A$191,0),MATCH(TLIM!U$1,'Post ISIC Consolidation DLIM'!$B$149:$AQ$149,0)),0)</f>
        <v>2.55093084895518E-2</v>
      </c>
      <c r="V36">
        <f>IFERROR(INDEX('Post ISIC Consolidation DLIM'!$B$150:$AQ$191,MATCH(TLIM!$A36,'Post ISIC Consolidation DLIM'!$A$150:$A$191,0),MATCH(TLIM!V$1,'Post ISIC Consolidation DLIM'!$B$149:$AQ$149,0)),0)</f>
        <v>2.6140708229596576E-2</v>
      </c>
      <c r="W36">
        <f>IFERROR(INDEX('Post ISIC Consolidation DLIM'!$B$150:$AQ$191,MATCH(TLIM!$A36,'Post ISIC Consolidation DLIM'!$A$150:$A$191,0),MATCH(TLIM!W$1,'Post ISIC Consolidation DLIM'!$B$149:$AQ$149,0)),0)</f>
        <v>2.5755371849102426E-2</v>
      </c>
      <c r="X36">
        <f>IFERROR(INDEX('Post ISIC Consolidation DLIM'!$B$150:$AQ$191,MATCH(TLIM!$A36,'Post ISIC Consolidation DLIM'!$A$150:$A$191,0),MATCH(TLIM!X$1,'Post ISIC Consolidation DLIM'!$B$149:$AQ$149,0)),0)</f>
        <v>2.6720948934573715E-2</v>
      </c>
      <c r="Y36">
        <f>IFERROR(INDEX('Post ISIC Consolidation DLIM'!$B$150:$AQ$191,MATCH(TLIM!$A36,'Post ISIC Consolidation DLIM'!$A$150:$A$191,0),MATCH(TLIM!Y$1,'Post ISIC Consolidation DLIM'!$B$149:$AQ$149,0)),0)</f>
        <v>2.4764622861183697E-2</v>
      </c>
      <c r="Z36">
        <f>IFERROR(INDEX('Post ISIC Consolidation DLIM'!$B$150:$AQ$191,MATCH(TLIM!$A36,'Post ISIC Consolidation DLIM'!$A$150:$A$191,0),MATCH(TLIM!Z$1,'Post ISIC Consolidation DLIM'!$B$149:$AQ$149,0)),0)</f>
        <v>2.9403097255639221E-2</v>
      </c>
      <c r="AA36">
        <f>IFERROR(INDEX('Post ISIC Consolidation DLIM'!$B$150:$AQ$191,MATCH(TLIM!$A36,'Post ISIC Consolidation DLIM'!$A$150:$A$191,0),MATCH(TLIM!AA$1,'Post ISIC Consolidation DLIM'!$B$149:$AQ$149,0)),0)</f>
        <v>2.9403097255639218E-2</v>
      </c>
      <c r="AB36">
        <f>IFERROR(INDEX('Post ISIC Consolidation DLIM'!$B$150:$AQ$191,MATCH(TLIM!$A36,'Post ISIC Consolidation DLIM'!$A$150:$A$191,0),MATCH(TLIM!AB$1,'Post ISIC Consolidation DLIM'!$B$149:$AQ$149,0)),0)</f>
        <v>2.6968751927752235E-2</v>
      </c>
      <c r="AC36">
        <f>IFERROR(INDEX('Post ISIC Consolidation DLIM'!$B$150:$AQ$191,MATCH(TLIM!$A36,'Post ISIC Consolidation DLIM'!$A$150:$A$191,0),MATCH(TLIM!AC$1,'Post ISIC Consolidation DLIM'!$B$149:$AQ$149,0)),0)</f>
        <v>0</v>
      </c>
      <c r="AD36">
        <f>IFERROR(INDEX('Post ISIC Consolidation DLIM'!$B$150:$AQ$191,MATCH(TLIM!$A36,'Post ISIC Consolidation DLIM'!$A$150:$A$191,0),MATCH(TLIM!AD$1,'Post ISIC Consolidation DLIM'!$B$149:$AQ$149,0)),0)</f>
        <v>3.0921052438047564E-2</v>
      </c>
      <c r="AE36">
        <f>IFERROR(INDEX('Post ISIC Consolidation DLIM'!$B$150:$AQ$191,MATCH(TLIM!$A36,'Post ISIC Consolidation DLIM'!$A$150:$A$191,0),MATCH(TLIM!AE$1,'Post ISIC Consolidation DLIM'!$B$149:$AQ$149,0)),0)</f>
        <v>2.9748072945842578E-2</v>
      </c>
      <c r="AF36">
        <f>IFERROR(INDEX('Post ISIC Consolidation DLIM'!$B$150:$AQ$191,MATCH(TLIM!$A36,'Post ISIC Consolidation DLIM'!$A$150:$A$191,0),MATCH(TLIM!AF$1,'Post ISIC Consolidation DLIM'!$B$149:$AQ$149,0)),0)</f>
        <v>2.6991579365752076E-2</v>
      </c>
      <c r="AG36">
        <f>IFERROR(INDEX('Post ISIC Consolidation DLIM'!$B$150:$AQ$191,MATCH(TLIM!$A36,'Post ISIC Consolidation DLIM'!$A$150:$A$191,0),MATCH(TLIM!AG$1,'Post ISIC Consolidation DLIM'!$B$149:$AQ$149,0)),0)</f>
        <v>2.3215095082935969E-2</v>
      </c>
      <c r="AH36">
        <f>IFERROR(INDEX('Post ISIC Consolidation DLIM'!$B$150:$AQ$191,MATCH(TLIM!$A36,'Post ISIC Consolidation DLIM'!$A$150:$A$191,0),MATCH(TLIM!AH$1,'Post ISIC Consolidation DLIM'!$B$149:$AQ$149,0)),0)</f>
        <v>2.6435649750227261E-2</v>
      </c>
      <c r="AI36">
        <f>IFERROR(INDEX('Post ISIC Consolidation DLIM'!$B$150:$AQ$191,MATCH(TLIM!$A36,'Post ISIC Consolidation DLIM'!$A$150:$A$191,0),MATCH(TLIM!AI$1,'Post ISIC Consolidation DLIM'!$B$149:$AQ$149,0)),0)</f>
        <v>2.1315793490019379E-2</v>
      </c>
      <c r="AJ36">
        <f>IFERROR(INDEX('Post ISIC Consolidation DLIM'!$B$150:$AQ$191,MATCH(TLIM!$A36,'Post ISIC Consolidation DLIM'!$A$150:$A$191,0),MATCH(TLIM!AJ$1,'Post ISIC Consolidation DLIM'!$B$149:$AQ$149,0)),0)</f>
        <v>1.1828251160943815</v>
      </c>
      <c r="AK36">
        <f>IFERROR(INDEX('Post ISIC Consolidation DLIM'!$B$150:$AQ$191,MATCH(TLIM!$A36,'Post ISIC Consolidation DLIM'!$A$150:$A$191,0),MATCH(TLIM!AK$1,'Post ISIC Consolidation DLIM'!$B$149:$AQ$149,0)),0)</f>
        <v>5.8249039434430612E-2</v>
      </c>
      <c r="AL36">
        <f>IFERROR(INDEX('Post ISIC Consolidation DLIM'!$B$150:$AQ$191,MATCH(TLIM!$A36,'Post ISIC Consolidation DLIM'!$A$150:$A$191,0),MATCH(TLIM!AL$1,'Post ISIC Consolidation DLIM'!$B$149:$AQ$149,0)),0)</f>
        <v>2.7000968446269376E-2</v>
      </c>
      <c r="AM36">
        <f>IFERROR(INDEX('Post ISIC Consolidation DLIM'!$B$150:$AQ$191,MATCH(TLIM!$A36,'Post ISIC Consolidation DLIM'!$A$150:$A$191,0),MATCH(TLIM!AM$1,'Post ISIC Consolidation DLIM'!$B$149:$AQ$149,0)),0)</f>
        <v>2.3175923828361367E-2</v>
      </c>
      <c r="AN36">
        <f>IFERROR(INDEX('Post ISIC Consolidation DLIM'!$B$150:$AQ$191,MATCH(TLIM!$A36,'Post ISIC Consolidation DLIM'!$A$150:$A$191,0),MATCH(TLIM!AN$1,'Post ISIC Consolidation DLIM'!$B$149:$AQ$149,0)),0)</f>
        <v>9.4975760904950114E-3</v>
      </c>
      <c r="AO36">
        <f>IFERROR(INDEX('Post ISIC Consolidation DLIM'!$B$150:$AQ$191,MATCH(TLIM!$A36,'Post ISIC Consolidation DLIM'!$A$150:$A$191,0),MATCH(TLIM!AO$1,'Post ISIC Consolidation DLIM'!$B$149:$AQ$149,0)),0)</f>
        <v>1.5034622844118141E-2</v>
      </c>
      <c r="AP36">
        <f>IFERROR(INDEX('Post ISIC Consolidation DLIM'!$B$150:$AQ$191,MATCH(TLIM!$A36,'Post ISIC Consolidation DLIM'!$A$150:$A$191,0),MATCH(TLIM!AP$1,'Post ISIC Consolidation DLIM'!$B$149:$AQ$149,0)),0)</f>
        <v>2.3775313058437712E-2</v>
      </c>
      <c r="AQ36">
        <f>IFERROR(INDEX('Post ISIC Consolidation DLIM'!$B$150:$AQ$191,MATCH(TLIM!$A36,'Post ISIC Consolidation DLIM'!$A$150:$A$191,0),MATCH(TLIM!AQ$1,'Post ISIC Consolidation DLIM'!$B$149:$AQ$149,0)),0)</f>
        <v>5.2795917887689722E-7</v>
      </c>
    </row>
    <row r="37" spans="1:43" x14ac:dyDescent="0.35">
      <c r="A37" t="s">
        <v>28</v>
      </c>
      <c r="B37">
        <f>IFERROR(INDEX('Post ISIC Consolidation DLIM'!$B$150:$AQ$191,MATCH(TLIM!$A37,'Post ISIC Consolidation DLIM'!$A$150:$A$191,0),MATCH(TLIM!B$1,'Post ISIC Consolidation DLIM'!$B$149:$AQ$149,0)),0)</f>
        <v>2.3857262738676284E-2</v>
      </c>
      <c r="C37">
        <f>IFERROR(INDEX('Post ISIC Consolidation DLIM'!$B$150:$AQ$191,MATCH(TLIM!$A37,'Post ISIC Consolidation DLIM'!$A$150:$A$191,0),MATCH(TLIM!C$1,'Post ISIC Consolidation DLIM'!$B$149:$AQ$149,0)),0)</f>
        <v>2.418487320360083E-2</v>
      </c>
      <c r="D37">
        <f>IFERROR(INDEX('Post ISIC Consolidation DLIM'!$B$150:$AQ$191,MATCH(TLIM!$A37,'Post ISIC Consolidation DLIM'!$A$150:$A$191,0),MATCH(TLIM!D$1,'Post ISIC Consolidation DLIM'!$B$149:$AQ$149,0)),0)</f>
        <v>2.418487320360083E-2</v>
      </c>
      <c r="E37">
        <f>IFERROR(INDEX('Post ISIC Consolidation DLIM'!$B$150:$AQ$191,MATCH(TLIM!$A37,'Post ISIC Consolidation DLIM'!$A$150:$A$191,0),MATCH(TLIM!E$1,'Post ISIC Consolidation DLIM'!$B$149:$AQ$149,0)),0)</f>
        <v>2.418487320360083E-2</v>
      </c>
      <c r="F37">
        <f>IFERROR(INDEX('Post ISIC Consolidation DLIM'!$B$150:$AQ$191,MATCH(TLIM!$A37,'Post ISIC Consolidation DLIM'!$A$150:$A$191,0),MATCH(TLIM!F$1,'Post ISIC Consolidation DLIM'!$B$149:$AQ$149,0)),0)</f>
        <v>2.418487320360083E-2</v>
      </c>
      <c r="G37">
        <f>IFERROR(INDEX('Post ISIC Consolidation DLIM'!$B$150:$AQ$191,MATCH(TLIM!$A37,'Post ISIC Consolidation DLIM'!$A$150:$A$191,0),MATCH(TLIM!G$1,'Post ISIC Consolidation DLIM'!$B$149:$AQ$149,0)),0)</f>
        <v>3.5658161925900482E-2</v>
      </c>
      <c r="H37">
        <f>IFERROR(INDEX('Post ISIC Consolidation DLIM'!$B$150:$AQ$191,MATCH(TLIM!$A37,'Post ISIC Consolidation DLIM'!$A$150:$A$191,0),MATCH(TLIM!H$1,'Post ISIC Consolidation DLIM'!$B$149:$AQ$149,0)),0)</f>
        <v>4.2426555824858124E-2</v>
      </c>
      <c r="I37">
        <f>IFERROR(INDEX('Post ISIC Consolidation DLIM'!$B$150:$AQ$191,MATCH(TLIM!$A37,'Post ISIC Consolidation DLIM'!$A$150:$A$191,0),MATCH(TLIM!I$1,'Post ISIC Consolidation DLIM'!$B$149:$AQ$149,0)),0)</f>
        <v>3.5434924762953277E-2</v>
      </c>
      <c r="J37">
        <f>IFERROR(INDEX('Post ISIC Consolidation DLIM'!$B$150:$AQ$191,MATCH(TLIM!$A37,'Post ISIC Consolidation DLIM'!$A$150:$A$191,0),MATCH(TLIM!J$1,'Post ISIC Consolidation DLIM'!$B$149:$AQ$149,0)),0)</f>
        <v>3.8508509871796999E-2</v>
      </c>
      <c r="K37">
        <f>IFERROR(INDEX('Post ISIC Consolidation DLIM'!$B$150:$AQ$191,MATCH(TLIM!$A37,'Post ISIC Consolidation DLIM'!$A$150:$A$191,0),MATCH(TLIM!K$1,'Post ISIC Consolidation DLIM'!$B$149:$AQ$149,0)),0)</f>
        <v>2.9991735457921252E-2</v>
      </c>
      <c r="L37">
        <f>IFERROR(INDEX('Post ISIC Consolidation DLIM'!$B$150:$AQ$191,MATCH(TLIM!$A37,'Post ISIC Consolidation DLIM'!$A$150:$A$191,0),MATCH(TLIM!L$1,'Post ISIC Consolidation DLIM'!$B$149:$AQ$149,0)),0)</f>
        <v>3.2872930095315812E-2</v>
      </c>
      <c r="M37">
        <f>IFERROR(INDEX('Post ISIC Consolidation DLIM'!$B$150:$AQ$191,MATCH(TLIM!$A37,'Post ISIC Consolidation DLIM'!$A$150:$A$191,0),MATCH(TLIM!M$1,'Post ISIC Consolidation DLIM'!$B$149:$AQ$149,0)),0)</f>
        <v>2.9143115418845945E-2</v>
      </c>
      <c r="N37">
        <f>IFERROR(INDEX('Post ISIC Consolidation DLIM'!$B$150:$AQ$191,MATCH(TLIM!$A37,'Post ISIC Consolidation DLIM'!$A$150:$A$191,0),MATCH(TLIM!N$1,'Post ISIC Consolidation DLIM'!$B$149:$AQ$149,0)),0)</f>
        <v>3.5992394930746789E-2</v>
      </c>
      <c r="O37">
        <f>IFERROR(INDEX('Post ISIC Consolidation DLIM'!$B$150:$AQ$191,MATCH(TLIM!$A37,'Post ISIC Consolidation DLIM'!$A$150:$A$191,0),MATCH(TLIM!O$1,'Post ISIC Consolidation DLIM'!$B$149:$AQ$149,0)),0)</f>
        <v>3.5862286906367322E-2</v>
      </c>
      <c r="P37">
        <f>IFERROR(INDEX('Post ISIC Consolidation DLIM'!$B$150:$AQ$191,MATCH(TLIM!$A37,'Post ISIC Consolidation DLIM'!$A$150:$A$191,0),MATCH(TLIM!P$1,'Post ISIC Consolidation DLIM'!$B$149:$AQ$149,0)),0)</f>
        <v>3.5862286906367322E-2</v>
      </c>
      <c r="Q37">
        <f>IFERROR(INDEX('Post ISIC Consolidation DLIM'!$B$150:$AQ$191,MATCH(TLIM!$A37,'Post ISIC Consolidation DLIM'!$A$150:$A$191,0),MATCH(TLIM!Q$1,'Post ISIC Consolidation DLIM'!$B$149:$AQ$149,0)),0)</f>
        <v>3.4896084503409905E-2</v>
      </c>
      <c r="R37">
        <f>IFERROR(INDEX('Post ISIC Consolidation DLIM'!$B$150:$AQ$191,MATCH(TLIM!$A37,'Post ISIC Consolidation DLIM'!$A$150:$A$191,0),MATCH(TLIM!R$1,'Post ISIC Consolidation DLIM'!$B$149:$AQ$149,0)),0)</f>
        <v>3.4896084503409905E-2</v>
      </c>
      <c r="S37">
        <f>IFERROR(INDEX('Post ISIC Consolidation DLIM'!$B$150:$AQ$191,MATCH(TLIM!$A37,'Post ISIC Consolidation DLIM'!$A$150:$A$191,0),MATCH(TLIM!S$1,'Post ISIC Consolidation DLIM'!$B$149:$AQ$149,0)),0)</f>
        <v>3.6866601258506951E-2</v>
      </c>
      <c r="T37">
        <f>IFERROR(INDEX('Post ISIC Consolidation DLIM'!$B$150:$AQ$191,MATCH(TLIM!$A37,'Post ISIC Consolidation DLIM'!$A$150:$A$191,0),MATCH(TLIM!T$1,'Post ISIC Consolidation DLIM'!$B$149:$AQ$149,0)),0)</f>
        <v>2.9626819661619425E-2</v>
      </c>
      <c r="U37">
        <f>IFERROR(INDEX('Post ISIC Consolidation DLIM'!$B$150:$AQ$191,MATCH(TLIM!$A37,'Post ISIC Consolidation DLIM'!$A$150:$A$191,0),MATCH(TLIM!U$1,'Post ISIC Consolidation DLIM'!$B$149:$AQ$149,0)),0)</f>
        <v>3.546544277636314E-2</v>
      </c>
      <c r="V37">
        <f>IFERROR(INDEX('Post ISIC Consolidation DLIM'!$B$150:$AQ$191,MATCH(TLIM!$A37,'Post ISIC Consolidation DLIM'!$A$150:$A$191,0),MATCH(TLIM!V$1,'Post ISIC Consolidation DLIM'!$B$149:$AQ$149,0)),0)</f>
        <v>3.6691033632698385E-2</v>
      </c>
      <c r="W37">
        <f>IFERROR(INDEX('Post ISIC Consolidation DLIM'!$B$150:$AQ$191,MATCH(TLIM!$A37,'Post ISIC Consolidation DLIM'!$A$150:$A$191,0),MATCH(TLIM!W$1,'Post ISIC Consolidation DLIM'!$B$149:$AQ$149,0)),0)</f>
        <v>3.749566469635715E-2</v>
      </c>
      <c r="X37">
        <f>IFERROR(INDEX('Post ISIC Consolidation DLIM'!$B$150:$AQ$191,MATCH(TLIM!$A37,'Post ISIC Consolidation DLIM'!$A$150:$A$191,0),MATCH(TLIM!X$1,'Post ISIC Consolidation DLIM'!$B$149:$AQ$149,0)),0)</f>
        <v>3.5650277973245235E-2</v>
      </c>
      <c r="Y37">
        <f>IFERROR(INDEX('Post ISIC Consolidation DLIM'!$B$150:$AQ$191,MATCH(TLIM!$A37,'Post ISIC Consolidation DLIM'!$A$150:$A$191,0),MATCH(TLIM!Y$1,'Post ISIC Consolidation DLIM'!$B$149:$AQ$149,0)),0)</f>
        <v>3.6360826484917078E-2</v>
      </c>
      <c r="Z37">
        <f>IFERROR(INDEX('Post ISIC Consolidation DLIM'!$B$150:$AQ$191,MATCH(TLIM!$A37,'Post ISIC Consolidation DLIM'!$A$150:$A$191,0),MATCH(TLIM!Z$1,'Post ISIC Consolidation DLIM'!$B$149:$AQ$149,0)),0)</f>
        <v>3.1932299835047404E-2</v>
      </c>
      <c r="AA37">
        <f>IFERROR(INDEX('Post ISIC Consolidation DLIM'!$B$150:$AQ$191,MATCH(TLIM!$A37,'Post ISIC Consolidation DLIM'!$A$150:$A$191,0),MATCH(TLIM!AA$1,'Post ISIC Consolidation DLIM'!$B$149:$AQ$149,0)),0)</f>
        <v>3.1932299835047404E-2</v>
      </c>
      <c r="AB37">
        <f>IFERROR(INDEX('Post ISIC Consolidation DLIM'!$B$150:$AQ$191,MATCH(TLIM!$A37,'Post ISIC Consolidation DLIM'!$A$150:$A$191,0),MATCH(TLIM!AB$1,'Post ISIC Consolidation DLIM'!$B$149:$AQ$149,0)),0)</f>
        <v>3.3851669434840782E-2</v>
      </c>
      <c r="AC37">
        <f>IFERROR(INDEX('Post ISIC Consolidation DLIM'!$B$150:$AQ$191,MATCH(TLIM!$A37,'Post ISIC Consolidation DLIM'!$A$150:$A$191,0),MATCH(TLIM!AC$1,'Post ISIC Consolidation DLIM'!$B$149:$AQ$149,0)),0)</f>
        <v>0</v>
      </c>
      <c r="AD37">
        <f>IFERROR(INDEX('Post ISIC Consolidation DLIM'!$B$150:$AQ$191,MATCH(TLIM!$A37,'Post ISIC Consolidation DLIM'!$A$150:$A$191,0),MATCH(TLIM!AD$1,'Post ISIC Consolidation DLIM'!$B$149:$AQ$149,0)),0)</f>
        <v>7.2699315829962211E-2</v>
      </c>
      <c r="AE37">
        <f>IFERROR(INDEX('Post ISIC Consolidation DLIM'!$B$150:$AQ$191,MATCH(TLIM!$A37,'Post ISIC Consolidation DLIM'!$A$150:$A$191,0),MATCH(TLIM!AE$1,'Post ISIC Consolidation DLIM'!$B$149:$AQ$149,0)),0)</f>
        <v>3.7950063003795206E-2</v>
      </c>
      <c r="AF37">
        <f>IFERROR(INDEX('Post ISIC Consolidation DLIM'!$B$150:$AQ$191,MATCH(TLIM!$A37,'Post ISIC Consolidation DLIM'!$A$150:$A$191,0),MATCH(TLIM!AF$1,'Post ISIC Consolidation DLIM'!$B$149:$AQ$149,0)),0)</f>
        <v>6.9699077536003379E-2</v>
      </c>
      <c r="AG37">
        <f>IFERROR(INDEX('Post ISIC Consolidation DLIM'!$B$150:$AQ$191,MATCH(TLIM!$A37,'Post ISIC Consolidation DLIM'!$A$150:$A$191,0),MATCH(TLIM!AG$1,'Post ISIC Consolidation DLIM'!$B$149:$AQ$149,0)),0)</f>
        <v>4.7299077190974405E-2</v>
      </c>
      <c r="AH37">
        <f>IFERROR(INDEX('Post ISIC Consolidation DLIM'!$B$150:$AQ$191,MATCH(TLIM!$A37,'Post ISIC Consolidation DLIM'!$A$150:$A$191,0),MATCH(TLIM!AH$1,'Post ISIC Consolidation DLIM'!$B$149:$AQ$149,0)),0)</f>
        <v>7.1847032082529017E-2</v>
      </c>
      <c r="AI37">
        <f>IFERROR(INDEX('Post ISIC Consolidation DLIM'!$B$150:$AQ$191,MATCH(TLIM!$A37,'Post ISIC Consolidation DLIM'!$A$150:$A$191,0),MATCH(TLIM!AI$1,'Post ISIC Consolidation DLIM'!$B$149:$AQ$149,0)),0)</f>
        <v>3.9173714307755597E-2</v>
      </c>
      <c r="AJ37">
        <f>IFERROR(INDEX('Post ISIC Consolidation DLIM'!$B$150:$AQ$191,MATCH(TLIM!$A37,'Post ISIC Consolidation DLIM'!$A$150:$A$191,0),MATCH(TLIM!AJ$1,'Post ISIC Consolidation DLIM'!$B$149:$AQ$149,0)),0)</f>
        <v>5.2349566984774304E-2</v>
      </c>
      <c r="AK37">
        <f>IFERROR(INDEX('Post ISIC Consolidation DLIM'!$B$150:$AQ$191,MATCH(TLIM!$A37,'Post ISIC Consolidation DLIM'!$A$150:$A$191,0),MATCH(TLIM!AK$1,'Post ISIC Consolidation DLIM'!$B$149:$AQ$149,0)),0)</f>
        <v>1.0331720606410735</v>
      </c>
      <c r="AL37">
        <f>IFERROR(INDEX('Post ISIC Consolidation DLIM'!$B$150:$AQ$191,MATCH(TLIM!$A37,'Post ISIC Consolidation DLIM'!$A$150:$A$191,0),MATCH(TLIM!AL$1,'Post ISIC Consolidation DLIM'!$B$149:$AQ$149,0)),0)</f>
        <v>4.9446485335237024E-2</v>
      </c>
      <c r="AM37">
        <f>IFERROR(INDEX('Post ISIC Consolidation DLIM'!$B$150:$AQ$191,MATCH(TLIM!$A37,'Post ISIC Consolidation DLIM'!$A$150:$A$191,0),MATCH(TLIM!AM$1,'Post ISIC Consolidation DLIM'!$B$149:$AQ$149,0)),0)</f>
        <v>3.092600268175175E-2</v>
      </c>
      <c r="AN37">
        <f>IFERROR(INDEX('Post ISIC Consolidation DLIM'!$B$150:$AQ$191,MATCH(TLIM!$A37,'Post ISIC Consolidation DLIM'!$A$150:$A$191,0),MATCH(TLIM!AN$1,'Post ISIC Consolidation DLIM'!$B$149:$AQ$149,0)),0)</f>
        <v>2.0392573682013204E-2</v>
      </c>
      <c r="AO37">
        <f>IFERROR(INDEX('Post ISIC Consolidation DLIM'!$B$150:$AQ$191,MATCH(TLIM!$A37,'Post ISIC Consolidation DLIM'!$A$150:$A$191,0),MATCH(TLIM!AO$1,'Post ISIC Consolidation DLIM'!$B$149:$AQ$149,0)),0)</f>
        <v>2.8882451351631623E-2</v>
      </c>
      <c r="AP37">
        <f>IFERROR(INDEX('Post ISIC Consolidation DLIM'!$B$150:$AQ$191,MATCH(TLIM!$A37,'Post ISIC Consolidation DLIM'!$A$150:$A$191,0),MATCH(TLIM!AP$1,'Post ISIC Consolidation DLIM'!$B$149:$AQ$149,0)),0)</f>
        <v>4.2687683375650889E-2</v>
      </c>
      <c r="AQ37">
        <f>IFERROR(INDEX('Post ISIC Consolidation DLIM'!$B$150:$AQ$191,MATCH(TLIM!$A37,'Post ISIC Consolidation DLIM'!$A$150:$A$191,0),MATCH(TLIM!AQ$1,'Post ISIC Consolidation DLIM'!$B$149:$AQ$149,0)),0)</f>
        <v>7.0852958088769849E-7</v>
      </c>
    </row>
    <row r="38" spans="1:43" x14ac:dyDescent="0.35">
      <c r="A38" t="s">
        <v>29</v>
      </c>
      <c r="B38">
        <f>IFERROR(INDEX('Post ISIC Consolidation DLIM'!$B$150:$AQ$191,MATCH(TLIM!$A38,'Post ISIC Consolidation DLIM'!$A$150:$A$191,0),MATCH(TLIM!B$1,'Post ISIC Consolidation DLIM'!$B$149:$AQ$149,0)),0)</f>
        <v>2.3188060105285013E-2</v>
      </c>
      <c r="C38">
        <f>IFERROR(INDEX('Post ISIC Consolidation DLIM'!$B$150:$AQ$191,MATCH(TLIM!$A38,'Post ISIC Consolidation DLIM'!$A$150:$A$191,0),MATCH(TLIM!C$1,'Post ISIC Consolidation DLIM'!$B$149:$AQ$149,0)),0)</f>
        <v>2.9927948087970852E-2</v>
      </c>
      <c r="D38">
        <f>IFERROR(INDEX('Post ISIC Consolidation DLIM'!$B$150:$AQ$191,MATCH(TLIM!$A38,'Post ISIC Consolidation DLIM'!$A$150:$A$191,0),MATCH(TLIM!D$1,'Post ISIC Consolidation DLIM'!$B$149:$AQ$149,0)),0)</f>
        <v>2.9927948087970852E-2</v>
      </c>
      <c r="E38">
        <f>IFERROR(INDEX('Post ISIC Consolidation DLIM'!$B$150:$AQ$191,MATCH(TLIM!$A38,'Post ISIC Consolidation DLIM'!$A$150:$A$191,0),MATCH(TLIM!E$1,'Post ISIC Consolidation DLIM'!$B$149:$AQ$149,0)),0)</f>
        <v>2.9927948087970845E-2</v>
      </c>
      <c r="F38">
        <f>IFERROR(INDEX('Post ISIC Consolidation DLIM'!$B$150:$AQ$191,MATCH(TLIM!$A38,'Post ISIC Consolidation DLIM'!$A$150:$A$191,0),MATCH(TLIM!F$1,'Post ISIC Consolidation DLIM'!$B$149:$AQ$149,0)),0)</f>
        <v>2.9927948087970852E-2</v>
      </c>
      <c r="G38">
        <f>IFERROR(INDEX('Post ISIC Consolidation DLIM'!$B$150:$AQ$191,MATCH(TLIM!$A38,'Post ISIC Consolidation DLIM'!$A$150:$A$191,0),MATCH(TLIM!G$1,'Post ISIC Consolidation DLIM'!$B$149:$AQ$149,0)),0)</f>
        <v>3.5311447234726068E-2</v>
      </c>
      <c r="H38">
        <f>IFERROR(INDEX('Post ISIC Consolidation DLIM'!$B$150:$AQ$191,MATCH(TLIM!$A38,'Post ISIC Consolidation DLIM'!$A$150:$A$191,0),MATCH(TLIM!H$1,'Post ISIC Consolidation DLIM'!$B$149:$AQ$149,0)),0)</f>
        <v>3.3369871310228047E-2</v>
      </c>
      <c r="I38">
        <f>IFERROR(INDEX('Post ISIC Consolidation DLIM'!$B$150:$AQ$191,MATCH(TLIM!$A38,'Post ISIC Consolidation DLIM'!$A$150:$A$191,0),MATCH(TLIM!I$1,'Post ISIC Consolidation DLIM'!$B$149:$AQ$149,0)),0)</f>
        <v>3.0581462371908931E-2</v>
      </c>
      <c r="J38">
        <f>IFERROR(INDEX('Post ISIC Consolidation DLIM'!$B$150:$AQ$191,MATCH(TLIM!$A38,'Post ISIC Consolidation DLIM'!$A$150:$A$191,0),MATCH(TLIM!J$1,'Post ISIC Consolidation DLIM'!$B$149:$AQ$149,0)),0)</f>
        <v>3.7673656115733624E-2</v>
      </c>
      <c r="K38">
        <f>IFERROR(INDEX('Post ISIC Consolidation DLIM'!$B$150:$AQ$191,MATCH(TLIM!$A38,'Post ISIC Consolidation DLIM'!$A$150:$A$191,0),MATCH(TLIM!K$1,'Post ISIC Consolidation DLIM'!$B$149:$AQ$149,0)),0)</f>
        <v>4.078600577557398E-2</v>
      </c>
      <c r="L38">
        <f>IFERROR(INDEX('Post ISIC Consolidation DLIM'!$B$150:$AQ$191,MATCH(TLIM!$A38,'Post ISIC Consolidation DLIM'!$A$150:$A$191,0),MATCH(TLIM!L$1,'Post ISIC Consolidation DLIM'!$B$149:$AQ$149,0)),0)</f>
        <v>3.9042678764829024E-2</v>
      </c>
      <c r="M38">
        <f>IFERROR(INDEX('Post ISIC Consolidation DLIM'!$B$150:$AQ$191,MATCH(TLIM!$A38,'Post ISIC Consolidation DLIM'!$A$150:$A$191,0),MATCH(TLIM!M$1,'Post ISIC Consolidation DLIM'!$B$149:$AQ$149,0)),0)</f>
        <v>5.134630220368936E-2</v>
      </c>
      <c r="N38">
        <f>IFERROR(INDEX('Post ISIC Consolidation DLIM'!$B$150:$AQ$191,MATCH(TLIM!$A38,'Post ISIC Consolidation DLIM'!$A$150:$A$191,0),MATCH(TLIM!N$1,'Post ISIC Consolidation DLIM'!$B$149:$AQ$149,0)),0)</f>
        <v>3.5706792896788672E-2</v>
      </c>
      <c r="O38">
        <f>IFERROR(INDEX('Post ISIC Consolidation DLIM'!$B$150:$AQ$191,MATCH(TLIM!$A38,'Post ISIC Consolidation DLIM'!$A$150:$A$191,0),MATCH(TLIM!O$1,'Post ISIC Consolidation DLIM'!$B$149:$AQ$149,0)),0)</f>
        <v>3.6396836258601503E-2</v>
      </c>
      <c r="P38">
        <f>IFERROR(INDEX('Post ISIC Consolidation DLIM'!$B$150:$AQ$191,MATCH(TLIM!$A38,'Post ISIC Consolidation DLIM'!$A$150:$A$191,0),MATCH(TLIM!P$1,'Post ISIC Consolidation DLIM'!$B$149:$AQ$149,0)),0)</f>
        <v>3.6396836258601503E-2</v>
      </c>
      <c r="Q38">
        <f>IFERROR(INDEX('Post ISIC Consolidation DLIM'!$B$150:$AQ$191,MATCH(TLIM!$A38,'Post ISIC Consolidation DLIM'!$A$150:$A$191,0),MATCH(TLIM!Q$1,'Post ISIC Consolidation DLIM'!$B$149:$AQ$149,0)),0)</f>
        <v>3.907949389132364E-2</v>
      </c>
      <c r="R38">
        <f>IFERROR(INDEX('Post ISIC Consolidation DLIM'!$B$150:$AQ$191,MATCH(TLIM!$A38,'Post ISIC Consolidation DLIM'!$A$150:$A$191,0),MATCH(TLIM!R$1,'Post ISIC Consolidation DLIM'!$B$149:$AQ$149,0)),0)</f>
        <v>3.907949389132364E-2</v>
      </c>
      <c r="S38">
        <f>IFERROR(INDEX('Post ISIC Consolidation DLIM'!$B$150:$AQ$191,MATCH(TLIM!$A38,'Post ISIC Consolidation DLIM'!$A$150:$A$191,0),MATCH(TLIM!S$1,'Post ISIC Consolidation DLIM'!$B$149:$AQ$149,0)),0)</f>
        <v>3.2231696275138805E-2</v>
      </c>
      <c r="T38">
        <f>IFERROR(INDEX('Post ISIC Consolidation DLIM'!$B$150:$AQ$191,MATCH(TLIM!$A38,'Post ISIC Consolidation DLIM'!$A$150:$A$191,0),MATCH(TLIM!T$1,'Post ISIC Consolidation DLIM'!$B$149:$AQ$149,0)),0)</f>
        <v>3.7916613799652762E-2</v>
      </c>
      <c r="U38">
        <f>IFERROR(INDEX('Post ISIC Consolidation DLIM'!$B$150:$AQ$191,MATCH(TLIM!$A38,'Post ISIC Consolidation DLIM'!$A$150:$A$191,0),MATCH(TLIM!U$1,'Post ISIC Consolidation DLIM'!$B$149:$AQ$149,0)),0)</f>
        <v>3.6802044425561897E-2</v>
      </c>
      <c r="V38">
        <f>IFERROR(INDEX('Post ISIC Consolidation DLIM'!$B$150:$AQ$191,MATCH(TLIM!$A38,'Post ISIC Consolidation DLIM'!$A$150:$A$191,0),MATCH(TLIM!V$1,'Post ISIC Consolidation DLIM'!$B$149:$AQ$149,0)),0)</f>
        <v>3.6722138595798842E-2</v>
      </c>
      <c r="W38">
        <f>IFERROR(INDEX('Post ISIC Consolidation DLIM'!$B$150:$AQ$191,MATCH(TLIM!$A38,'Post ISIC Consolidation DLIM'!$A$150:$A$191,0),MATCH(TLIM!W$1,'Post ISIC Consolidation DLIM'!$B$149:$AQ$149,0)),0)</f>
        <v>3.4987449737674751E-2</v>
      </c>
      <c r="X38">
        <f>IFERROR(INDEX('Post ISIC Consolidation DLIM'!$B$150:$AQ$191,MATCH(TLIM!$A38,'Post ISIC Consolidation DLIM'!$A$150:$A$191,0),MATCH(TLIM!X$1,'Post ISIC Consolidation DLIM'!$B$149:$AQ$149,0)),0)</f>
        <v>4.0542656522752955E-2</v>
      </c>
      <c r="Y38">
        <f>IFERROR(INDEX('Post ISIC Consolidation DLIM'!$B$150:$AQ$191,MATCH(TLIM!$A38,'Post ISIC Consolidation DLIM'!$A$150:$A$191,0),MATCH(TLIM!Y$1,'Post ISIC Consolidation DLIM'!$B$149:$AQ$149,0)),0)</f>
        <v>3.2492646227690818E-2</v>
      </c>
      <c r="Z38">
        <f>IFERROR(INDEX('Post ISIC Consolidation DLIM'!$B$150:$AQ$191,MATCH(TLIM!$A38,'Post ISIC Consolidation DLIM'!$A$150:$A$191,0),MATCH(TLIM!Z$1,'Post ISIC Consolidation DLIM'!$B$149:$AQ$149,0)),0)</f>
        <v>3.0965969978668056E-2</v>
      </c>
      <c r="AA38">
        <f>IFERROR(INDEX('Post ISIC Consolidation DLIM'!$B$150:$AQ$191,MATCH(TLIM!$A38,'Post ISIC Consolidation DLIM'!$A$150:$A$191,0),MATCH(TLIM!AA$1,'Post ISIC Consolidation DLIM'!$B$149:$AQ$149,0)),0)</f>
        <v>3.0965969978668056E-2</v>
      </c>
      <c r="AB38">
        <f>IFERROR(INDEX('Post ISIC Consolidation DLIM'!$B$150:$AQ$191,MATCH(TLIM!$A38,'Post ISIC Consolidation DLIM'!$A$150:$A$191,0),MATCH(TLIM!AB$1,'Post ISIC Consolidation DLIM'!$B$149:$AQ$149,0)),0)</f>
        <v>3.9753561702666813E-2</v>
      </c>
      <c r="AC38">
        <f>IFERROR(INDEX('Post ISIC Consolidation DLIM'!$B$150:$AQ$191,MATCH(TLIM!$A38,'Post ISIC Consolidation DLIM'!$A$150:$A$191,0),MATCH(TLIM!AC$1,'Post ISIC Consolidation DLIM'!$B$149:$AQ$149,0)),0)</f>
        <v>0</v>
      </c>
      <c r="AD38">
        <f>IFERROR(INDEX('Post ISIC Consolidation DLIM'!$B$150:$AQ$191,MATCH(TLIM!$A38,'Post ISIC Consolidation DLIM'!$A$150:$A$191,0),MATCH(TLIM!AD$1,'Post ISIC Consolidation DLIM'!$B$149:$AQ$149,0)),0)</f>
        <v>3.5823177647620531E-2</v>
      </c>
      <c r="AE38">
        <f>IFERROR(INDEX('Post ISIC Consolidation DLIM'!$B$150:$AQ$191,MATCH(TLIM!$A38,'Post ISIC Consolidation DLIM'!$A$150:$A$191,0),MATCH(TLIM!AE$1,'Post ISIC Consolidation DLIM'!$B$149:$AQ$149,0)),0)</f>
        <v>3.1169394007086699E-2</v>
      </c>
      <c r="AF38">
        <f>IFERROR(INDEX('Post ISIC Consolidation DLIM'!$B$150:$AQ$191,MATCH(TLIM!$A38,'Post ISIC Consolidation DLIM'!$A$150:$A$191,0),MATCH(TLIM!AF$1,'Post ISIC Consolidation DLIM'!$B$149:$AQ$149,0)),0)</f>
        <v>2.5748182624993399E-2</v>
      </c>
      <c r="AG38">
        <f>IFERROR(INDEX('Post ISIC Consolidation DLIM'!$B$150:$AQ$191,MATCH(TLIM!$A38,'Post ISIC Consolidation DLIM'!$A$150:$A$191,0),MATCH(TLIM!AG$1,'Post ISIC Consolidation DLIM'!$B$149:$AQ$149,0)),0)</f>
        <v>4.4153510109243364E-2</v>
      </c>
      <c r="AH38">
        <f>IFERROR(INDEX('Post ISIC Consolidation DLIM'!$B$150:$AQ$191,MATCH(TLIM!$A38,'Post ISIC Consolidation DLIM'!$A$150:$A$191,0),MATCH(TLIM!AH$1,'Post ISIC Consolidation DLIM'!$B$149:$AQ$149,0)),0)</f>
        <v>3.4916813577448767E-2</v>
      </c>
      <c r="AI38">
        <f>IFERROR(INDEX('Post ISIC Consolidation DLIM'!$B$150:$AQ$191,MATCH(TLIM!$A38,'Post ISIC Consolidation DLIM'!$A$150:$A$191,0),MATCH(TLIM!AI$1,'Post ISIC Consolidation DLIM'!$B$149:$AQ$149,0)),0)</f>
        <v>4.4928244119836189E-2</v>
      </c>
      <c r="AJ38">
        <f>IFERROR(INDEX('Post ISIC Consolidation DLIM'!$B$150:$AQ$191,MATCH(TLIM!$A38,'Post ISIC Consolidation DLIM'!$A$150:$A$191,0),MATCH(TLIM!AJ$1,'Post ISIC Consolidation DLIM'!$B$149:$AQ$149,0)),0)</f>
        <v>3.868137174334417E-2</v>
      </c>
      <c r="AK38">
        <f>IFERROR(INDEX('Post ISIC Consolidation DLIM'!$B$150:$AQ$191,MATCH(TLIM!$A38,'Post ISIC Consolidation DLIM'!$A$150:$A$191,0),MATCH(TLIM!AK$1,'Post ISIC Consolidation DLIM'!$B$149:$AQ$149,0)),0)</f>
        <v>1.5236491675875452E-2</v>
      </c>
      <c r="AL38">
        <f>IFERROR(INDEX('Post ISIC Consolidation DLIM'!$B$150:$AQ$191,MATCH(TLIM!$A38,'Post ISIC Consolidation DLIM'!$A$150:$A$191,0),MATCH(TLIM!AL$1,'Post ISIC Consolidation DLIM'!$B$149:$AQ$149,0)),0)</f>
        <v>1.1545346751542913</v>
      </c>
      <c r="AM38">
        <f>IFERROR(INDEX('Post ISIC Consolidation DLIM'!$B$150:$AQ$191,MATCH(TLIM!$A38,'Post ISIC Consolidation DLIM'!$A$150:$A$191,0),MATCH(TLIM!AM$1,'Post ISIC Consolidation DLIM'!$B$149:$AQ$149,0)),0)</f>
        <v>2.1654077338551996E-2</v>
      </c>
      <c r="AN38">
        <f>IFERROR(INDEX('Post ISIC Consolidation DLIM'!$B$150:$AQ$191,MATCH(TLIM!$A38,'Post ISIC Consolidation DLIM'!$A$150:$A$191,0),MATCH(TLIM!AN$1,'Post ISIC Consolidation DLIM'!$B$149:$AQ$149,0)),0)</f>
        <v>1.1894351792330784E-2</v>
      </c>
      <c r="AO38">
        <f>IFERROR(INDEX('Post ISIC Consolidation DLIM'!$B$150:$AQ$191,MATCH(TLIM!$A38,'Post ISIC Consolidation DLIM'!$A$150:$A$191,0),MATCH(TLIM!AO$1,'Post ISIC Consolidation DLIM'!$B$149:$AQ$149,0)),0)</f>
        <v>1.751657214011404E-2</v>
      </c>
      <c r="AP38">
        <f>IFERROR(INDEX('Post ISIC Consolidation DLIM'!$B$150:$AQ$191,MATCH(TLIM!$A38,'Post ISIC Consolidation DLIM'!$A$150:$A$191,0),MATCH(TLIM!AP$1,'Post ISIC Consolidation DLIM'!$B$149:$AQ$149,0)),0)</f>
        <v>2.7085418522011753E-2</v>
      </c>
      <c r="AQ38">
        <f>IFERROR(INDEX('Post ISIC Consolidation DLIM'!$B$150:$AQ$191,MATCH(TLIM!$A38,'Post ISIC Consolidation DLIM'!$A$150:$A$191,0),MATCH(TLIM!AQ$1,'Post ISIC Consolidation DLIM'!$B$149:$AQ$149,0)),0)</f>
        <v>7.3562917412402018E-7</v>
      </c>
    </row>
    <row r="39" spans="1:43" x14ac:dyDescent="0.35">
      <c r="A39" t="s">
        <v>30</v>
      </c>
      <c r="B39">
        <f>IFERROR(INDEX('Post ISIC Consolidation DLIM'!$B$150:$AQ$191,MATCH(TLIM!$A39,'Post ISIC Consolidation DLIM'!$A$150:$A$191,0),MATCH(TLIM!B$1,'Post ISIC Consolidation DLIM'!$B$149:$AQ$149,0)),0)</f>
        <v>5.6633164690946657E-3</v>
      </c>
      <c r="C39">
        <f>IFERROR(INDEX('Post ISIC Consolidation DLIM'!$B$150:$AQ$191,MATCH(TLIM!$A39,'Post ISIC Consolidation DLIM'!$A$150:$A$191,0),MATCH(TLIM!C$1,'Post ISIC Consolidation DLIM'!$B$149:$AQ$149,0)),0)</f>
        <v>8.2402489902984547E-3</v>
      </c>
      <c r="D39">
        <f>IFERROR(INDEX('Post ISIC Consolidation DLIM'!$B$150:$AQ$191,MATCH(TLIM!$A39,'Post ISIC Consolidation DLIM'!$A$150:$A$191,0),MATCH(TLIM!D$1,'Post ISIC Consolidation DLIM'!$B$149:$AQ$149,0)),0)</f>
        <v>8.2402489902984547E-3</v>
      </c>
      <c r="E39">
        <f>IFERROR(INDEX('Post ISIC Consolidation DLIM'!$B$150:$AQ$191,MATCH(TLIM!$A39,'Post ISIC Consolidation DLIM'!$A$150:$A$191,0),MATCH(TLIM!E$1,'Post ISIC Consolidation DLIM'!$B$149:$AQ$149,0)),0)</f>
        <v>8.2402489902984547E-3</v>
      </c>
      <c r="F39">
        <f>IFERROR(INDEX('Post ISIC Consolidation DLIM'!$B$150:$AQ$191,MATCH(TLIM!$A39,'Post ISIC Consolidation DLIM'!$A$150:$A$191,0),MATCH(TLIM!F$1,'Post ISIC Consolidation DLIM'!$B$149:$AQ$149,0)),0)</f>
        <v>8.2402489902984547E-3</v>
      </c>
      <c r="G39">
        <f>IFERROR(INDEX('Post ISIC Consolidation DLIM'!$B$150:$AQ$191,MATCH(TLIM!$A39,'Post ISIC Consolidation DLIM'!$A$150:$A$191,0),MATCH(TLIM!G$1,'Post ISIC Consolidation DLIM'!$B$149:$AQ$149,0)),0)</f>
        <v>7.3298441200518047E-3</v>
      </c>
      <c r="H39">
        <f>IFERROR(INDEX('Post ISIC Consolidation DLIM'!$B$150:$AQ$191,MATCH(TLIM!$A39,'Post ISIC Consolidation DLIM'!$A$150:$A$191,0),MATCH(TLIM!H$1,'Post ISIC Consolidation DLIM'!$B$149:$AQ$149,0)),0)</f>
        <v>6.8485499485132946E-3</v>
      </c>
      <c r="I39">
        <f>IFERROR(INDEX('Post ISIC Consolidation DLIM'!$B$150:$AQ$191,MATCH(TLIM!$A39,'Post ISIC Consolidation DLIM'!$A$150:$A$191,0),MATCH(TLIM!I$1,'Post ISIC Consolidation DLIM'!$B$149:$AQ$149,0)),0)</f>
        <v>8.2350483834251909E-3</v>
      </c>
      <c r="J39">
        <f>IFERROR(INDEX('Post ISIC Consolidation DLIM'!$B$150:$AQ$191,MATCH(TLIM!$A39,'Post ISIC Consolidation DLIM'!$A$150:$A$191,0),MATCH(TLIM!J$1,'Post ISIC Consolidation DLIM'!$B$149:$AQ$149,0)),0)</f>
        <v>1.020257073639249E-2</v>
      </c>
      <c r="K39">
        <f>IFERROR(INDEX('Post ISIC Consolidation DLIM'!$B$150:$AQ$191,MATCH(TLIM!$A39,'Post ISIC Consolidation DLIM'!$A$150:$A$191,0),MATCH(TLIM!K$1,'Post ISIC Consolidation DLIM'!$B$149:$AQ$149,0)),0)</f>
        <v>9.2161215213104573E-3</v>
      </c>
      <c r="L39">
        <f>IFERROR(INDEX('Post ISIC Consolidation DLIM'!$B$150:$AQ$191,MATCH(TLIM!$A39,'Post ISIC Consolidation DLIM'!$A$150:$A$191,0),MATCH(TLIM!L$1,'Post ISIC Consolidation DLIM'!$B$149:$AQ$149,0)),0)</f>
        <v>9.9986924567283721E-3</v>
      </c>
      <c r="M39">
        <f>IFERROR(INDEX('Post ISIC Consolidation DLIM'!$B$150:$AQ$191,MATCH(TLIM!$A39,'Post ISIC Consolidation DLIM'!$A$150:$A$191,0),MATCH(TLIM!M$1,'Post ISIC Consolidation DLIM'!$B$149:$AQ$149,0)),0)</f>
        <v>6.8537109717182127E-3</v>
      </c>
      <c r="N39">
        <f>IFERROR(INDEX('Post ISIC Consolidation DLIM'!$B$150:$AQ$191,MATCH(TLIM!$A39,'Post ISIC Consolidation DLIM'!$A$150:$A$191,0),MATCH(TLIM!N$1,'Post ISIC Consolidation DLIM'!$B$149:$AQ$149,0)),0)</f>
        <v>8.9095481375793539E-3</v>
      </c>
      <c r="O39">
        <f>IFERROR(INDEX('Post ISIC Consolidation DLIM'!$B$150:$AQ$191,MATCH(TLIM!$A39,'Post ISIC Consolidation DLIM'!$A$150:$A$191,0),MATCH(TLIM!O$1,'Post ISIC Consolidation DLIM'!$B$149:$AQ$149,0)),0)</f>
        <v>1.047086987336915E-2</v>
      </c>
      <c r="P39">
        <f>IFERROR(INDEX('Post ISIC Consolidation DLIM'!$B$150:$AQ$191,MATCH(TLIM!$A39,'Post ISIC Consolidation DLIM'!$A$150:$A$191,0),MATCH(TLIM!P$1,'Post ISIC Consolidation DLIM'!$B$149:$AQ$149,0)),0)</f>
        <v>1.047086987336915E-2</v>
      </c>
      <c r="Q39">
        <f>IFERROR(INDEX('Post ISIC Consolidation DLIM'!$B$150:$AQ$191,MATCH(TLIM!$A39,'Post ISIC Consolidation DLIM'!$A$150:$A$191,0),MATCH(TLIM!Q$1,'Post ISIC Consolidation DLIM'!$B$149:$AQ$149,0)),0)</f>
        <v>1.1522072798152342E-2</v>
      </c>
      <c r="R39">
        <f>IFERROR(INDEX('Post ISIC Consolidation DLIM'!$B$150:$AQ$191,MATCH(TLIM!$A39,'Post ISIC Consolidation DLIM'!$A$150:$A$191,0),MATCH(TLIM!R$1,'Post ISIC Consolidation DLIM'!$B$149:$AQ$149,0)),0)</f>
        <v>1.1522072798152342E-2</v>
      </c>
      <c r="S39">
        <f>IFERROR(INDEX('Post ISIC Consolidation DLIM'!$B$150:$AQ$191,MATCH(TLIM!$A39,'Post ISIC Consolidation DLIM'!$A$150:$A$191,0),MATCH(TLIM!S$1,'Post ISIC Consolidation DLIM'!$B$149:$AQ$149,0)),0)</f>
        <v>7.4220584843045579E-3</v>
      </c>
      <c r="T39">
        <f>IFERROR(INDEX('Post ISIC Consolidation DLIM'!$B$150:$AQ$191,MATCH(TLIM!$A39,'Post ISIC Consolidation DLIM'!$A$150:$A$191,0),MATCH(TLIM!T$1,'Post ISIC Consolidation DLIM'!$B$149:$AQ$149,0)),0)</f>
        <v>5.8444210794366324E-3</v>
      </c>
      <c r="U39">
        <f>IFERROR(INDEX('Post ISIC Consolidation DLIM'!$B$150:$AQ$191,MATCH(TLIM!$A39,'Post ISIC Consolidation DLIM'!$A$150:$A$191,0),MATCH(TLIM!U$1,'Post ISIC Consolidation DLIM'!$B$149:$AQ$149,0)),0)</f>
        <v>8.3597772318793982E-3</v>
      </c>
      <c r="V39">
        <f>IFERROR(INDEX('Post ISIC Consolidation DLIM'!$B$150:$AQ$191,MATCH(TLIM!$A39,'Post ISIC Consolidation DLIM'!$A$150:$A$191,0),MATCH(TLIM!V$1,'Post ISIC Consolidation DLIM'!$B$149:$AQ$149,0)),0)</f>
        <v>7.2192417879279715E-3</v>
      </c>
      <c r="W39">
        <f>IFERROR(INDEX('Post ISIC Consolidation DLIM'!$B$150:$AQ$191,MATCH(TLIM!$A39,'Post ISIC Consolidation DLIM'!$A$150:$A$191,0),MATCH(TLIM!W$1,'Post ISIC Consolidation DLIM'!$B$149:$AQ$149,0)),0)</f>
        <v>7.6673249798565558E-3</v>
      </c>
      <c r="X39">
        <f>IFERROR(INDEX('Post ISIC Consolidation DLIM'!$B$150:$AQ$191,MATCH(TLIM!$A39,'Post ISIC Consolidation DLIM'!$A$150:$A$191,0),MATCH(TLIM!X$1,'Post ISIC Consolidation DLIM'!$B$149:$AQ$149,0)),0)</f>
        <v>6.1821017653680387E-3</v>
      </c>
      <c r="Y39">
        <f>IFERROR(INDEX('Post ISIC Consolidation DLIM'!$B$150:$AQ$191,MATCH(TLIM!$A39,'Post ISIC Consolidation DLIM'!$A$150:$A$191,0),MATCH(TLIM!Y$1,'Post ISIC Consolidation DLIM'!$B$149:$AQ$149,0)),0)</f>
        <v>6.256467921975292E-3</v>
      </c>
      <c r="Z39">
        <f>IFERROR(INDEX('Post ISIC Consolidation DLIM'!$B$150:$AQ$191,MATCH(TLIM!$A39,'Post ISIC Consolidation DLIM'!$A$150:$A$191,0),MATCH(TLIM!Z$1,'Post ISIC Consolidation DLIM'!$B$149:$AQ$149,0)),0)</f>
        <v>2.891827044450828E-2</v>
      </c>
      <c r="AA39">
        <f>IFERROR(INDEX('Post ISIC Consolidation DLIM'!$B$150:$AQ$191,MATCH(TLIM!$A39,'Post ISIC Consolidation DLIM'!$A$150:$A$191,0),MATCH(TLIM!AA$1,'Post ISIC Consolidation DLIM'!$B$149:$AQ$149,0)),0)</f>
        <v>2.891827044450828E-2</v>
      </c>
      <c r="AB39">
        <f>IFERROR(INDEX('Post ISIC Consolidation DLIM'!$B$150:$AQ$191,MATCH(TLIM!$A39,'Post ISIC Consolidation DLIM'!$A$150:$A$191,0),MATCH(TLIM!AB$1,'Post ISIC Consolidation DLIM'!$B$149:$AQ$149,0)),0)</f>
        <v>9.8573066656567898E-3</v>
      </c>
      <c r="AC39">
        <f>IFERROR(INDEX('Post ISIC Consolidation DLIM'!$B$150:$AQ$191,MATCH(TLIM!$A39,'Post ISIC Consolidation DLIM'!$A$150:$A$191,0),MATCH(TLIM!AC$1,'Post ISIC Consolidation DLIM'!$B$149:$AQ$149,0)),0)</f>
        <v>0</v>
      </c>
      <c r="AD39">
        <f>IFERROR(INDEX('Post ISIC Consolidation DLIM'!$B$150:$AQ$191,MATCH(TLIM!$A39,'Post ISIC Consolidation DLIM'!$A$150:$A$191,0),MATCH(TLIM!AD$1,'Post ISIC Consolidation DLIM'!$B$149:$AQ$149,0)),0)</f>
        <v>5.3937373783446178E-3</v>
      </c>
      <c r="AE39">
        <f>IFERROR(INDEX('Post ISIC Consolidation DLIM'!$B$150:$AQ$191,MATCH(TLIM!$A39,'Post ISIC Consolidation DLIM'!$A$150:$A$191,0),MATCH(TLIM!AE$1,'Post ISIC Consolidation DLIM'!$B$149:$AQ$149,0)),0)</f>
        <v>5.9725580100862801E-3</v>
      </c>
      <c r="AF39">
        <f>IFERROR(INDEX('Post ISIC Consolidation DLIM'!$B$150:$AQ$191,MATCH(TLIM!$A39,'Post ISIC Consolidation DLIM'!$A$150:$A$191,0),MATCH(TLIM!AF$1,'Post ISIC Consolidation DLIM'!$B$149:$AQ$149,0)),0)</f>
        <v>5.3623194257535383E-3</v>
      </c>
      <c r="AG39">
        <f>IFERROR(INDEX('Post ISIC Consolidation DLIM'!$B$150:$AQ$191,MATCH(TLIM!$A39,'Post ISIC Consolidation DLIM'!$A$150:$A$191,0),MATCH(TLIM!AG$1,'Post ISIC Consolidation DLIM'!$B$149:$AQ$149,0)),0)</f>
        <v>5.907670022597014E-3</v>
      </c>
      <c r="AH39">
        <f>IFERROR(INDEX('Post ISIC Consolidation DLIM'!$B$150:$AQ$191,MATCH(TLIM!$A39,'Post ISIC Consolidation DLIM'!$A$150:$A$191,0),MATCH(TLIM!AH$1,'Post ISIC Consolidation DLIM'!$B$149:$AQ$149,0)),0)</f>
        <v>5.5597688579011569E-3</v>
      </c>
      <c r="AI39">
        <f>IFERROR(INDEX('Post ISIC Consolidation DLIM'!$B$150:$AQ$191,MATCH(TLIM!$A39,'Post ISIC Consolidation DLIM'!$A$150:$A$191,0),MATCH(TLIM!AI$1,'Post ISIC Consolidation DLIM'!$B$149:$AQ$149,0)),0)</f>
        <v>5.2826966142447357E-3</v>
      </c>
      <c r="AJ39">
        <f>IFERROR(INDEX('Post ISIC Consolidation DLIM'!$B$150:$AQ$191,MATCH(TLIM!$A39,'Post ISIC Consolidation DLIM'!$A$150:$A$191,0),MATCH(TLIM!AJ$1,'Post ISIC Consolidation DLIM'!$B$149:$AQ$149,0)),0)</f>
        <v>4.2555188227321765E-3</v>
      </c>
      <c r="AK39">
        <f>IFERROR(INDEX('Post ISIC Consolidation DLIM'!$B$150:$AQ$191,MATCH(TLIM!$A39,'Post ISIC Consolidation DLIM'!$A$150:$A$191,0),MATCH(TLIM!AK$1,'Post ISIC Consolidation DLIM'!$B$149:$AQ$149,0)),0)</f>
        <v>3.2512794276320354E-3</v>
      </c>
      <c r="AL39">
        <f>IFERROR(INDEX('Post ISIC Consolidation DLIM'!$B$150:$AQ$191,MATCH(TLIM!$A39,'Post ISIC Consolidation DLIM'!$A$150:$A$191,0),MATCH(TLIM!AL$1,'Post ISIC Consolidation DLIM'!$B$149:$AQ$149,0)),0)</f>
        <v>8.6287820767285556E-3</v>
      </c>
      <c r="AM39">
        <f>IFERROR(INDEX('Post ISIC Consolidation DLIM'!$B$150:$AQ$191,MATCH(TLIM!$A39,'Post ISIC Consolidation DLIM'!$A$150:$A$191,0),MATCH(TLIM!AM$1,'Post ISIC Consolidation DLIM'!$B$149:$AQ$149,0)),0)</f>
        <v>1.0117559262567568</v>
      </c>
      <c r="AN39">
        <f>IFERROR(INDEX('Post ISIC Consolidation DLIM'!$B$150:$AQ$191,MATCH(TLIM!$A39,'Post ISIC Consolidation DLIM'!$A$150:$A$191,0),MATCH(TLIM!AN$1,'Post ISIC Consolidation DLIM'!$B$149:$AQ$149,0)),0)</f>
        <v>3.9412843750855882E-3</v>
      </c>
      <c r="AO39">
        <f>IFERROR(INDEX('Post ISIC Consolidation DLIM'!$B$150:$AQ$191,MATCH(TLIM!$A39,'Post ISIC Consolidation DLIM'!$A$150:$A$191,0),MATCH(TLIM!AO$1,'Post ISIC Consolidation DLIM'!$B$149:$AQ$149,0)),0)</f>
        <v>4.6528065636502487E-3</v>
      </c>
      <c r="AP39">
        <f>IFERROR(INDEX('Post ISIC Consolidation DLIM'!$B$150:$AQ$191,MATCH(TLIM!$A39,'Post ISIC Consolidation DLIM'!$A$150:$A$191,0),MATCH(TLIM!AP$1,'Post ISIC Consolidation DLIM'!$B$149:$AQ$149,0)),0)</f>
        <v>5.6899843170465456E-3</v>
      </c>
      <c r="AQ39">
        <f>IFERROR(INDEX('Post ISIC Consolidation DLIM'!$B$150:$AQ$191,MATCH(TLIM!$A39,'Post ISIC Consolidation DLIM'!$A$150:$A$191,0),MATCH(TLIM!AQ$1,'Post ISIC Consolidation DLIM'!$B$149:$AQ$149,0)),0)</f>
        <v>1.7902169666199821E-7</v>
      </c>
    </row>
    <row r="40" spans="1:43" x14ac:dyDescent="0.35">
      <c r="A40" t="s">
        <v>31</v>
      </c>
      <c r="B40">
        <f>IFERROR(INDEX('Post ISIC Consolidation DLIM'!$B$150:$AQ$191,MATCH(TLIM!$A40,'Post ISIC Consolidation DLIM'!$A$150:$A$191,0),MATCH(TLIM!B$1,'Post ISIC Consolidation DLIM'!$B$149:$AQ$149,0)),0)</f>
        <v>3.1728208515287384E-3</v>
      </c>
      <c r="C40">
        <f>IFERROR(INDEX('Post ISIC Consolidation DLIM'!$B$150:$AQ$191,MATCH(TLIM!$A40,'Post ISIC Consolidation DLIM'!$A$150:$A$191,0),MATCH(TLIM!C$1,'Post ISIC Consolidation DLIM'!$B$149:$AQ$149,0)),0)</f>
        <v>4.0368552539538343E-3</v>
      </c>
      <c r="D40">
        <f>IFERROR(INDEX('Post ISIC Consolidation DLIM'!$B$150:$AQ$191,MATCH(TLIM!$A40,'Post ISIC Consolidation DLIM'!$A$150:$A$191,0),MATCH(TLIM!D$1,'Post ISIC Consolidation DLIM'!$B$149:$AQ$149,0)),0)</f>
        <v>4.0368552539538343E-3</v>
      </c>
      <c r="E40">
        <f>IFERROR(INDEX('Post ISIC Consolidation DLIM'!$B$150:$AQ$191,MATCH(TLIM!$A40,'Post ISIC Consolidation DLIM'!$A$150:$A$191,0),MATCH(TLIM!E$1,'Post ISIC Consolidation DLIM'!$B$149:$AQ$149,0)),0)</f>
        <v>4.0368552539538343E-3</v>
      </c>
      <c r="F40">
        <f>IFERROR(INDEX('Post ISIC Consolidation DLIM'!$B$150:$AQ$191,MATCH(TLIM!$A40,'Post ISIC Consolidation DLIM'!$A$150:$A$191,0),MATCH(TLIM!F$1,'Post ISIC Consolidation DLIM'!$B$149:$AQ$149,0)),0)</f>
        <v>4.0368552539538343E-3</v>
      </c>
      <c r="G40">
        <f>IFERROR(INDEX('Post ISIC Consolidation DLIM'!$B$150:$AQ$191,MATCH(TLIM!$A40,'Post ISIC Consolidation DLIM'!$A$150:$A$191,0),MATCH(TLIM!G$1,'Post ISIC Consolidation DLIM'!$B$149:$AQ$149,0)),0)</f>
        <v>4.9838724471693817E-3</v>
      </c>
      <c r="H40">
        <f>IFERROR(INDEX('Post ISIC Consolidation DLIM'!$B$150:$AQ$191,MATCH(TLIM!$A40,'Post ISIC Consolidation DLIM'!$A$150:$A$191,0),MATCH(TLIM!H$1,'Post ISIC Consolidation DLIM'!$B$149:$AQ$149,0)),0)</f>
        <v>4.040529846782966E-3</v>
      </c>
      <c r="I40">
        <f>IFERROR(INDEX('Post ISIC Consolidation DLIM'!$B$150:$AQ$191,MATCH(TLIM!$A40,'Post ISIC Consolidation DLIM'!$A$150:$A$191,0),MATCH(TLIM!I$1,'Post ISIC Consolidation DLIM'!$B$149:$AQ$149,0)),0)</f>
        <v>3.8169084921148943E-3</v>
      </c>
      <c r="J40">
        <f>IFERROR(INDEX('Post ISIC Consolidation DLIM'!$B$150:$AQ$191,MATCH(TLIM!$A40,'Post ISIC Consolidation DLIM'!$A$150:$A$191,0),MATCH(TLIM!J$1,'Post ISIC Consolidation DLIM'!$B$149:$AQ$149,0)),0)</f>
        <v>5.1016440092236008E-3</v>
      </c>
      <c r="K40">
        <f>IFERROR(INDEX('Post ISIC Consolidation DLIM'!$B$150:$AQ$191,MATCH(TLIM!$A40,'Post ISIC Consolidation DLIM'!$A$150:$A$191,0),MATCH(TLIM!K$1,'Post ISIC Consolidation DLIM'!$B$149:$AQ$149,0)),0)</f>
        <v>5.1759783101115392E-3</v>
      </c>
      <c r="L40">
        <f>IFERROR(INDEX('Post ISIC Consolidation DLIM'!$B$150:$AQ$191,MATCH(TLIM!$A40,'Post ISIC Consolidation DLIM'!$A$150:$A$191,0),MATCH(TLIM!L$1,'Post ISIC Consolidation DLIM'!$B$149:$AQ$149,0)),0)</f>
        <v>5.4343839101422785E-3</v>
      </c>
      <c r="M40">
        <f>IFERROR(INDEX('Post ISIC Consolidation DLIM'!$B$150:$AQ$191,MATCH(TLIM!$A40,'Post ISIC Consolidation DLIM'!$A$150:$A$191,0),MATCH(TLIM!M$1,'Post ISIC Consolidation DLIM'!$B$149:$AQ$149,0)),0)</f>
        <v>6.1210419091851957E-3</v>
      </c>
      <c r="N40">
        <f>IFERROR(INDEX('Post ISIC Consolidation DLIM'!$B$150:$AQ$191,MATCH(TLIM!$A40,'Post ISIC Consolidation DLIM'!$A$150:$A$191,0),MATCH(TLIM!N$1,'Post ISIC Consolidation DLIM'!$B$149:$AQ$149,0)),0)</f>
        <v>4.8828435606860683E-3</v>
      </c>
      <c r="O40">
        <f>IFERROR(INDEX('Post ISIC Consolidation DLIM'!$B$150:$AQ$191,MATCH(TLIM!$A40,'Post ISIC Consolidation DLIM'!$A$150:$A$191,0),MATCH(TLIM!O$1,'Post ISIC Consolidation DLIM'!$B$149:$AQ$149,0)),0)</f>
        <v>4.6276052121044953E-3</v>
      </c>
      <c r="P40">
        <f>IFERROR(INDEX('Post ISIC Consolidation DLIM'!$B$150:$AQ$191,MATCH(TLIM!$A40,'Post ISIC Consolidation DLIM'!$A$150:$A$191,0),MATCH(TLIM!P$1,'Post ISIC Consolidation DLIM'!$B$149:$AQ$149,0)),0)</f>
        <v>4.6276052121044953E-3</v>
      </c>
      <c r="Q40">
        <f>IFERROR(INDEX('Post ISIC Consolidation DLIM'!$B$150:$AQ$191,MATCH(TLIM!$A40,'Post ISIC Consolidation DLIM'!$A$150:$A$191,0),MATCH(TLIM!Q$1,'Post ISIC Consolidation DLIM'!$B$149:$AQ$149,0)),0)</f>
        <v>5.7123504403062911E-3</v>
      </c>
      <c r="R40">
        <f>IFERROR(INDEX('Post ISIC Consolidation DLIM'!$B$150:$AQ$191,MATCH(TLIM!$A40,'Post ISIC Consolidation DLIM'!$A$150:$A$191,0),MATCH(TLIM!R$1,'Post ISIC Consolidation DLIM'!$B$149:$AQ$149,0)),0)</f>
        <v>5.7123504403062911E-3</v>
      </c>
      <c r="S40">
        <f>IFERROR(INDEX('Post ISIC Consolidation DLIM'!$B$150:$AQ$191,MATCH(TLIM!$A40,'Post ISIC Consolidation DLIM'!$A$150:$A$191,0),MATCH(TLIM!S$1,'Post ISIC Consolidation DLIM'!$B$149:$AQ$149,0)),0)</f>
        <v>4.5341313185252065E-3</v>
      </c>
      <c r="T40">
        <f>IFERROR(INDEX('Post ISIC Consolidation DLIM'!$B$150:$AQ$191,MATCH(TLIM!$A40,'Post ISIC Consolidation DLIM'!$A$150:$A$191,0),MATCH(TLIM!T$1,'Post ISIC Consolidation DLIM'!$B$149:$AQ$149,0)),0)</f>
        <v>4.7640452915826068E-3</v>
      </c>
      <c r="U40">
        <f>IFERROR(INDEX('Post ISIC Consolidation DLIM'!$B$150:$AQ$191,MATCH(TLIM!$A40,'Post ISIC Consolidation DLIM'!$A$150:$A$191,0),MATCH(TLIM!U$1,'Post ISIC Consolidation DLIM'!$B$149:$AQ$149,0)),0)</f>
        <v>5.8819008235106145E-3</v>
      </c>
      <c r="V40">
        <f>IFERROR(INDEX('Post ISIC Consolidation DLIM'!$B$150:$AQ$191,MATCH(TLIM!$A40,'Post ISIC Consolidation DLIM'!$A$150:$A$191,0),MATCH(TLIM!V$1,'Post ISIC Consolidation DLIM'!$B$149:$AQ$149,0)),0)</f>
        <v>5.4591458653290145E-3</v>
      </c>
      <c r="W40">
        <f>IFERROR(INDEX('Post ISIC Consolidation DLIM'!$B$150:$AQ$191,MATCH(TLIM!$A40,'Post ISIC Consolidation DLIM'!$A$150:$A$191,0),MATCH(TLIM!W$1,'Post ISIC Consolidation DLIM'!$B$149:$AQ$149,0)),0)</f>
        <v>6.9286910683763097E-3</v>
      </c>
      <c r="X40">
        <f>IFERROR(INDEX('Post ISIC Consolidation DLIM'!$B$150:$AQ$191,MATCH(TLIM!$A40,'Post ISIC Consolidation DLIM'!$A$150:$A$191,0),MATCH(TLIM!X$1,'Post ISIC Consolidation DLIM'!$B$149:$AQ$149,0)),0)</f>
        <v>7.9188879873677617E-3</v>
      </c>
      <c r="Y40">
        <f>IFERROR(INDEX('Post ISIC Consolidation DLIM'!$B$150:$AQ$191,MATCH(TLIM!$A40,'Post ISIC Consolidation DLIM'!$A$150:$A$191,0),MATCH(TLIM!Y$1,'Post ISIC Consolidation DLIM'!$B$149:$AQ$149,0)),0)</f>
        <v>5.1869617523233151E-3</v>
      </c>
      <c r="Z40">
        <f>IFERROR(INDEX('Post ISIC Consolidation DLIM'!$B$150:$AQ$191,MATCH(TLIM!$A40,'Post ISIC Consolidation DLIM'!$A$150:$A$191,0),MATCH(TLIM!Z$1,'Post ISIC Consolidation DLIM'!$B$149:$AQ$149,0)),0)</f>
        <v>5.3191528003914282E-3</v>
      </c>
      <c r="AA40">
        <f>IFERROR(INDEX('Post ISIC Consolidation DLIM'!$B$150:$AQ$191,MATCH(TLIM!$A40,'Post ISIC Consolidation DLIM'!$A$150:$A$191,0),MATCH(TLIM!AA$1,'Post ISIC Consolidation DLIM'!$B$149:$AQ$149,0)),0)</f>
        <v>5.3191528003914282E-3</v>
      </c>
      <c r="AB40">
        <f>IFERROR(INDEX('Post ISIC Consolidation DLIM'!$B$150:$AQ$191,MATCH(TLIM!$A40,'Post ISIC Consolidation DLIM'!$A$150:$A$191,0),MATCH(TLIM!AB$1,'Post ISIC Consolidation DLIM'!$B$149:$AQ$149,0)),0)</f>
        <v>4.5846844377859571E-3</v>
      </c>
      <c r="AC40">
        <f>IFERROR(INDEX('Post ISIC Consolidation DLIM'!$B$150:$AQ$191,MATCH(TLIM!$A40,'Post ISIC Consolidation DLIM'!$A$150:$A$191,0),MATCH(TLIM!AC$1,'Post ISIC Consolidation DLIM'!$B$149:$AQ$149,0)),0)</f>
        <v>0</v>
      </c>
      <c r="AD40">
        <f>IFERROR(INDEX('Post ISIC Consolidation DLIM'!$B$150:$AQ$191,MATCH(TLIM!$A40,'Post ISIC Consolidation DLIM'!$A$150:$A$191,0),MATCH(TLIM!AD$1,'Post ISIC Consolidation DLIM'!$B$149:$AQ$149,0)),0)</f>
        <v>4.5622315675865072E-3</v>
      </c>
      <c r="AE40">
        <f>IFERROR(INDEX('Post ISIC Consolidation DLIM'!$B$150:$AQ$191,MATCH(TLIM!$A40,'Post ISIC Consolidation DLIM'!$A$150:$A$191,0),MATCH(TLIM!AE$1,'Post ISIC Consolidation DLIM'!$B$149:$AQ$149,0)),0)</f>
        <v>6.1695001089441008E-3</v>
      </c>
      <c r="AF40">
        <f>IFERROR(INDEX('Post ISIC Consolidation DLIM'!$B$150:$AQ$191,MATCH(TLIM!$A40,'Post ISIC Consolidation DLIM'!$A$150:$A$191,0),MATCH(TLIM!AF$1,'Post ISIC Consolidation DLIM'!$B$149:$AQ$149,0)),0)</f>
        <v>3.1727587504000411E-3</v>
      </c>
      <c r="AG40">
        <f>IFERROR(INDEX('Post ISIC Consolidation DLIM'!$B$150:$AQ$191,MATCH(TLIM!$A40,'Post ISIC Consolidation DLIM'!$A$150:$A$191,0),MATCH(TLIM!AG$1,'Post ISIC Consolidation DLIM'!$B$149:$AQ$149,0)),0)</f>
        <v>5.3786519570208835E-3</v>
      </c>
      <c r="AH40">
        <f>IFERROR(INDEX('Post ISIC Consolidation DLIM'!$B$150:$AQ$191,MATCH(TLIM!$A40,'Post ISIC Consolidation DLIM'!$A$150:$A$191,0),MATCH(TLIM!AH$1,'Post ISIC Consolidation DLIM'!$B$149:$AQ$149,0)),0)</f>
        <v>8.4790713856074517E-3</v>
      </c>
      <c r="AI40">
        <f>IFERROR(INDEX('Post ISIC Consolidation DLIM'!$B$150:$AQ$191,MATCH(TLIM!$A40,'Post ISIC Consolidation DLIM'!$A$150:$A$191,0),MATCH(TLIM!AI$1,'Post ISIC Consolidation DLIM'!$B$149:$AQ$149,0)),0)</f>
        <v>8.3310350871247298E-3</v>
      </c>
      <c r="AJ40">
        <f>IFERROR(INDEX('Post ISIC Consolidation DLIM'!$B$150:$AQ$191,MATCH(TLIM!$A40,'Post ISIC Consolidation DLIM'!$A$150:$A$191,0),MATCH(TLIM!AJ$1,'Post ISIC Consolidation DLIM'!$B$149:$AQ$149,0)),0)</f>
        <v>5.5302456556325886E-3</v>
      </c>
      <c r="AK40">
        <f>IFERROR(INDEX('Post ISIC Consolidation DLIM'!$B$150:$AQ$191,MATCH(TLIM!$A40,'Post ISIC Consolidation DLIM'!$A$150:$A$191,0),MATCH(TLIM!AK$1,'Post ISIC Consolidation DLIM'!$B$149:$AQ$149,0)),0)</f>
        <v>1.6466203966694433E-3</v>
      </c>
      <c r="AL40">
        <f>IFERROR(INDEX('Post ISIC Consolidation DLIM'!$B$150:$AQ$191,MATCH(TLIM!$A40,'Post ISIC Consolidation DLIM'!$A$150:$A$191,0),MATCH(TLIM!AL$1,'Post ISIC Consolidation DLIM'!$B$149:$AQ$149,0)),0)</f>
        <v>6.1152499630986682E-3</v>
      </c>
      <c r="AM40">
        <f>IFERROR(INDEX('Post ISIC Consolidation DLIM'!$B$150:$AQ$191,MATCH(TLIM!$A40,'Post ISIC Consolidation DLIM'!$A$150:$A$191,0),MATCH(TLIM!AM$1,'Post ISIC Consolidation DLIM'!$B$149:$AQ$149,0)),0)</f>
        <v>8.5192330118967902E-3</v>
      </c>
      <c r="AN40">
        <f>IFERROR(INDEX('Post ISIC Consolidation DLIM'!$B$150:$AQ$191,MATCH(TLIM!$A40,'Post ISIC Consolidation DLIM'!$A$150:$A$191,0),MATCH(TLIM!AN$1,'Post ISIC Consolidation DLIM'!$B$149:$AQ$149,0)),0)</f>
        <v>1.0299039312336977</v>
      </c>
      <c r="AO40">
        <f>IFERROR(INDEX('Post ISIC Consolidation DLIM'!$B$150:$AQ$191,MATCH(TLIM!$A40,'Post ISIC Consolidation DLIM'!$A$150:$A$191,0),MATCH(TLIM!AO$1,'Post ISIC Consolidation DLIM'!$B$149:$AQ$149,0)),0)</f>
        <v>5.1765071654372597E-3</v>
      </c>
      <c r="AP40">
        <f>IFERROR(INDEX('Post ISIC Consolidation DLIM'!$B$150:$AQ$191,MATCH(TLIM!$A40,'Post ISIC Consolidation DLIM'!$A$150:$A$191,0),MATCH(TLIM!AP$1,'Post ISIC Consolidation DLIM'!$B$149:$AQ$149,0)),0)</f>
        <v>4.9462255919246753E-3</v>
      </c>
      <c r="AQ40">
        <f>IFERROR(INDEX('Post ISIC Consolidation DLIM'!$B$150:$AQ$191,MATCH(TLIM!$A40,'Post ISIC Consolidation DLIM'!$A$150:$A$191,0),MATCH(TLIM!AQ$1,'Post ISIC Consolidation DLIM'!$B$149:$AQ$149,0)),0)</f>
        <v>1.1564100951293772E-7</v>
      </c>
    </row>
    <row r="41" spans="1:43" x14ac:dyDescent="0.35">
      <c r="A41" t="s">
        <v>32</v>
      </c>
      <c r="B41">
        <f>IFERROR(INDEX('Post ISIC Consolidation DLIM'!$B$150:$AQ$191,MATCH(TLIM!$A41,'Post ISIC Consolidation DLIM'!$A$150:$A$191,0),MATCH(TLIM!B$1,'Post ISIC Consolidation DLIM'!$B$149:$AQ$149,0)),0)</f>
        <v>8.2156428733916504E-4</v>
      </c>
      <c r="C41">
        <f>IFERROR(INDEX('Post ISIC Consolidation DLIM'!$B$150:$AQ$191,MATCH(TLIM!$A41,'Post ISIC Consolidation DLIM'!$A$150:$A$191,0),MATCH(TLIM!C$1,'Post ISIC Consolidation DLIM'!$B$149:$AQ$149,0)),0)</f>
        <v>9.4399619771306728E-4</v>
      </c>
      <c r="D41">
        <f>IFERROR(INDEX('Post ISIC Consolidation DLIM'!$B$150:$AQ$191,MATCH(TLIM!$A41,'Post ISIC Consolidation DLIM'!$A$150:$A$191,0),MATCH(TLIM!D$1,'Post ISIC Consolidation DLIM'!$B$149:$AQ$149,0)),0)</f>
        <v>9.4399619771306728E-4</v>
      </c>
      <c r="E41">
        <f>IFERROR(INDEX('Post ISIC Consolidation DLIM'!$B$150:$AQ$191,MATCH(TLIM!$A41,'Post ISIC Consolidation DLIM'!$A$150:$A$191,0),MATCH(TLIM!E$1,'Post ISIC Consolidation DLIM'!$B$149:$AQ$149,0)),0)</f>
        <v>9.4399619771306728E-4</v>
      </c>
      <c r="F41">
        <f>IFERROR(INDEX('Post ISIC Consolidation DLIM'!$B$150:$AQ$191,MATCH(TLIM!$A41,'Post ISIC Consolidation DLIM'!$A$150:$A$191,0),MATCH(TLIM!F$1,'Post ISIC Consolidation DLIM'!$B$149:$AQ$149,0)),0)</f>
        <v>9.4399619771306728E-4</v>
      </c>
      <c r="G41">
        <f>IFERROR(INDEX('Post ISIC Consolidation DLIM'!$B$150:$AQ$191,MATCH(TLIM!$A41,'Post ISIC Consolidation DLIM'!$A$150:$A$191,0),MATCH(TLIM!G$1,'Post ISIC Consolidation DLIM'!$B$149:$AQ$149,0)),0)</f>
        <v>1.3701146695201548E-3</v>
      </c>
      <c r="H41">
        <f>IFERROR(INDEX('Post ISIC Consolidation DLIM'!$B$150:$AQ$191,MATCH(TLIM!$A41,'Post ISIC Consolidation DLIM'!$A$150:$A$191,0),MATCH(TLIM!H$1,'Post ISIC Consolidation DLIM'!$B$149:$AQ$149,0)),0)</f>
        <v>1.1496440589226779E-3</v>
      </c>
      <c r="I41">
        <f>IFERROR(INDEX('Post ISIC Consolidation DLIM'!$B$150:$AQ$191,MATCH(TLIM!$A41,'Post ISIC Consolidation DLIM'!$A$150:$A$191,0),MATCH(TLIM!I$1,'Post ISIC Consolidation DLIM'!$B$149:$AQ$149,0)),0)</f>
        <v>9.170091379376512E-4</v>
      </c>
      <c r="J41">
        <f>IFERROR(INDEX('Post ISIC Consolidation DLIM'!$B$150:$AQ$191,MATCH(TLIM!$A41,'Post ISIC Consolidation DLIM'!$A$150:$A$191,0),MATCH(TLIM!J$1,'Post ISIC Consolidation DLIM'!$B$149:$AQ$149,0)),0)</f>
        <v>1.0545867514848029E-3</v>
      </c>
      <c r="K41">
        <f>IFERROR(INDEX('Post ISIC Consolidation DLIM'!$B$150:$AQ$191,MATCH(TLIM!$A41,'Post ISIC Consolidation DLIM'!$A$150:$A$191,0),MATCH(TLIM!K$1,'Post ISIC Consolidation DLIM'!$B$149:$AQ$149,0)),0)</f>
        <v>1.266407305355701E-3</v>
      </c>
      <c r="L41">
        <f>IFERROR(INDEX('Post ISIC Consolidation DLIM'!$B$150:$AQ$191,MATCH(TLIM!$A41,'Post ISIC Consolidation DLIM'!$A$150:$A$191,0),MATCH(TLIM!L$1,'Post ISIC Consolidation DLIM'!$B$149:$AQ$149,0)),0)</f>
        <v>1.153161724495211E-3</v>
      </c>
      <c r="M41">
        <f>IFERROR(INDEX('Post ISIC Consolidation DLIM'!$B$150:$AQ$191,MATCH(TLIM!$A41,'Post ISIC Consolidation DLIM'!$A$150:$A$191,0),MATCH(TLIM!M$1,'Post ISIC Consolidation DLIM'!$B$149:$AQ$149,0)),0)</f>
        <v>1.7082983813520958E-3</v>
      </c>
      <c r="N41">
        <f>IFERROR(INDEX('Post ISIC Consolidation DLIM'!$B$150:$AQ$191,MATCH(TLIM!$A41,'Post ISIC Consolidation DLIM'!$A$150:$A$191,0),MATCH(TLIM!N$1,'Post ISIC Consolidation DLIM'!$B$149:$AQ$149,0)),0)</f>
        <v>1.025146772487967E-3</v>
      </c>
      <c r="O41">
        <f>IFERROR(INDEX('Post ISIC Consolidation DLIM'!$B$150:$AQ$191,MATCH(TLIM!$A41,'Post ISIC Consolidation DLIM'!$A$150:$A$191,0),MATCH(TLIM!O$1,'Post ISIC Consolidation DLIM'!$B$149:$AQ$149,0)),0)</f>
        <v>9.8445532239316595E-4</v>
      </c>
      <c r="P41">
        <f>IFERROR(INDEX('Post ISIC Consolidation DLIM'!$B$150:$AQ$191,MATCH(TLIM!$A41,'Post ISIC Consolidation DLIM'!$A$150:$A$191,0),MATCH(TLIM!P$1,'Post ISIC Consolidation DLIM'!$B$149:$AQ$149,0)),0)</f>
        <v>9.8445532239316595E-4</v>
      </c>
      <c r="Q41">
        <f>IFERROR(INDEX('Post ISIC Consolidation DLIM'!$B$150:$AQ$191,MATCH(TLIM!$A41,'Post ISIC Consolidation DLIM'!$A$150:$A$191,0),MATCH(TLIM!Q$1,'Post ISIC Consolidation DLIM'!$B$149:$AQ$149,0)),0)</f>
        <v>1.3140051962778853E-3</v>
      </c>
      <c r="R41">
        <f>IFERROR(INDEX('Post ISIC Consolidation DLIM'!$B$150:$AQ$191,MATCH(TLIM!$A41,'Post ISIC Consolidation DLIM'!$A$150:$A$191,0),MATCH(TLIM!R$1,'Post ISIC Consolidation DLIM'!$B$149:$AQ$149,0)),0)</f>
        <v>1.3140051962778853E-3</v>
      </c>
      <c r="S41">
        <f>IFERROR(INDEX('Post ISIC Consolidation DLIM'!$B$150:$AQ$191,MATCH(TLIM!$A41,'Post ISIC Consolidation DLIM'!$A$150:$A$191,0),MATCH(TLIM!S$1,'Post ISIC Consolidation DLIM'!$B$149:$AQ$149,0)),0)</f>
        <v>9.3553632517773353E-4</v>
      </c>
      <c r="T41">
        <f>IFERROR(INDEX('Post ISIC Consolidation DLIM'!$B$150:$AQ$191,MATCH(TLIM!$A41,'Post ISIC Consolidation DLIM'!$A$150:$A$191,0),MATCH(TLIM!T$1,'Post ISIC Consolidation DLIM'!$B$149:$AQ$149,0)),0)</f>
        <v>7.6071577585901779E-4</v>
      </c>
      <c r="U41">
        <f>IFERROR(INDEX('Post ISIC Consolidation DLIM'!$B$150:$AQ$191,MATCH(TLIM!$A41,'Post ISIC Consolidation DLIM'!$A$150:$A$191,0),MATCH(TLIM!U$1,'Post ISIC Consolidation DLIM'!$B$149:$AQ$149,0)),0)</f>
        <v>9.87449408739799E-4</v>
      </c>
      <c r="V41">
        <f>IFERROR(INDEX('Post ISIC Consolidation DLIM'!$B$150:$AQ$191,MATCH(TLIM!$A41,'Post ISIC Consolidation DLIM'!$A$150:$A$191,0),MATCH(TLIM!V$1,'Post ISIC Consolidation DLIM'!$B$149:$AQ$149,0)),0)</f>
        <v>9.7512708288567565E-4</v>
      </c>
      <c r="W41">
        <f>IFERROR(INDEX('Post ISIC Consolidation DLIM'!$B$150:$AQ$191,MATCH(TLIM!$A41,'Post ISIC Consolidation DLIM'!$A$150:$A$191,0),MATCH(TLIM!W$1,'Post ISIC Consolidation DLIM'!$B$149:$AQ$149,0)),0)</f>
        <v>9.3556128120990737E-4</v>
      </c>
      <c r="X41">
        <f>IFERROR(INDEX('Post ISIC Consolidation DLIM'!$B$150:$AQ$191,MATCH(TLIM!$A41,'Post ISIC Consolidation DLIM'!$A$150:$A$191,0),MATCH(TLIM!X$1,'Post ISIC Consolidation DLIM'!$B$149:$AQ$149,0)),0)</f>
        <v>1.1457742268417971E-3</v>
      </c>
      <c r="Y41">
        <f>IFERROR(INDEX('Post ISIC Consolidation DLIM'!$B$150:$AQ$191,MATCH(TLIM!$A41,'Post ISIC Consolidation DLIM'!$A$150:$A$191,0),MATCH(TLIM!Y$1,'Post ISIC Consolidation DLIM'!$B$149:$AQ$149,0)),0)</f>
        <v>1.12635285492325E-3</v>
      </c>
      <c r="Z41">
        <f>IFERROR(INDEX('Post ISIC Consolidation DLIM'!$B$150:$AQ$191,MATCH(TLIM!$A41,'Post ISIC Consolidation DLIM'!$A$150:$A$191,0),MATCH(TLIM!Z$1,'Post ISIC Consolidation DLIM'!$B$149:$AQ$149,0)),0)</f>
        <v>1.0431588781176667E-3</v>
      </c>
      <c r="AA41">
        <f>IFERROR(INDEX('Post ISIC Consolidation DLIM'!$B$150:$AQ$191,MATCH(TLIM!$A41,'Post ISIC Consolidation DLIM'!$A$150:$A$191,0),MATCH(TLIM!AA$1,'Post ISIC Consolidation DLIM'!$B$149:$AQ$149,0)),0)</f>
        <v>1.0431588781176667E-3</v>
      </c>
      <c r="AB41">
        <f>IFERROR(INDEX('Post ISIC Consolidation DLIM'!$B$150:$AQ$191,MATCH(TLIM!$A41,'Post ISIC Consolidation DLIM'!$A$150:$A$191,0),MATCH(TLIM!AB$1,'Post ISIC Consolidation DLIM'!$B$149:$AQ$149,0)),0)</f>
        <v>1.6873079845387651E-3</v>
      </c>
      <c r="AC41">
        <f>IFERROR(INDEX('Post ISIC Consolidation DLIM'!$B$150:$AQ$191,MATCH(TLIM!$A41,'Post ISIC Consolidation DLIM'!$A$150:$A$191,0),MATCH(TLIM!AC$1,'Post ISIC Consolidation DLIM'!$B$149:$AQ$149,0)),0)</f>
        <v>0</v>
      </c>
      <c r="AD41">
        <f>IFERROR(INDEX('Post ISIC Consolidation DLIM'!$B$150:$AQ$191,MATCH(TLIM!$A41,'Post ISIC Consolidation DLIM'!$A$150:$A$191,0),MATCH(TLIM!AD$1,'Post ISIC Consolidation DLIM'!$B$149:$AQ$149,0)),0)</f>
        <v>1.3683465475541183E-3</v>
      </c>
      <c r="AE41">
        <f>IFERROR(INDEX('Post ISIC Consolidation DLIM'!$B$150:$AQ$191,MATCH(TLIM!$A41,'Post ISIC Consolidation DLIM'!$A$150:$A$191,0),MATCH(TLIM!AE$1,'Post ISIC Consolidation DLIM'!$B$149:$AQ$149,0)),0)</f>
        <v>9.3817444015111299E-4</v>
      </c>
      <c r="AF41">
        <f>IFERROR(INDEX('Post ISIC Consolidation DLIM'!$B$150:$AQ$191,MATCH(TLIM!$A41,'Post ISIC Consolidation DLIM'!$A$150:$A$191,0),MATCH(TLIM!AF$1,'Post ISIC Consolidation DLIM'!$B$149:$AQ$149,0)),0)</f>
        <v>1.6229763011841056E-3</v>
      </c>
      <c r="AG41">
        <f>IFERROR(INDEX('Post ISIC Consolidation DLIM'!$B$150:$AQ$191,MATCH(TLIM!$A41,'Post ISIC Consolidation DLIM'!$A$150:$A$191,0),MATCH(TLIM!AG$1,'Post ISIC Consolidation DLIM'!$B$149:$AQ$149,0)),0)</f>
        <v>1.2964337173514251E-3</v>
      </c>
      <c r="AH41">
        <f>IFERROR(INDEX('Post ISIC Consolidation DLIM'!$B$150:$AQ$191,MATCH(TLIM!$A41,'Post ISIC Consolidation DLIM'!$A$150:$A$191,0),MATCH(TLIM!AH$1,'Post ISIC Consolidation DLIM'!$B$149:$AQ$149,0)),0)</f>
        <v>1.6278063074216362E-3</v>
      </c>
      <c r="AI41">
        <f>IFERROR(INDEX('Post ISIC Consolidation DLIM'!$B$150:$AQ$191,MATCH(TLIM!$A41,'Post ISIC Consolidation DLIM'!$A$150:$A$191,0),MATCH(TLIM!AI$1,'Post ISIC Consolidation DLIM'!$B$149:$AQ$149,0)),0)</f>
        <v>1.0505646055329202E-3</v>
      </c>
      <c r="AJ41">
        <f>IFERROR(INDEX('Post ISIC Consolidation DLIM'!$B$150:$AQ$191,MATCH(TLIM!$A41,'Post ISIC Consolidation DLIM'!$A$150:$A$191,0),MATCH(TLIM!AJ$1,'Post ISIC Consolidation DLIM'!$B$149:$AQ$149,0)),0)</f>
        <v>1.0917597967464848E-3</v>
      </c>
      <c r="AK41">
        <f>IFERROR(INDEX('Post ISIC Consolidation DLIM'!$B$150:$AQ$191,MATCH(TLIM!$A41,'Post ISIC Consolidation DLIM'!$A$150:$A$191,0),MATCH(TLIM!AK$1,'Post ISIC Consolidation DLIM'!$B$149:$AQ$149,0)),0)</f>
        <v>2.7826234029470587E-4</v>
      </c>
      <c r="AL41">
        <f>IFERROR(INDEX('Post ISIC Consolidation DLIM'!$B$150:$AQ$191,MATCH(TLIM!$A41,'Post ISIC Consolidation DLIM'!$A$150:$A$191,0),MATCH(TLIM!AL$1,'Post ISIC Consolidation DLIM'!$B$149:$AQ$149,0)),0)</f>
        <v>2.1262598216659945E-3</v>
      </c>
      <c r="AM41">
        <f>IFERROR(INDEX('Post ISIC Consolidation DLIM'!$B$150:$AQ$191,MATCH(TLIM!$A41,'Post ISIC Consolidation DLIM'!$A$150:$A$191,0),MATCH(TLIM!AM$1,'Post ISIC Consolidation DLIM'!$B$149:$AQ$149,0)),0)</f>
        <v>2.3159118073987177E-3</v>
      </c>
      <c r="AN41">
        <f>IFERROR(INDEX('Post ISIC Consolidation DLIM'!$B$150:$AQ$191,MATCH(TLIM!$A41,'Post ISIC Consolidation DLIM'!$A$150:$A$191,0),MATCH(TLIM!AN$1,'Post ISIC Consolidation DLIM'!$B$149:$AQ$149,0)),0)</f>
        <v>1.370665021585755E-3</v>
      </c>
      <c r="AO41">
        <f>IFERROR(INDEX('Post ISIC Consolidation DLIM'!$B$150:$AQ$191,MATCH(TLIM!$A41,'Post ISIC Consolidation DLIM'!$A$150:$A$191,0),MATCH(TLIM!AO$1,'Post ISIC Consolidation DLIM'!$B$149:$AQ$149,0)),0)</f>
        <v>1.0403460563539169</v>
      </c>
      <c r="AP41">
        <f>IFERROR(INDEX('Post ISIC Consolidation DLIM'!$B$150:$AQ$191,MATCH(TLIM!$A41,'Post ISIC Consolidation DLIM'!$A$150:$A$191,0),MATCH(TLIM!AP$1,'Post ISIC Consolidation DLIM'!$B$149:$AQ$149,0)),0)</f>
        <v>1.7920065837936255E-3</v>
      </c>
      <c r="AQ41">
        <f>IFERROR(INDEX('Post ISIC Consolidation DLIM'!$B$150:$AQ$191,MATCH(TLIM!$A41,'Post ISIC Consolidation DLIM'!$A$150:$A$191,0),MATCH(TLIM!AQ$1,'Post ISIC Consolidation DLIM'!$B$149:$AQ$149,0)),0)</f>
        <v>2.0116600238842346E-8</v>
      </c>
    </row>
    <row r="42" spans="1:43" x14ac:dyDescent="0.35">
      <c r="A42" t="s">
        <v>33</v>
      </c>
      <c r="B42">
        <f>IFERROR(INDEX('Post ISIC Consolidation DLIM'!$B$150:$AQ$191,MATCH(TLIM!$A42,'Post ISIC Consolidation DLIM'!$A$150:$A$191,0),MATCH(TLIM!B$1,'Post ISIC Consolidation DLIM'!$B$149:$AQ$149,0)),0)</f>
        <v>1.4501390583384036E-3</v>
      </c>
      <c r="C42">
        <f>IFERROR(INDEX('Post ISIC Consolidation DLIM'!$B$150:$AQ$191,MATCH(TLIM!$A42,'Post ISIC Consolidation DLIM'!$A$150:$A$191,0),MATCH(TLIM!C$1,'Post ISIC Consolidation DLIM'!$B$149:$AQ$149,0)),0)</f>
        <v>1.5489225618228468E-3</v>
      </c>
      <c r="D42">
        <f>IFERROR(INDEX('Post ISIC Consolidation DLIM'!$B$150:$AQ$191,MATCH(TLIM!$A42,'Post ISIC Consolidation DLIM'!$A$150:$A$191,0),MATCH(TLIM!D$1,'Post ISIC Consolidation DLIM'!$B$149:$AQ$149,0)),0)</f>
        <v>1.5489225618228468E-3</v>
      </c>
      <c r="E42">
        <f>IFERROR(INDEX('Post ISIC Consolidation DLIM'!$B$150:$AQ$191,MATCH(TLIM!$A42,'Post ISIC Consolidation DLIM'!$A$150:$A$191,0),MATCH(TLIM!E$1,'Post ISIC Consolidation DLIM'!$B$149:$AQ$149,0)),0)</f>
        <v>1.5489225618228468E-3</v>
      </c>
      <c r="F42">
        <f>IFERROR(INDEX('Post ISIC Consolidation DLIM'!$B$150:$AQ$191,MATCH(TLIM!$A42,'Post ISIC Consolidation DLIM'!$A$150:$A$191,0),MATCH(TLIM!F$1,'Post ISIC Consolidation DLIM'!$B$149:$AQ$149,0)),0)</f>
        <v>1.5489225618228468E-3</v>
      </c>
      <c r="G42">
        <f>IFERROR(INDEX('Post ISIC Consolidation DLIM'!$B$150:$AQ$191,MATCH(TLIM!$A42,'Post ISIC Consolidation DLIM'!$A$150:$A$191,0),MATCH(TLIM!G$1,'Post ISIC Consolidation DLIM'!$B$149:$AQ$149,0)),0)</f>
        <v>2.2961598532111028E-3</v>
      </c>
      <c r="H42">
        <f>IFERROR(INDEX('Post ISIC Consolidation DLIM'!$B$150:$AQ$191,MATCH(TLIM!$A42,'Post ISIC Consolidation DLIM'!$A$150:$A$191,0),MATCH(TLIM!H$1,'Post ISIC Consolidation DLIM'!$B$149:$AQ$149,0)),0)</f>
        <v>3.0606294078975899E-3</v>
      </c>
      <c r="I42">
        <f>IFERROR(INDEX('Post ISIC Consolidation DLIM'!$B$150:$AQ$191,MATCH(TLIM!$A42,'Post ISIC Consolidation DLIM'!$A$150:$A$191,0),MATCH(TLIM!I$1,'Post ISIC Consolidation DLIM'!$B$149:$AQ$149,0)),0)</f>
        <v>1.6360498260111526E-3</v>
      </c>
      <c r="J42">
        <f>IFERROR(INDEX('Post ISIC Consolidation DLIM'!$B$150:$AQ$191,MATCH(TLIM!$A42,'Post ISIC Consolidation DLIM'!$A$150:$A$191,0),MATCH(TLIM!J$1,'Post ISIC Consolidation DLIM'!$B$149:$AQ$149,0)),0)</f>
        <v>2.5919005204491016E-3</v>
      </c>
      <c r="K42">
        <f>IFERROR(INDEX('Post ISIC Consolidation DLIM'!$B$150:$AQ$191,MATCH(TLIM!$A42,'Post ISIC Consolidation DLIM'!$A$150:$A$191,0),MATCH(TLIM!K$1,'Post ISIC Consolidation DLIM'!$B$149:$AQ$149,0)),0)</f>
        <v>2.092757394797847E-3</v>
      </c>
      <c r="L42">
        <f>IFERROR(INDEX('Post ISIC Consolidation DLIM'!$B$150:$AQ$191,MATCH(TLIM!$A42,'Post ISIC Consolidation DLIM'!$A$150:$A$191,0),MATCH(TLIM!L$1,'Post ISIC Consolidation DLIM'!$B$149:$AQ$149,0)),0)</f>
        <v>2.078932664819217E-3</v>
      </c>
      <c r="M42">
        <f>IFERROR(INDEX('Post ISIC Consolidation DLIM'!$B$150:$AQ$191,MATCH(TLIM!$A42,'Post ISIC Consolidation DLIM'!$A$150:$A$191,0),MATCH(TLIM!M$1,'Post ISIC Consolidation DLIM'!$B$149:$AQ$149,0)),0)</f>
        <v>2.1698311404279511E-3</v>
      </c>
      <c r="N42">
        <f>IFERROR(INDEX('Post ISIC Consolidation DLIM'!$B$150:$AQ$191,MATCH(TLIM!$A42,'Post ISIC Consolidation DLIM'!$A$150:$A$191,0),MATCH(TLIM!N$1,'Post ISIC Consolidation DLIM'!$B$149:$AQ$149,0)),0)</f>
        <v>2.3618487139606026E-3</v>
      </c>
      <c r="O42">
        <f>IFERROR(INDEX('Post ISIC Consolidation DLIM'!$B$150:$AQ$191,MATCH(TLIM!$A42,'Post ISIC Consolidation DLIM'!$A$150:$A$191,0),MATCH(TLIM!O$1,'Post ISIC Consolidation DLIM'!$B$149:$AQ$149,0)),0)</f>
        <v>2.1132644908498921E-3</v>
      </c>
      <c r="P42">
        <f>IFERROR(INDEX('Post ISIC Consolidation DLIM'!$B$150:$AQ$191,MATCH(TLIM!$A42,'Post ISIC Consolidation DLIM'!$A$150:$A$191,0),MATCH(TLIM!P$1,'Post ISIC Consolidation DLIM'!$B$149:$AQ$149,0)),0)</f>
        <v>2.1132644908498921E-3</v>
      </c>
      <c r="Q42">
        <f>IFERROR(INDEX('Post ISIC Consolidation DLIM'!$B$150:$AQ$191,MATCH(TLIM!$A42,'Post ISIC Consolidation DLIM'!$A$150:$A$191,0),MATCH(TLIM!Q$1,'Post ISIC Consolidation DLIM'!$B$149:$AQ$149,0)),0)</f>
        <v>2.3185509902177168E-3</v>
      </c>
      <c r="R42">
        <f>IFERROR(INDEX('Post ISIC Consolidation DLIM'!$B$150:$AQ$191,MATCH(TLIM!$A42,'Post ISIC Consolidation DLIM'!$A$150:$A$191,0),MATCH(TLIM!R$1,'Post ISIC Consolidation DLIM'!$B$149:$AQ$149,0)),0)</f>
        <v>2.3185509902177168E-3</v>
      </c>
      <c r="S42">
        <f>IFERROR(INDEX('Post ISIC Consolidation DLIM'!$B$150:$AQ$191,MATCH(TLIM!$A42,'Post ISIC Consolidation DLIM'!$A$150:$A$191,0),MATCH(TLIM!S$1,'Post ISIC Consolidation DLIM'!$B$149:$AQ$149,0)),0)</f>
        <v>1.6448419393683281E-3</v>
      </c>
      <c r="T42">
        <f>IFERROR(INDEX('Post ISIC Consolidation DLIM'!$B$150:$AQ$191,MATCH(TLIM!$A42,'Post ISIC Consolidation DLIM'!$A$150:$A$191,0),MATCH(TLIM!T$1,'Post ISIC Consolidation DLIM'!$B$149:$AQ$149,0)),0)</f>
        <v>1.5474251964257839E-3</v>
      </c>
      <c r="U42">
        <f>IFERROR(INDEX('Post ISIC Consolidation DLIM'!$B$150:$AQ$191,MATCH(TLIM!$A42,'Post ISIC Consolidation DLIM'!$A$150:$A$191,0),MATCH(TLIM!U$1,'Post ISIC Consolidation DLIM'!$B$149:$AQ$149,0)),0)</f>
        <v>2.0873987350366026E-3</v>
      </c>
      <c r="V42">
        <f>IFERROR(INDEX('Post ISIC Consolidation DLIM'!$B$150:$AQ$191,MATCH(TLIM!$A42,'Post ISIC Consolidation DLIM'!$A$150:$A$191,0),MATCH(TLIM!V$1,'Post ISIC Consolidation DLIM'!$B$149:$AQ$149,0)),0)</f>
        <v>1.6577263596196893E-3</v>
      </c>
      <c r="W42">
        <f>IFERROR(INDEX('Post ISIC Consolidation DLIM'!$B$150:$AQ$191,MATCH(TLIM!$A42,'Post ISIC Consolidation DLIM'!$A$150:$A$191,0),MATCH(TLIM!W$1,'Post ISIC Consolidation DLIM'!$B$149:$AQ$149,0)),0)</f>
        <v>1.6835361994677557E-3</v>
      </c>
      <c r="X42">
        <f>IFERROR(INDEX('Post ISIC Consolidation DLIM'!$B$150:$AQ$191,MATCH(TLIM!$A42,'Post ISIC Consolidation DLIM'!$A$150:$A$191,0),MATCH(TLIM!X$1,'Post ISIC Consolidation DLIM'!$B$149:$AQ$149,0)),0)</f>
        <v>1.9529366091292474E-3</v>
      </c>
      <c r="Y42">
        <f>IFERROR(INDEX('Post ISIC Consolidation DLIM'!$B$150:$AQ$191,MATCH(TLIM!$A42,'Post ISIC Consolidation DLIM'!$A$150:$A$191,0),MATCH(TLIM!Y$1,'Post ISIC Consolidation DLIM'!$B$149:$AQ$149,0)),0)</f>
        <v>2.1547550083257727E-3</v>
      </c>
      <c r="Z42">
        <f>IFERROR(INDEX('Post ISIC Consolidation DLIM'!$B$150:$AQ$191,MATCH(TLIM!$A42,'Post ISIC Consolidation DLIM'!$A$150:$A$191,0),MATCH(TLIM!Z$1,'Post ISIC Consolidation DLIM'!$B$149:$AQ$149,0)),0)</f>
        <v>2.0334670736700971E-3</v>
      </c>
      <c r="AA42">
        <f>IFERROR(INDEX('Post ISIC Consolidation DLIM'!$B$150:$AQ$191,MATCH(TLIM!$A42,'Post ISIC Consolidation DLIM'!$A$150:$A$191,0),MATCH(TLIM!AA$1,'Post ISIC Consolidation DLIM'!$B$149:$AQ$149,0)),0)</f>
        <v>2.0334670736700971E-3</v>
      </c>
      <c r="AB42">
        <f>IFERROR(INDEX('Post ISIC Consolidation DLIM'!$B$150:$AQ$191,MATCH(TLIM!$A42,'Post ISIC Consolidation DLIM'!$A$150:$A$191,0),MATCH(TLIM!AB$1,'Post ISIC Consolidation DLIM'!$B$149:$AQ$149,0)),0)</f>
        <v>2.8113942297184284E-3</v>
      </c>
      <c r="AC42">
        <f>IFERROR(INDEX('Post ISIC Consolidation DLIM'!$B$150:$AQ$191,MATCH(TLIM!$A42,'Post ISIC Consolidation DLIM'!$A$150:$A$191,0),MATCH(TLIM!AC$1,'Post ISIC Consolidation DLIM'!$B$149:$AQ$149,0)),0)</f>
        <v>0</v>
      </c>
      <c r="AD42">
        <f>IFERROR(INDEX('Post ISIC Consolidation DLIM'!$B$150:$AQ$191,MATCH(TLIM!$A42,'Post ISIC Consolidation DLIM'!$A$150:$A$191,0),MATCH(TLIM!AD$1,'Post ISIC Consolidation DLIM'!$B$149:$AQ$149,0)),0)</f>
        <v>1.9077340376389086E-3</v>
      </c>
      <c r="AE42">
        <f>IFERROR(INDEX('Post ISIC Consolidation DLIM'!$B$150:$AQ$191,MATCH(TLIM!$A42,'Post ISIC Consolidation DLIM'!$A$150:$A$191,0),MATCH(TLIM!AE$1,'Post ISIC Consolidation DLIM'!$B$149:$AQ$149,0)),0)</f>
        <v>1.8369318341501068E-3</v>
      </c>
      <c r="AF42">
        <f>IFERROR(INDEX('Post ISIC Consolidation DLIM'!$B$150:$AQ$191,MATCH(TLIM!$A42,'Post ISIC Consolidation DLIM'!$A$150:$A$191,0),MATCH(TLIM!AF$1,'Post ISIC Consolidation DLIM'!$B$149:$AQ$149,0)),0)</f>
        <v>3.5512409486661818E-3</v>
      </c>
      <c r="AG42">
        <f>IFERROR(INDEX('Post ISIC Consolidation DLIM'!$B$150:$AQ$191,MATCH(TLIM!$A42,'Post ISIC Consolidation DLIM'!$A$150:$A$191,0),MATCH(TLIM!AG$1,'Post ISIC Consolidation DLIM'!$B$149:$AQ$149,0)),0)</f>
        <v>9.4404864285384839E-3</v>
      </c>
      <c r="AH42">
        <f>IFERROR(INDEX('Post ISIC Consolidation DLIM'!$B$150:$AQ$191,MATCH(TLIM!$A42,'Post ISIC Consolidation DLIM'!$A$150:$A$191,0),MATCH(TLIM!AH$1,'Post ISIC Consolidation DLIM'!$B$149:$AQ$149,0)),0)</f>
        <v>2.5941854030828823E-3</v>
      </c>
      <c r="AI42">
        <f>IFERROR(INDEX('Post ISIC Consolidation DLIM'!$B$150:$AQ$191,MATCH(TLIM!$A42,'Post ISIC Consolidation DLIM'!$A$150:$A$191,0),MATCH(TLIM!AI$1,'Post ISIC Consolidation DLIM'!$B$149:$AQ$149,0)),0)</f>
        <v>2.0757703152917096E-3</v>
      </c>
      <c r="AJ42">
        <f>IFERROR(INDEX('Post ISIC Consolidation DLIM'!$B$150:$AQ$191,MATCH(TLIM!$A42,'Post ISIC Consolidation DLIM'!$A$150:$A$191,0),MATCH(TLIM!AJ$1,'Post ISIC Consolidation DLIM'!$B$149:$AQ$149,0)),0)</f>
        <v>1.7776106621544736E-3</v>
      </c>
      <c r="AK42">
        <f>IFERROR(INDEX('Post ISIC Consolidation DLIM'!$B$150:$AQ$191,MATCH(TLIM!$A42,'Post ISIC Consolidation DLIM'!$A$150:$A$191,0),MATCH(TLIM!AK$1,'Post ISIC Consolidation DLIM'!$B$149:$AQ$149,0)),0)</f>
        <v>6.4759457803803349E-4</v>
      </c>
      <c r="AL42">
        <f>IFERROR(INDEX('Post ISIC Consolidation DLIM'!$B$150:$AQ$191,MATCH(TLIM!$A42,'Post ISIC Consolidation DLIM'!$A$150:$A$191,0),MATCH(TLIM!AL$1,'Post ISIC Consolidation DLIM'!$B$149:$AQ$149,0)),0)</f>
        <v>3.2956825329201536E-3</v>
      </c>
      <c r="AM42">
        <f>IFERROR(INDEX('Post ISIC Consolidation DLIM'!$B$150:$AQ$191,MATCH(TLIM!$A42,'Post ISIC Consolidation DLIM'!$A$150:$A$191,0),MATCH(TLIM!AM$1,'Post ISIC Consolidation DLIM'!$B$149:$AQ$149,0)),0)</f>
        <v>2.2544920742334678E-3</v>
      </c>
      <c r="AN42">
        <f>IFERROR(INDEX('Post ISIC Consolidation DLIM'!$B$150:$AQ$191,MATCH(TLIM!$A42,'Post ISIC Consolidation DLIM'!$A$150:$A$191,0),MATCH(TLIM!AN$1,'Post ISIC Consolidation DLIM'!$B$149:$AQ$149,0)),0)</f>
        <v>1.502715290861503E-3</v>
      </c>
      <c r="AO42">
        <f>IFERROR(INDEX('Post ISIC Consolidation DLIM'!$B$150:$AQ$191,MATCH(TLIM!$A42,'Post ISIC Consolidation DLIM'!$A$150:$A$191,0),MATCH(TLIM!AO$1,'Post ISIC Consolidation DLIM'!$B$149:$AQ$149,0)),0)</f>
        <v>2.4046713097686254E-3</v>
      </c>
      <c r="AP42">
        <f>IFERROR(INDEX('Post ISIC Consolidation DLIM'!$B$150:$AQ$191,MATCH(TLIM!$A42,'Post ISIC Consolidation DLIM'!$A$150:$A$191,0),MATCH(TLIM!AP$1,'Post ISIC Consolidation DLIM'!$B$149:$AQ$149,0)),0)</f>
        <v>1.0691499339776747</v>
      </c>
      <c r="AQ42">
        <f>IFERROR(INDEX('Post ISIC Consolidation DLIM'!$B$150:$AQ$191,MATCH(TLIM!$A42,'Post ISIC Consolidation DLIM'!$A$150:$A$191,0),MATCH(TLIM!AQ$1,'Post ISIC Consolidation DLIM'!$B$149:$AQ$149,0)),0)</f>
        <v>4.2187973727322742E-8</v>
      </c>
    </row>
    <row r="43" spans="1:43" x14ac:dyDescent="0.35">
      <c r="A43" t="s">
        <v>34</v>
      </c>
      <c r="B43">
        <f>IFERROR(INDEX('Post ISIC Consolidation DLIM'!$B$150:$AQ$191,MATCH(TLIM!$A43,'Post ISIC Consolidation DLIM'!$A$150:$A$191,0),MATCH(TLIM!B$1,'Post ISIC Consolidation DLIM'!$B$149:$AQ$149,0)),0)</f>
        <v>5.0745338410012316E-5</v>
      </c>
      <c r="C43">
        <f>IFERROR(INDEX('Post ISIC Consolidation DLIM'!$B$150:$AQ$191,MATCH(TLIM!$A43,'Post ISIC Consolidation DLIM'!$A$150:$A$191,0),MATCH(TLIM!C$1,'Post ISIC Consolidation DLIM'!$B$149:$AQ$149,0)),0)</f>
        <v>1.6300374553602851E-5</v>
      </c>
      <c r="D43">
        <f>IFERROR(INDEX('Post ISIC Consolidation DLIM'!$B$150:$AQ$191,MATCH(TLIM!$A43,'Post ISIC Consolidation DLIM'!$A$150:$A$191,0),MATCH(TLIM!D$1,'Post ISIC Consolidation DLIM'!$B$149:$AQ$149,0)),0)</f>
        <v>1.6300374553602851E-5</v>
      </c>
      <c r="E43">
        <f>IFERROR(INDEX('Post ISIC Consolidation DLIM'!$B$150:$AQ$191,MATCH(TLIM!$A43,'Post ISIC Consolidation DLIM'!$A$150:$A$191,0),MATCH(TLIM!E$1,'Post ISIC Consolidation DLIM'!$B$149:$AQ$149,0)),0)</f>
        <v>1.6300374553602851E-5</v>
      </c>
      <c r="F43">
        <f>IFERROR(INDEX('Post ISIC Consolidation DLIM'!$B$150:$AQ$191,MATCH(TLIM!$A43,'Post ISIC Consolidation DLIM'!$A$150:$A$191,0),MATCH(TLIM!F$1,'Post ISIC Consolidation DLIM'!$B$149:$AQ$149,0)),0)</f>
        <v>1.6300374553602851E-5</v>
      </c>
      <c r="G43">
        <f>IFERROR(INDEX('Post ISIC Consolidation DLIM'!$B$150:$AQ$191,MATCH(TLIM!$A43,'Post ISIC Consolidation DLIM'!$A$150:$A$191,0),MATCH(TLIM!G$1,'Post ISIC Consolidation DLIM'!$B$149:$AQ$149,0)),0)</f>
        <v>1.790875871299169E-5</v>
      </c>
      <c r="H43">
        <f>IFERROR(INDEX('Post ISIC Consolidation DLIM'!$B$150:$AQ$191,MATCH(TLIM!$A43,'Post ISIC Consolidation DLIM'!$A$150:$A$191,0),MATCH(TLIM!H$1,'Post ISIC Consolidation DLIM'!$B$149:$AQ$149,0)),0)</f>
        <v>1.4748120446475954E-5</v>
      </c>
      <c r="I43">
        <f>IFERROR(INDEX('Post ISIC Consolidation DLIM'!$B$150:$AQ$191,MATCH(TLIM!$A43,'Post ISIC Consolidation DLIM'!$A$150:$A$191,0),MATCH(TLIM!I$1,'Post ISIC Consolidation DLIM'!$B$149:$AQ$149,0)),0)</f>
        <v>7.5340933135744964E-5</v>
      </c>
      <c r="J43">
        <f>IFERROR(INDEX('Post ISIC Consolidation DLIM'!$B$150:$AQ$191,MATCH(TLIM!$A43,'Post ISIC Consolidation DLIM'!$A$150:$A$191,0),MATCH(TLIM!J$1,'Post ISIC Consolidation DLIM'!$B$149:$AQ$149,0)),0)</f>
        <v>3.275063199526297E-5</v>
      </c>
      <c r="K43">
        <f>IFERROR(INDEX('Post ISIC Consolidation DLIM'!$B$150:$AQ$191,MATCH(TLIM!$A43,'Post ISIC Consolidation DLIM'!$A$150:$A$191,0),MATCH(TLIM!K$1,'Post ISIC Consolidation DLIM'!$B$149:$AQ$149,0)),0)</f>
        <v>1.9471876940742086E-5</v>
      </c>
      <c r="L43">
        <f>IFERROR(INDEX('Post ISIC Consolidation DLIM'!$B$150:$AQ$191,MATCH(TLIM!$A43,'Post ISIC Consolidation DLIM'!$A$150:$A$191,0),MATCH(TLIM!L$1,'Post ISIC Consolidation DLIM'!$B$149:$AQ$149,0)),0)</f>
        <v>1.9065376816649503E-5</v>
      </c>
      <c r="M43">
        <f>IFERROR(INDEX('Post ISIC Consolidation DLIM'!$B$150:$AQ$191,MATCH(TLIM!$A43,'Post ISIC Consolidation DLIM'!$A$150:$A$191,0),MATCH(TLIM!M$1,'Post ISIC Consolidation DLIM'!$B$149:$AQ$149,0)),0)</f>
        <v>1.5496035301070564E-5</v>
      </c>
      <c r="N43">
        <f>IFERROR(INDEX('Post ISIC Consolidation DLIM'!$B$150:$AQ$191,MATCH(TLIM!$A43,'Post ISIC Consolidation DLIM'!$A$150:$A$191,0),MATCH(TLIM!N$1,'Post ISIC Consolidation DLIM'!$B$149:$AQ$149,0)),0)</f>
        <v>1.7718617939148807E-5</v>
      </c>
      <c r="O43">
        <f>IFERROR(INDEX('Post ISIC Consolidation DLIM'!$B$150:$AQ$191,MATCH(TLIM!$A43,'Post ISIC Consolidation DLIM'!$A$150:$A$191,0),MATCH(TLIM!O$1,'Post ISIC Consolidation DLIM'!$B$149:$AQ$149,0)),0)</f>
        <v>1.9535103604322304E-5</v>
      </c>
      <c r="P43">
        <f>IFERROR(INDEX('Post ISIC Consolidation DLIM'!$B$150:$AQ$191,MATCH(TLIM!$A43,'Post ISIC Consolidation DLIM'!$A$150:$A$191,0),MATCH(TLIM!P$1,'Post ISIC Consolidation DLIM'!$B$149:$AQ$149,0)),0)</f>
        <v>1.9535103604322304E-5</v>
      </c>
      <c r="Q43">
        <f>IFERROR(INDEX('Post ISIC Consolidation DLIM'!$B$150:$AQ$191,MATCH(TLIM!$A43,'Post ISIC Consolidation DLIM'!$A$150:$A$191,0),MATCH(TLIM!Q$1,'Post ISIC Consolidation DLIM'!$B$149:$AQ$149,0)),0)</f>
        <v>2.1160442002619392E-5</v>
      </c>
      <c r="R43">
        <f>IFERROR(INDEX('Post ISIC Consolidation DLIM'!$B$150:$AQ$191,MATCH(TLIM!$A43,'Post ISIC Consolidation DLIM'!$A$150:$A$191,0),MATCH(TLIM!R$1,'Post ISIC Consolidation DLIM'!$B$149:$AQ$149,0)),0)</f>
        <v>2.1160442002619392E-5</v>
      </c>
      <c r="S43">
        <f>IFERROR(INDEX('Post ISIC Consolidation DLIM'!$B$150:$AQ$191,MATCH(TLIM!$A43,'Post ISIC Consolidation DLIM'!$A$150:$A$191,0),MATCH(TLIM!S$1,'Post ISIC Consolidation DLIM'!$B$149:$AQ$149,0)),0)</f>
        <v>1.5460788249442136E-5</v>
      </c>
      <c r="T43">
        <f>IFERROR(INDEX('Post ISIC Consolidation DLIM'!$B$150:$AQ$191,MATCH(TLIM!$A43,'Post ISIC Consolidation DLIM'!$A$150:$A$191,0),MATCH(TLIM!T$1,'Post ISIC Consolidation DLIM'!$B$149:$AQ$149,0)),0)</f>
        <v>1.3061711598211756E-5</v>
      </c>
      <c r="U43">
        <f>IFERROR(INDEX('Post ISIC Consolidation DLIM'!$B$150:$AQ$191,MATCH(TLIM!$A43,'Post ISIC Consolidation DLIM'!$A$150:$A$191,0),MATCH(TLIM!U$1,'Post ISIC Consolidation DLIM'!$B$149:$AQ$149,0)),0)</f>
        <v>1.733209614556319E-5</v>
      </c>
      <c r="V43">
        <f>IFERROR(INDEX('Post ISIC Consolidation DLIM'!$B$150:$AQ$191,MATCH(TLIM!$A43,'Post ISIC Consolidation DLIM'!$A$150:$A$191,0),MATCH(TLIM!V$1,'Post ISIC Consolidation DLIM'!$B$149:$AQ$149,0)),0)</f>
        <v>1.6146465067053205E-5</v>
      </c>
      <c r="W43">
        <f>IFERROR(INDEX('Post ISIC Consolidation DLIM'!$B$150:$AQ$191,MATCH(TLIM!$A43,'Post ISIC Consolidation DLIM'!$A$150:$A$191,0),MATCH(TLIM!W$1,'Post ISIC Consolidation DLIM'!$B$149:$AQ$149,0)),0)</f>
        <v>1.7921394070895121E-5</v>
      </c>
      <c r="X43">
        <f>IFERROR(INDEX('Post ISIC Consolidation DLIM'!$B$150:$AQ$191,MATCH(TLIM!$A43,'Post ISIC Consolidation DLIM'!$A$150:$A$191,0),MATCH(TLIM!X$1,'Post ISIC Consolidation DLIM'!$B$149:$AQ$149,0)),0)</f>
        <v>1.852724552390872E-5</v>
      </c>
      <c r="Y43">
        <f>IFERROR(INDEX('Post ISIC Consolidation DLIM'!$B$150:$AQ$191,MATCH(TLIM!$A43,'Post ISIC Consolidation DLIM'!$A$150:$A$191,0),MATCH(TLIM!Y$1,'Post ISIC Consolidation DLIM'!$B$149:$AQ$149,0)),0)</f>
        <v>1.7876189994251756E-5</v>
      </c>
      <c r="Z43">
        <f>IFERROR(INDEX('Post ISIC Consolidation DLIM'!$B$150:$AQ$191,MATCH(TLIM!$A43,'Post ISIC Consolidation DLIM'!$A$150:$A$191,0),MATCH(TLIM!Z$1,'Post ISIC Consolidation DLIM'!$B$149:$AQ$149,0)),0)</f>
        <v>3.0341703287209841E-5</v>
      </c>
      <c r="AA43">
        <f>IFERROR(INDEX('Post ISIC Consolidation DLIM'!$B$150:$AQ$191,MATCH(TLIM!$A43,'Post ISIC Consolidation DLIM'!$A$150:$A$191,0),MATCH(TLIM!AA$1,'Post ISIC Consolidation DLIM'!$B$149:$AQ$149,0)),0)</f>
        <v>3.0341703287209841E-5</v>
      </c>
      <c r="AB43">
        <f>IFERROR(INDEX('Post ISIC Consolidation DLIM'!$B$150:$AQ$191,MATCH(TLIM!$A43,'Post ISIC Consolidation DLIM'!$A$150:$A$191,0),MATCH(TLIM!AB$1,'Post ISIC Consolidation DLIM'!$B$149:$AQ$149,0)),0)</f>
        <v>1.7822558656176837E-5</v>
      </c>
      <c r="AC43">
        <f>IFERROR(INDEX('Post ISIC Consolidation DLIM'!$B$150:$AQ$191,MATCH(TLIM!$A43,'Post ISIC Consolidation DLIM'!$A$150:$A$191,0),MATCH(TLIM!AC$1,'Post ISIC Consolidation DLIM'!$B$149:$AQ$149,0)),0)</f>
        <v>0</v>
      </c>
      <c r="AD43">
        <f>IFERROR(INDEX('Post ISIC Consolidation DLIM'!$B$150:$AQ$191,MATCH(TLIM!$A43,'Post ISIC Consolidation DLIM'!$A$150:$A$191,0),MATCH(TLIM!AD$1,'Post ISIC Consolidation DLIM'!$B$149:$AQ$149,0)),0)</f>
        <v>1.5682359636415591E-5</v>
      </c>
      <c r="AE43">
        <f>IFERROR(INDEX('Post ISIC Consolidation DLIM'!$B$150:$AQ$191,MATCH(TLIM!$A43,'Post ISIC Consolidation DLIM'!$A$150:$A$191,0),MATCH(TLIM!AE$1,'Post ISIC Consolidation DLIM'!$B$149:$AQ$149,0)),0)</f>
        <v>5.4759682311618293E-5</v>
      </c>
      <c r="AF43">
        <f>IFERROR(INDEX('Post ISIC Consolidation DLIM'!$B$150:$AQ$191,MATCH(TLIM!$A43,'Post ISIC Consolidation DLIM'!$A$150:$A$191,0),MATCH(TLIM!AF$1,'Post ISIC Consolidation DLIM'!$B$149:$AQ$149,0)),0)</f>
        <v>1.4027983152910291E-5</v>
      </c>
      <c r="AG43">
        <f>IFERROR(INDEX('Post ISIC Consolidation DLIM'!$B$150:$AQ$191,MATCH(TLIM!$A43,'Post ISIC Consolidation DLIM'!$A$150:$A$191,0),MATCH(TLIM!AG$1,'Post ISIC Consolidation DLIM'!$B$149:$AQ$149,0)),0)</f>
        <v>1.6379857953758497E-5</v>
      </c>
      <c r="AH43">
        <f>IFERROR(INDEX('Post ISIC Consolidation DLIM'!$B$150:$AQ$191,MATCH(TLIM!$A43,'Post ISIC Consolidation DLIM'!$A$150:$A$191,0),MATCH(TLIM!AH$1,'Post ISIC Consolidation DLIM'!$B$149:$AQ$149,0)),0)</f>
        <v>1.629831418946842E-5</v>
      </c>
      <c r="AI43">
        <f>IFERROR(INDEX('Post ISIC Consolidation DLIM'!$B$150:$AQ$191,MATCH(TLIM!$A43,'Post ISIC Consolidation DLIM'!$A$150:$A$191,0),MATCH(TLIM!AI$1,'Post ISIC Consolidation DLIM'!$B$149:$AQ$149,0)),0)</f>
        <v>1.4269323743224605E-5</v>
      </c>
      <c r="AJ43">
        <f>IFERROR(INDEX('Post ISIC Consolidation DLIM'!$B$150:$AQ$191,MATCH(TLIM!$A43,'Post ISIC Consolidation DLIM'!$A$150:$A$191,0),MATCH(TLIM!AJ$1,'Post ISIC Consolidation DLIM'!$B$149:$AQ$149,0)),0)</f>
        <v>1.0962492114909904E-5</v>
      </c>
      <c r="AK43">
        <f>IFERROR(INDEX('Post ISIC Consolidation DLIM'!$B$150:$AQ$191,MATCH(TLIM!$A43,'Post ISIC Consolidation DLIM'!$A$150:$A$191,0),MATCH(TLIM!AK$1,'Post ISIC Consolidation DLIM'!$B$149:$AQ$149,0)),0)</f>
        <v>9.5547283425270305E-6</v>
      </c>
      <c r="AL43">
        <f>IFERROR(INDEX('Post ISIC Consolidation DLIM'!$B$150:$AQ$191,MATCH(TLIM!$A43,'Post ISIC Consolidation DLIM'!$A$150:$A$191,0),MATCH(TLIM!AL$1,'Post ISIC Consolidation DLIM'!$B$149:$AQ$149,0)),0)</f>
        <v>2.7294449366657962E-5</v>
      </c>
      <c r="AM43">
        <f>IFERROR(INDEX('Post ISIC Consolidation DLIM'!$B$150:$AQ$191,MATCH(TLIM!$A43,'Post ISIC Consolidation DLIM'!$A$150:$A$191,0),MATCH(TLIM!AM$1,'Post ISIC Consolidation DLIM'!$B$149:$AQ$149,0)),0)</f>
        <v>6.2701034147134578E-4</v>
      </c>
      <c r="AN43">
        <f>IFERROR(INDEX('Post ISIC Consolidation DLIM'!$B$150:$AQ$191,MATCH(TLIM!$A43,'Post ISIC Consolidation DLIM'!$A$150:$A$191,0),MATCH(TLIM!AN$1,'Post ISIC Consolidation DLIM'!$B$149:$AQ$149,0)),0)</f>
        <v>8.1384947582659769E-4</v>
      </c>
      <c r="AO43">
        <f>IFERROR(INDEX('Post ISIC Consolidation DLIM'!$B$150:$AQ$191,MATCH(TLIM!$A43,'Post ISIC Consolidation DLIM'!$A$150:$A$191,0),MATCH(TLIM!AO$1,'Post ISIC Consolidation DLIM'!$B$149:$AQ$149,0)),0)</f>
        <v>2.69985929151584E-4</v>
      </c>
      <c r="AP43">
        <f>IFERROR(INDEX('Post ISIC Consolidation DLIM'!$B$150:$AQ$191,MATCH(TLIM!$A43,'Post ISIC Consolidation DLIM'!$A$150:$A$191,0),MATCH(TLIM!AP$1,'Post ISIC Consolidation DLIM'!$B$149:$AQ$149,0)),0)</f>
        <v>7.4187069539610682E-5</v>
      </c>
      <c r="AQ43">
        <f>IFERROR(INDEX('Post ISIC Consolidation DLIM'!$B$150:$AQ$191,MATCH(TLIM!$A43,'Post ISIC Consolidation DLIM'!$A$150:$A$191,0),MATCH(TLIM!AQ$1,'Post ISIC Consolidation DLIM'!$B$149:$AQ$149,0)),0)</f>
        <v>1.0000000003559835</v>
      </c>
    </row>
    <row r="44" spans="1:43" x14ac:dyDescent="0.35">
      <c r="B44" s="30"/>
      <c r="C44"/>
      <c r="D44"/>
      <c r="L44"/>
      <c r="M44"/>
    </row>
    <row r="45" spans="1:43" x14ac:dyDescent="0.35">
      <c r="B45" s="30"/>
      <c r="C45"/>
      <c r="D45"/>
      <c r="L45"/>
      <c r="M45"/>
    </row>
    <row r="46" spans="1:43" x14ac:dyDescent="0.35">
      <c r="C46"/>
      <c r="D46"/>
      <c r="L46"/>
      <c r="M46"/>
    </row>
    <row r="47" spans="1:43" x14ac:dyDescent="0.35">
      <c r="C47"/>
      <c r="D47"/>
      <c r="L47"/>
      <c r="M47"/>
    </row>
    <row r="48" spans="1:43" x14ac:dyDescent="0.35">
      <c r="C48"/>
      <c r="D48"/>
      <c r="L48"/>
      <c r="M48"/>
    </row>
    <row r="49" customFormat="1" x14ac:dyDescent="0.35"/>
    <row r="50" customFormat="1" x14ac:dyDescent="0.35"/>
    <row r="51" customFormat="1" x14ac:dyDescent="0.35"/>
    <row r="52" customFormat="1" x14ac:dyDescent="0.35"/>
    <row r="53" customFormat="1" x14ac:dyDescent="0.35"/>
    <row r="54" customFormat="1" x14ac:dyDescent="0.35"/>
    <row r="55" customFormat="1" x14ac:dyDescent="0.35"/>
    <row r="56" customFormat="1" x14ac:dyDescent="0.35"/>
    <row r="57" customFormat="1" x14ac:dyDescent="0.35"/>
    <row r="58" customFormat="1" x14ac:dyDescent="0.35"/>
    <row r="59" customFormat="1" x14ac:dyDescent="0.35"/>
    <row r="60" customFormat="1" x14ac:dyDescent="0.35"/>
    <row r="61" customFormat="1" x14ac:dyDescent="0.35"/>
    <row r="62" customFormat="1" x14ac:dyDescent="0.35"/>
    <row r="63" customFormat="1" x14ac:dyDescent="0.35"/>
    <row r="64" customFormat="1" x14ac:dyDescent="0.35"/>
    <row r="65" customFormat="1" x14ac:dyDescent="0.35"/>
    <row r="66" customFormat="1" x14ac:dyDescent="0.35"/>
    <row r="67" customFormat="1" x14ac:dyDescent="0.35"/>
    <row r="68" customFormat="1" x14ac:dyDescent="0.35"/>
    <row r="69" customFormat="1" x14ac:dyDescent="0.35"/>
    <row r="70" customFormat="1" x14ac:dyDescent="0.35"/>
    <row r="71" customFormat="1" x14ac:dyDescent="0.35"/>
    <row r="72" customFormat="1" x14ac:dyDescent="0.35"/>
    <row r="73" customFormat="1" x14ac:dyDescent="0.35"/>
    <row r="74" customFormat="1" x14ac:dyDescent="0.35"/>
    <row r="75" customFormat="1" x14ac:dyDescent="0.35"/>
    <row r="76" customFormat="1" x14ac:dyDescent="0.35"/>
    <row r="77" customFormat="1" x14ac:dyDescent="0.35"/>
    <row r="78" customFormat="1" x14ac:dyDescent="0.35"/>
    <row r="79" customFormat="1" x14ac:dyDescent="0.35"/>
    <row r="80" customFormat="1" x14ac:dyDescent="0.35"/>
    <row r="81" customFormat="1" x14ac:dyDescent="0.35"/>
    <row r="82" customFormat="1" x14ac:dyDescent="0.35"/>
    <row r="83" customFormat="1" x14ac:dyDescent="0.35"/>
    <row r="84" customFormat="1" x14ac:dyDescent="0.35"/>
    <row r="85" customFormat="1" x14ac:dyDescent="0.35"/>
    <row r="86" customFormat="1" x14ac:dyDescent="0.35"/>
    <row r="87" customFormat="1" x14ac:dyDescent="0.35"/>
    <row r="88" customFormat="1" x14ac:dyDescent="0.35"/>
    <row r="89" customFormat="1" x14ac:dyDescent="0.35"/>
    <row r="90" customFormat="1" x14ac:dyDescent="0.35"/>
    <row r="91" customFormat="1" x14ac:dyDescent="0.35"/>
    <row r="92" customFormat="1" x14ac:dyDescent="0.35"/>
    <row r="93" customFormat="1" x14ac:dyDescent="0.35"/>
    <row r="94" customFormat="1" x14ac:dyDescent="0.35"/>
    <row r="95" customFormat="1" x14ac:dyDescent="0.35"/>
    <row r="96" customFormat="1" x14ac:dyDescent="0.35"/>
    <row r="97" customFormat="1" x14ac:dyDescent="0.35"/>
    <row r="98" customFormat="1" x14ac:dyDescent="0.35"/>
    <row r="99" customFormat="1" x14ac:dyDescent="0.35"/>
    <row r="100" customFormat="1" x14ac:dyDescent="0.35"/>
    <row r="101" customFormat="1" x14ac:dyDescent="0.35"/>
    <row r="102" customFormat="1" x14ac:dyDescent="0.35"/>
    <row r="103" customFormat="1" x14ac:dyDescent="0.35"/>
    <row r="104" customFormat="1" x14ac:dyDescent="0.35"/>
    <row r="105" customFormat="1" x14ac:dyDescent="0.35"/>
    <row r="106" customFormat="1" x14ac:dyDescent="0.35"/>
    <row r="107" customFormat="1" x14ac:dyDescent="0.35"/>
    <row r="108" customFormat="1" x14ac:dyDescent="0.35"/>
    <row r="109" customFormat="1" x14ac:dyDescent="0.35"/>
    <row r="110" customFormat="1" x14ac:dyDescent="0.35"/>
    <row r="111" customFormat="1" x14ac:dyDescent="0.35"/>
    <row r="112" customFormat="1" x14ac:dyDescent="0.35"/>
    <row r="113" customFormat="1" x14ac:dyDescent="0.35"/>
    <row r="114" customFormat="1" x14ac:dyDescent="0.35"/>
    <row r="115" customFormat="1" x14ac:dyDescent="0.35"/>
    <row r="116" customFormat="1" x14ac:dyDescent="0.35"/>
    <row r="117" customFormat="1" x14ac:dyDescent="0.35"/>
    <row r="118" customFormat="1" x14ac:dyDescent="0.35"/>
    <row r="119" customFormat="1" x14ac:dyDescent="0.35"/>
    <row r="120" customFormat="1" x14ac:dyDescent="0.35"/>
    <row r="121" customFormat="1" x14ac:dyDescent="0.35"/>
    <row r="122" customFormat="1" x14ac:dyDescent="0.35"/>
    <row r="123" customFormat="1" x14ac:dyDescent="0.35"/>
    <row r="124" customFormat="1" x14ac:dyDescent="0.35"/>
    <row r="125" customFormat="1" x14ac:dyDescent="0.35"/>
    <row r="126" customFormat="1" x14ac:dyDescent="0.35"/>
    <row r="127" customFormat="1" x14ac:dyDescent="0.3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EUROSTAT data 2015 EU27</vt:lpstr>
      <vt:lpstr>EUROSTAT data 2015</vt:lpstr>
      <vt:lpstr>Correspondance tables</vt:lpstr>
      <vt:lpstr>TLIM calcs</vt:lpstr>
      <vt:lpstr>ISIC Code Meanings</vt:lpstr>
      <vt:lpstr>Documentation of split approach</vt:lpstr>
      <vt:lpstr>Pre ISIC Consolidation Output</vt:lpstr>
      <vt:lpstr>Post ISIC Consolidation DLIM</vt:lpstr>
      <vt:lpstr>TLIM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Claire Trevisan</cp:lastModifiedBy>
  <dcterms:created xsi:type="dcterms:W3CDTF">2019-12-02T22:49:06Z</dcterms:created>
  <dcterms:modified xsi:type="dcterms:W3CDTF">2022-11-23T15:31:16Z</dcterms:modified>
</cp:coreProperties>
</file>