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brien\Dropbox (Energy Innovation)\Documents\eps-eu\InputData\elec\DRC\"/>
    </mc:Choice>
  </mc:AlternateContent>
  <xr:revisionPtr revIDLastSave="0" documentId="13_ncr:1_{0B4C5E03-206E-46D5-A212-A80C6E546B82}" xr6:coauthVersionLast="47" xr6:coauthVersionMax="47" xr10:uidLastSave="{00000000-0000-0000-0000-000000000000}"/>
  <bookViews>
    <workbookView xWindow="-23505" yWindow="3045" windowWidth="19860" windowHeight="10920" activeTab="3" xr2:uid="{00000000-000D-0000-FFFF-FFFF00000000}"/>
  </bookViews>
  <sheets>
    <sheet name="About" sheetId="1" r:id="rId1"/>
    <sheet name="BAU DR Capacity" sheetId="4" r:id="rId2"/>
    <sheet name="Calculations" sheetId="3" r:id="rId3"/>
    <sheet name="DRC-BDRC" sheetId="5" r:id="rId4"/>
    <sheet name="DRC-PADRC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C2" i="2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B2" i="5"/>
  <c r="B4" i="3" l="1"/>
  <c r="B5" i="3" s="1"/>
  <c r="B6" i="3" l="1"/>
</calcChain>
</file>

<file path=xl/sharedStrings.xml><?xml version="1.0" encoding="utf-8"?>
<sst xmlns="http://schemas.openxmlformats.org/spreadsheetml/2006/main" count="39" uniqueCount="38">
  <si>
    <t>Source:</t>
  </si>
  <si>
    <t>Federal Energy Regulatory Commission</t>
  </si>
  <si>
    <t>A National Assessment of Demand Response Potential</t>
  </si>
  <si>
    <t>http://www.ferc.gov/legal/staff-reports/06-09-demand-response.pdf</t>
  </si>
  <si>
    <t>Year</t>
  </si>
  <si>
    <t>We use the "Achievable Participation" scenario as our case for estimating potential additional DR capacity.</t>
  </si>
  <si>
    <t>(In this, we follow the Brattle group's DRIVE model, which produced the data in the cited report.)</t>
  </si>
  <si>
    <t>Potential Additional DR Capacity (MW)</t>
  </si>
  <si>
    <t>Page 27</t>
  </si>
  <si>
    <t>Figure 1 and the text below it give the initial peak demand levels and growth rates for the "No DR" and</t>
  </si>
  <si>
    <t>Reduction in Peak Demand Under BAU Relative to a No-DR Case (GW)</t>
  </si>
  <si>
    <t>DR Capacity (MW)</t>
  </si>
  <si>
    <t>DRC BAU Demand Response Capacity</t>
  </si>
  <si>
    <t>DRC Potential Additional Demand Response Capacity</t>
  </si>
  <si>
    <t>2009 and 2019 are given in the text on page 27.  We interpolate and extrapolate to obtain values</t>
  </si>
  <si>
    <t>for all years of the model run.</t>
  </si>
  <si>
    <t>"Achievable Participation" scenarios.  The reduction in peak demand in each year that cannot be attributed</t>
  </si>
  <si>
    <t>to the BAU DR is the contribution of the additional DR.  See the "Calculations" tab for details.</t>
  </si>
  <si>
    <t>Achievable Participation, Reduction in Peak Demand, 2019 (GW)</t>
  </si>
  <si>
    <t>BAU DR Reduction in Peak Demand, 2019 (GW)</t>
  </si>
  <si>
    <t>Achievable-BAU Peak Demand Reduction (GW)</t>
  </si>
  <si>
    <t>Additional Peak Demand Reduction per Year (start year = 2010) (GW)</t>
  </si>
  <si>
    <t>Additional DR Potential by 2030 (GW)</t>
  </si>
  <si>
    <t>GW</t>
  </si>
  <si>
    <t>Demand response is defined as the potential to reduce or shift electricity usage during peak</t>
  </si>
  <si>
    <t>periods in response to time-based rates or other financial incentives.</t>
  </si>
  <si>
    <t>Notes:</t>
  </si>
  <si>
    <t>We rescale the US data according to peak demand to fit the European system.</t>
  </si>
  <si>
    <t>US peak demand</t>
  </si>
  <si>
    <t>https://www.eia.gov/todayinenergy/detail.php?id=40253</t>
  </si>
  <si>
    <t>Heat wave results in highest U.S. electricity demand since 2017</t>
  </si>
  <si>
    <t>EU peak demand</t>
  </si>
  <si>
    <t>ENTSO-E Transparency platform</t>
  </si>
  <si>
    <t>Total Load - Day Ahead / Actual</t>
  </si>
  <si>
    <t>https://transparency.entsoe.eu/</t>
  </si>
  <si>
    <t>To estimate BAU DR Capacity, we compare FERC's "No DR" and "BAU" scenarios.  The values for</t>
  </si>
  <si>
    <t>For this we use a US peak demand of 704 GW and an EU28 peak demand of 538 GW.</t>
  </si>
  <si>
    <t>To convert to EU27, a UK peak demand of 55 GW (2018-entso-e) was subtracted from the EU value.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</si>
</sst>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1" fillId="0" borderId="0" xfId="0" applyFont="1" applyFill="1"/>
    <xf numFmtId="0" fontId="0" fillId="0" borderId="0" xfId="0" applyFill="1"/>
    <xf numFmtId="10" fontId="1" fillId="0" borderId="0" xfId="0" applyNumberFormat="1" applyFont="1" applyFill="1" applyAlignment="1">
      <alignment horizontal="left"/>
    </xf>
    <xf numFmtId="0" fontId="0" fillId="0" borderId="0" xfId="0" applyFont="1" applyFill="1"/>
    <xf numFmtId="0" fontId="0" fillId="0" borderId="0" xfId="0" applyBorder="1"/>
    <xf numFmtId="1" fontId="0" fillId="0" borderId="0" xfId="0" applyNumberFormat="1"/>
    <xf numFmtId="0" fontId="1" fillId="0" borderId="0" xfId="0" applyFont="1" applyBorder="1" applyAlignment="1">
      <alignment wrapText="1"/>
    </xf>
    <xf numFmtId="0" fontId="1" fillId="0" borderId="0" xfId="0" applyFon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0" xfId="0" applyNumberFormat="1" applyBorder="1"/>
    <xf numFmtId="0" fontId="1" fillId="0" borderId="0" xfId="0" applyFont="1" applyBorder="1" applyAlignment="1">
      <alignment horizontal="right" wrapText="1"/>
    </xf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ransparency.entsoe.eu/" TargetMode="External"/><Relationship Id="rId2" Type="http://schemas.openxmlformats.org/officeDocument/2006/relationships/hyperlink" Target="https://www.eia.gov/todayinenergy/detail.php?id=40253" TargetMode="External"/><Relationship Id="rId1" Type="http://schemas.openxmlformats.org/officeDocument/2006/relationships/hyperlink" Target="http://www.ferc.gov/legal/staff-reports/06-09-demand-response.pdf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5"/>
  <sheetViews>
    <sheetView topLeftCell="A25" workbookViewId="0">
      <selection activeCell="D39" sqref="D39"/>
    </sheetView>
  </sheetViews>
  <sheetFormatPr defaultColWidth="9.08984375" defaultRowHeight="14.5" x14ac:dyDescent="0.35"/>
  <cols>
    <col min="2" max="2" width="28.6328125" customWidth="1"/>
  </cols>
  <sheetData>
    <row r="1" spans="1:2" x14ac:dyDescent="0.35">
      <c r="A1" s="1" t="s">
        <v>12</v>
      </c>
    </row>
    <row r="2" spans="1:2" x14ac:dyDescent="0.35">
      <c r="A2" s="1" t="s">
        <v>13</v>
      </c>
    </row>
    <row r="4" spans="1:2" x14ac:dyDescent="0.35">
      <c r="A4" s="1" t="s">
        <v>0</v>
      </c>
      <c r="B4" t="s">
        <v>1</v>
      </c>
    </row>
    <row r="5" spans="1:2" x14ac:dyDescent="0.35">
      <c r="B5" s="2">
        <v>2009</v>
      </c>
    </row>
    <row r="6" spans="1:2" x14ac:dyDescent="0.35">
      <c r="B6" t="s">
        <v>2</v>
      </c>
    </row>
    <row r="7" spans="1:2" x14ac:dyDescent="0.35">
      <c r="B7" s="3" t="s">
        <v>3</v>
      </c>
    </row>
    <row r="8" spans="1:2" x14ac:dyDescent="0.35">
      <c r="B8" t="s">
        <v>8</v>
      </c>
    </row>
    <row r="10" spans="1:2" x14ac:dyDescent="0.35">
      <c r="B10" t="s">
        <v>28</v>
      </c>
    </row>
    <row r="11" spans="1:2" x14ac:dyDescent="0.35">
      <c r="B11" t="s">
        <v>30</v>
      </c>
    </row>
    <row r="12" spans="1:2" x14ac:dyDescent="0.35">
      <c r="B12" s="3" t="s">
        <v>29</v>
      </c>
    </row>
    <row r="14" spans="1:2" x14ac:dyDescent="0.35">
      <c r="B14" t="s">
        <v>31</v>
      </c>
    </row>
    <row r="15" spans="1:2" x14ac:dyDescent="0.35">
      <c r="B15" s="2" t="s">
        <v>32</v>
      </c>
    </row>
    <row r="16" spans="1:2" x14ac:dyDescent="0.35">
      <c r="B16" s="2">
        <v>2020</v>
      </c>
    </row>
    <row r="17" spans="1:2" x14ac:dyDescent="0.35">
      <c r="B17" t="s">
        <v>33</v>
      </c>
    </row>
    <row r="18" spans="1:2" x14ac:dyDescent="0.35">
      <c r="B18" s="3" t="s">
        <v>34</v>
      </c>
    </row>
    <row r="22" spans="1:2" x14ac:dyDescent="0.35">
      <c r="A22" s="1" t="s">
        <v>26</v>
      </c>
    </row>
    <row r="23" spans="1:2" x14ac:dyDescent="0.35">
      <c r="A23" s="4" t="s">
        <v>24</v>
      </c>
    </row>
    <row r="24" spans="1:2" x14ac:dyDescent="0.35">
      <c r="A24" s="4" t="s">
        <v>25</v>
      </c>
    </row>
    <row r="25" spans="1:2" x14ac:dyDescent="0.35">
      <c r="A25" s="1"/>
    </row>
    <row r="26" spans="1:2" x14ac:dyDescent="0.35">
      <c r="A26" s="4" t="s">
        <v>35</v>
      </c>
    </row>
    <row r="27" spans="1:2" x14ac:dyDescent="0.35">
      <c r="A27" s="4" t="s">
        <v>14</v>
      </c>
    </row>
    <row r="28" spans="1:2" x14ac:dyDescent="0.35">
      <c r="A28" s="4" t="s">
        <v>15</v>
      </c>
    </row>
    <row r="29" spans="1:2" x14ac:dyDescent="0.35">
      <c r="A29" s="4"/>
    </row>
    <row r="30" spans="1:2" x14ac:dyDescent="0.35">
      <c r="A30" s="4" t="s">
        <v>5</v>
      </c>
    </row>
    <row r="31" spans="1:2" x14ac:dyDescent="0.35">
      <c r="A31" s="4" t="s">
        <v>6</v>
      </c>
    </row>
    <row r="32" spans="1:2" x14ac:dyDescent="0.35">
      <c r="A32" s="8" t="s">
        <v>9</v>
      </c>
      <c r="B32" s="6"/>
    </row>
    <row r="33" spans="1:2" x14ac:dyDescent="0.35">
      <c r="A33" s="8" t="s">
        <v>16</v>
      </c>
      <c r="B33" s="6"/>
    </row>
    <row r="34" spans="1:2" x14ac:dyDescent="0.35">
      <c r="A34" s="8" t="s">
        <v>17</v>
      </c>
      <c r="B34" s="6"/>
    </row>
    <row r="35" spans="1:2" x14ac:dyDescent="0.35">
      <c r="A35" s="6"/>
      <c r="B35" s="6"/>
    </row>
    <row r="36" spans="1:2" x14ac:dyDescent="0.35">
      <c r="A36" s="6" t="s">
        <v>27</v>
      </c>
      <c r="B36" s="6"/>
    </row>
    <row r="37" spans="1:2" x14ac:dyDescent="0.35">
      <c r="A37" s="6" t="s">
        <v>36</v>
      </c>
      <c r="B37" s="6"/>
    </row>
    <row r="38" spans="1:2" x14ac:dyDescent="0.35">
      <c r="A38" s="6" t="s">
        <v>37</v>
      </c>
      <c r="B38" s="6"/>
    </row>
    <row r="39" spans="1:2" x14ac:dyDescent="0.35">
      <c r="A39" s="6"/>
      <c r="B39" s="6"/>
    </row>
    <row r="40" spans="1:2" x14ac:dyDescent="0.35">
      <c r="A40" s="6"/>
      <c r="B40" s="6"/>
    </row>
    <row r="41" spans="1:2" x14ac:dyDescent="0.35">
      <c r="A41" s="6"/>
      <c r="B41" s="5"/>
    </row>
    <row r="42" spans="1:2" x14ac:dyDescent="0.35">
      <c r="A42" s="6"/>
      <c r="B42" s="7"/>
    </row>
    <row r="43" spans="1:2" x14ac:dyDescent="0.35">
      <c r="A43" s="6"/>
      <c r="B43" s="6"/>
    </row>
    <row r="44" spans="1:2" x14ac:dyDescent="0.35">
      <c r="A44" s="6"/>
      <c r="B44" s="6"/>
    </row>
    <row r="45" spans="1:2" x14ac:dyDescent="0.35">
      <c r="A45" s="6"/>
      <c r="B45" s="6"/>
    </row>
  </sheetData>
  <hyperlinks>
    <hyperlink ref="B7" r:id="rId1" xr:uid="{00000000-0004-0000-0000-000000000000}"/>
    <hyperlink ref="B12" r:id="rId2" xr:uid="{00000000-0004-0000-0000-000001000000}"/>
    <hyperlink ref="B18" r:id="rId3" xr:uid="{00000000-0004-0000-0000-00000200000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>
      <selection activeCell="B3" sqref="B3"/>
    </sheetView>
  </sheetViews>
  <sheetFormatPr defaultColWidth="9.08984375" defaultRowHeight="14.5" x14ac:dyDescent="0.35"/>
  <sheetData>
    <row r="1" spans="1:2" x14ac:dyDescent="0.35">
      <c r="A1" s="1" t="s">
        <v>10</v>
      </c>
    </row>
    <row r="2" spans="1:2" x14ac:dyDescent="0.35">
      <c r="A2" s="1">
        <v>2009</v>
      </c>
      <c r="B2" s="1">
        <v>2019</v>
      </c>
    </row>
    <row r="3" spans="1:2" x14ac:dyDescent="0.35">
      <c r="A3">
        <v>37</v>
      </c>
      <c r="B3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workbookViewId="0">
      <selection activeCell="B6" sqref="B6"/>
    </sheetView>
  </sheetViews>
  <sheetFormatPr defaultColWidth="9.08984375" defaultRowHeight="14.5" x14ac:dyDescent="0.35"/>
  <cols>
    <col min="1" max="1" width="92" bestFit="1" customWidth="1"/>
    <col min="2" max="2" width="31.36328125" customWidth="1"/>
    <col min="3" max="3" width="12.7265625" customWidth="1"/>
    <col min="4" max="11" width="10.6328125" bestFit="1" customWidth="1"/>
    <col min="12" max="23" width="11.6328125" bestFit="1" customWidth="1"/>
  </cols>
  <sheetData>
    <row r="1" spans="1:3" x14ac:dyDescent="0.35">
      <c r="A1" s="9"/>
      <c r="B1" s="16" t="s">
        <v>23</v>
      </c>
      <c r="C1" s="11"/>
    </row>
    <row r="2" spans="1:3" x14ac:dyDescent="0.35">
      <c r="A2" s="12" t="s">
        <v>19</v>
      </c>
      <c r="B2" s="14">
        <v>38</v>
      </c>
    </row>
    <row r="3" spans="1:3" x14ac:dyDescent="0.35">
      <c r="A3" s="12" t="s">
        <v>18</v>
      </c>
      <c r="B3" s="15">
        <v>138</v>
      </c>
    </row>
    <row r="4" spans="1:3" x14ac:dyDescent="0.35">
      <c r="A4" s="12" t="s">
        <v>20</v>
      </c>
      <c r="B4" s="14">
        <f>B3-B2</f>
        <v>100</v>
      </c>
    </row>
    <row r="5" spans="1:3" x14ac:dyDescent="0.35">
      <c r="A5" s="12" t="s">
        <v>21</v>
      </c>
      <c r="B5" s="15">
        <f>B4/10</f>
        <v>10</v>
      </c>
    </row>
    <row r="6" spans="1:3" x14ac:dyDescent="0.35">
      <c r="A6" s="12" t="s">
        <v>22</v>
      </c>
      <c r="B6" s="15">
        <f>B5*15</f>
        <v>150</v>
      </c>
    </row>
    <row r="7" spans="1:3" x14ac:dyDescent="0.35">
      <c r="A7" s="12"/>
      <c r="B7" s="9"/>
      <c r="C7" s="13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2"/>
  <sheetViews>
    <sheetView tabSelected="1" workbookViewId="0">
      <selection activeCell="A4" sqref="A4"/>
    </sheetView>
  </sheetViews>
  <sheetFormatPr defaultColWidth="9.08984375" defaultRowHeight="14.5" x14ac:dyDescent="0.35"/>
  <cols>
    <col min="1" max="1" width="19.26953125" customWidth="1"/>
  </cols>
  <sheetData>
    <row r="1" spans="1:37" x14ac:dyDescent="0.35">
      <c r="A1" s="1" t="s">
        <v>4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s="1" t="s">
        <v>11</v>
      </c>
      <c r="B2">
        <f>TREND('BAU DR Capacity'!$A3:$B3,'BAU DR Capacity'!$A2:$B2,B1)*1000/704*483</f>
        <v>25796.590909090904</v>
      </c>
      <c r="C2">
        <f>TREND('BAU DR Capacity'!$A3:$B3,'BAU DR Capacity'!$A2:$B2,C1)*1000/704*483</f>
        <v>25865.198863636371</v>
      </c>
      <c r="D2">
        <f>TREND('BAU DR Capacity'!$A3:$B3,'BAU DR Capacity'!$A2:$B2,D1)*1000/704*483</f>
        <v>25933.806818181831</v>
      </c>
      <c r="E2">
        <f>TREND('BAU DR Capacity'!$A3:$B3,'BAU DR Capacity'!$A2:$B2,E1)*1000/704*483</f>
        <v>26002.414772727276</v>
      </c>
      <c r="F2">
        <f>TREND('BAU DR Capacity'!$A3:$B3,'BAU DR Capacity'!$A2:$B2,F1)*1000/704*483</f>
        <v>26071.022727272728</v>
      </c>
      <c r="G2">
        <f>TREND('BAU DR Capacity'!$A3:$B3,'BAU DR Capacity'!$A2:$B2,G1)*1000/704*483</f>
        <v>26139.630681818177</v>
      </c>
      <c r="H2">
        <f>TREND('BAU DR Capacity'!$A3:$B3,'BAU DR Capacity'!$A2:$B2,H1)*1000/704*483</f>
        <v>26208.238636363643</v>
      </c>
      <c r="I2">
        <f>TREND('BAU DR Capacity'!$A3:$B3,'BAU DR Capacity'!$A2:$B2,I1)*1000/704*483</f>
        <v>26276.846590909103</v>
      </c>
      <c r="J2">
        <f>TREND('BAU DR Capacity'!$A3:$B3,'BAU DR Capacity'!$A2:$B2,J1)*1000/704*483</f>
        <v>26345.454545454548</v>
      </c>
      <c r="K2">
        <f>TREND('BAU DR Capacity'!$A3:$B3,'BAU DR Capacity'!$A2:$B2,K1)*1000/704*483</f>
        <v>26414.0625</v>
      </c>
      <c r="L2">
        <f>TREND('BAU DR Capacity'!$A3:$B3,'BAU DR Capacity'!$A2:$B2,L1)*1000/704*483</f>
        <v>26482.670454545452</v>
      </c>
      <c r="M2">
        <f>TREND('BAU DR Capacity'!$A3:$B3,'BAU DR Capacity'!$A2:$B2,M1)*1000/704*483</f>
        <v>26551.278409090919</v>
      </c>
      <c r="N2">
        <f>TREND('BAU DR Capacity'!$A3:$B3,'BAU DR Capacity'!$A2:$B2,N1)*1000/704*483</f>
        <v>26619.886363636371</v>
      </c>
      <c r="O2">
        <f>TREND('BAU DR Capacity'!$A3:$B3,'BAU DR Capacity'!$A2:$B2,O1)*1000/704*483</f>
        <v>26688.494318181823</v>
      </c>
      <c r="P2">
        <f>TREND('BAU DR Capacity'!$A3:$B3,'BAU DR Capacity'!$A2:$B2,P1)*1000/704*483</f>
        <v>26757.102272727272</v>
      </c>
      <c r="Q2">
        <f>TREND('BAU DR Capacity'!$A3:$B3,'BAU DR Capacity'!$A2:$B2,Q1)*1000/704*483</f>
        <v>26825.710227272724</v>
      </c>
      <c r="R2">
        <f>TREND('BAU DR Capacity'!$A3:$B3,'BAU DR Capacity'!$A2:$B2,R1)*1000/704*483</f>
        <v>26894.318181818191</v>
      </c>
      <c r="S2">
        <f>TREND('BAU DR Capacity'!$A3:$B3,'BAU DR Capacity'!$A2:$B2,S1)*1000/704*483</f>
        <v>26962.926136363643</v>
      </c>
      <c r="T2">
        <f>TREND('BAU DR Capacity'!$A3:$B3,'BAU DR Capacity'!$A2:$B2,T1)*1000/704*483</f>
        <v>27031.534090909096</v>
      </c>
      <c r="U2">
        <f>TREND('BAU DR Capacity'!$A3:$B3,'BAU DR Capacity'!$A2:$B2,U1)*1000/704*483</f>
        <v>27100.142045454548</v>
      </c>
      <c r="V2">
        <f>TREND('BAU DR Capacity'!$A3:$B3,'BAU DR Capacity'!$A2:$B2,V1)*1000/704*483</f>
        <v>27168.749999999996</v>
      </c>
      <c r="W2">
        <f>TREND('BAU DR Capacity'!$A3:$B3,'BAU DR Capacity'!$A2:$B2,W1)*1000/704*483</f>
        <v>27237.357954545463</v>
      </c>
      <c r="X2">
        <f>TREND('BAU DR Capacity'!$A3:$B3,'BAU DR Capacity'!$A2:$B2,X1)*1000/704*483</f>
        <v>27305.965909090919</v>
      </c>
      <c r="Y2">
        <f>TREND('BAU DR Capacity'!$A3:$B3,'BAU DR Capacity'!$A2:$B2,Y1)*1000/704*483</f>
        <v>27374.573863636368</v>
      </c>
      <c r="Z2">
        <f>TREND('BAU DR Capacity'!$A3:$B3,'BAU DR Capacity'!$A2:$B2,Z1)*1000/704*483</f>
        <v>27443.18181818182</v>
      </c>
      <c r="AA2">
        <f>TREND('BAU DR Capacity'!$A3:$B3,'BAU DR Capacity'!$A2:$B2,AA1)*1000/704*483</f>
        <v>27511.789772727265</v>
      </c>
      <c r="AB2">
        <f>TREND('BAU DR Capacity'!$A3:$B3,'BAU DR Capacity'!$A2:$B2,AB1)*1000/704*483</f>
        <v>27580.397727272739</v>
      </c>
      <c r="AC2">
        <f>TREND('BAU DR Capacity'!$A3:$B3,'BAU DR Capacity'!$A2:$B2,AC1)*1000/704*483</f>
        <v>27649.005681818191</v>
      </c>
      <c r="AD2">
        <f>TREND('BAU DR Capacity'!$A3:$B3,'BAU DR Capacity'!$A2:$B2,AD1)*1000/704*483</f>
        <v>27717.613636363643</v>
      </c>
      <c r="AE2">
        <f>TREND('BAU DR Capacity'!$A3:$B3,'BAU DR Capacity'!$A2:$B2,AE1)*1000/704*483</f>
        <v>27786.221590909092</v>
      </c>
      <c r="AF2">
        <f>TREND('BAU DR Capacity'!$A3:$B3,'BAU DR Capacity'!$A2:$B2,AF1)*1000/704*483</f>
        <v>27854.82954545454</v>
      </c>
      <c r="AG2">
        <f>TREND('BAU DR Capacity'!$A3:$B3,'BAU DR Capacity'!$A2:$B2,AG1)*1000/704*483</f>
        <v>27923.437500000011</v>
      </c>
      <c r="AH2">
        <f>TREND('BAU DR Capacity'!$A3:$B3,'BAU DR Capacity'!$A2:$B2,AH1)*1000/704*483</f>
        <v>27992.045454545463</v>
      </c>
      <c r="AI2">
        <f>TREND('BAU DR Capacity'!$A3:$B3,'BAU DR Capacity'!$A2:$B2,AI1)*1000/704*483</f>
        <v>28060.653409090915</v>
      </c>
      <c r="AJ2">
        <f>TREND('BAU DR Capacity'!$A3:$B3,'BAU DR Capacity'!$A2:$B2,AJ1)*1000/704*483</f>
        <v>28129.261363636364</v>
      </c>
      <c r="AK2">
        <f>TREND('BAU DR Capacity'!$A3:$B3,'BAU DR Capacity'!$A2:$B2,AK1)*1000/704*483</f>
        <v>28197.869318181813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K2"/>
  <sheetViews>
    <sheetView workbookViewId="0">
      <selection activeCell="AC7" sqref="A7:AC7"/>
    </sheetView>
  </sheetViews>
  <sheetFormatPr defaultColWidth="9.08984375" defaultRowHeight="14.5" x14ac:dyDescent="0.35"/>
  <cols>
    <col min="1" max="1" width="21" customWidth="1"/>
  </cols>
  <sheetData>
    <row r="1" spans="1:37" x14ac:dyDescent="0.35">
      <c r="A1" s="1" t="s">
        <v>4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ht="29" x14ac:dyDescent="0.35">
      <c r="A2" s="17" t="s">
        <v>7</v>
      </c>
      <c r="B2" s="10">
        <v>0</v>
      </c>
      <c r="C2" s="10">
        <f>Calculations!$B$5*('DRC-PADRC'!C1-'DRC-PADRC'!$B$1)*1000/704*483</f>
        <v>6860.795454545455</v>
      </c>
      <c r="D2" s="10">
        <f>Calculations!$B$5*('DRC-PADRC'!D1-'DRC-PADRC'!$B$1)*1000/704*483</f>
        <v>13721.59090909091</v>
      </c>
      <c r="E2" s="10">
        <f>Calculations!$B$5*('DRC-PADRC'!E1-'DRC-PADRC'!$B$1)*1000/704*483</f>
        <v>20582.386363636364</v>
      </c>
      <c r="F2" s="10">
        <f>Calculations!$B$5*('DRC-PADRC'!F1-'DRC-PADRC'!$B$1)*1000/704*483</f>
        <v>27443.18181818182</v>
      </c>
      <c r="G2" s="10">
        <f>Calculations!$B$5*('DRC-PADRC'!G1-'DRC-PADRC'!$B$1)*1000/704*483</f>
        <v>34303.977272727272</v>
      </c>
      <c r="H2" s="10">
        <f>Calculations!$B$5*('DRC-PADRC'!H1-'DRC-PADRC'!$B$1)*1000/704*483</f>
        <v>41164.772727272728</v>
      </c>
      <c r="I2" s="10">
        <f>Calculations!$B$5*('DRC-PADRC'!I1-'DRC-PADRC'!$B$1)*1000/704*483</f>
        <v>48025.568181818184</v>
      </c>
      <c r="J2" s="10">
        <f>Calculations!$B$5*('DRC-PADRC'!J1-'DRC-PADRC'!$B$1)*1000/704*483</f>
        <v>54886.36363636364</v>
      </c>
      <c r="K2" s="10">
        <f>Calculations!$B$5*('DRC-PADRC'!K1-'DRC-PADRC'!$B$1)*1000/704*483</f>
        <v>61747.159090909096</v>
      </c>
      <c r="L2" s="10">
        <f>Calculations!$B$5*('DRC-PADRC'!L1-'DRC-PADRC'!$B$1)*1000/704*483</f>
        <v>68607.954545454544</v>
      </c>
      <c r="M2" s="10">
        <f>Calculations!$B$5*('DRC-PADRC'!M1-'DRC-PADRC'!$B$1)*1000/704*483</f>
        <v>75468.75</v>
      </c>
      <c r="N2" s="10">
        <f>Calculations!$B$5*('DRC-PADRC'!N1-'DRC-PADRC'!$B$1)*1000/704*483</f>
        <v>82329.545454545456</v>
      </c>
      <c r="O2" s="10">
        <f>Calculations!$B$5*('DRC-PADRC'!O1-'DRC-PADRC'!$B$1)*1000/704*483</f>
        <v>89190.340909090912</v>
      </c>
      <c r="P2" s="10">
        <f>Calculations!$B$5*('DRC-PADRC'!P1-'DRC-PADRC'!$B$1)*1000/704*483</f>
        <v>96051.136363636368</v>
      </c>
      <c r="Q2" s="10">
        <f>Calculations!$B$5*('DRC-PADRC'!Q1-'DRC-PADRC'!$B$1)*1000/704*483</f>
        <v>102911.93181818181</v>
      </c>
      <c r="R2" s="10">
        <f>Calculations!$B$5*('DRC-PADRC'!R1-'DRC-PADRC'!$B$1)*1000/704*483</f>
        <v>109772.72727272728</v>
      </c>
      <c r="S2" s="10">
        <f>Calculations!$B$5*('DRC-PADRC'!S1-'DRC-PADRC'!$B$1)*1000/704*483</f>
        <v>116633.52272727272</v>
      </c>
      <c r="T2" s="10">
        <f>Calculations!$B$5*('DRC-PADRC'!T1-'DRC-PADRC'!$B$1)*1000/704*483</f>
        <v>123494.31818181819</v>
      </c>
      <c r="U2" s="10">
        <f>Calculations!$B$5*('DRC-PADRC'!U1-'DRC-PADRC'!$B$1)*1000/704*483</f>
        <v>130355.11363636363</v>
      </c>
      <c r="V2" s="10">
        <f>Calculations!$B$5*('DRC-PADRC'!V1-'DRC-PADRC'!$B$1)*1000/704*483</f>
        <v>137215.90909090909</v>
      </c>
      <c r="W2" s="10">
        <f>Calculations!$B$5*('DRC-PADRC'!W1-'DRC-PADRC'!$B$1)*1000/704*483</f>
        <v>144076.70454545456</v>
      </c>
      <c r="X2" s="10">
        <f>Calculations!$B$5*('DRC-PADRC'!X1-'DRC-PADRC'!$B$1)*1000/704*483</f>
        <v>150937.5</v>
      </c>
      <c r="Y2" s="10">
        <f>Calculations!$B$5*('DRC-PADRC'!Y1-'DRC-PADRC'!$B$1)*1000/704*483</f>
        <v>157798.29545454544</v>
      </c>
      <c r="Z2" s="10">
        <f>Calculations!$B$5*('DRC-PADRC'!Z1-'DRC-PADRC'!$B$1)*1000/704*483</f>
        <v>164659.09090909091</v>
      </c>
      <c r="AA2" s="10">
        <f>Calculations!$B$5*('DRC-PADRC'!AA1-'DRC-PADRC'!$B$1)*1000/704*483</f>
        <v>171519.88636363638</v>
      </c>
      <c r="AB2" s="10">
        <f>Calculations!$B$5*('DRC-PADRC'!AB1-'DRC-PADRC'!$B$1)*1000/704*483</f>
        <v>178380.68181818182</v>
      </c>
      <c r="AC2" s="10">
        <f>Calculations!$B$5*('DRC-PADRC'!AC1-'DRC-PADRC'!$B$1)*1000/704*483</f>
        <v>185241.47727272726</v>
      </c>
      <c r="AD2" s="10">
        <f>Calculations!$B$5*('DRC-PADRC'!AD1-'DRC-PADRC'!$B$1)*1000/704*483</f>
        <v>192102.27272727274</v>
      </c>
      <c r="AE2" s="10">
        <f>Calculations!$B$5*('DRC-PADRC'!AE1-'DRC-PADRC'!$B$1)*1000/704*483</f>
        <v>198963.06818181818</v>
      </c>
      <c r="AF2" s="10">
        <f>Calculations!$B$5*('DRC-PADRC'!AF1-'DRC-PADRC'!$B$1)*1000/704*483</f>
        <v>205823.86363636362</v>
      </c>
      <c r="AG2" s="10">
        <f>Calculations!$B$5*('DRC-PADRC'!AG1-'DRC-PADRC'!$B$1)*1000/704*483</f>
        <v>212684.65909090909</v>
      </c>
      <c r="AH2" s="10">
        <f>Calculations!$B$5*('DRC-PADRC'!AH1-'DRC-PADRC'!$B$1)*1000/704*483</f>
        <v>219545.45454545456</v>
      </c>
      <c r="AI2" s="10">
        <f>Calculations!$B$5*('DRC-PADRC'!AI1-'DRC-PADRC'!$B$1)*1000/704*483</f>
        <v>226406.25</v>
      </c>
      <c r="AJ2" s="10">
        <f>Calculations!$B$5*('DRC-PADRC'!AJ1-'DRC-PADRC'!$B$1)*1000/704*483</f>
        <v>233267.04545454544</v>
      </c>
      <c r="AK2" s="10">
        <f>Calculations!$B$5*('DRC-PADRC'!AK1-'DRC-PADRC'!$B$1)*1000/704*483</f>
        <v>240127.84090909091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BAU DR Capacity</vt:lpstr>
      <vt:lpstr>Calculations</vt:lpstr>
      <vt:lpstr>DRC-BDRC</vt:lpstr>
      <vt:lpstr>DRC-PADRC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Daniel O'Brien</cp:lastModifiedBy>
  <dcterms:created xsi:type="dcterms:W3CDTF">2014-08-26T00:34:41Z</dcterms:created>
  <dcterms:modified xsi:type="dcterms:W3CDTF">2022-10-04T16:10:00Z</dcterms:modified>
</cp:coreProperties>
</file>